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'し尿処理状況'!$A$7:$BF$38</definedName>
    <definedName name="_xlnm.Print_Area" localSheetId="0">'水洗化人口等'!$A$7:$Y$38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<sst xmlns="http://schemas.openxmlformats.org/spreadsheetml/2006/main" count="635" uniqueCount="254">
  <si>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</si>
  <si>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</si>
  <si>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</si>
  <si>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</si>
  <si>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</si>
  <si>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</si>
  <si>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</si>
  <si>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</si>
  <si>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</si>
  <si>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</si>
  <si>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</si>
  <si>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</si>
  <si>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</si>
  <si>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</si>
  <si>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</si>
  <si>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</si>
  <si>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</si>
  <si>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</si>
  <si>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</si>
  <si>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</si>
  <si>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</si>
  <si>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</si>
  <si>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</si>
  <si>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</si>
  <si>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</si>
  <si>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</si>
  <si>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</si>
  <si>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</si>
  <si>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</si>
  <si>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</si>
  <si>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</si>
  <si>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</si>
  <si>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</si>
  <si>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</si>
  <si>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</si>
  <si>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</si>
  <si>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</si>
  <si>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</si>
  <si>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</si>
  <si>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</si>
  <si>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</si>
  <si>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</si>
  <si>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</si>
  <si>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</si>
  <si>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</si>
  <si>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</si>
  <si>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</si>
  <si>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</si>
  <si>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</si>
  <si>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</si>
  <si>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</si>
  <si>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</si>
  <si>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</si>
  <si>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</si>
  <si>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</si>
  <si>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</si>
  <si>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</si>
  <si>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</si>
  <si>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</si>
  <si>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</si>
  <si>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</si>
  <si>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</si>
  <si>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</si>
  <si>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</si>
  <si>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</si>
  <si>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</si>
  <si>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</si>
  <si>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</si>
  <si>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</si>
  <si>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</si>
  <si>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</si>
  <si>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</si>
  <si>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</si>
  <si>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</si>
  <si>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</si>
  <si>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</si>
  <si>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</si>
  <si>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</si>
  <si>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</si>
  <si>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</si>
  <si>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</si>
  <si>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</si>
  <si>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</si>
  <si>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</si>
  <si>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</si>
  <si>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</si>
  <si>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</si>
  <si>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</si>
  <si>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</si>
  <si>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</si>
  <si>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</si>
  <si>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</si>
  <si>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</si>
  <si>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</si>
  <si>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</si>
  <si>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</si>
  <si>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</si>
  <si>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</si>
  <si>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</si>
  <si>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</si>
  <si>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</si>
  <si>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</si>
  <si>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</si>
  <si>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</si>
  <si>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</si>
  <si>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</si>
  <si>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</si>
  <si>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</si>
  <si>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</si>
  <si>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</si>
  <si>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</si>
  <si>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</si>
  <si>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</si>
  <si>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</si>
  <si>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</si>
  <si>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</si>
  <si>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</si>
  <si>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</si>
  <si>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</si>
  <si>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</si>
  <si>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</si>
  <si>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</si>
  <si>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</si>
  <si>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</si>
  <si>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</si>
  <si>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</si>
  <si>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</si>
  <si>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</si>
  <si>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</si>
  <si>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</si>
  <si>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</si>
  <si>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</si>
  <si>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</si>
  <si>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</si>
  <si>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</si>
  <si>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</si>
  <si>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</si>
  <si>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</si>
  <si>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</si>
  <si>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</si>
  <si>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</si>
  <si>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</si>
  <si>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</si>
  <si>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</si>
  <si>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</si>
  <si>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</si>
  <si>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</si>
  <si>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</si>
  <si>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</si>
  <si>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</si>
  <si>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</si>
  <si>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</si>
  <si>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</si>
  <si>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</si>
  <si>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</si>
  <si>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</si>
  <si>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</si>
  <si>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</si>
  <si>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</si>
  <si>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</si>
  <si>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</si>
  <si>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</si>
  <si>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</si>
  <si>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</si>
  <si>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</si>
  <si>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</si>
  <si>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</si>
  <si>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</si>
  <si>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</si>
  <si>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</si>
  <si>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</si>
  <si>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</si>
  <si>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</si>
  <si>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</si>
  <si>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</si>
  <si>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</si>
  <si>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</si>
  <si>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</si>
  <si>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</si>
  <si>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</si>
  <si>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</si>
  <si>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</si>
  <si>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</si>
  <si>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</si>
  <si>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</si>
  <si>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</si>
  <si>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</si>
  <si>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</si>
  <si>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</si>
  <si>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</si>
  <si>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</si>
  <si>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</si>
  <si>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</si>
  <si>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</si>
  <si>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</si>
  <si>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</si>
  <si>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</si>
  <si>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</si>
  <si>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</si>
  <si>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</si>
  <si>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</si>
  <si>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</si>
  <si>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</si>
  <si>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</si>
  <si>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</si>
  <si>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</si>
  <si>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</si>
  <si>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</si>
  <si>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</si>
  <si>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</si>
  <si>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</si>
  <si>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</si>
  <si>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</si>
  <si>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</si>
  <si>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</si>
  <si>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</si>
  <si>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</si>
  <si>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</si>
  <si>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</si>
  <si>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</si>
  <si>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</si>
  <si>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</si>
  <si>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宇都宮市</t>
  </si>
  <si>
    <t>○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</si>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</sst>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3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栃木県</v>
      </c>
      <c r="B7" s="103">
        <f>INT(B8/1000)*1000</f>
        <v>9000</v>
      </c>
      <c r="C7" s="98" t="s">
        <v>174</v>
      </c>
      <c r="D7" s="99">
        <f>SUM(E7,I7)</f>
        <v>2010994</v>
      </c>
      <c r="E7" s="100">
        <f>SUM(G7:H7)</f>
        <v>313447</v>
      </c>
      <c r="F7" s="101">
        <f>IF(D7&gt;0,E7/D7*100,0)</f>
        <v>15.586670074599922</v>
      </c>
      <c r="G7" s="99">
        <f>SUM(G8:G200)</f>
        <v>313447</v>
      </c>
      <c r="H7" s="99">
        <f>SUM(H8:H200)</f>
        <v>0</v>
      </c>
      <c r="I7" s="100">
        <f>SUM(K7,M7,O7)</f>
        <v>1697547</v>
      </c>
      <c r="J7" s="101">
        <f>IF($D7&gt;0,I7/$D7*100,0)</f>
        <v>84.41332992540008</v>
      </c>
      <c r="K7" s="99">
        <f>SUM(K8:K200)</f>
        <v>1015216</v>
      </c>
      <c r="L7" s="101">
        <f>IF($D7&gt;0,K7/$D7*100,0)</f>
        <v>50.4832933365291</v>
      </c>
      <c r="M7" s="99">
        <f>SUM(M8:M200)</f>
        <v>4593</v>
      </c>
      <c r="N7" s="101">
        <f>IF($D7&gt;0,M7/$D7*100,0)</f>
        <v>0.22839451534912586</v>
      </c>
      <c r="O7" s="99">
        <f>SUM(O8:O200)</f>
        <v>677738</v>
      </c>
      <c r="P7" s="99">
        <f>SUM(P8:P200)</f>
        <v>272525</v>
      </c>
      <c r="Q7" s="101">
        <f>IF($D7&gt;0,O7/$D7*100,0)</f>
        <v>33.701642073521846</v>
      </c>
      <c r="R7" s="99">
        <f>COUNTA(R8:R200)</f>
        <v>24</v>
      </c>
      <c r="S7" s="99">
        <f aca="true" t="shared" si="0" ref="S7:Y7">COUNTA(S8:S200)</f>
        <v>6</v>
      </c>
      <c r="T7" s="99">
        <f t="shared" si="0"/>
        <v>0</v>
      </c>
      <c r="U7" s="99">
        <f t="shared" si="0"/>
        <v>1</v>
      </c>
      <c r="V7" s="99">
        <f t="shared" si="0"/>
        <v>24</v>
      </c>
      <c r="W7" s="99">
        <f t="shared" si="0"/>
        <v>3</v>
      </c>
      <c r="X7" s="99">
        <f t="shared" si="0"/>
        <v>0</v>
      </c>
      <c r="Y7" s="99">
        <f t="shared" si="0"/>
        <v>4</v>
      </c>
    </row>
    <row r="8" spans="1:25" s="20" customFormat="1" ht="13.5">
      <c r="A8" s="174" t="s">
        <v>213</v>
      </c>
      <c r="B8" s="174">
        <v>9201</v>
      </c>
      <c r="C8" s="174" t="s">
        <v>222</v>
      </c>
      <c r="D8" s="175">
        <f aca="true" t="shared" si="1" ref="D8:D38">SUM(E8,I8)</f>
        <v>500460</v>
      </c>
      <c r="E8" s="176">
        <f aca="true" t="shared" si="2" ref="E8:E38">SUM(G8:H8)</f>
        <v>23463</v>
      </c>
      <c r="F8" s="177">
        <f aca="true" t="shared" si="3" ref="F8:F38">IF(D8&gt;0,E8/D8*100,0)</f>
        <v>4.688286776165927</v>
      </c>
      <c r="G8" s="174">
        <v>23463</v>
      </c>
      <c r="H8" s="174"/>
      <c r="I8" s="176">
        <f aca="true" t="shared" si="4" ref="I8:I38">SUM(K8,M8,O8)</f>
        <v>476997</v>
      </c>
      <c r="J8" s="177">
        <f aca="true" t="shared" si="5" ref="J8:J38">IF($D8&gt;0,I8/$D8*100,0)</f>
        <v>95.31171322383408</v>
      </c>
      <c r="K8" s="174">
        <v>380733</v>
      </c>
      <c r="L8" s="177">
        <f aca="true" t="shared" si="6" ref="L8:L38">IF($D8&gt;0,K8/$D8*100,0)</f>
        <v>76.0766095192423</v>
      </c>
      <c r="M8" s="174"/>
      <c r="N8" s="177">
        <f aca="true" t="shared" si="7" ref="N8:N38">IF($D8&gt;0,M8/$D8*100,0)</f>
        <v>0</v>
      </c>
      <c r="O8" s="174">
        <v>96264</v>
      </c>
      <c r="P8" s="174">
        <v>56439</v>
      </c>
      <c r="Q8" s="177">
        <f aca="true" t="shared" si="8" ref="Q8:Q38">IF($D8&gt;0,O8/$D8*100,0)</f>
        <v>19.235103704591776</v>
      </c>
      <c r="R8" s="178"/>
      <c r="S8" s="178" t="s">
        <v>223</v>
      </c>
      <c r="T8" s="178"/>
      <c r="U8" s="178"/>
      <c r="V8" s="178"/>
      <c r="W8" s="178"/>
      <c r="X8" s="178"/>
      <c r="Y8" s="178" t="s">
        <v>223</v>
      </c>
    </row>
    <row r="9" spans="1:25" s="20" customFormat="1" ht="13.5">
      <c r="A9" s="174" t="s">
        <v>213</v>
      </c>
      <c r="B9" s="174">
        <v>9202</v>
      </c>
      <c r="C9" s="174" t="s">
        <v>224</v>
      </c>
      <c r="D9" s="175">
        <f t="shared" si="1"/>
        <v>158667</v>
      </c>
      <c r="E9" s="176">
        <f t="shared" si="2"/>
        <v>20806</v>
      </c>
      <c r="F9" s="177">
        <f t="shared" si="3"/>
        <v>13.112997661769619</v>
      </c>
      <c r="G9" s="174">
        <v>20806</v>
      </c>
      <c r="H9" s="174"/>
      <c r="I9" s="176">
        <f t="shared" si="4"/>
        <v>137861</v>
      </c>
      <c r="J9" s="177">
        <f t="shared" si="5"/>
        <v>86.88700233823037</v>
      </c>
      <c r="K9" s="174">
        <v>77108</v>
      </c>
      <c r="L9" s="177">
        <f t="shared" si="6"/>
        <v>48.59737689626702</v>
      </c>
      <c r="M9" s="174">
        <v>2485</v>
      </c>
      <c r="N9" s="177">
        <f t="shared" si="7"/>
        <v>1.5661731803084449</v>
      </c>
      <c r="O9" s="174">
        <v>58268</v>
      </c>
      <c r="P9" s="174">
        <v>10378</v>
      </c>
      <c r="Q9" s="177">
        <f t="shared" si="8"/>
        <v>36.72345226165491</v>
      </c>
      <c r="R9" s="178" t="s">
        <v>223</v>
      </c>
      <c r="S9" s="178"/>
      <c r="T9" s="178"/>
      <c r="U9" s="178"/>
      <c r="V9" s="178"/>
      <c r="W9" s="178"/>
      <c r="X9" s="178"/>
      <c r="Y9" s="178" t="s">
        <v>223</v>
      </c>
    </row>
    <row r="10" spans="1:25" s="20" customFormat="1" ht="13.5">
      <c r="A10" s="174" t="s">
        <v>213</v>
      </c>
      <c r="B10" s="174">
        <v>9203</v>
      </c>
      <c r="C10" s="174" t="s">
        <v>225</v>
      </c>
      <c r="D10" s="175">
        <f t="shared" si="1"/>
        <v>82217</v>
      </c>
      <c r="E10" s="176">
        <f t="shared" si="2"/>
        <v>16076</v>
      </c>
      <c r="F10" s="177">
        <f t="shared" si="3"/>
        <v>19.55313378011847</v>
      </c>
      <c r="G10" s="174">
        <v>16076</v>
      </c>
      <c r="H10" s="174"/>
      <c r="I10" s="176">
        <f t="shared" si="4"/>
        <v>66141</v>
      </c>
      <c r="J10" s="177">
        <f t="shared" si="5"/>
        <v>80.44686621988153</v>
      </c>
      <c r="K10" s="174">
        <v>37413</v>
      </c>
      <c r="L10" s="177">
        <f t="shared" si="6"/>
        <v>45.50518749163798</v>
      </c>
      <c r="M10" s="174"/>
      <c r="N10" s="177">
        <f t="shared" si="7"/>
        <v>0</v>
      </c>
      <c r="O10" s="174">
        <v>28728</v>
      </c>
      <c r="P10" s="174">
        <v>3294</v>
      </c>
      <c r="Q10" s="177">
        <f t="shared" si="8"/>
        <v>34.94167872824355</v>
      </c>
      <c r="R10" s="178"/>
      <c r="S10" s="178" t="s">
        <v>223</v>
      </c>
      <c r="T10" s="178"/>
      <c r="U10" s="178"/>
      <c r="V10" s="178" t="s">
        <v>223</v>
      </c>
      <c r="W10" s="178"/>
      <c r="X10" s="178"/>
      <c r="Y10" s="178"/>
    </row>
    <row r="11" spans="1:25" s="20" customFormat="1" ht="13.5">
      <c r="A11" s="174" t="s">
        <v>213</v>
      </c>
      <c r="B11" s="174">
        <v>9204</v>
      </c>
      <c r="C11" s="174" t="s">
        <v>226</v>
      </c>
      <c r="D11" s="175">
        <f t="shared" si="1"/>
        <v>125035</v>
      </c>
      <c r="E11" s="176">
        <f t="shared" si="2"/>
        <v>25352</v>
      </c>
      <c r="F11" s="177">
        <f t="shared" si="3"/>
        <v>20.275922741632343</v>
      </c>
      <c r="G11" s="174">
        <v>25352</v>
      </c>
      <c r="H11" s="174"/>
      <c r="I11" s="176">
        <f t="shared" si="4"/>
        <v>99683</v>
      </c>
      <c r="J11" s="177">
        <f t="shared" si="5"/>
        <v>79.72407725836766</v>
      </c>
      <c r="K11" s="174">
        <v>65329</v>
      </c>
      <c r="L11" s="177">
        <f t="shared" si="6"/>
        <v>52.24857040028792</v>
      </c>
      <c r="M11" s="174">
        <v>1578</v>
      </c>
      <c r="N11" s="177">
        <f t="shared" si="7"/>
        <v>1.2620466269444555</v>
      </c>
      <c r="O11" s="174">
        <v>32776</v>
      </c>
      <c r="P11" s="174">
        <v>6939</v>
      </c>
      <c r="Q11" s="177">
        <f t="shared" si="8"/>
        <v>26.213460231135283</v>
      </c>
      <c r="R11" s="178"/>
      <c r="S11" s="178" t="s">
        <v>223</v>
      </c>
      <c r="T11" s="178"/>
      <c r="U11" s="178"/>
      <c r="V11" s="178" t="s">
        <v>223</v>
      </c>
      <c r="W11" s="178"/>
      <c r="X11" s="178"/>
      <c r="Y11" s="178"/>
    </row>
    <row r="12" spans="1:25" s="20" customFormat="1" ht="13.5">
      <c r="A12" s="174" t="s">
        <v>213</v>
      </c>
      <c r="B12" s="174">
        <v>9205</v>
      </c>
      <c r="C12" s="174" t="s">
        <v>227</v>
      </c>
      <c r="D12" s="175">
        <f t="shared" si="1"/>
        <v>104309</v>
      </c>
      <c r="E12" s="176">
        <f t="shared" si="2"/>
        <v>20454</v>
      </c>
      <c r="F12" s="177">
        <f t="shared" si="3"/>
        <v>19.609046199273315</v>
      </c>
      <c r="G12" s="174">
        <v>20454</v>
      </c>
      <c r="H12" s="174"/>
      <c r="I12" s="176">
        <f t="shared" si="4"/>
        <v>83855</v>
      </c>
      <c r="J12" s="177">
        <f t="shared" si="5"/>
        <v>80.39095380072668</v>
      </c>
      <c r="K12" s="174">
        <v>49531</v>
      </c>
      <c r="L12" s="177">
        <f t="shared" si="6"/>
        <v>47.48487666452559</v>
      </c>
      <c r="M12" s="174">
        <v>530</v>
      </c>
      <c r="N12" s="177">
        <f t="shared" si="7"/>
        <v>0.5081057243382642</v>
      </c>
      <c r="O12" s="174">
        <v>33794</v>
      </c>
      <c r="P12" s="174">
        <v>10223</v>
      </c>
      <c r="Q12" s="177">
        <f t="shared" si="8"/>
        <v>32.397971411862834</v>
      </c>
      <c r="R12" s="178" t="s">
        <v>223</v>
      </c>
      <c r="S12" s="178"/>
      <c r="T12" s="178"/>
      <c r="U12" s="178"/>
      <c r="V12" s="178"/>
      <c r="W12" s="178"/>
      <c r="X12" s="178"/>
      <c r="Y12" s="178" t="s">
        <v>223</v>
      </c>
    </row>
    <row r="13" spans="1:25" s="20" customFormat="1" ht="13.5">
      <c r="A13" s="174" t="s">
        <v>213</v>
      </c>
      <c r="B13" s="174">
        <v>9206</v>
      </c>
      <c r="C13" s="174" t="s">
        <v>228</v>
      </c>
      <c r="D13" s="175">
        <f t="shared" si="1"/>
        <v>95452</v>
      </c>
      <c r="E13" s="176">
        <f t="shared" si="2"/>
        <v>15613</v>
      </c>
      <c r="F13" s="177">
        <f t="shared" si="3"/>
        <v>16.356912374806186</v>
      </c>
      <c r="G13" s="174">
        <v>15613</v>
      </c>
      <c r="H13" s="174"/>
      <c r="I13" s="176">
        <f t="shared" si="4"/>
        <v>79839</v>
      </c>
      <c r="J13" s="177">
        <f t="shared" si="5"/>
        <v>83.64308762519381</v>
      </c>
      <c r="K13" s="174">
        <v>46426</v>
      </c>
      <c r="L13" s="177">
        <f t="shared" si="6"/>
        <v>48.63805891966643</v>
      </c>
      <c r="M13" s="174"/>
      <c r="N13" s="177">
        <f t="shared" si="7"/>
        <v>0</v>
      </c>
      <c r="O13" s="174">
        <v>33413</v>
      </c>
      <c r="P13" s="174">
        <v>10823</v>
      </c>
      <c r="Q13" s="177">
        <f t="shared" si="8"/>
        <v>35.00502870552739</v>
      </c>
      <c r="R13" s="178" t="s">
        <v>223</v>
      </c>
      <c r="S13" s="178"/>
      <c r="T13" s="178"/>
      <c r="U13" s="178"/>
      <c r="V13" s="178" t="s">
        <v>223</v>
      </c>
      <c r="W13" s="178"/>
      <c r="X13" s="178"/>
      <c r="Y13" s="178"/>
    </row>
    <row r="14" spans="1:25" s="20" customFormat="1" ht="13.5">
      <c r="A14" s="174" t="s">
        <v>213</v>
      </c>
      <c r="B14" s="174">
        <v>9208</v>
      </c>
      <c r="C14" s="174" t="s">
        <v>229</v>
      </c>
      <c r="D14" s="175">
        <f t="shared" si="1"/>
        <v>156612</v>
      </c>
      <c r="E14" s="176">
        <f t="shared" si="2"/>
        <v>10058</v>
      </c>
      <c r="F14" s="177">
        <f t="shared" si="3"/>
        <v>6.422240952162031</v>
      </c>
      <c r="G14" s="174">
        <v>10058</v>
      </c>
      <c r="H14" s="174"/>
      <c r="I14" s="176">
        <f t="shared" si="4"/>
        <v>146554</v>
      </c>
      <c r="J14" s="177">
        <f t="shared" si="5"/>
        <v>93.57775904783797</v>
      </c>
      <c r="K14" s="174">
        <v>81546</v>
      </c>
      <c r="L14" s="177">
        <f t="shared" si="6"/>
        <v>52.06880698797028</v>
      </c>
      <c r="M14" s="174"/>
      <c r="N14" s="177">
        <f t="shared" si="7"/>
        <v>0</v>
      </c>
      <c r="O14" s="174">
        <v>65008</v>
      </c>
      <c r="P14" s="174">
        <v>23164</v>
      </c>
      <c r="Q14" s="177">
        <f t="shared" si="8"/>
        <v>41.508952059867696</v>
      </c>
      <c r="R14" s="178" t="s">
        <v>223</v>
      </c>
      <c r="S14" s="178"/>
      <c r="T14" s="178"/>
      <c r="U14" s="178"/>
      <c r="V14" s="178"/>
      <c r="W14" s="178" t="s">
        <v>223</v>
      </c>
      <c r="X14" s="178"/>
      <c r="Y14" s="178"/>
    </row>
    <row r="15" spans="1:25" s="20" customFormat="1" ht="13.5">
      <c r="A15" s="174" t="s">
        <v>213</v>
      </c>
      <c r="B15" s="174">
        <v>9209</v>
      </c>
      <c r="C15" s="174" t="s">
        <v>230</v>
      </c>
      <c r="D15" s="175">
        <f t="shared" si="1"/>
        <v>63103</v>
      </c>
      <c r="E15" s="176">
        <f t="shared" si="2"/>
        <v>8170</v>
      </c>
      <c r="F15" s="177">
        <f t="shared" si="3"/>
        <v>12.947086509357716</v>
      </c>
      <c r="G15" s="174">
        <v>8170</v>
      </c>
      <c r="H15" s="174"/>
      <c r="I15" s="176">
        <f t="shared" si="4"/>
        <v>54933</v>
      </c>
      <c r="J15" s="177">
        <f t="shared" si="5"/>
        <v>87.05291349064228</v>
      </c>
      <c r="K15" s="174">
        <v>33246</v>
      </c>
      <c r="L15" s="177">
        <f t="shared" si="6"/>
        <v>52.68529229989065</v>
      </c>
      <c r="M15" s="174"/>
      <c r="N15" s="177">
        <f t="shared" si="7"/>
        <v>0</v>
      </c>
      <c r="O15" s="174">
        <v>21687</v>
      </c>
      <c r="P15" s="174">
        <v>12190</v>
      </c>
      <c r="Q15" s="177">
        <f t="shared" si="8"/>
        <v>34.36762119075163</v>
      </c>
      <c r="R15" s="178" t="s">
        <v>223</v>
      </c>
      <c r="S15" s="178"/>
      <c r="T15" s="178"/>
      <c r="U15" s="178"/>
      <c r="V15" s="178" t="s">
        <v>223</v>
      </c>
      <c r="W15" s="178"/>
      <c r="X15" s="178"/>
      <c r="Y15" s="178"/>
    </row>
    <row r="16" spans="1:25" s="20" customFormat="1" ht="13.5">
      <c r="A16" s="174" t="s">
        <v>213</v>
      </c>
      <c r="B16" s="174">
        <v>9210</v>
      </c>
      <c r="C16" s="174" t="s">
        <v>231</v>
      </c>
      <c r="D16" s="175">
        <f t="shared" si="1"/>
        <v>75354</v>
      </c>
      <c r="E16" s="176">
        <f t="shared" si="2"/>
        <v>17321</v>
      </c>
      <c r="F16" s="177">
        <f t="shared" si="3"/>
        <v>22.98617193513284</v>
      </c>
      <c r="G16" s="174">
        <v>17321</v>
      </c>
      <c r="H16" s="174"/>
      <c r="I16" s="176">
        <f t="shared" si="4"/>
        <v>58033</v>
      </c>
      <c r="J16" s="177">
        <f t="shared" si="5"/>
        <v>77.01382806486717</v>
      </c>
      <c r="K16" s="174">
        <v>35358</v>
      </c>
      <c r="L16" s="177">
        <f t="shared" si="6"/>
        <v>46.922525678796084</v>
      </c>
      <c r="M16" s="174"/>
      <c r="N16" s="177">
        <f t="shared" si="7"/>
        <v>0</v>
      </c>
      <c r="O16" s="174">
        <v>22675</v>
      </c>
      <c r="P16" s="174">
        <v>15915</v>
      </c>
      <c r="Q16" s="177">
        <f t="shared" si="8"/>
        <v>30.091302386071078</v>
      </c>
      <c r="R16" s="178" t="s">
        <v>223</v>
      </c>
      <c r="S16" s="178"/>
      <c r="T16" s="178"/>
      <c r="U16" s="178"/>
      <c r="V16" s="178" t="s">
        <v>223</v>
      </c>
      <c r="W16" s="178"/>
      <c r="X16" s="178"/>
      <c r="Y16" s="178"/>
    </row>
    <row r="17" spans="1:25" s="20" customFormat="1" ht="13.5">
      <c r="A17" s="174" t="s">
        <v>213</v>
      </c>
      <c r="B17" s="174">
        <v>9211</v>
      </c>
      <c r="C17" s="174" t="s">
        <v>232</v>
      </c>
      <c r="D17" s="175">
        <f t="shared" si="1"/>
        <v>36076</v>
      </c>
      <c r="E17" s="176">
        <f t="shared" si="2"/>
        <v>6781</v>
      </c>
      <c r="F17" s="177">
        <f t="shared" si="3"/>
        <v>18.79642975939683</v>
      </c>
      <c r="G17" s="174">
        <v>6781</v>
      </c>
      <c r="H17" s="174"/>
      <c r="I17" s="176">
        <f t="shared" si="4"/>
        <v>29295</v>
      </c>
      <c r="J17" s="177">
        <f t="shared" si="5"/>
        <v>81.20357024060317</v>
      </c>
      <c r="K17" s="174">
        <v>7561</v>
      </c>
      <c r="L17" s="177">
        <f t="shared" si="6"/>
        <v>20.958531988025282</v>
      </c>
      <c r="M17" s="174"/>
      <c r="N17" s="177">
        <f t="shared" si="7"/>
        <v>0</v>
      </c>
      <c r="O17" s="174">
        <v>21734</v>
      </c>
      <c r="P17" s="174">
        <v>8547</v>
      </c>
      <c r="Q17" s="177">
        <f t="shared" si="8"/>
        <v>60.245038252577885</v>
      </c>
      <c r="R17" s="178" t="s">
        <v>223</v>
      </c>
      <c r="S17" s="178"/>
      <c r="T17" s="178"/>
      <c r="U17" s="178"/>
      <c r="V17" s="178" t="s">
        <v>223</v>
      </c>
      <c r="W17" s="178"/>
      <c r="X17" s="178"/>
      <c r="Y17" s="178"/>
    </row>
    <row r="18" spans="1:25" s="20" customFormat="1" ht="13.5">
      <c r="A18" s="174" t="s">
        <v>213</v>
      </c>
      <c r="B18" s="174">
        <v>9213</v>
      </c>
      <c r="C18" s="174" t="s">
        <v>233</v>
      </c>
      <c r="D18" s="175">
        <f t="shared" si="1"/>
        <v>114961</v>
      </c>
      <c r="E18" s="176">
        <f t="shared" si="2"/>
        <v>34116</v>
      </c>
      <c r="F18" s="177">
        <f t="shared" si="3"/>
        <v>29.676151042527465</v>
      </c>
      <c r="G18" s="174">
        <v>34116</v>
      </c>
      <c r="H18" s="174"/>
      <c r="I18" s="176">
        <f t="shared" si="4"/>
        <v>80845</v>
      </c>
      <c r="J18" s="177">
        <f t="shared" si="5"/>
        <v>70.32384895747253</v>
      </c>
      <c r="K18" s="174">
        <v>50346</v>
      </c>
      <c r="L18" s="177">
        <f t="shared" si="6"/>
        <v>43.79398230704326</v>
      </c>
      <c r="M18" s="174"/>
      <c r="N18" s="177">
        <f t="shared" si="7"/>
        <v>0</v>
      </c>
      <c r="O18" s="174">
        <v>30499</v>
      </c>
      <c r="P18" s="174">
        <v>10404</v>
      </c>
      <c r="Q18" s="177">
        <f t="shared" si="8"/>
        <v>26.529866650429273</v>
      </c>
      <c r="R18" s="178" t="s">
        <v>223</v>
      </c>
      <c r="S18" s="178"/>
      <c r="T18" s="178"/>
      <c r="U18" s="178"/>
      <c r="V18" s="178" t="s">
        <v>223</v>
      </c>
      <c r="W18" s="178"/>
      <c r="X18" s="178"/>
      <c r="Y18" s="178"/>
    </row>
    <row r="19" spans="1:25" s="20" customFormat="1" ht="13.5">
      <c r="A19" s="174" t="s">
        <v>213</v>
      </c>
      <c r="B19" s="174">
        <v>9214</v>
      </c>
      <c r="C19" s="174" t="s">
        <v>234</v>
      </c>
      <c r="D19" s="175">
        <f t="shared" si="1"/>
        <v>42017</v>
      </c>
      <c r="E19" s="176">
        <f t="shared" si="2"/>
        <v>5098</v>
      </c>
      <c r="F19" s="177">
        <f t="shared" si="3"/>
        <v>12.133184187352738</v>
      </c>
      <c r="G19" s="174">
        <v>5098</v>
      </c>
      <c r="H19" s="174"/>
      <c r="I19" s="176">
        <f t="shared" si="4"/>
        <v>36919</v>
      </c>
      <c r="J19" s="177">
        <f t="shared" si="5"/>
        <v>87.86681581264726</v>
      </c>
      <c r="K19" s="174">
        <v>10005</v>
      </c>
      <c r="L19" s="177">
        <f t="shared" si="6"/>
        <v>23.811790465763856</v>
      </c>
      <c r="M19" s="174"/>
      <c r="N19" s="177">
        <f t="shared" si="7"/>
        <v>0</v>
      </c>
      <c r="O19" s="174">
        <v>26914</v>
      </c>
      <c r="P19" s="174">
        <v>11098</v>
      </c>
      <c r="Q19" s="177">
        <f t="shared" si="8"/>
        <v>64.05502534688341</v>
      </c>
      <c r="R19" s="178" t="s">
        <v>223</v>
      </c>
      <c r="S19" s="178"/>
      <c r="T19" s="178"/>
      <c r="U19" s="178"/>
      <c r="V19" s="178" t="s">
        <v>223</v>
      </c>
      <c r="W19" s="178"/>
      <c r="X19" s="178"/>
      <c r="Y19" s="178"/>
    </row>
    <row r="20" spans="1:25" s="20" customFormat="1" ht="13.5">
      <c r="A20" s="174" t="s">
        <v>213</v>
      </c>
      <c r="B20" s="174">
        <v>9215</v>
      </c>
      <c r="C20" s="174" t="s">
        <v>235</v>
      </c>
      <c r="D20" s="175">
        <f t="shared" si="1"/>
        <v>31560</v>
      </c>
      <c r="E20" s="176">
        <f t="shared" si="2"/>
        <v>13683</v>
      </c>
      <c r="F20" s="177">
        <f t="shared" si="3"/>
        <v>43.355513307984786</v>
      </c>
      <c r="G20" s="174">
        <v>13683</v>
      </c>
      <c r="H20" s="174"/>
      <c r="I20" s="176">
        <f t="shared" si="4"/>
        <v>17877</v>
      </c>
      <c r="J20" s="177">
        <f t="shared" si="5"/>
        <v>56.64448669201521</v>
      </c>
      <c r="K20" s="174">
        <v>3964</v>
      </c>
      <c r="L20" s="177">
        <f t="shared" si="6"/>
        <v>12.56020278833967</v>
      </c>
      <c r="M20" s="174"/>
      <c r="N20" s="177">
        <f t="shared" si="7"/>
        <v>0</v>
      </c>
      <c r="O20" s="174">
        <v>13913</v>
      </c>
      <c r="P20" s="174">
        <v>7377</v>
      </c>
      <c r="Q20" s="177">
        <f t="shared" si="8"/>
        <v>44.084283903675534</v>
      </c>
      <c r="R20" s="178" t="s">
        <v>223</v>
      </c>
      <c r="S20" s="178"/>
      <c r="T20" s="178"/>
      <c r="U20" s="178"/>
      <c r="V20" s="178" t="s">
        <v>223</v>
      </c>
      <c r="W20" s="178"/>
      <c r="X20" s="178"/>
      <c r="Y20" s="178"/>
    </row>
    <row r="21" spans="1:25" s="20" customFormat="1" ht="13.5">
      <c r="A21" s="174" t="s">
        <v>213</v>
      </c>
      <c r="B21" s="174">
        <v>9216</v>
      </c>
      <c r="C21" s="174" t="s">
        <v>236</v>
      </c>
      <c r="D21" s="175">
        <f t="shared" si="1"/>
        <v>59642</v>
      </c>
      <c r="E21" s="176">
        <f t="shared" si="2"/>
        <v>3924</v>
      </c>
      <c r="F21" s="177">
        <f t="shared" si="3"/>
        <v>6.5792562288320315</v>
      </c>
      <c r="G21" s="174">
        <v>3924</v>
      </c>
      <c r="H21" s="174"/>
      <c r="I21" s="176">
        <f t="shared" si="4"/>
        <v>55718</v>
      </c>
      <c r="J21" s="177">
        <f t="shared" si="5"/>
        <v>93.42074377116796</v>
      </c>
      <c r="K21" s="174">
        <v>40776</v>
      </c>
      <c r="L21" s="177">
        <f t="shared" si="6"/>
        <v>68.36792864089065</v>
      </c>
      <c r="M21" s="174"/>
      <c r="N21" s="177">
        <f t="shared" si="7"/>
        <v>0</v>
      </c>
      <c r="O21" s="174">
        <v>14942</v>
      </c>
      <c r="P21" s="174">
        <v>1653</v>
      </c>
      <c r="Q21" s="177">
        <f t="shared" si="8"/>
        <v>25.052815130277324</v>
      </c>
      <c r="R21" s="178" t="s">
        <v>223</v>
      </c>
      <c r="S21" s="178"/>
      <c r="T21" s="178"/>
      <c r="U21" s="178"/>
      <c r="V21" s="178" t="s">
        <v>223</v>
      </c>
      <c r="W21" s="178"/>
      <c r="X21" s="178"/>
      <c r="Y21" s="178"/>
    </row>
    <row r="22" spans="1:25" s="20" customFormat="1" ht="13.5">
      <c r="A22" s="174" t="s">
        <v>213</v>
      </c>
      <c r="B22" s="174">
        <v>9301</v>
      </c>
      <c r="C22" s="174" t="s">
        <v>237</v>
      </c>
      <c r="D22" s="175">
        <f t="shared" si="1"/>
        <v>31498</v>
      </c>
      <c r="E22" s="176">
        <f t="shared" si="2"/>
        <v>8818</v>
      </c>
      <c r="F22" s="177">
        <f t="shared" si="3"/>
        <v>27.995428281160713</v>
      </c>
      <c r="G22" s="174">
        <v>8818</v>
      </c>
      <c r="H22" s="174"/>
      <c r="I22" s="176">
        <f t="shared" si="4"/>
        <v>22680</v>
      </c>
      <c r="J22" s="177">
        <f t="shared" si="5"/>
        <v>72.00457171883929</v>
      </c>
      <c r="K22" s="174">
        <v>14332</v>
      </c>
      <c r="L22" s="177">
        <f t="shared" si="6"/>
        <v>45.501301669947296</v>
      </c>
      <c r="M22" s="174"/>
      <c r="N22" s="177">
        <f t="shared" si="7"/>
        <v>0</v>
      </c>
      <c r="O22" s="174">
        <v>8348</v>
      </c>
      <c r="P22" s="174">
        <v>5766</v>
      </c>
      <c r="Q22" s="177">
        <f t="shared" si="8"/>
        <v>26.50327004889199</v>
      </c>
      <c r="R22" s="178" t="s">
        <v>223</v>
      </c>
      <c r="S22" s="178"/>
      <c r="T22" s="178"/>
      <c r="U22" s="178"/>
      <c r="V22" s="178" t="s">
        <v>223</v>
      </c>
      <c r="W22" s="178"/>
      <c r="X22" s="178"/>
      <c r="Y22" s="178"/>
    </row>
    <row r="23" spans="1:25" s="20" customFormat="1" ht="13.5">
      <c r="A23" s="174" t="s">
        <v>213</v>
      </c>
      <c r="B23" s="174">
        <v>9321</v>
      </c>
      <c r="C23" s="174" t="s">
        <v>238</v>
      </c>
      <c r="D23" s="175">
        <f t="shared" si="1"/>
        <v>7046</v>
      </c>
      <c r="E23" s="176">
        <f t="shared" si="2"/>
        <v>925</v>
      </c>
      <c r="F23" s="177">
        <f t="shared" si="3"/>
        <v>13.128015895543571</v>
      </c>
      <c r="G23" s="174">
        <v>925</v>
      </c>
      <c r="H23" s="174"/>
      <c r="I23" s="176">
        <f t="shared" si="4"/>
        <v>6121</v>
      </c>
      <c r="J23" s="177">
        <f t="shared" si="5"/>
        <v>86.87198410445643</v>
      </c>
      <c r="K23" s="174">
        <v>1975</v>
      </c>
      <c r="L23" s="177">
        <f t="shared" si="6"/>
        <v>28.030087993187625</v>
      </c>
      <c r="M23" s="174"/>
      <c r="N23" s="177">
        <f t="shared" si="7"/>
        <v>0</v>
      </c>
      <c r="O23" s="174">
        <v>4146</v>
      </c>
      <c r="P23" s="174">
        <v>752</v>
      </c>
      <c r="Q23" s="177">
        <f t="shared" si="8"/>
        <v>58.84189611126881</v>
      </c>
      <c r="R23" s="178" t="s">
        <v>223</v>
      </c>
      <c r="S23" s="178"/>
      <c r="T23" s="178"/>
      <c r="U23" s="178"/>
      <c r="V23" s="178" t="s">
        <v>223</v>
      </c>
      <c r="W23" s="178"/>
      <c r="X23" s="178"/>
      <c r="Y23" s="178"/>
    </row>
    <row r="24" spans="1:25" s="20" customFormat="1" ht="13.5">
      <c r="A24" s="174" t="s">
        <v>213</v>
      </c>
      <c r="B24" s="174">
        <v>9341</v>
      </c>
      <c r="C24" s="174" t="s">
        <v>239</v>
      </c>
      <c r="D24" s="175">
        <f t="shared" si="1"/>
        <v>16649</v>
      </c>
      <c r="E24" s="176">
        <f t="shared" si="2"/>
        <v>2554</v>
      </c>
      <c r="F24" s="177">
        <f t="shared" si="3"/>
        <v>15.340260676316896</v>
      </c>
      <c r="G24" s="174">
        <v>2554</v>
      </c>
      <c r="H24" s="174"/>
      <c r="I24" s="176">
        <f t="shared" si="4"/>
        <v>14095</v>
      </c>
      <c r="J24" s="177">
        <f t="shared" si="5"/>
        <v>84.6597393236831</v>
      </c>
      <c r="K24" s="174">
        <v>2803</v>
      </c>
      <c r="L24" s="177">
        <f t="shared" si="6"/>
        <v>16.835845996756564</v>
      </c>
      <c r="M24" s="174"/>
      <c r="N24" s="177">
        <f t="shared" si="7"/>
        <v>0</v>
      </c>
      <c r="O24" s="174">
        <v>11292</v>
      </c>
      <c r="P24" s="174">
        <v>3855</v>
      </c>
      <c r="Q24" s="177">
        <f t="shared" si="8"/>
        <v>67.82389332692654</v>
      </c>
      <c r="R24" s="178" t="s">
        <v>223</v>
      </c>
      <c r="S24" s="178"/>
      <c r="T24" s="178"/>
      <c r="U24" s="178"/>
      <c r="V24" s="178" t="s">
        <v>223</v>
      </c>
      <c r="W24" s="178"/>
      <c r="X24" s="178"/>
      <c r="Y24" s="178"/>
    </row>
    <row r="25" spans="1:25" s="20" customFormat="1" ht="13.5">
      <c r="A25" s="174" t="s">
        <v>213</v>
      </c>
      <c r="B25" s="174">
        <v>9342</v>
      </c>
      <c r="C25" s="174" t="s">
        <v>240</v>
      </c>
      <c r="D25" s="175">
        <f t="shared" si="1"/>
        <v>25380</v>
      </c>
      <c r="E25" s="176">
        <f t="shared" si="2"/>
        <v>6315</v>
      </c>
      <c r="F25" s="177">
        <f t="shared" si="3"/>
        <v>24.88179669030733</v>
      </c>
      <c r="G25" s="174">
        <v>6315</v>
      </c>
      <c r="H25" s="174"/>
      <c r="I25" s="176">
        <f t="shared" si="4"/>
        <v>19065</v>
      </c>
      <c r="J25" s="177">
        <f t="shared" si="5"/>
        <v>75.11820330969266</v>
      </c>
      <c r="K25" s="174">
        <v>2224</v>
      </c>
      <c r="L25" s="177">
        <f t="shared" si="6"/>
        <v>8.76280535855004</v>
      </c>
      <c r="M25" s="174"/>
      <c r="N25" s="177">
        <f t="shared" si="7"/>
        <v>0</v>
      </c>
      <c r="O25" s="174">
        <v>16841</v>
      </c>
      <c r="P25" s="174">
        <v>10470</v>
      </c>
      <c r="Q25" s="177">
        <f t="shared" si="8"/>
        <v>66.35539795114263</v>
      </c>
      <c r="R25" s="178" t="s">
        <v>223</v>
      </c>
      <c r="S25" s="178"/>
      <c r="T25" s="178"/>
      <c r="U25" s="178"/>
      <c r="V25" s="178" t="s">
        <v>223</v>
      </c>
      <c r="W25" s="178"/>
      <c r="X25" s="178"/>
      <c r="Y25" s="178"/>
    </row>
    <row r="26" spans="1:25" s="20" customFormat="1" ht="13.5">
      <c r="A26" s="174" t="s">
        <v>213</v>
      </c>
      <c r="B26" s="174">
        <v>9343</v>
      </c>
      <c r="C26" s="174" t="s">
        <v>241</v>
      </c>
      <c r="D26" s="175">
        <f t="shared" si="1"/>
        <v>16632</v>
      </c>
      <c r="E26" s="176">
        <f t="shared" si="2"/>
        <v>1983</v>
      </c>
      <c r="F26" s="177">
        <f t="shared" si="3"/>
        <v>11.922799422799422</v>
      </c>
      <c r="G26" s="174">
        <v>1983</v>
      </c>
      <c r="H26" s="174"/>
      <c r="I26" s="176">
        <f t="shared" si="4"/>
        <v>14649</v>
      </c>
      <c r="J26" s="177">
        <f t="shared" si="5"/>
        <v>88.07720057720057</v>
      </c>
      <c r="K26" s="174">
        <v>1153</v>
      </c>
      <c r="L26" s="177">
        <f t="shared" si="6"/>
        <v>6.932419432419433</v>
      </c>
      <c r="M26" s="174"/>
      <c r="N26" s="177">
        <f t="shared" si="7"/>
        <v>0</v>
      </c>
      <c r="O26" s="174">
        <v>13496</v>
      </c>
      <c r="P26" s="174">
        <v>7443</v>
      </c>
      <c r="Q26" s="177">
        <f t="shared" si="8"/>
        <v>81.14478114478115</v>
      </c>
      <c r="R26" s="178" t="s">
        <v>223</v>
      </c>
      <c r="S26" s="178"/>
      <c r="T26" s="178"/>
      <c r="U26" s="178"/>
      <c r="V26" s="178" t="s">
        <v>223</v>
      </c>
      <c r="W26" s="178"/>
      <c r="X26" s="178"/>
      <c r="Y26" s="178"/>
    </row>
    <row r="27" spans="1:25" s="20" customFormat="1" ht="13.5">
      <c r="A27" s="174" t="s">
        <v>213</v>
      </c>
      <c r="B27" s="174">
        <v>9344</v>
      </c>
      <c r="C27" s="174" t="s">
        <v>242</v>
      </c>
      <c r="D27" s="175">
        <f t="shared" si="1"/>
        <v>12685</v>
      </c>
      <c r="E27" s="176">
        <f t="shared" si="2"/>
        <v>2315</v>
      </c>
      <c r="F27" s="177">
        <f t="shared" si="3"/>
        <v>18.24990145841545</v>
      </c>
      <c r="G27" s="174">
        <v>2315</v>
      </c>
      <c r="H27" s="174"/>
      <c r="I27" s="176">
        <f t="shared" si="4"/>
        <v>10370</v>
      </c>
      <c r="J27" s="177">
        <f t="shared" si="5"/>
        <v>81.75009854158455</v>
      </c>
      <c r="K27" s="174">
        <v>974</v>
      </c>
      <c r="L27" s="177">
        <f t="shared" si="6"/>
        <v>7.67836026803311</v>
      </c>
      <c r="M27" s="174"/>
      <c r="N27" s="177">
        <f t="shared" si="7"/>
        <v>0</v>
      </c>
      <c r="O27" s="174">
        <v>9396</v>
      </c>
      <c r="P27" s="174">
        <v>7042</v>
      </c>
      <c r="Q27" s="177">
        <f t="shared" si="8"/>
        <v>74.07173827355143</v>
      </c>
      <c r="R27" s="178" t="s">
        <v>223</v>
      </c>
      <c r="S27" s="178"/>
      <c r="T27" s="178"/>
      <c r="U27" s="178"/>
      <c r="V27" s="178" t="s">
        <v>223</v>
      </c>
      <c r="W27" s="178"/>
      <c r="X27" s="178"/>
      <c r="Y27" s="178"/>
    </row>
    <row r="28" spans="1:25" s="20" customFormat="1" ht="13.5">
      <c r="A28" s="174" t="s">
        <v>213</v>
      </c>
      <c r="B28" s="174">
        <v>9345</v>
      </c>
      <c r="C28" s="174" t="s">
        <v>243</v>
      </c>
      <c r="D28" s="175">
        <f t="shared" si="1"/>
        <v>16861</v>
      </c>
      <c r="E28" s="176">
        <f t="shared" si="2"/>
        <v>2775</v>
      </c>
      <c r="F28" s="177">
        <f t="shared" si="3"/>
        <v>16.45809857066603</v>
      </c>
      <c r="G28" s="174">
        <v>2775</v>
      </c>
      <c r="H28" s="174"/>
      <c r="I28" s="176">
        <f t="shared" si="4"/>
        <v>14086</v>
      </c>
      <c r="J28" s="177">
        <f t="shared" si="5"/>
        <v>83.54190142933396</v>
      </c>
      <c r="K28" s="174">
        <v>620</v>
      </c>
      <c r="L28" s="177">
        <f t="shared" si="6"/>
        <v>3.6771247256983575</v>
      </c>
      <c r="M28" s="174"/>
      <c r="N28" s="177">
        <f t="shared" si="7"/>
        <v>0</v>
      </c>
      <c r="O28" s="174">
        <v>13466</v>
      </c>
      <c r="P28" s="174">
        <v>9901</v>
      </c>
      <c r="Q28" s="177">
        <f t="shared" si="8"/>
        <v>79.86477670363561</v>
      </c>
      <c r="R28" s="178" t="s">
        <v>223</v>
      </c>
      <c r="S28" s="178"/>
      <c r="T28" s="178"/>
      <c r="U28" s="178"/>
      <c r="V28" s="178" t="s">
        <v>223</v>
      </c>
      <c r="W28" s="178"/>
      <c r="X28" s="178"/>
      <c r="Y28" s="178"/>
    </row>
    <row r="29" spans="1:25" s="20" customFormat="1" ht="13.5">
      <c r="A29" s="174" t="s">
        <v>213</v>
      </c>
      <c r="B29" s="174">
        <v>9361</v>
      </c>
      <c r="C29" s="174" t="s">
        <v>244</v>
      </c>
      <c r="D29" s="175">
        <f t="shared" si="1"/>
        <v>39910</v>
      </c>
      <c r="E29" s="176">
        <f t="shared" si="2"/>
        <v>7097</v>
      </c>
      <c r="F29" s="177">
        <f t="shared" si="3"/>
        <v>17.78251064896016</v>
      </c>
      <c r="G29" s="174">
        <v>7097</v>
      </c>
      <c r="H29" s="174"/>
      <c r="I29" s="176">
        <f t="shared" si="4"/>
        <v>32813</v>
      </c>
      <c r="J29" s="177">
        <f t="shared" si="5"/>
        <v>82.21748935103984</v>
      </c>
      <c r="K29" s="174">
        <v>24643</v>
      </c>
      <c r="L29" s="177">
        <f t="shared" si="6"/>
        <v>61.74642946629917</v>
      </c>
      <c r="M29" s="174"/>
      <c r="N29" s="177">
        <f t="shared" si="7"/>
        <v>0</v>
      </c>
      <c r="O29" s="174">
        <v>8170</v>
      </c>
      <c r="P29" s="174">
        <v>2997</v>
      </c>
      <c r="Q29" s="177">
        <f t="shared" si="8"/>
        <v>20.471059884740665</v>
      </c>
      <c r="R29" s="178" t="s">
        <v>223</v>
      </c>
      <c r="S29" s="178"/>
      <c r="T29" s="178"/>
      <c r="U29" s="178"/>
      <c r="V29" s="178" t="s">
        <v>223</v>
      </c>
      <c r="W29" s="178"/>
      <c r="X29" s="178"/>
      <c r="Y29" s="178"/>
    </row>
    <row r="30" spans="1:25" s="20" customFormat="1" ht="13.5">
      <c r="A30" s="174" t="s">
        <v>213</v>
      </c>
      <c r="B30" s="174">
        <v>9364</v>
      </c>
      <c r="C30" s="174" t="s">
        <v>245</v>
      </c>
      <c r="D30" s="175">
        <f t="shared" si="1"/>
        <v>26305</v>
      </c>
      <c r="E30" s="176">
        <f t="shared" si="2"/>
        <v>1254</v>
      </c>
      <c r="F30" s="177">
        <f t="shared" si="3"/>
        <v>4.767154533358677</v>
      </c>
      <c r="G30" s="174">
        <v>1254</v>
      </c>
      <c r="H30" s="174"/>
      <c r="I30" s="176">
        <f t="shared" si="4"/>
        <v>25051</v>
      </c>
      <c r="J30" s="177">
        <f t="shared" si="5"/>
        <v>95.23284546664132</v>
      </c>
      <c r="K30" s="174">
        <v>12887</v>
      </c>
      <c r="L30" s="177">
        <f t="shared" si="6"/>
        <v>48.99068618133435</v>
      </c>
      <c r="M30" s="174"/>
      <c r="N30" s="177">
        <f t="shared" si="7"/>
        <v>0</v>
      </c>
      <c r="O30" s="174">
        <v>12164</v>
      </c>
      <c r="P30" s="174">
        <v>4834</v>
      </c>
      <c r="Q30" s="177">
        <f t="shared" si="8"/>
        <v>46.242159285306975</v>
      </c>
      <c r="R30" s="178" t="s">
        <v>223</v>
      </c>
      <c r="S30" s="178"/>
      <c r="T30" s="178"/>
      <c r="U30" s="178"/>
      <c r="V30" s="178"/>
      <c r="W30" s="178" t="s">
        <v>223</v>
      </c>
      <c r="X30" s="178"/>
      <c r="Y30" s="178"/>
    </row>
    <row r="31" spans="1:25" s="20" customFormat="1" ht="13.5">
      <c r="A31" s="174" t="s">
        <v>213</v>
      </c>
      <c r="B31" s="174">
        <v>9365</v>
      </c>
      <c r="C31" s="174" t="s">
        <v>246</v>
      </c>
      <c r="D31" s="175">
        <f t="shared" si="1"/>
        <v>28870</v>
      </c>
      <c r="E31" s="176">
        <f t="shared" si="2"/>
        <v>9203</v>
      </c>
      <c r="F31" s="177">
        <f t="shared" si="3"/>
        <v>31.877381364738483</v>
      </c>
      <c r="G31" s="174">
        <v>9203</v>
      </c>
      <c r="H31" s="174"/>
      <c r="I31" s="176">
        <f t="shared" si="4"/>
        <v>19667</v>
      </c>
      <c r="J31" s="177">
        <f t="shared" si="5"/>
        <v>68.12261863526152</v>
      </c>
      <c r="K31" s="174">
        <v>6728</v>
      </c>
      <c r="L31" s="177">
        <f t="shared" si="6"/>
        <v>23.304468306200206</v>
      </c>
      <c r="M31" s="174"/>
      <c r="N31" s="177">
        <f t="shared" si="7"/>
        <v>0</v>
      </c>
      <c r="O31" s="174">
        <v>12939</v>
      </c>
      <c r="P31" s="174">
        <v>2995</v>
      </c>
      <c r="Q31" s="177">
        <f t="shared" si="8"/>
        <v>44.818150329061304</v>
      </c>
      <c r="R31" s="178"/>
      <c r="S31" s="178" t="s">
        <v>223</v>
      </c>
      <c r="T31" s="178"/>
      <c r="U31" s="178"/>
      <c r="V31" s="178" t="s">
        <v>223</v>
      </c>
      <c r="W31" s="178"/>
      <c r="X31" s="178"/>
      <c r="Y31" s="178"/>
    </row>
    <row r="32" spans="1:25" s="20" customFormat="1" ht="13.5">
      <c r="A32" s="174" t="s">
        <v>213</v>
      </c>
      <c r="B32" s="174">
        <v>9366</v>
      </c>
      <c r="C32" s="174" t="s">
        <v>247</v>
      </c>
      <c r="D32" s="175">
        <f t="shared" si="1"/>
        <v>18226</v>
      </c>
      <c r="E32" s="176">
        <f t="shared" si="2"/>
        <v>10111</v>
      </c>
      <c r="F32" s="177">
        <f t="shared" si="3"/>
        <v>55.47569406342588</v>
      </c>
      <c r="G32" s="174">
        <v>10111</v>
      </c>
      <c r="H32" s="174"/>
      <c r="I32" s="176">
        <f t="shared" si="4"/>
        <v>8115</v>
      </c>
      <c r="J32" s="177">
        <f t="shared" si="5"/>
        <v>44.52430593657412</v>
      </c>
      <c r="K32" s="174">
        <v>4105</v>
      </c>
      <c r="L32" s="177">
        <f t="shared" si="6"/>
        <v>22.522769669702623</v>
      </c>
      <c r="M32" s="174"/>
      <c r="N32" s="177">
        <f t="shared" si="7"/>
        <v>0</v>
      </c>
      <c r="O32" s="174">
        <v>4010</v>
      </c>
      <c r="P32" s="174">
        <v>1422</v>
      </c>
      <c r="Q32" s="177">
        <f t="shared" si="8"/>
        <v>22.0015362668715</v>
      </c>
      <c r="R32" s="178"/>
      <c r="S32" s="178" t="s">
        <v>223</v>
      </c>
      <c r="T32" s="178"/>
      <c r="U32" s="178"/>
      <c r="V32" s="178"/>
      <c r="W32" s="178" t="s">
        <v>223</v>
      </c>
      <c r="X32" s="178"/>
      <c r="Y32" s="178"/>
    </row>
    <row r="33" spans="1:25" s="20" customFormat="1" ht="13.5">
      <c r="A33" s="174" t="s">
        <v>213</v>
      </c>
      <c r="B33" s="174">
        <v>9367</v>
      </c>
      <c r="C33" s="174" t="s">
        <v>248</v>
      </c>
      <c r="D33" s="175">
        <f t="shared" si="1"/>
        <v>19006</v>
      </c>
      <c r="E33" s="176">
        <f t="shared" si="2"/>
        <v>6652</v>
      </c>
      <c r="F33" s="177">
        <f t="shared" si="3"/>
        <v>34.999473850363046</v>
      </c>
      <c r="G33" s="174">
        <v>6652</v>
      </c>
      <c r="H33" s="174"/>
      <c r="I33" s="176">
        <f t="shared" si="4"/>
        <v>12354</v>
      </c>
      <c r="J33" s="177">
        <f t="shared" si="5"/>
        <v>65.00052614963695</v>
      </c>
      <c r="K33" s="174">
        <v>5285</v>
      </c>
      <c r="L33" s="177">
        <f t="shared" si="6"/>
        <v>27.807008313164268</v>
      </c>
      <c r="M33" s="174"/>
      <c r="N33" s="177">
        <f t="shared" si="7"/>
        <v>0</v>
      </c>
      <c r="O33" s="174">
        <v>7069</v>
      </c>
      <c r="P33" s="174">
        <v>2039</v>
      </c>
      <c r="Q33" s="177">
        <f t="shared" si="8"/>
        <v>37.193517836472694</v>
      </c>
      <c r="R33" s="178"/>
      <c r="S33" s="178"/>
      <c r="T33" s="178"/>
      <c r="U33" s="178" t="s">
        <v>223</v>
      </c>
      <c r="V33" s="178"/>
      <c r="W33" s="178"/>
      <c r="X33" s="178"/>
      <c r="Y33" s="178" t="s">
        <v>223</v>
      </c>
    </row>
    <row r="34" spans="1:25" s="20" customFormat="1" ht="13.5">
      <c r="A34" s="174" t="s">
        <v>213</v>
      </c>
      <c r="B34" s="174">
        <v>9368</v>
      </c>
      <c r="C34" s="174" t="s">
        <v>249</v>
      </c>
      <c r="D34" s="175">
        <f t="shared" si="1"/>
        <v>13682</v>
      </c>
      <c r="E34" s="176">
        <f t="shared" si="2"/>
        <v>4250</v>
      </c>
      <c r="F34" s="177">
        <f t="shared" si="3"/>
        <v>31.062710130097937</v>
      </c>
      <c r="G34" s="174">
        <v>4250</v>
      </c>
      <c r="H34" s="174"/>
      <c r="I34" s="176">
        <f t="shared" si="4"/>
        <v>9432</v>
      </c>
      <c r="J34" s="177">
        <f t="shared" si="5"/>
        <v>68.93728986990206</v>
      </c>
      <c r="K34" s="174">
        <v>5877</v>
      </c>
      <c r="L34" s="177">
        <f t="shared" si="6"/>
        <v>42.95424645519661</v>
      </c>
      <c r="M34" s="174"/>
      <c r="N34" s="177">
        <f t="shared" si="7"/>
        <v>0</v>
      </c>
      <c r="O34" s="174">
        <v>3555</v>
      </c>
      <c r="P34" s="174">
        <v>1399</v>
      </c>
      <c r="Q34" s="177">
        <f t="shared" si="8"/>
        <v>25.983043414705453</v>
      </c>
      <c r="R34" s="178"/>
      <c r="S34" s="178" t="s">
        <v>223</v>
      </c>
      <c r="T34" s="178"/>
      <c r="U34" s="178"/>
      <c r="V34" s="178" t="s">
        <v>223</v>
      </c>
      <c r="W34" s="178"/>
      <c r="X34" s="178"/>
      <c r="Y34" s="178"/>
    </row>
    <row r="35" spans="1:25" s="20" customFormat="1" ht="13.5">
      <c r="A35" s="174" t="s">
        <v>213</v>
      </c>
      <c r="B35" s="174">
        <v>9384</v>
      </c>
      <c r="C35" s="174" t="s">
        <v>250</v>
      </c>
      <c r="D35" s="175">
        <f t="shared" si="1"/>
        <v>13801</v>
      </c>
      <c r="E35" s="176">
        <f t="shared" si="2"/>
        <v>6170</v>
      </c>
      <c r="F35" s="177">
        <f t="shared" si="3"/>
        <v>44.70690529671763</v>
      </c>
      <c r="G35" s="174">
        <v>6170</v>
      </c>
      <c r="H35" s="174"/>
      <c r="I35" s="176">
        <f t="shared" si="4"/>
        <v>7631</v>
      </c>
      <c r="J35" s="177">
        <f t="shared" si="5"/>
        <v>55.29309470328238</v>
      </c>
      <c r="K35" s="174"/>
      <c r="L35" s="177">
        <f t="shared" si="6"/>
        <v>0</v>
      </c>
      <c r="M35" s="174"/>
      <c r="N35" s="177">
        <f t="shared" si="7"/>
        <v>0</v>
      </c>
      <c r="O35" s="174">
        <v>7631</v>
      </c>
      <c r="P35" s="174">
        <v>2294</v>
      </c>
      <c r="Q35" s="177">
        <f t="shared" si="8"/>
        <v>55.29309470328238</v>
      </c>
      <c r="R35" s="178" t="s">
        <v>223</v>
      </c>
      <c r="S35" s="178"/>
      <c r="T35" s="178"/>
      <c r="U35" s="178"/>
      <c r="V35" s="178" t="s">
        <v>223</v>
      </c>
      <c r="W35" s="178"/>
      <c r="X35" s="178"/>
      <c r="Y35" s="178"/>
    </row>
    <row r="36" spans="1:25" s="20" customFormat="1" ht="13.5">
      <c r="A36" s="174" t="s">
        <v>213</v>
      </c>
      <c r="B36" s="174">
        <v>9386</v>
      </c>
      <c r="C36" s="174" t="s">
        <v>251</v>
      </c>
      <c r="D36" s="175">
        <f t="shared" si="1"/>
        <v>30985</v>
      </c>
      <c r="E36" s="176">
        <f t="shared" si="2"/>
        <v>8162</v>
      </c>
      <c r="F36" s="177">
        <f t="shared" si="3"/>
        <v>26.34177827981281</v>
      </c>
      <c r="G36" s="174">
        <v>8162</v>
      </c>
      <c r="H36" s="174"/>
      <c r="I36" s="176">
        <f t="shared" si="4"/>
        <v>22823</v>
      </c>
      <c r="J36" s="177">
        <f t="shared" si="5"/>
        <v>73.65822172018719</v>
      </c>
      <c r="K36" s="174">
        <v>7059</v>
      </c>
      <c r="L36" s="177">
        <f t="shared" si="6"/>
        <v>22.78199128610618</v>
      </c>
      <c r="M36" s="174"/>
      <c r="N36" s="177">
        <f t="shared" si="7"/>
        <v>0</v>
      </c>
      <c r="O36" s="174">
        <v>15764</v>
      </c>
      <c r="P36" s="174">
        <v>5605</v>
      </c>
      <c r="Q36" s="177">
        <f t="shared" si="8"/>
        <v>50.876230434081</v>
      </c>
      <c r="R36" s="178" t="s">
        <v>223</v>
      </c>
      <c r="S36" s="178"/>
      <c r="T36" s="178"/>
      <c r="U36" s="178"/>
      <c r="V36" s="178" t="s">
        <v>223</v>
      </c>
      <c r="W36" s="178"/>
      <c r="X36" s="178"/>
      <c r="Y36" s="178"/>
    </row>
    <row r="37" spans="1:25" s="20" customFormat="1" ht="13.5">
      <c r="A37" s="174" t="s">
        <v>213</v>
      </c>
      <c r="B37" s="174">
        <v>9407</v>
      </c>
      <c r="C37" s="174" t="s">
        <v>252</v>
      </c>
      <c r="D37" s="175">
        <f t="shared" si="1"/>
        <v>27807</v>
      </c>
      <c r="E37" s="176">
        <f t="shared" si="2"/>
        <v>8252</v>
      </c>
      <c r="F37" s="177">
        <f t="shared" si="3"/>
        <v>29.675980868126732</v>
      </c>
      <c r="G37" s="174">
        <v>8252</v>
      </c>
      <c r="H37" s="174"/>
      <c r="I37" s="176">
        <f t="shared" si="4"/>
        <v>19555</v>
      </c>
      <c r="J37" s="177">
        <f t="shared" si="5"/>
        <v>70.32401913187327</v>
      </c>
      <c r="K37" s="174">
        <v>2694</v>
      </c>
      <c r="L37" s="177">
        <f t="shared" si="6"/>
        <v>9.688208005178552</v>
      </c>
      <c r="M37" s="174"/>
      <c r="N37" s="177">
        <f t="shared" si="7"/>
        <v>0</v>
      </c>
      <c r="O37" s="174">
        <v>16861</v>
      </c>
      <c r="P37" s="174">
        <v>9225</v>
      </c>
      <c r="Q37" s="177">
        <f t="shared" si="8"/>
        <v>60.63581112669472</v>
      </c>
      <c r="R37" s="178" t="s">
        <v>223</v>
      </c>
      <c r="S37" s="178"/>
      <c r="T37" s="178"/>
      <c r="U37" s="178"/>
      <c r="V37" s="178" t="s">
        <v>223</v>
      </c>
      <c r="W37" s="178"/>
      <c r="X37" s="178"/>
      <c r="Y37" s="178"/>
    </row>
    <row r="38" spans="1:25" s="20" customFormat="1" ht="13.5">
      <c r="A38" s="174" t="s">
        <v>213</v>
      </c>
      <c r="B38" s="174">
        <v>9411</v>
      </c>
      <c r="C38" s="174" t="s">
        <v>253</v>
      </c>
      <c r="D38" s="175">
        <f t="shared" si="1"/>
        <v>20186</v>
      </c>
      <c r="E38" s="176">
        <f t="shared" si="2"/>
        <v>5696</v>
      </c>
      <c r="F38" s="177">
        <f t="shared" si="3"/>
        <v>28.217576538194788</v>
      </c>
      <c r="G38" s="174">
        <v>5696</v>
      </c>
      <c r="H38" s="174"/>
      <c r="I38" s="176">
        <f t="shared" si="4"/>
        <v>14490</v>
      </c>
      <c r="J38" s="177">
        <f t="shared" si="5"/>
        <v>71.78242346180521</v>
      </c>
      <c r="K38" s="174">
        <v>2515</v>
      </c>
      <c r="L38" s="177">
        <f t="shared" si="6"/>
        <v>12.459130090161498</v>
      </c>
      <c r="M38" s="174"/>
      <c r="N38" s="177">
        <f t="shared" si="7"/>
        <v>0</v>
      </c>
      <c r="O38" s="174">
        <v>11975</v>
      </c>
      <c r="P38" s="174">
        <v>6042</v>
      </c>
      <c r="Q38" s="177">
        <f t="shared" si="8"/>
        <v>59.323293371643715</v>
      </c>
      <c r="R38" s="178" t="s">
        <v>223</v>
      </c>
      <c r="S38" s="178"/>
      <c r="T38" s="178"/>
      <c r="U38" s="178"/>
      <c r="V38" s="178" t="s">
        <v>223</v>
      </c>
      <c r="W38" s="178"/>
      <c r="X38" s="178"/>
      <c r="Y38" s="178"/>
    </row>
    <row r="39" spans="1:25" s="20" customFormat="1" ht="13.5">
      <c r="A39" s="95"/>
      <c r="B39" s="95"/>
      <c r="C39" s="95"/>
      <c r="D39" s="17"/>
      <c r="E39" s="18"/>
      <c r="F39" s="19"/>
      <c r="G39" s="17"/>
      <c r="H39" s="17"/>
      <c r="I39" s="18"/>
      <c r="J39" s="19"/>
      <c r="K39" s="17"/>
      <c r="L39" s="19"/>
      <c r="M39" s="17"/>
      <c r="N39" s="19"/>
      <c r="O39" s="17"/>
      <c r="P39" s="17"/>
      <c r="Q39" s="19"/>
      <c r="R39" s="96"/>
      <c r="S39" s="96"/>
      <c r="T39" s="96"/>
      <c r="U39" s="96"/>
      <c r="V39" s="97"/>
      <c r="W39" s="97"/>
      <c r="X39" s="97"/>
      <c r="Y39" s="97"/>
    </row>
    <row r="40" spans="1:25" s="20" customFormat="1" ht="13.5">
      <c r="A40" s="95"/>
      <c r="B40" s="95"/>
      <c r="C40" s="95"/>
      <c r="D40" s="17"/>
      <c r="E40" s="18"/>
      <c r="F40" s="19"/>
      <c r="G40" s="17"/>
      <c r="H40" s="17"/>
      <c r="I40" s="18"/>
      <c r="J40" s="19"/>
      <c r="K40" s="17"/>
      <c r="L40" s="19"/>
      <c r="M40" s="17"/>
      <c r="N40" s="19"/>
      <c r="O40" s="17"/>
      <c r="P40" s="17"/>
      <c r="Q40" s="19"/>
      <c r="R40" s="96"/>
      <c r="S40" s="96"/>
      <c r="T40" s="96"/>
      <c r="U40" s="96"/>
      <c r="V40" s="97"/>
      <c r="W40" s="97"/>
      <c r="X40" s="97"/>
      <c r="Y40" s="97"/>
    </row>
    <row r="41" spans="1:25" s="20" customFormat="1" ht="13.5">
      <c r="A41" s="95"/>
      <c r="B41" s="95"/>
      <c r="C41" s="95"/>
      <c r="D41" s="17"/>
      <c r="E41" s="18"/>
      <c r="F41" s="19"/>
      <c r="G41" s="17"/>
      <c r="H41" s="17"/>
      <c r="I41" s="18"/>
      <c r="J41" s="19"/>
      <c r="K41" s="17"/>
      <c r="L41" s="19"/>
      <c r="M41" s="17"/>
      <c r="N41" s="19"/>
      <c r="O41" s="17"/>
      <c r="P41" s="17"/>
      <c r="Q41" s="19"/>
      <c r="R41" s="96"/>
      <c r="S41" s="96"/>
      <c r="T41" s="96"/>
      <c r="U41" s="96"/>
      <c r="V41" s="97"/>
      <c r="W41" s="97"/>
      <c r="X41" s="97"/>
      <c r="Y41" s="97"/>
    </row>
    <row r="42" spans="1:25" s="20" customFormat="1" ht="13.5">
      <c r="A42" s="95"/>
      <c r="B42" s="95"/>
      <c r="C42" s="95"/>
      <c r="D42" s="17"/>
      <c r="E42" s="18"/>
      <c r="F42" s="19"/>
      <c r="G42" s="17"/>
      <c r="H42" s="17"/>
      <c r="I42" s="18"/>
      <c r="J42" s="19"/>
      <c r="K42" s="17"/>
      <c r="L42" s="19"/>
      <c r="M42" s="17"/>
      <c r="N42" s="19"/>
      <c r="O42" s="17"/>
      <c r="P42" s="17"/>
      <c r="Q42" s="19"/>
      <c r="R42" s="96"/>
      <c r="S42" s="96"/>
      <c r="T42" s="96"/>
      <c r="U42" s="96"/>
      <c r="V42" s="97"/>
      <c r="W42" s="97"/>
      <c r="X42" s="97"/>
      <c r="Y42" s="97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38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栃木県</v>
      </c>
      <c r="B7" s="103">
        <f>INT(B8/1000)*1000</f>
        <v>9000</v>
      </c>
      <c r="C7" s="98" t="s">
        <v>174</v>
      </c>
      <c r="D7" s="99">
        <f aca="true" t="shared" si="0" ref="D7:AI7">SUM(D8:D200)</f>
        <v>405253</v>
      </c>
      <c r="E7" s="99">
        <f t="shared" si="0"/>
        <v>51328</v>
      </c>
      <c r="F7" s="99">
        <f t="shared" si="0"/>
        <v>32188</v>
      </c>
      <c r="G7" s="99">
        <f t="shared" si="0"/>
        <v>19140</v>
      </c>
      <c r="H7" s="99">
        <f t="shared" si="0"/>
        <v>22594</v>
      </c>
      <c r="I7" s="99">
        <f t="shared" si="0"/>
        <v>18187</v>
      </c>
      <c r="J7" s="99">
        <f t="shared" si="0"/>
        <v>4407</v>
      </c>
      <c r="K7" s="99">
        <f t="shared" si="0"/>
        <v>331331</v>
      </c>
      <c r="L7" s="99">
        <f t="shared" si="0"/>
        <v>85857</v>
      </c>
      <c r="M7" s="99">
        <f t="shared" si="0"/>
        <v>245474</v>
      </c>
      <c r="N7" s="99">
        <f t="shared" si="0"/>
        <v>405253</v>
      </c>
      <c r="O7" s="99">
        <f t="shared" si="0"/>
        <v>136232</v>
      </c>
      <c r="P7" s="99">
        <f t="shared" si="0"/>
        <v>136232</v>
      </c>
      <c r="Q7" s="99">
        <f t="shared" si="0"/>
        <v>0</v>
      </c>
      <c r="R7" s="99">
        <f t="shared" si="0"/>
        <v>0</v>
      </c>
      <c r="S7" s="99">
        <f t="shared" si="0"/>
        <v>0</v>
      </c>
      <c r="T7" s="99">
        <f t="shared" si="0"/>
        <v>0</v>
      </c>
      <c r="U7" s="99">
        <f t="shared" si="0"/>
        <v>0</v>
      </c>
      <c r="V7" s="99">
        <f t="shared" si="0"/>
        <v>0</v>
      </c>
      <c r="W7" s="99">
        <f t="shared" si="0"/>
        <v>269021</v>
      </c>
      <c r="X7" s="99">
        <f t="shared" si="0"/>
        <v>269021</v>
      </c>
      <c r="Y7" s="99">
        <f t="shared" si="0"/>
        <v>0</v>
      </c>
      <c r="Z7" s="99">
        <f t="shared" si="0"/>
        <v>0</v>
      </c>
      <c r="AA7" s="99">
        <f t="shared" si="0"/>
        <v>0</v>
      </c>
      <c r="AB7" s="99">
        <f t="shared" si="0"/>
        <v>0</v>
      </c>
      <c r="AC7" s="99">
        <f t="shared" si="0"/>
        <v>0</v>
      </c>
      <c r="AD7" s="99">
        <f t="shared" si="0"/>
        <v>0</v>
      </c>
      <c r="AE7" s="99">
        <f t="shared" si="0"/>
        <v>0</v>
      </c>
      <c r="AF7" s="99">
        <f t="shared" si="0"/>
        <v>0</v>
      </c>
      <c r="AG7" s="99">
        <f t="shared" si="0"/>
        <v>0</v>
      </c>
      <c r="AH7" s="99">
        <f t="shared" si="0"/>
        <v>6023</v>
      </c>
      <c r="AI7" s="99">
        <f t="shared" si="0"/>
        <v>6023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11517</v>
      </c>
      <c r="AM7" s="99">
        <f t="shared" si="1"/>
        <v>5995</v>
      </c>
      <c r="AN7" s="99">
        <f t="shared" si="1"/>
        <v>97</v>
      </c>
      <c r="AO7" s="99">
        <f t="shared" si="1"/>
        <v>1599</v>
      </c>
      <c r="AP7" s="99">
        <f t="shared" si="1"/>
        <v>90</v>
      </c>
      <c r="AQ7" s="99">
        <f t="shared" si="1"/>
        <v>0</v>
      </c>
      <c r="AR7" s="99">
        <f t="shared" si="1"/>
        <v>1361</v>
      </c>
      <c r="AS7" s="99">
        <f t="shared" si="1"/>
        <v>0</v>
      </c>
      <c r="AT7" s="99">
        <f t="shared" si="1"/>
        <v>294</v>
      </c>
      <c r="AU7" s="99">
        <f t="shared" si="1"/>
        <v>465</v>
      </c>
      <c r="AV7" s="99">
        <f t="shared" si="1"/>
        <v>1616</v>
      </c>
      <c r="AW7" s="99">
        <f t="shared" si="1"/>
        <v>694</v>
      </c>
      <c r="AX7" s="99">
        <f t="shared" si="1"/>
        <v>598</v>
      </c>
      <c r="AY7" s="99">
        <f t="shared" si="1"/>
        <v>0</v>
      </c>
      <c r="AZ7" s="99">
        <f t="shared" si="1"/>
        <v>96</v>
      </c>
      <c r="BA7" s="99">
        <f t="shared" si="1"/>
        <v>0</v>
      </c>
      <c r="BB7" s="99">
        <f t="shared" si="1"/>
        <v>0</v>
      </c>
      <c r="BC7" s="99">
        <f t="shared" si="1"/>
        <v>1064</v>
      </c>
      <c r="BD7" s="99">
        <f t="shared" si="1"/>
        <v>1064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213</v>
      </c>
      <c r="B8" s="174">
        <v>9201</v>
      </c>
      <c r="C8" s="174" t="s">
        <v>222</v>
      </c>
      <c r="D8" s="179">
        <f aca="true" t="shared" si="2" ref="D8:D38">SUM(E8,H8,K8)</f>
        <v>36855</v>
      </c>
      <c r="E8" s="179">
        <f aca="true" t="shared" si="3" ref="E8:E38">SUM(F8:G8)</f>
        <v>0</v>
      </c>
      <c r="F8" s="180"/>
      <c r="G8" s="180"/>
      <c r="H8" s="179">
        <f aca="true" t="shared" si="4" ref="H8:H38">SUM(I8:J8)</f>
        <v>11852</v>
      </c>
      <c r="I8" s="180">
        <v>11852</v>
      </c>
      <c r="J8" s="180"/>
      <c r="K8" s="179">
        <f aca="true" t="shared" si="5" ref="K8:K38">SUM(L8:M8)</f>
        <v>25003</v>
      </c>
      <c r="L8" s="180"/>
      <c r="M8" s="180">
        <v>25003</v>
      </c>
      <c r="N8" s="179">
        <f aca="true" t="shared" si="6" ref="N8:N38">SUM(O8,W8,AE8)</f>
        <v>36855</v>
      </c>
      <c r="O8" s="179">
        <f aca="true" t="shared" si="7" ref="O8:O38">SUM(P8:V8)</f>
        <v>11852</v>
      </c>
      <c r="P8" s="180">
        <v>11852</v>
      </c>
      <c r="Q8" s="180"/>
      <c r="R8" s="180"/>
      <c r="S8" s="180"/>
      <c r="T8" s="180"/>
      <c r="U8" s="180"/>
      <c r="V8" s="180"/>
      <c r="W8" s="179">
        <f aca="true" t="shared" si="8" ref="W8:W38">SUM(X8:AD8)</f>
        <v>25003</v>
      </c>
      <c r="X8" s="180">
        <v>25003</v>
      </c>
      <c r="Y8" s="180"/>
      <c r="Z8" s="180"/>
      <c r="AA8" s="180"/>
      <c r="AB8" s="180"/>
      <c r="AC8" s="180"/>
      <c r="AD8" s="180"/>
      <c r="AE8" s="179">
        <f aca="true" t="shared" si="9" ref="AE8:AE38">SUM(AF8:AG8)</f>
        <v>0</v>
      </c>
      <c r="AF8" s="180"/>
      <c r="AG8" s="180"/>
      <c r="AH8" s="179">
        <f aca="true" t="shared" si="10" ref="AH8:AH38">SUM(AI8:AK8)</f>
        <v>1609</v>
      </c>
      <c r="AI8" s="180">
        <v>1609</v>
      </c>
      <c r="AJ8" s="180"/>
      <c r="AK8" s="180"/>
      <c r="AL8" s="179">
        <f aca="true" t="shared" si="11" ref="AL8:AL38">SUM(AM8:AV8)</f>
        <v>3932</v>
      </c>
      <c r="AM8" s="180">
        <v>2425</v>
      </c>
      <c r="AN8" s="180">
        <v>46</v>
      </c>
      <c r="AO8" s="180"/>
      <c r="AP8" s="180"/>
      <c r="AQ8" s="180"/>
      <c r="AR8" s="180">
        <v>1361</v>
      </c>
      <c r="AS8" s="180"/>
      <c r="AT8" s="180"/>
      <c r="AU8" s="180">
        <v>100</v>
      </c>
      <c r="AV8" s="180"/>
      <c r="AW8" s="179">
        <f aca="true" t="shared" si="12" ref="AW8:AW38">SUM(AX8:BB8)</f>
        <v>148</v>
      </c>
      <c r="AX8" s="180">
        <v>148</v>
      </c>
      <c r="AY8" s="180"/>
      <c r="AZ8" s="180"/>
      <c r="BA8" s="180"/>
      <c r="BB8" s="180"/>
      <c r="BC8" s="179">
        <f aca="true" t="shared" si="13" ref="BC8:BC38">SUM(BD8:BF8)</f>
        <v>6</v>
      </c>
      <c r="BD8" s="180">
        <v>6</v>
      </c>
      <c r="BE8" s="180"/>
      <c r="BF8" s="180"/>
    </row>
    <row r="9" spans="1:58" s="20" customFormat="1" ht="13.5">
      <c r="A9" s="174" t="s">
        <v>213</v>
      </c>
      <c r="B9" s="174">
        <v>9202</v>
      </c>
      <c r="C9" s="174" t="s">
        <v>224</v>
      </c>
      <c r="D9" s="179">
        <f t="shared" si="2"/>
        <v>37031</v>
      </c>
      <c r="E9" s="179">
        <f t="shared" si="3"/>
        <v>10647</v>
      </c>
      <c r="F9" s="180">
        <v>10647</v>
      </c>
      <c r="G9" s="180"/>
      <c r="H9" s="179">
        <f t="shared" si="4"/>
        <v>0</v>
      </c>
      <c r="I9" s="180"/>
      <c r="J9" s="180"/>
      <c r="K9" s="179">
        <f t="shared" si="5"/>
        <v>26384</v>
      </c>
      <c r="L9" s="180"/>
      <c r="M9" s="180">
        <v>26384</v>
      </c>
      <c r="N9" s="179">
        <f t="shared" si="6"/>
        <v>37031</v>
      </c>
      <c r="O9" s="179">
        <f t="shared" si="7"/>
        <v>10647</v>
      </c>
      <c r="P9" s="180">
        <v>10647</v>
      </c>
      <c r="Q9" s="180"/>
      <c r="R9" s="180"/>
      <c r="S9" s="180"/>
      <c r="T9" s="180"/>
      <c r="U9" s="180"/>
      <c r="V9" s="180"/>
      <c r="W9" s="179">
        <f t="shared" si="8"/>
        <v>26384</v>
      </c>
      <c r="X9" s="180">
        <v>26384</v>
      </c>
      <c r="Y9" s="180"/>
      <c r="Z9" s="180"/>
      <c r="AA9" s="180"/>
      <c r="AB9" s="180"/>
      <c r="AC9" s="180"/>
      <c r="AD9" s="180"/>
      <c r="AE9" s="179">
        <f t="shared" si="9"/>
        <v>0</v>
      </c>
      <c r="AF9" s="180"/>
      <c r="AG9" s="180"/>
      <c r="AH9" s="179">
        <f t="shared" si="10"/>
        <v>1079</v>
      </c>
      <c r="AI9" s="180">
        <v>1079</v>
      </c>
      <c r="AJ9" s="180"/>
      <c r="AK9" s="180"/>
      <c r="AL9" s="179">
        <f t="shared" si="11"/>
        <v>1024</v>
      </c>
      <c r="AM9" s="180"/>
      <c r="AN9" s="180"/>
      <c r="AO9" s="180"/>
      <c r="AP9" s="180"/>
      <c r="AQ9" s="180"/>
      <c r="AR9" s="180"/>
      <c r="AS9" s="180"/>
      <c r="AT9" s="180"/>
      <c r="AU9" s="180"/>
      <c r="AV9" s="180">
        <v>1024</v>
      </c>
      <c r="AW9" s="179">
        <f t="shared" si="12"/>
        <v>55</v>
      </c>
      <c r="AX9" s="180">
        <v>55</v>
      </c>
      <c r="AY9" s="180"/>
      <c r="AZ9" s="180"/>
      <c r="BA9" s="180"/>
      <c r="BB9" s="180"/>
      <c r="BC9" s="179">
        <f t="shared" si="13"/>
        <v>0</v>
      </c>
      <c r="BD9" s="180"/>
      <c r="BE9" s="180"/>
      <c r="BF9" s="180"/>
    </row>
    <row r="10" spans="1:58" s="20" customFormat="1" ht="13.5">
      <c r="A10" s="174" t="s">
        <v>213</v>
      </c>
      <c r="B10" s="174">
        <v>9203</v>
      </c>
      <c r="C10" s="174" t="s">
        <v>225</v>
      </c>
      <c r="D10" s="179">
        <f t="shared" si="2"/>
        <v>19264</v>
      </c>
      <c r="E10" s="179">
        <f t="shared" si="3"/>
        <v>0</v>
      </c>
      <c r="F10" s="180"/>
      <c r="G10" s="180"/>
      <c r="H10" s="179">
        <f t="shared" si="4"/>
        <v>0</v>
      </c>
      <c r="I10" s="180"/>
      <c r="J10" s="180"/>
      <c r="K10" s="179">
        <f t="shared" si="5"/>
        <v>19264</v>
      </c>
      <c r="L10" s="180">
        <v>7586</v>
      </c>
      <c r="M10" s="180">
        <v>11678</v>
      </c>
      <c r="N10" s="179">
        <f t="shared" si="6"/>
        <v>19264</v>
      </c>
      <c r="O10" s="179">
        <f t="shared" si="7"/>
        <v>7586</v>
      </c>
      <c r="P10" s="180">
        <v>7586</v>
      </c>
      <c r="Q10" s="180"/>
      <c r="R10" s="180"/>
      <c r="S10" s="180"/>
      <c r="T10" s="180"/>
      <c r="U10" s="180"/>
      <c r="V10" s="180"/>
      <c r="W10" s="179">
        <f t="shared" si="8"/>
        <v>11678</v>
      </c>
      <c r="X10" s="180">
        <v>11678</v>
      </c>
      <c r="Y10" s="180"/>
      <c r="Z10" s="180"/>
      <c r="AA10" s="180"/>
      <c r="AB10" s="180"/>
      <c r="AC10" s="180"/>
      <c r="AD10" s="180"/>
      <c r="AE10" s="179">
        <f t="shared" si="9"/>
        <v>0</v>
      </c>
      <c r="AF10" s="180"/>
      <c r="AG10" s="180"/>
      <c r="AH10" s="179">
        <f t="shared" si="10"/>
        <v>54</v>
      </c>
      <c r="AI10" s="180">
        <v>54</v>
      </c>
      <c r="AJ10" s="180"/>
      <c r="AK10" s="180"/>
      <c r="AL10" s="179">
        <f t="shared" si="11"/>
        <v>54</v>
      </c>
      <c r="AM10" s="180"/>
      <c r="AN10" s="180"/>
      <c r="AO10" s="180"/>
      <c r="AP10" s="180">
        <v>54</v>
      </c>
      <c r="AQ10" s="180"/>
      <c r="AR10" s="180"/>
      <c r="AS10" s="180"/>
      <c r="AT10" s="180"/>
      <c r="AU10" s="180"/>
      <c r="AV10" s="180"/>
      <c r="AW10" s="179">
        <f t="shared" si="12"/>
        <v>0</v>
      </c>
      <c r="AX10" s="180"/>
      <c r="AY10" s="180"/>
      <c r="AZ10" s="180"/>
      <c r="BA10" s="180"/>
      <c r="BB10" s="180"/>
      <c r="BC10" s="179">
        <f t="shared" si="13"/>
        <v>0</v>
      </c>
      <c r="BD10" s="180"/>
      <c r="BE10" s="180"/>
      <c r="BF10" s="180"/>
    </row>
    <row r="11" spans="1:58" s="20" customFormat="1" ht="13.5">
      <c r="A11" s="174" t="s">
        <v>213</v>
      </c>
      <c r="B11" s="174">
        <v>9204</v>
      </c>
      <c r="C11" s="174" t="s">
        <v>226</v>
      </c>
      <c r="D11" s="179">
        <f t="shared" si="2"/>
        <v>33741</v>
      </c>
      <c r="E11" s="179">
        <f t="shared" si="3"/>
        <v>0</v>
      </c>
      <c r="F11" s="180"/>
      <c r="G11" s="180"/>
      <c r="H11" s="179">
        <f t="shared" si="4"/>
        <v>0</v>
      </c>
      <c r="I11" s="180"/>
      <c r="J11" s="180"/>
      <c r="K11" s="179">
        <f t="shared" si="5"/>
        <v>33741</v>
      </c>
      <c r="L11" s="180">
        <v>12307</v>
      </c>
      <c r="M11" s="180">
        <v>21434</v>
      </c>
      <c r="N11" s="179">
        <f t="shared" si="6"/>
        <v>33741</v>
      </c>
      <c r="O11" s="179">
        <f t="shared" si="7"/>
        <v>12307</v>
      </c>
      <c r="P11" s="180">
        <v>12307</v>
      </c>
      <c r="Q11" s="180"/>
      <c r="R11" s="180"/>
      <c r="S11" s="180"/>
      <c r="T11" s="180"/>
      <c r="U11" s="180"/>
      <c r="V11" s="180"/>
      <c r="W11" s="179">
        <f t="shared" si="8"/>
        <v>21434</v>
      </c>
      <c r="X11" s="180">
        <v>21434</v>
      </c>
      <c r="Y11" s="180"/>
      <c r="Z11" s="180"/>
      <c r="AA11" s="180"/>
      <c r="AB11" s="180"/>
      <c r="AC11" s="180"/>
      <c r="AD11" s="180"/>
      <c r="AE11" s="179">
        <f t="shared" si="9"/>
        <v>0</v>
      </c>
      <c r="AF11" s="180"/>
      <c r="AG11" s="180"/>
      <c r="AH11" s="179">
        <f t="shared" si="10"/>
        <v>144</v>
      </c>
      <c r="AI11" s="180">
        <v>144</v>
      </c>
      <c r="AJ11" s="180"/>
      <c r="AK11" s="180"/>
      <c r="AL11" s="179">
        <f t="shared" si="11"/>
        <v>144</v>
      </c>
      <c r="AM11" s="180"/>
      <c r="AN11" s="180"/>
      <c r="AO11" s="180"/>
      <c r="AP11" s="180"/>
      <c r="AQ11" s="180"/>
      <c r="AR11" s="180"/>
      <c r="AS11" s="180"/>
      <c r="AT11" s="180">
        <v>2</v>
      </c>
      <c r="AU11" s="180"/>
      <c r="AV11" s="180">
        <v>142</v>
      </c>
      <c r="AW11" s="179">
        <f t="shared" si="12"/>
        <v>0</v>
      </c>
      <c r="AX11" s="180"/>
      <c r="AY11" s="180"/>
      <c r="AZ11" s="180"/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74" t="s">
        <v>213</v>
      </c>
      <c r="B12" s="174">
        <v>9205</v>
      </c>
      <c r="C12" s="174" t="s">
        <v>227</v>
      </c>
      <c r="D12" s="179">
        <f t="shared" si="2"/>
        <v>21329</v>
      </c>
      <c r="E12" s="179">
        <f t="shared" si="3"/>
        <v>7716</v>
      </c>
      <c r="F12" s="180">
        <v>7533</v>
      </c>
      <c r="G12" s="180">
        <v>183</v>
      </c>
      <c r="H12" s="179">
        <f t="shared" si="4"/>
        <v>880</v>
      </c>
      <c r="I12" s="180"/>
      <c r="J12" s="180">
        <v>880</v>
      </c>
      <c r="K12" s="179">
        <f t="shared" si="5"/>
        <v>12733</v>
      </c>
      <c r="L12" s="180"/>
      <c r="M12" s="180">
        <v>12733</v>
      </c>
      <c r="N12" s="179">
        <f t="shared" si="6"/>
        <v>21329</v>
      </c>
      <c r="O12" s="179">
        <f t="shared" si="7"/>
        <v>7533</v>
      </c>
      <c r="P12" s="180">
        <v>7533</v>
      </c>
      <c r="Q12" s="180"/>
      <c r="R12" s="180"/>
      <c r="S12" s="180"/>
      <c r="T12" s="180"/>
      <c r="U12" s="180"/>
      <c r="V12" s="180"/>
      <c r="W12" s="179">
        <f t="shared" si="8"/>
        <v>13796</v>
      </c>
      <c r="X12" s="180">
        <v>13796</v>
      </c>
      <c r="Y12" s="180"/>
      <c r="Z12" s="180"/>
      <c r="AA12" s="180"/>
      <c r="AB12" s="180"/>
      <c r="AC12" s="180"/>
      <c r="AD12" s="180"/>
      <c r="AE12" s="179">
        <f t="shared" si="9"/>
        <v>0</v>
      </c>
      <c r="AF12" s="180"/>
      <c r="AG12" s="180"/>
      <c r="AH12" s="179">
        <f t="shared" si="10"/>
        <v>66</v>
      </c>
      <c r="AI12" s="180">
        <v>66</v>
      </c>
      <c r="AJ12" s="180"/>
      <c r="AK12" s="180"/>
      <c r="AL12" s="179">
        <f t="shared" si="11"/>
        <v>66</v>
      </c>
      <c r="AM12" s="180"/>
      <c r="AN12" s="180"/>
      <c r="AO12" s="180">
        <v>66</v>
      </c>
      <c r="AP12" s="180"/>
      <c r="AQ12" s="180"/>
      <c r="AR12" s="180"/>
      <c r="AS12" s="180"/>
      <c r="AT12" s="180"/>
      <c r="AU12" s="180"/>
      <c r="AV12" s="180"/>
      <c r="AW12" s="179">
        <f t="shared" si="12"/>
        <v>0</v>
      </c>
      <c r="AX12" s="180"/>
      <c r="AY12" s="180"/>
      <c r="AZ12" s="180"/>
      <c r="BA12" s="180"/>
      <c r="BB12" s="180"/>
      <c r="BC12" s="179">
        <f t="shared" si="13"/>
        <v>153</v>
      </c>
      <c r="BD12" s="180">
        <v>153</v>
      </c>
      <c r="BE12" s="180"/>
      <c r="BF12" s="180"/>
    </row>
    <row r="13" spans="1:58" s="20" customFormat="1" ht="13.5">
      <c r="A13" s="174" t="s">
        <v>213</v>
      </c>
      <c r="B13" s="174">
        <v>9206</v>
      </c>
      <c r="C13" s="174" t="s">
        <v>228</v>
      </c>
      <c r="D13" s="179">
        <f t="shared" si="2"/>
        <v>24481</v>
      </c>
      <c r="E13" s="179">
        <f t="shared" si="3"/>
        <v>1687</v>
      </c>
      <c r="F13" s="180">
        <v>1687</v>
      </c>
      <c r="G13" s="180"/>
      <c r="H13" s="179">
        <f t="shared" si="4"/>
        <v>6335</v>
      </c>
      <c r="I13" s="180">
        <v>6335</v>
      </c>
      <c r="J13" s="180"/>
      <c r="K13" s="179">
        <f t="shared" si="5"/>
        <v>16459</v>
      </c>
      <c r="L13" s="180"/>
      <c r="M13" s="180">
        <v>16459</v>
      </c>
      <c r="N13" s="179">
        <f t="shared" si="6"/>
        <v>24481</v>
      </c>
      <c r="O13" s="179">
        <f t="shared" si="7"/>
        <v>8022</v>
      </c>
      <c r="P13" s="180">
        <v>8022</v>
      </c>
      <c r="Q13" s="180"/>
      <c r="R13" s="180"/>
      <c r="S13" s="180"/>
      <c r="T13" s="180"/>
      <c r="U13" s="180"/>
      <c r="V13" s="180"/>
      <c r="W13" s="179">
        <f t="shared" si="8"/>
        <v>16459</v>
      </c>
      <c r="X13" s="180">
        <v>16459</v>
      </c>
      <c r="Y13" s="180"/>
      <c r="Z13" s="180"/>
      <c r="AA13" s="180"/>
      <c r="AB13" s="180"/>
      <c r="AC13" s="180"/>
      <c r="AD13" s="180"/>
      <c r="AE13" s="179">
        <f t="shared" si="9"/>
        <v>0</v>
      </c>
      <c r="AF13" s="180"/>
      <c r="AG13" s="180"/>
      <c r="AH13" s="179">
        <f t="shared" si="10"/>
        <v>1115</v>
      </c>
      <c r="AI13" s="180">
        <v>1115</v>
      </c>
      <c r="AJ13" s="180"/>
      <c r="AK13" s="180"/>
      <c r="AL13" s="179">
        <f t="shared" si="11"/>
        <v>1115</v>
      </c>
      <c r="AM13" s="180"/>
      <c r="AN13" s="180"/>
      <c r="AO13" s="180">
        <v>1115</v>
      </c>
      <c r="AP13" s="180"/>
      <c r="AQ13" s="180"/>
      <c r="AR13" s="180"/>
      <c r="AS13" s="180"/>
      <c r="AT13" s="180"/>
      <c r="AU13" s="180"/>
      <c r="AV13" s="180"/>
      <c r="AW13" s="179">
        <f t="shared" si="12"/>
        <v>58</v>
      </c>
      <c r="AX13" s="180"/>
      <c r="AY13" s="180"/>
      <c r="AZ13" s="180">
        <v>58</v>
      </c>
      <c r="BA13" s="180"/>
      <c r="BB13" s="180"/>
      <c r="BC13" s="179">
        <f t="shared" si="13"/>
        <v>0</v>
      </c>
      <c r="BD13" s="180"/>
      <c r="BE13" s="180"/>
      <c r="BF13" s="180"/>
    </row>
    <row r="14" spans="1:58" s="20" customFormat="1" ht="13.5">
      <c r="A14" s="174" t="s">
        <v>213</v>
      </c>
      <c r="B14" s="174">
        <v>9208</v>
      </c>
      <c r="C14" s="174" t="s">
        <v>229</v>
      </c>
      <c r="D14" s="179">
        <f t="shared" si="2"/>
        <v>27036</v>
      </c>
      <c r="E14" s="179">
        <f t="shared" si="3"/>
        <v>0</v>
      </c>
      <c r="F14" s="180"/>
      <c r="G14" s="180"/>
      <c r="H14" s="179">
        <f t="shared" si="4"/>
        <v>0</v>
      </c>
      <c r="I14" s="180"/>
      <c r="J14" s="180"/>
      <c r="K14" s="179">
        <f t="shared" si="5"/>
        <v>27036</v>
      </c>
      <c r="L14" s="180">
        <v>9650</v>
      </c>
      <c r="M14" s="180">
        <v>17386</v>
      </c>
      <c r="N14" s="179">
        <f t="shared" si="6"/>
        <v>27036</v>
      </c>
      <c r="O14" s="179">
        <f t="shared" si="7"/>
        <v>9650</v>
      </c>
      <c r="P14" s="180">
        <v>9650</v>
      </c>
      <c r="Q14" s="180"/>
      <c r="R14" s="180"/>
      <c r="S14" s="180"/>
      <c r="T14" s="180"/>
      <c r="U14" s="180"/>
      <c r="V14" s="180"/>
      <c r="W14" s="179">
        <f t="shared" si="8"/>
        <v>17386</v>
      </c>
      <c r="X14" s="180">
        <v>17386</v>
      </c>
      <c r="Y14" s="180"/>
      <c r="Z14" s="180"/>
      <c r="AA14" s="180"/>
      <c r="AB14" s="180"/>
      <c r="AC14" s="180"/>
      <c r="AD14" s="180"/>
      <c r="AE14" s="179">
        <f t="shared" si="9"/>
        <v>0</v>
      </c>
      <c r="AF14" s="180"/>
      <c r="AG14" s="180"/>
      <c r="AH14" s="179">
        <f t="shared" si="10"/>
        <v>153</v>
      </c>
      <c r="AI14" s="180">
        <v>153</v>
      </c>
      <c r="AJ14" s="180"/>
      <c r="AK14" s="180"/>
      <c r="AL14" s="179">
        <f t="shared" si="11"/>
        <v>153</v>
      </c>
      <c r="AM14" s="180"/>
      <c r="AN14" s="180"/>
      <c r="AO14" s="180">
        <v>153</v>
      </c>
      <c r="AP14" s="180"/>
      <c r="AQ14" s="180"/>
      <c r="AR14" s="180"/>
      <c r="AS14" s="180"/>
      <c r="AT14" s="180"/>
      <c r="AU14" s="180"/>
      <c r="AV14" s="180"/>
      <c r="AW14" s="179">
        <f t="shared" si="12"/>
        <v>16</v>
      </c>
      <c r="AX14" s="180"/>
      <c r="AY14" s="180"/>
      <c r="AZ14" s="180">
        <v>16</v>
      </c>
      <c r="BA14" s="180"/>
      <c r="BB14" s="180"/>
      <c r="BC14" s="179">
        <f t="shared" si="13"/>
        <v>338</v>
      </c>
      <c r="BD14" s="180">
        <v>338</v>
      </c>
      <c r="BE14" s="180"/>
      <c r="BF14" s="180"/>
    </row>
    <row r="15" spans="1:58" s="20" customFormat="1" ht="13.5">
      <c r="A15" s="174" t="s">
        <v>213</v>
      </c>
      <c r="B15" s="174">
        <v>9209</v>
      </c>
      <c r="C15" s="174" t="s">
        <v>230</v>
      </c>
      <c r="D15" s="179">
        <f t="shared" si="2"/>
        <v>10810</v>
      </c>
      <c r="E15" s="179">
        <f t="shared" si="3"/>
        <v>9159</v>
      </c>
      <c r="F15" s="180">
        <v>4175</v>
      </c>
      <c r="G15" s="180">
        <v>4984</v>
      </c>
      <c r="H15" s="179">
        <f t="shared" si="4"/>
        <v>1651</v>
      </c>
      <c r="I15" s="180"/>
      <c r="J15" s="180">
        <v>1651</v>
      </c>
      <c r="K15" s="179">
        <f t="shared" si="5"/>
        <v>0</v>
      </c>
      <c r="L15" s="180"/>
      <c r="M15" s="180"/>
      <c r="N15" s="179">
        <f t="shared" si="6"/>
        <v>10810</v>
      </c>
      <c r="O15" s="179">
        <f t="shared" si="7"/>
        <v>4175</v>
      </c>
      <c r="P15" s="180">
        <v>4175</v>
      </c>
      <c r="Q15" s="180"/>
      <c r="R15" s="180"/>
      <c r="S15" s="180"/>
      <c r="T15" s="180"/>
      <c r="U15" s="180"/>
      <c r="V15" s="180"/>
      <c r="W15" s="179">
        <f t="shared" si="8"/>
        <v>6635</v>
      </c>
      <c r="X15" s="180">
        <v>6635</v>
      </c>
      <c r="Y15" s="180"/>
      <c r="Z15" s="180"/>
      <c r="AA15" s="180"/>
      <c r="AB15" s="180"/>
      <c r="AC15" s="180"/>
      <c r="AD15" s="180"/>
      <c r="AE15" s="179">
        <f t="shared" si="9"/>
        <v>0</v>
      </c>
      <c r="AF15" s="180"/>
      <c r="AG15" s="180"/>
      <c r="AH15" s="179">
        <f t="shared" si="10"/>
        <v>71</v>
      </c>
      <c r="AI15" s="180">
        <v>71</v>
      </c>
      <c r="AJ15" s="180"/>
      <c r="AK15" s="180"/>
      <c r="AL15" s="179">
        <f t="shared" si="11"/>
        <v>209</v>
      </c>
      <c r="AM15" s="180">
        <v>99</v>
      </c>
      <c r="AN15" s="180">
        <v>39</v>
      </c>
      <c r="AO15" s="180">
        <v>35</v>
      </c>
      <c r="AP15" s="180"/>
      <c r="AQ15" s="180"/>
      <c r="AR15" s="180"/>
      <c r="AS15" s="180"/>
      <c r="AT15" s="180">
        <v>36</v>
      </c>
      <c r="AU15" s="180"/>
      <c r="AV15" s="180"/>
      <c r="AW15" s="179">
        <f t="shared" si="12"/>
        <v>5</v>
      </c>
      <c r="AX15" s="180"/>
      <c r="AY15" s="180"/>
      <c r="AZ15" s="180">
        <v>5</v>
      </c>
      <c r="BA15" s="180"/>
      <c r="BB15" s="180"/>
      <c r="BC15" s="179">
        <f t="shared" si="13"/>
        <v>55</v>
      </c>
      <c r="BD15" s="180">
        <v>55</v>
      </c>
      <c r="BE15" s="180"/>
      <c r="BF15" s="180"/>
    </row>
    <row r="16" spans="1:58" s="20" customFormat="1" ht="13.5">
      <c r="A16" s="174" t="s">
        <v>213</v>
      </c>
      <c r="B16" s="174">
        <v>9210</v>
      </c>
      <c r="C16" s="174" t="s">
        <v>231</v>
      </c>
      <c r="D16" s="179">
        <f t="shared" si="2"/>
        <v>20994</v>
      </c>
      <c r="E16" s="179">
        <f t="shared" si="3"/>
        <v>0</v>
      </c>
      <c r="F16" s="180"/>
      <c r="G16" s="180"/>
      <c r="H16" s="179">
        <f t="shared" si="4"/>
        <v>0</v>
      </c>
      <c r="I16" s="180"/>
      <c r="J16" s="180"/>
      <c r="K16" s="179">
        <f t="shared" si="5"/>
        <v>20994</v>
      </c>
      <c r="L16" s="180">
        <v>8572</v>
      </c>
      <c r="M16" s="180">
        <v>12422</v>
      </c>
      <c r="N16" s="179">
        <f t="shared" si="6"/>
        <v>20994</v>
      </c>
      <c r="O16" s="179">
        <f t="shared" si="7"/>
        <v>8572</v>
      </c>
      <c r="P16" s="180">
        <v>8572</v>
      </c>
      <c r="Q16" s="180"/>
      <c r="R16" s="180"/>
      <c r="S16" s="180"/>
      <c r="T16" s="180"/>
      <c r="U16" s="180"/>
      <c r="V16" s="180"/>
      <c r="W16" s="179">
        <f t="shared" si="8"/>
        <v>12422</v>
      </c>
      <c r="X16" s="180">
        <v>12422</v>
      </c>
      <c r="Y16" s="180"/>
      <c r="Z16" s="180"/>
      <c r="AA16" s="180"/>
      <c r="AB16" s="180"/>
      <c r="AC16" s="180"/>
      <c r="AD16" s="180"/>
      <c r="AE16" s="179">
        <f t="shared" si="9"/>
        <v>0</v>
      </c>
      <c r="AF16" s="180"/>
      <c r="AG16" s="180"/>
      <c r="AH16" s="179">
        <f t="shared" si="10"/>
        <v>72</v>
      </c>
      <c r="AI16" s="180">
        <v>72</v>
      </c>
      <c r="AJ16" s="180"/>
      <c r="AK16" s="180"/>
      <c r="AL16" s="179">
        <f t="shared" si="11"/>
        <v>1049</v>
      </c>
      <c r="AM16" s="180">
        <v>1049</v>
      </c>
      <c r="AN16" s="180"/>
      <c r="AO16" s="180"/>
      <c r="AP16" s="180"/>
      <c r="AQ16" s="180"/>
      <c r="AR16" s="180"/>
      <c r="AS16" s="180"/>
      <c r="AT16" s="180"/>
      <c r="AU16" s="180"/>
      <c r="AV16" s="180"/>
      <c r="AW16" s="179">
        <f t="shared" si="12"/>
        <v>72</v>
      </c>
      <c r="AX16" s="180">
        <v>72</v>
      </c>
      <c r="AY16" s="180"/>
      <c r="AZ16" s="180"/>
      <c r="BA16" s="180"/>
      <c r="BB16" s="180"/>
      <c r="BC16" s="179">
        <f t="shared" si="13"/>
        <v>0</v>
      </c>
      <c r="BD16" s="180"/>
      <c r="BE16" s="180"/>
      <c r="BF16" s="180"/>
    </row>
    <row r="17" spans="1:58" s="20" customFormat="1" ht="13.5">
      <c r="A17" s="174" t="s">
        <v>213</v>
      </c>
      <c r="B17" s="174">
        <v>9211</v>
      </c>
      <c r="C17" s="174" t="s">
        <v>232</v>
      </c>
      <c r="D17" s="179">
        <f t="shared" si="2"/>
        <v>9434</v>
      </c>
      <c r="E17" s="179">
        <f t="shared" si="3"/>
        <v>0</v>
      </c>
      <c r="F17" s="180"/>
      <c r="G17" s="180"/>
      <c r="H17" s="179">
        <f t="shared" si="4"/>
        <v>0</v>
      </c>
      <c r="I17" s="180"/>
      <c r="J17" s="180"/>
      <c r="K17" s="179">
        <f t="shared" si="5"/>
        <v>9434</v>
      </c>
      <c r="L17" s="180">
        <v>2929</v>
      </c>
      <c r="M17" s="180">
        <v>6505</v>
      </c>
      <c r="N17" s="179">
        <f t="shared" si="6"/>
        <v>9434</v>
      </c>
      <c r="O17" s="179">
        <f t="shared" si="7"/>
        <v>2929</v>
      </c>
      <c r="P17" s="180">
        <v>2929</v>
      </c>
      <c r="Q17" s="180"/>
      <c r="R17" s="180"/>
      <c r="S17" s="180"/>
      <c r="T17" s="180"/>
      <c r="U17" s="180"/>
      <c r="V17" s="180"/>
      <c r="W17" s="179">
        <f t="shared" si="8"/>
        <v>6505</v>
      </c>
      <c r="X17" s="180">
        <v>6505</v>
      </c>
      <c r="Y17" s="180"/>
      <c r="Z17" s="180"/>
      <c r="AA17" s="180"/>
      <c r="AB17" s="180"/>
      <c r="AC17" s="180"/>
      <c r="AD17" s="180"/>
      <c r="AE17" s="179">
        <f t="shared" si="9"/>
        <v>0</v>
      </c>
      <c r="AF17" s="180"/>
      <c r="AG17" s="180"/>
      <c r="AH17" s="179">
        <f t="shared" si="10"/>
        <v>30</v>
      </c>
      <c r="AI17" s="180">
        <v>30</v>
      </c>
      <c r="AJ17" s="180"/>
      <c r="AK17" s="180"/>
      <c r="AL17" s="179">
        <f t="shared" si="11"/>
        <v>0</v>
      </c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79">
        <f t="shared" si="12"/>
        <v>30</v>
      </c>
      <c r="AX17" s="180">
        <v>30</v>
      </c>
      <c r="AY17" s="180"/>
      <c r="AZ17" s="180"/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74" t="s">
        <v>213</v>
      </c>
      <c r="B18" s="174">
        <v>9213</v>
      </c>
      <c r="C18" s="174" t="s">
        <v>233</v>
      </c>
      <c r="D18" s="179">
        <f t="shared" si="2"/>
        <v>30327</v>
      </c>
      <c r="E18" s="179">
        <f t="shared" si="3"/>
        <v>0</v>
      </c>
      <c r="F18" s="180"/>
      <c r="G18" s="180"/>
      <c r="H18" s="179">
        <f t="shared" si="4"/>
        <v>1</v>
      </c>
      <c r="I18" s="180"/>
      <c r="J18" s="180">
        <v>1</v>
      </c>
      <c r="K18" s="179">
        <f t="shared" si="5"/>
        <v>30326</v>
      </c>
      <c r="L18" s="180">
        <v>13302</v>
      </c>
      <c r="M18" s="180">
        <v>17024</v>
      </c>
      <c r="N18" s="179">
        <f t="shared" si="6"/>
        <v>30327</v>
      </c>
      <c r="O18" s="179">
        <f t="shared" si="7"/>
        <v>13302</v>
      </c>
      <c r="P18" s="180">
        <v>13302</v>
      </c>
      <c r="Q18" s="180"/>
      <c r="R18" s="180"/>
      <c r="S18" s="180"/>
      <c r="T18" s="180"/>
      <c r="U18" s="180"/>
      <c r="V18" s="180"/>
      <c r="W18" s="179">
        <f t="shared" si="8"/>
        <v>17025</v>
      </c>
      <c r="X18" s="180">
        <v>17025</v>
      </c>
      <c r="Y18" s="180"/>
      <c r="Z18" s="180"/>
      <c r="AA18" s="180"/>
      <c r="AB18" s="180"/>
      <c r="AC18" s="180"/>
      <c r="AD18" s="180"/>
      <c r="AE18" s="179">
        <f t="shared" si="9"/>
        <v>0</v>
      </c>
      <c r="AF18" s="180"/>
      <c r="AG18" s="180"/>
      <c r="AH18" s="179">
        <f t="shared" si="10"/>
        <v>104</v>
      </c>
      <c r="AI18" s="180">
        <v>104</v>
      </c>
      <c r="AJ18" s="180"/>
      <c r="AK18" s="180"/>
      <c r="AL18" s="179">
        <f t="shared" si="11"/>
        <v>1516</v>
      </c>
      <c r="AM18" s="180">
        <v>1516</v>
      </c>
      <c r="AN18" s="180"/>
      <c r="AO18" s="180"/>
      <c r="AP18" s="180"/>
      <c r="AQ18" s="180"/>
      <c r="AR18" s="180"/>
      <c r="AS18" s="180"/>
      <c r="AT18" s="180"/>
      <c r="AU18" s="180"/>
      <c r="AV18" s="180"/>
      <c r="AW18" s="179">
        <f t="shared" si="12"/>
        <v>104</v>
      </c>
      <c r="AX18" s="180">
        <v>104</v>
      </c>
      <c r="AY18" s="180"/>
      <c r="AZ18" s="180"/>
      <c r="BA18" s="180"/>
      <c r="BB18" s="180"/>
      <c r="BC18" s="179">
        <f t="shared" si="13"/>
        <v>0</v>
      </c>
      <c r="BD18" s="180"/>
      <c r="BE18" s="180"/>
      <c r="BF18" s="180"/>
    </row>
    <row r="19" spans="1:58" s="20" customFormat="1" ht="13.5">
      <c r="A19" s="174" t="s">
        <v>213</v>
      </c>
      <c r="B19" s="174">
        <v>9214</v>
      </c>
      <c r="C19" s="174" t="s">
        <v>234</v>
      </c>
      <c r="D19" s="179">
        <f t="shared" si="2"/>
        <v>12087</v>
      </c>
      <c r="E19" s="179">
        <f t="shared" si="3"/>
        <v>0</v>
      </c>
      <c r="F19" s="180"/>
      <c r="G19" s="180"/>
      <c r="H19" s="179">
        <f t="shared" si="4"/>
        <v>0</v>
      </c>
      <c r="I19" s="180"/>
      <c r="J19" s="180"/>
      <c r="K19" s="179">
        <f t="shared" si="5"/>
        <v>12087</v>
      </c>
      <c r="L19" s="180">
        <v>3112</v>
      </c>
      <c r="M19" s="180">
        <v>8975</v>
      </c>
      <c r="N19" s="179">
        <f t="shared" si="6"/>
        <v>12087</v>
      </c>
      <c r="O19" s="179">
        <f t="shared" si="7"/>
        <v>3112</v>
      </c>
      <c r="P19" s="180">
        <v>3112</v>
      </c>
      <c r="Q19" s="180"/>
      <c r="R19" s="180"/>
      <c r="S19" s="180"/>
      <c r="T19" s="180"/>
      <c r="U19" s="180"/>
      <c r="V19" s="180"/>
      <c r="W19" s="179">
        <f t="shared" si="8"/>
        <v>8975</v>
      </c>
      <c r="X19" s="180">
        <v>8975</v>
      </c>
      <c r="Y19" s="180"/>
      <c r="Z19" s="180"/>
      <c r="AA19" s="180"/>
      <c r="AB19" s="180"/>
      <c r="AC19" s="180"/>
      <c r="AD19" s="180"/>
      <c r="AE19" s="179">
        <f t="shared" si="9"/>
        <v>0</v>
      </c>
      <c r="AF19" s="180"/>
      <c r="AG19" s="180"/>
      <c r="AH19" s="179">
        <f t="shared" si="10"/>
        <v>37</v>
      </c>
      <c r="AI19" s="180">
        <v>37</v>
      </c>
      <c r="AJ19" s="180"/>
      <c r="AK19" s="180"/>
      <c r="AL19" s="179">
        <f t="shared" si="11"/>
        <v>0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79">
        <f t="shared" si="12"/>
        <v>37</v>
      </c>
      <c r="AX19" s="180">
        <v>37</v>
      </c>
      <c r="AY19" s="180"/>
      <c r="AZ19" s="180"/>
      <c r="BA19" s="180"/>
      <c r="BB19" s="180"/>
      <c r="BC19" s="179">
        <f t="shared" si="13"/>
        <v>0</v>
      </c>
      <c r="BD19" s="180"/>
      <c r="BE19" s="180"/>
      <c r="BF19" s="180"/>
    </row>
    <row r="20" spans="1:58" s="20" customFormat="1" ht="13.5">
      <c r="A20" s="174" t="s">
        <v>213</v>
      </c>
      <c r="B20" s="174">
        <v>9215</v>
      </c>
      <c r="C20" s="174" t="s">
        <v>235</v>
      </c>
      <c r="D20" s="179">
        <f t="shared" si="2"/>
        <v>11389</v>
      </c>
      <c r="E20" s="179">
        <f t="shared" si="3"/>
        <v>0</v>
      </c>
      <c r="F20" s="180"/>
      <c r="G20" s="180"/>
      <c r="H20" s="179">
        <f t="shared" si="4"/>
        <v>0</v>
      </c>
      <c r="I20" s="180"/>
      <c r="J20" s="180"/>
      <c r="K20" s="179">
        <f t="shared" si="5"/>
        <v>11389</v>
      </c>
      <c r="L20" s="180">
        <v>2646</v>
      </c>
      <c r="M20" s="180">
        <v>8743</v>
      </c>
      <c r="N20" s="179">
        <f t="shared" si="6"/>
        <v>11389</v>
      </c>
      <c r="O20" s="179">
        <f t="shared" si="7"/>
        <v>2646</v>
      </c>
      <c r="P20" s="180">
        <v>2646</v>
      </c>
      <c r="Q20" s="180"/>
      <c r="R20" s="180"/>
      <c r="S20" s="180"/>
      <c r="T20" s="180"/>
      <c r="U20" s="180"/>
      <c r="V20" s="180"/>
      <c r="W20" s="179">
        <f t="shared" si="8"/>
        <v>8743</v>
      </c>
      <c r="X20" s="180">
        <v>8743</v>
      </c>
      <c r="Y20" s="180"/>
      <c r="Z20" s="180"/>
      <c r="AA20" s="180"/>
      <c r="AB20" s="180"/>
      <c r="AC20" s="180"/>
      <c r="AD20" s="180"/>
      <c r="AE20" s="179">
        <f t="shared" si="9"/>
        <v>0</v>
      </c>
      <c r="AF20" s="180"/>
      <c r="AG20" s="180"/>
      <c r="AH20" s="179">
        <f t="shared" si="10"/>
        <v>88</v>
      </c>
      <c r="AI20" s="180">
        <v>88</v>
      </c>
      <c r="AJ20" s="180"/>
      <c r="AK20" s="180"/>
      <c r="AL20" s="179">
        <f t="shared" si="11"/>
        <v>88</v>
      </c>
      <c r="AM20" s="180"/>
      <c r="AN20" s="180"/>
      <c r="AO20" s="180">
        <v>88</v>
      </c>
      <c r="AP20" s="180"/>
      <c r="AQ20" s="180"/>
      <c r="AR20" s="180"/>
      <c r="AS20" s="180"/>
      <c r="AT20" s="180"/>
      <c r="AU20" s="180"/>
      <c r="AV20" s="180"/>
      <c r="AW20" s="179">
        <f t="shared" si="12"/>
        <v>0</v>
      </c>
      <c r="AX20" s="180"/>
      <c r="AY20" s="180"/>
      <c r="AZ20" s="180"/>
      <c r="BA20" s="180"/>
      <c r="BB20" s="180"/>
      <c r="BC20" s="179">
        <f t="shared" si="13"/>
        <v>116</v>
      </c>
      <c r="BD20" s="180">
        <v>116</v>
      </c>
      <c r="BE20" s="180"/>
      <c r="BF20" s="180"/>
    </row>
    <row r="21" spans="1:58" s="20" customFormat="1" ht="13.5">
      <c r="A21" s="174" t="s">
        <v>213</v>
      </c>
      <c r="B21" s="174">
        <v>9216</v>
      </c>
      <c r="C21" s="174" t="s">
        <v>236</v>
      </c>
      <c r="D21" s="179">
        <f t="shared" si="2"/>
        <v>8483</v>
      </c>
      <c r="E21" s="179">
        <f t="shared" si="3"/>
        <v>0</v>
      </c>
      <c r="F21" s="180"/>
      <c r="G21" s="180"/>
      <c r="H21" s="179">
        <f t="shared" si="4"/>
        <v>0</v>
      </c>
      <c r="I21" s="180"/>
      <c r="J21" s="180"/>
      <c r="K21" s="179">
        <f t="shared" si="5"/>
        <v>8483</v>
      </c>
      <c r="L21" s="180">
        <v>2137</v>
      </c>
      <c r="M21" s="180">
        <v>6346</v>
      </c>
      <c r="N21" s="179">
        <f t="shared" si="6"/>
        <v>8483</v>
      </c>
      <c r="O21" s="179">
        <f t="shared" si="7"/>
        <v>2137</v>
      </c>
      <c r="P21" s="180">
        <v>2137</v>
      </c>
      <c r="Q21" s="180"/>
      <c r="R21" s="180"/>
      <c r="S21" s="180"/>
      <c r="T21" s="180"/>
      <c r="U21" s="180"/>
      <c r="V21" s="180"/>
      <c r="W21" s="179">
        <f t="shared" si="8"/>
        <v>6346</v>
      </c>
      <c r="X21" s="180">
        <v>6346</v>
      </c>
      <c r="Y21" s="180"/>
      <c r="Z21" s="180"/>
      <c r="AA21" s="180"/>
      <c r="AB21" s="180"/>
      <c r="AC21" s="180"/>
      <c r="AD21" s="180"/>
      <c r="AE21" s="179">
        <f t="shared" si="9"/>
        <v>0</v>
      </c>
      <c r="AF21" s="180"/>
      <c r="AG21" s="180"/>
      <c r="AH21" s="179">
        <f t="shared" si="10"/>
        <v>48</v>
      </c>
      <c r="AI21" s="180">
        <v>48</v>
      </c>
      <c r="AJ21" s="180"/>
      <c r="AK21" s="180"/>
      <c r="AL21" s="179">
        <f t="shared" si="11"/>
        <v>48</v>
      </c>
      <c r="AM21" s="180"/>
      <c r="AN21" s="180"/>
      <c r="AO21" s="180">
        <v>48</v>
      </c>
      <c r="AP21" s="180"/>
      <c r="AQ21" s="180"/>
      <c r="AR21" s="180"/>
      <c r="AS21" s="180"/>
      <c r="AT21" s="180"/>
      <c r="AU21" s="180"/>
      <c r="AV21" s="180"/>
      <c r="AW21" s="179">
        <f t="shared" si="12"/>
        <v>5</v>
      </c>
      <c r="AX21" s="180"/>
      <c r="AY21" s="180"/>
      <c r="AZ21" s="180">
        <v>5</v>
      </c>
      <c r="BA21" s="180"/>
      <c r="BB21" s="180"/>
      <c r="BC21" s="179">
        <f t="shared" si="13"/>
        <v>0</v>
      </c>
      <c r="BD21" s="180"/>
      <c r="BE21" s="180"/>
      <c r="BF21" s="180"/>
    </row>
    <row r="22" spans="1:58" s="20" customFormat="1" ht="13.5">
      <c r="A22" s="174" t="s">
        <v>213</v>
      </c>
      <c r="B22" s="174">
        <v>9301</v>
      </c>
      <c r="C22" s="174" t="s">
        <v>237</v>
      </c>
      <c r="D22" s="179">
        <f t="shared" si="2"/>
        <v>7800</v>
      </c>
      <c r="E22" s="179">
        <f t="shared" si="3"/>
        <v>0</v>
      </c>
      <c r="F22" s="180"/>
      <c r="G22" s="180"/>
      <c r="H22" s="179">
        <f t="shared" si="4"/>
        <v>0</v>
      </c>
      <c r="I22" s="180"/>
      <c r="J22" s="180"/>
      <c r="K22" s="179">
        <f t="shared" si="5"/>
        <v>7800</v>
      </c>
      <c r="L22" s="180">
        <v>1332</v>
      </c>
      <c r="M22" s="180">
        <v>6468</v>
      </c>
      <c r="N22" s="179">
        <f t="shared" si="6"/>
        <v>7800</v>
      </c>
      <c r="O22" s="179">
        <f t="shared" si="7"/>
        <v>1332</v>
      </c>
      <c r="P22" s="180">
        <v>1332</v>
      </c>
      <c r="Q22" s="180"/>
      <c r="R22" s="180"/>
      <c r="S22" s="180"/>
      <c r="T22" s="180"/>
      <c r="U22" s="180"/>
      <c r="V22" s="180"/>
      <c r="W22" s="179">
        <f t="shared" si="8"/>
        <v>6468</v>
      </c>
      <c r="X22" s="180">
        <v>6468</v>
      </c>
      <c r="Y22" s="180"/>
      <c r="Z22" s="180"/>
      <c r="AA22" s="180"/>
      <c r="AB22" s="180"/>
      <c r="AC22" s="180"/>
      <c r="AD22" s="180"/>
      <c r="AE22" s="179">
        <f t="shared" si="9"/>
        <v>0</v>
      </c>
      <c r="AF22" s="180"/>
      <c r="AG22" s="180"/>
      <c r="AH22" s="179">
        <f t="shared" si="10"/>
        <v>44</v>
      </c>
      <c r="AI22" s="180">
        <v>44</v>
      </c>
      <c r="AJ22" s="180"/>
      <c r="AK22" s="180"/>
      <c r="AL22" s="179">
        <f t="shared" si="11"/>
        <v>44</v>
      </c>
      <c r="AM22" s="180"/>
      <c r="AN22" s="180"/>
      <c r="AO22" s="180">
        <v>44</v>
      </c>
      <c r="AP22" s="180"/>
      <c r="AQ22" s="180"/>
      <c r="AR22" s="180"/>
      <c r="AS22" s="180"/>
      <c r="AT22" s="180"/>
      <c r="AU22" s="180"/>
      <c r="AV22" s="180"/>
      <c r="AW22" s="179">
        <f t="shared" si="12"/>
        <v>5</v>
      </c>
      <c r="AX22" s="180"/>
      <c r="AY22" s="180"/>
      <c r="AZ22" s="180">
        <v>5</v>
      </c>
      <c r="BA22" s="180"/>
      <c r="BB22" s="180"/>
      <c r="BC22" s="179">
        <f t="shared" si="13"/>
        <v>0</v>
      </c>
      <c r="BD22" s="180"/>
      <c r="BE22" s="180"/>
      <c r="BF22" s="180"/>
    </row>
    <row r="23" spans="1:58" s="20" customFormat="1" ht="13.5">
      <c r="A23" s="174" t="s">
        <v>213</v>
      </c>
      <c r="B23" s="174">
        <v>9321</v>
      </c>
      <c r="C23" s="174" t="s">
        <v>238</v>
      </c>
      <c r="D23" s="179">
        <f t="shared" si="2"/>
        <v>1357</v>
      </c>
      <c r="E23" s="179">
        <f t="shared" si="3"/>
        <v>0</v>
      </c>
      <c r="F23" s="180"/>
      <c r="G23" s="180"/>
      <c r="H23" s="179">
        <f t="shared" si="4"/>
        <v>0</v>
      </c>
      <c r="I23" s="180"/>
      <c r="J23" s="180"/>
      <c r="K23" s="179">
        <f t="shared" si="5"/>
        <v>1357</v>
      </c>
      <c r="L23" s="180">
        <v>478</v>
      </c>
      <c r="M23" s="180">
        <v>879</v>
      </c>
      <c r="N23" s="179">
        <f t="shared" si="6"/>
        <v>1357</v>
      </c>
      <c r="O23" s="179">
        <f t="shared" si="7"/>
        <v>478</v>
      </c>
      <c r="P23" s="180">
        <v>478</v>
      </c>
      <c r="Q23" s="180"/>
      <c r="R23" s="180"/>
      <c r="S23" s="180"/>
      <c r="T23" s="180"/>
      <c r="U23" s="180"/>
      <c r="V23" s="180"/>
      <c r="W23" s="179">
        <f t="shared" si="8"/>
        <v>879</v>
      </c>
      <c r="X23" s="180">
        <v>879</v>
      </c>
      <c r="Y23" s="180"/>
      <c r="Z23" s="180"/>
      <c r="AA23" s="180"/>
      <c r="AB23" s="180"/>
      <c r="AC23" s="180"/>
      <c r="AD23" s="180"/>
      <c r="AE23" s="179">
        <f t="shared" si="9"/>
        <v>0</v>
      </c>
      <c r="AF23" s="180"/>
      <c r="AG23" s="180"/>
      <c r="AH23" s="179">
        <f t="shared" si="10"/>
        <v>4</v>
      </c>
      <c r="AI23" s="180">
        <v>4</v>
      </c>
      <c r="AJ23" s="180"/>
      <c r="AK23" s="180"/>
      <c r="AL23" s="179">
        <f t="shared" si="11"/>
        <v>4</v>
      </c>
      <c r="AM23" s="180"/>
      <c r="AN23" s="180"/>
      <c r="AO23" s="180"/>
      <c r="AP23" s="180">
        <v>4</v>
      </c>
      <c r="AQ23" s="180"/>
      <c r="AR23" s="180"/>
      <c r="AS23" s="180"/>
      <c r="AT23" s="180"/>
      <c r="AU23" s="180"/>
      <c r="AV23" s="180"/>
      <c r="AW23" s="179">
        <f t="shared" si="12"/>
        <v>0</v>
      </c>
      <c r="AX23" s="180"/>
      <c r="AY23" s="180"/>
      <c r="AZ23" s="180"/>
      <c r="BA23" s="180"/>
      <c r="BB23" s="180"/>
      <c r="BC23" s="179">
        <f t="shared" si="13"/>
        <v>0</v>
      </c>
      <c r="BD23" s="180"/>
      <c r="BE23" s="180"/>
      <c r="BF23" s="180"/>
    </row>
    <row r="24" spans="1:58" s="20" customFormat="1" ht="13.5">
      <c r="A24" s="174" t="s">
        <v>213</v>
      </c>
      <c r="B24" s="174">
        <v>9341</v>
      </c>
      <c r="C24" s="174" t="s">
        <v>239</v>
      </c>
      <c r="D24" s="179">
        <f t="shared" si="2"/>
        <v>3271</v>
      </c>
      <c r="E24" s="179">
        <f t="shared" si="3"/>
        <v>3022</v>
      </c>
      <c r="F24" s="180">
        <v>1305</v>
      </c>
      <c r="G24" s="180">
        <v>1717</v>
      </c>
      <c r="H24" s="179">
        <f t="shared" si="4"/>
        <v>249</v>
      </c>
      <c r="I24" s="180"/>
      <c r="J24" s="180">
        <v>249</v>
      </c>
      <c r="K24" s="179">
        <f t="shared" si="5"/>
        <v>0</v>
      </c>
      <c r="L24" s="180"/>
      <c r="M24" s="180"/>
      <c r="N24" s="179">
        <f t="shared" si="6"/>
        <v>3271</v>
      </c>
      <c r="O24" s="179">
        <f t="shared" si="7"/>
        <v>1305</v>
      </c>
      <c r="P24" s="180">
        <v>1305</v>
      </c>
      <c r="Q24" s="180"/>
      <c r="R24" s="180"/>
      <c r="S24" s="180"/>
      <c r="T24" s="180"/>
      <c r="U24" s="180"/>
      <c r="V24" s="180"/>
      <c r="W24" s="179">
        <f t="shared" si="8"/>
        <v>1966</v>
      </c>
      <c r="X24" s="180">
        <v>1966</v>
      </c>
      <c r="Y24" s="180"/>
      <c r="Z24" s="180"/>
      <c r="AA24" s="180"/>
      <c r="AB24" s="180"/>
      <c r="AC24" s="180"/>
      <c r="AD24" s="180"/>
      <c r="AE24" s="179">
        <f t="shared" si="9"/>
        <v>0</v>
      </c>
      <c r="AF24" s="180"/>
      <c r="AG24" s="180"/>
      <c r="AH24" s="179">
        <f t="shared" si="10"/>
        <v>22</v>
      </c>
      <c r="AI24" s="180">
        <v>22</v>
      </c>
      <c r="AJ24" s="180"/>
      <c r="AK24" s="180"/>
      <c r="AL24" s="179">
        <f t="shared" si="11"/>
        <v>64</v>
      </c>
      <c r="AM24" s="180">
        <v>30</v>
      </c>
      <c r="AN24" s="180">
        <v>12</v>
      </c>
      <c r="AO24" s="180">
        <v>11</v>
      </c>
      <c r="AP24" s="180"/>
      <c r="AQ24" s="180"/>
      <c r="AR24" s="180"/>
      <c r="AS24" s="180"/>
      <c r="AT24" s="180">
        <v>11</v>
      </c>
      <c r="AU24" s="180"/>
      <c r="AV24" s="180"/>
      <c r="AW24" s="179">
        <f t="shared" si="12"/>
        <v>2</v>
      </c>
      <c r="AX24" s="180"/>
      <c r="AY24" s="180"/>
      <c r="AZ24" s="180">
        <v>2</v>
      </c>
      <c r="BA24" s="180"/>
      <c r="BB24" s="180"/>
      <c r="BC24" s="179">
        <f t="shared" si="13"/>
        <v>17</v>
      </c>
      <c r="BD24" s="180">
        <v>17</v>
      </c>
      <c r="BE24" s="180"/>
      <c r="BF24" s="180"/>
    </row>
    <row r="25" spans="1:58" s="20" customFormat="1" ht="13.5">
      <c r="A25" s="174" t="s">
        <v>213</v>
      </c>
      <c r="B25" s="174">
        <v>9342</v>
      </c>
      <c r="C25" s="174" t="s">
        <v>240</v>
      </c>
      <c r="D25" s="179">
        <f t="shared" si="2"/>
        <v>7194</v>
      </c>
      <c r="E25" s="179">
        <f t="shared" si="3"/>
        <v>6939</v>
      </c>
      <c r="F25" s="180">
        <v>3227</v>
      </c>
      <c r="G25" s="180">
        <v>3712</v>
      </c>
      <c r="H25" s="179">
        <f t="shared" si="4"/>
        <v>255</v>
      </c>
      <c r="I25" s="180"/>
      <c r="J25" s="180">
        <v>255</v>
      </c>
      <c r="K25" s="179">
        <f t="shared" si="5"/>
        <v>0</v>
      </c>
      <c r="L25" s="180"/>
      <c r="M25" s="180"/>
      <c r="N25" s="179">
        <f t="shared" si="6"/>
        <v>7194</v>
      </c>
      <c r="O25" s="179">
        <f t="shared" si="7"/>
        <v>3227</v>
      </c>
      <c r="P25" s="180">
        <v>3227</v>
      </c>
      <c r="Q25" s="180"/>
      <c r="R25" s="180"/>
      <c r="S25" s="180"/>
      <c r="T25" s="180"/>
      <c r="U25" s="180"/>
      <c r="V25" s="180"/>
      <c r="W25" s="179">
        <f t="shared" si="8"/>
        <v>3967</v>
      </c>
      <c r="X25" s="180">
        <v>3967</v>
      </c>
      <c r="Y25" s="180"/>
      <c r="Z25" s="180"/>
      <c r="AA25" s="180"/>
      <c r="AB25" s="180"/>
      <c r="AC25" s="180"/>
      <c r="AD25" s="180"/>
      <c r="AE25" s="179">
        <f t="shared" si="9"/>
        <v>0</v>
      </c>
      <c r="AF25" s="180"/>
      <c r="AG25" s="180"/>
      <c r="AH25" s="179">
        <f t="shared" si="10"/>
        <v>216</v>
      </c>
      <c r="AI25" s="180">
        <v>216</v>
      </c>
      <c r="AJ25" s="180"/>
      <c r="AK25" s="180"/>
      <c r="AL25" s="179">
        <f t="shared" si="11"/>
        <v>255</v>
      </c>
      <c r="AM25" s="180">
        <v>39</v>
      </c>
      <c r="AN25" s="180"/>
      <c r="AO25" s="180">
        <v>4</v>
      </c>
      <c r="AP25" s="180"/>
      <c r="AQ25" s="180"/>
      <c r="AR25" s="180"/>
      <c r="AS25" s="180"/>
      <c r="AT25" s="180">
        <v>85</v>
      </c>
      <c r="AU25" s="180">
        <v>127</v>
      </c>
      <c r="AV25" s="180"/>
      <c r="AW25" s="179">
        <f t="shared" si="12"/>
        <v>1</v>
      </c>
      <c r="AX25" s="180"/>
      <c r="AY25" s="180"/>
      <c r="AZ25" s="180">
        <v>1</v>
      </c>
      <c r="BA25" s="180"/>
      <c r="BB25" s="180"/>
      <c r="BC25" s="179">
        <f t="shared" si="13"/>
        <v>87</v>
      </c>
      <c r="BD25" s="180">
        <v>87</v>
      </c>
      <c r="BE25" s="180"/>
      <c r="BF25" s="180"/>
    </row>
    <row r="26" spans="1:58" s="20" customFormat="1" ht="13.5">
      <c r="A26" s="174" t="s">
        <v>213</v>
      </c>
      <c r="B26" s="174">
        <v>9343</v>
      </c>
      <c r="C26" s="174" t="s">
        <v>241</v>
      </c>
      <c r="D26" s="179">
        <f t="shared" si="2"/>
        <v>4463</v>
      </c>
      <c r="E26" s="179">
        <f t="shared" si="3"/>
        <v>4145</v>
      </c>
      <c r="F26" s="180">
        <v>1013</v>
      </c>
      <c r="G26" s="180">
        <v>3132</v>
      </c>
      <c r="H26" s="179">
        <f t="shared" si="4"/>
        <v>318</v>
      </c>
      <c r="I26" s="180"/>
      <c r="J26" s="180">
        <v>318</v>
      </c>
      <c r="K26" s="179">
        <f t="shared" si="5"/>
        <v>0</v>
      </c>
      <c r="L26" s="180"/>
      <c r="M26" s="180"/>
      <c r="N26" s="179">
        <f t="shared" si="6"/>
        <v>4463</v>
      </c>
      <c r="O26" s="179">
        <f t="shared" si="7"/>
        <v>1013</v>
      </c>
      <c r="P26" s="180">
        <v>1013</v>
      </c>
      <c r="Q26" s="180"/>
      <c r="R26" s="180"/>
      <c r="S26" s="180"/>
      <c r="T26" s="180"/>
      <c r="U26" s="180"/>
      <c r="V26" s="180"/>
      <c r="W26" s="179">
        <f t="shared" si="8"/>
        <v>3450</v>
      </c>
      <c r="X26" s="180">
        <v>3450</v>
      </c>
      <c r="Y26" s="180"/>
      <c r="Z26" s="180"/>
      <c r="AA26" s="180"/>
      <c r="AB26" s="180"/>
      <c r="AC26" s="180"/>
      <c r="AD26" s="180"/>
      <c r="AE26" s="179">
        <f t="shared" si="9"/>
        <v>0</v>
      </c>
      <c r="AF26" s="180"/>
      <c r="AG26" s="180"/>
      <c r="AH26" s="179">
        <f t="shared" si="10"/>
        <v>133</v>
      </c>
      <c r="AI26" s="180">
        <v>133</v>
      </c>
      <c r="AJ26" s="180"/>
      <c r="AK26" s="180"/>
      <c r="AL26" s="179">
        <f t="shared" si="11"/>
        <v>158</v>
      </c>
      <c r="AM26" s="180">
        <v>25</v>
      </c>
      <c r="AN26" s="180"/>
      <c r="AO26" s="180">
        <v>2</v>
      </c>
      <c r="AP26" s="180"/>
      <c r="AQ26" s="180"/>
      <c r="AR26" s="180"/>
      <c r="AS26" s="180"/>
      <c r="AT26" s="180">
        <v>53</v>
      </c>
      <c r="AU26" s="180">
        <v>78</v>
      </c>
      <c r="AV26" s="180"/>
      <c r="AW26" s="179">
        <f t="shared" si="12"/>
        <v>0</v>
      </c>
      <c r="AX26" s="180"/>
      <c r="AY26" s="180"/>
      <c r="AZ26" s="180"/>
      <c r="BA26" s="180"/>
      <c r="BB26" s="180"/>
      <c r="BC26" s="179">
        <f t="shared" si="13"/>
        <v>54</v>
      </c>
      <c r="BD26" s="180">
        <v>54</v>
      </c>
      <c r="BE26" s="180"/>
      <c r="BF26" s="180"/>
    </row>
    <row r="27" spans="1:58" s="20" customFormat="1" ht="13.5">
      <c r="A27" s="174" t="s">
        <v>213</v>
      </c>
      <c r="B27" s="174">
        <v>9344</v>
      </c>
      <c r="C27" s="174" t="s">
        <v>242</v>
      </c>
      <c r="D27" s="179">
        <f t="shared" si="2"/>
        <v>3906</v>
      </c>
      <c r="E27" s="179">
        <f t="shared" si="3"/>
        <v>3447</v>
      </c>
      <c r="F27" s="180">
        <v>1183</v>
      </c>
      <c r="G27" s="180">
        <v>2264</v>
      </c>
      <c r="H27" s="179">
        <f t="shared" si="4"/>
        <v>459</v>
      </c>
      <c r="I27" s="180"/>
      <c r="J27" s="180">
        <v>459</v>
      </c>
      <c r="K27" s="179">
        <f t="shared" si="5"/>
        <v>0</v>
      </c>
      <c r="L27" s="180"/>
      <c r="M27" s="180"/>
      <c r="N27" s="179">
        <f t="shared" si="6"/>
        <v>3906</v>
      </c>
      <c r="O27" s="179">
        <f t="shared" si="7"/>
        <v>1183</v>
      </c>
      <c r="P27" s="180">
        <v>1183</v>
      </c>
      <c r="Q27" s="180"/>
      <c r="R27" s="180"/>
      <c r="S27" s="180"/>
      <c r="T27" s="180"/>
      <c r="U27" s="180"/>
      <c r="V27" s="180"/>
      <c r="W27" s="179">
        <f t="shared" si="8"/>
        <v>2723</v>
      </c>
      <c r="X27" s="180">
        <v>2723</v>
      </c>
      <c r="Y27" s="180"/>
      <c r="Z27" s="180"/>
      <c r="AA27" s="180"/>
      <c r="AB27" s="180"/>
      <c r="AC27" s="180"/>
      <c r="AD27" s="180"/>
      <c r="AE27" s="179">
        <f t="shared" si="9"/>
        <v>0</v>
      </c>
      <c r="AF27" s="180"/>
      <c r="AG27" s="180"/>
      <c r="AH27" s="179">
        <f t="shared" si="10"/>
        <v>117</v>
      </c>
      <c r="AI27" s="180">
        <v>117</v>
      </c>
      <c r="AJ27" s="180"/>
      <c r="AK27" s="180"/>
      <c r="AL27" s="179">
        <f t="shared" si="11"/>
        <v>138</v>
      </c>
      <c r="AM27" s="180">
        <v>21</v>
      </c>
      <c r="AN27" s="180"/>
      <c r="AO27" s="180">
        <v>2</v>
      </c>
      <c r="AP27" s="180"/>
      <c r="AQ27" s="180"/>
      <c r="AR27" s="180"/>
      <c r="AS27" s="180"/>
      <c r="AT27" s="180">
        <v>46</v>
      </c>
      <c r="AU27" s="180">
        <v>69</v>
      </c>
      <c r="AV27" s="180"/>
      <c r="AW27" s="179">
        <f t="shared" si="12"/>
        <v>0</v>
      </c>
      <c r="AX27" s="180"/>
      <c r="AY27" s="180"/>
      <c r="AZ27" s="180"/>
      <c r="BA27" s="180"/>
      <c r="BB27" s="180"/>
      <c r="BC27" s="179">
        <f t="shared" si="13"/>
        <v>47</v>
      </c>
      <c r="BD27" s="180">
        <v>47</v>
      </c>
      <c r="BE27" s="180"/>
      <c r="BF27" s="180"/>
    </row>
    <row r="28" spans="1:58" s="20" customFormat="1" ht="13.5">
      <c r="A28" s="174" t="s">
        <v>213</v>
      </c>
      <c r="B28" s="174">
        <v>9345</v>
      </c>
      <c r="C28" s="174" t="s">
        <v>243</v>
      </c>
      <c r="D28" s="179">
        <f t="shared" si="2"/>
        <v>5160</v>
      </c>
      <c r="E28" s="179">
        <f t="shared" si="3"/>
        <v>4566</v>
      </c>
      <c r="F28" s="180">
        <v>1418</v>
      </c>
      <c r="G28" s="180">
        <v>3148</v>
      </c>
      <c r="H28" s="179">
        <f t="shared" si="4"/>
        <v>594</v>
      </c>
      <c r="I28" s="180"/>
      <c r="J28" s="180">
        <v>594</v>
      </c>
      <c r="K28" s="179">
        <f t="shared" si="5"/>
        <v>0</v>
      </c>
      <c r="L28" s="180"/>
      <c r="M28" s="180"/>
      <c r="N28" s="179">
        <f t="shared" si="6"/>
        <v>5160</v>
      </c>
      <c r="O28" s="179">
        <f t="shared" si="7"/>
        <v>1418</v>
      </c>
      <c r="P28" s="180">
        <v>1418</v>
      </c>
      <c r="Q28" s="180"/>
      <c r="R28" s="180"/>
      <c r="S28" s="180"/>
      <c r="T28" s="180"/>
      <c r="U28" s="180"/>
      <c r="V28" s="180"/>
      <c r="W28" s="179">
        <f t="shared" si="8"/>
        <v>3742</v>
      </c>
      <c r="X28" s="180">
        <v>3742</v>
      </c>
      <c r="Y28" s="180"/>
      <c r="Z28" s="180"/>
      <c r="AA28" s="180"/>
      <c r="AB28" s="180"/>
      <c r="AC28" s="180"/>
      <c r="AD28" s="180"/>
      <c r="AE28" s="179">
        <f t="shared" si="9"/>
        <v>0</v>
      </c>
      <c r="AF28" s="180"/>
      <c r="AG28" s="180"/>
      <c r="AH28" s="179">
        <f t="shared" si="10"/>
        <v>155</v>
      </c>
      <c r="AI28" s="180">
        <v>155</v>
      </c>
      <c r="AJ28" s="180"/>
      <c r="AK28" s="180"/>
      <c r="AL28" s="179">
        <f t="shared" si="11"/>
        <v>183</v>
      </c>
      <c r="AM28" s="180">
        <v>28</v>
      </c>
      <c r="AN28" s="180"/>
      <c r="AO28" s="180">
        <v>3</v>
      </c>
      <c r="AP28" s="180"/>
      <c r="AQ28" s="180"/>
      <c r="AR28" s="180"/>
      <c r="AS28" s="180"/>
      <c r="AT28" s="180">
        <v>61</v>
      </c>
      <c r="AU28" s="180">
        <v>91</v>
      </c>
      <c r="AV28" s="180"/>
      <c r="AW28" s="179">
        <f t="shared" si="12"/>
        <v>1</v>
      </c>
      <c r="AX28" s="180"/>
      <c r="AY28" s="180"/>
      <c r="AZ28" s="180">
        <v>1</v>
      </c>
      <c r="BA28" s="180"/>
      <c r="BB28" s="180"/>
      <c r="BC28" s="179">
        <f t="shared" si="13"/>
        <v>63</v>
      </c>
      <c r="BD28" s="180">
        <v>63</v>
      </c>
      <c r="BE28" s="180"/>
      <c r="BF28" s="180"/>
    </row>
    <row r="29" spans="1:58" s="20" customFormat="1" ht="13.5">
      <c r="A29" s="174" t="s">
        <v>213</v>
      </c>
      <c r="B29" s="174">
        <v>9361</v>
      </c>
      <c r="C29" s="174" t="s">
        <v>244</v>
      </c>
      <c r="D29" s="179">
        <f t="shared" si="2"/>
        <v>5770</v>
      </c>
      <c r="E29" s="179">
        <f t="shared" si="3"/>
        <v>0</v>
      </c>
      <c r="F29" s="180"/>
      <c r="G29" s="180"/>
      <c r="H29" s="179">
        <f t="shared" si="4"/>
        <v>0</v>
      </c>
      <c r="I29" s="180"/>
      <c r="J29" s="180"/>
      <c r="K29" s="179">
        <f t="shared" si="5"/>
        <v>5770</v>
      </c>
      <c r="L29" s="180">
        <v>1649</v>
      </c>
      <c r="M29" s="180">
        <v>4121</v>
      </c>
      <c r="N29" s="179">
        <f t="shared" si="6"/>
        <v>5770</v>
      </c>
      <c r="O29" s="179">
        <f t="shared" si="7"/>
        <v>1649</v>
      </c>
      <c r="P29" s="180">
        <v>1649</v>
      </c>
      <c r="Q29" s="180"/>
      <c r="R29" s="180"/>
      <c r="S29" s="180"/>
      <c r="T29" s="180"/>
      <c r="U29" s="180"/>
      <c r="V29" s="180"/>
      <c r="W29" s="179">
        <f t="shared" si="8"/>
        <v>4121</v>
      </c>
      <c r="X29" s="180">
        <v>4121</v>
      </c>
      <c r="Y29" s="180"/>
      <c r="Z29" s="180"/>
      <c r="AA29" s="180"/>
      <c r="AB29" s="180"/>
      <c r="AC29" s="180"/>
      <c r="AD29" s="180"/>
      <c r="AE29" s="179">
        <f t="shared" si="9"/>
        <v>0</v>
      </c>
      <c r="AF29" s="180"/>
      <c r="AG29" s="180"/>
      <c r="AH29" s="179">
        <f t="shared" si="10"/>
        <v>409</v>
      </c>
      <c r="AI29" s="180">
        <v>409</v>
      </c>
      <c r="AJ29" s="180"/>
      <c r="AK29" s="180"/>
      <c r="AL29" s="179">
        <f t="shared" si="11"/>
        <v>409</v>
      </c>
      <c r="AM29" s="180"/>
      <c r="AN29" s="180"/>
      <c r="AO29" s="180"/>
      <c r="AP29" s="180"/>
      <c r="AQ29" s="180"/>
      <c r="AR29" s="180"/>
      <c r="AS29" s="180"/>
      <c r="AT29" s="180"/>
      <c r="AU29" s="180"/>
      <c r="AV29" s="180">
        <v>409</v>
      </c>
      <c r="AW29" s="179">
        <f t="shared" si="12"/>
        <v>0</v>
      </c>
      <c r="AX29" s="180"/>
      <c r="AY29" s="180"/>
      <c r="AZ29" s="180"/>
      <c r="BA29" s="180"/>
      <c r="BB29" s="180"/>
      <c r="BC29" s="179">
        <f t="shared" si="13"/>
        <v>0</v>
      </c>
      <c r="BD29" s="180"/>
      <c r="BE29" s="180"/>
      <c r="BF29" s="180"/>
    </row>
    <row r="30" spans="1:58" s="20" customFormat="1" ht="13.5">
      <c r="A30" s="174" t="s">
        <v>213</v>
      </c>
      <c r="B30" s="174">
        <v>9364</v>
      </c>
      <c r="C30" s="174" t="s">
        <v>245</v>
      </c>
      <c r="D30" s="179">
        <f t="shared" si="2"/>
        <v>4993</v>
      </c>
      <c r="E30" s="179">
        <f t="shared" si="3"/>
        <v>0</v>
      </c>
      <c r="F30" s="180"/>
      <c r="G30" s="180"/>
      <c r="H30" s="179">
        <f t="shared" si="4"/>
        <v>0</v>
      </c>
      <c r="I30" s="180"/>
      <c r="J30" s="180"/>
      <c r="K30" s="179">
        <f t="shared" si="5"/>
        <v>4993</v>
      </c>
      <c r="L30" s="180">
        <v>1154</v>
      </c>
      <c r="M30" s="180">
        <v>3839</v>
      </c>
      <c r="N30" s="179">
        <f t="shared" si="6"/>
        <v>4993</v>
      </c>
      <c r="O30" s="179">
        <f t="shared" si="7"/>
        <v>1154</v>
      </c>
      <c r="P30" s="180">
        <v>1154</v>
      </c>
      <c r="Q30" s="180"/>
      <c r="R30" s="180"/>
      <c r="S30" s="180"/>
      <c r="T30" s="180"/>
      <c r="U30" s="180"/>
      <c r="V30" s="180"/>
      <c r="W30" s="179">
        <f t="shared" si="8"/>
        <v>3839</v>
      </c>
      <c r="X30" s="180">
        <v>3839</v>
      </c>
      <c r="Y30" s="180"/>
      <c r="Z30" s="180"/>
      <c r="AA30" s="180"/>
      <c r="AB30" s="180"/>
      <c r="AC30" s="180"/>
      <c r="AD30" s="180"/>
      <c r="AE30" s="179">
        <f t="shared" si="9"/>
        <v>0</v>
      </c>
      <c r="AF30" s="180"/>
      <c r="AG30" s="180"/>
      <c r="AH30" s="179">
        <f t="shared" si="10"/>
        <v>28</v>
      </c>
      <c r="AI30" s="180">
        <v>28</v>
      </c>
      <c r="AJ30" s="180"/>
      <c r="AK30" s="180"/>
      <c r="AL30" s="179">
        <f t="shared" si="11"/>
        <v>28</v>
      </c>
      <c r="AM30" s="180"/>
      <c r="AN30" s="180"/>
      <c r="AO30" s="180">
        <v>28</v>
      </c>
      <c r="AP30" s="180"/>
      <c r="AQ30" s="180"/>
      <c r="AR30" s="180"/>
      <c r="AS30" s="180"/>
      <c r="AT30" s="180"/>
      <c r="AU30" s="180"/>
      <c r="AV30" s="180"/>
      <c r="AW30" s="179">
        <f t="shared" si="12"/>
        <v>3</v>
      </c>
      <c r="AX30" s="180"/>
      <c r="AY30" s="180"/>
      <c r="AZ30" s="180">
        <v>3</v>
      </c>
      <c r="BA30" s="180"/>
      <c r="BB30" s="180"/>
      <c r="BC30" s="179">
        <f t="shared" si="13"/>
        <v>48</v>
      </c>
      <c r="BD30" s="180">
        <v>48</v>
      </c>
      <c r="BE30" s="180"/>
      <c r="BF30" s="180"/>
    </row>
    <row r="31" spans="1:58" s="20" customFormat="1" ht="13.5">
      <c r="A31" s="174" t="s">
        <v>213</v>
      </c>
      <c r="B31" s="174">
        <v>9365</v>
      </c>
      <c r="C31" s="174" t="s">
        <v>246</v>
      </c>
      <c r="D31" s="179">
        <f t="shared" si="2"/>
        <v>9348</v>
      </c>
      <c r="E31" s="179">
        <f t="shared" si="3"/>
        <v>0</v>
      </c>
      <c r="F31" s="180"/>
      <c r="G31" s="180"/>
      <c r="H31" s="179">
        <f t="shared" si="4"/>
        <v>0</v>
      </c>
      <c r="I31" s="180"/>
      <c r="J31" s="180"/>
      <c r="K31" s="179">
        <f t="shared" si="5"/>
        <v>9348</v>
      </c>
      <c r="L31" s="180">
        <v>3495</v>
      </c>
      <c r="M31" s="180">
        <v>5853</v>
      </c>
      <c r="N31" s="179">
        <f t="shared" si="6"/>
        <v>9348</v>
      </c>
      <c r="O31" s="179">
        <f t="shared" si="7"/>
        <v>3495</v>
      </c>
      <c r="P31" s="180">
        <v>3495</v>
      </c>
      <c r="Q31" s="180"/>
      <c r="R31" s="180"/>
      <c r="S31" s="180"/>
      <c r="T31" s="180"/>
      <c r="U31" s="180"/>
      <c r="V31" s="180"/>
      <c r="W31" s="179">
        <f t="shared" si="8"/>
        <v>5853</v>
      </c>
      <c r="X31" s="180">
        <v>5853</v>
      </c>
      <c r="Y31" s="180"/>
      <c r="Z31" s="180"/>
      <c r="AA31" s="180"/>
      <c r="AB31" s="180"/>
      <c r="AC31" s="180"/>
      <c r="AD31" s="180"/>
      <c r="AE31" s="179">
        <f t="shared" si="9"/>
        <v>0</v>
      </c>
      <c r="AF31" s="180"/>
      <c r="AG31" s="180"/>
      <c r="AH31" s="179">
        <f t="shared" si="10"/>
        <v>26</v>
      </c>
      <c r="AI31" s="180">
        <v>26</v>
      </c>
      <c r="AJ31" s="180"/>
      <c r="AK31" s="180"/>
      <c r="AL31" s="179">
        <f t="shared" si="11"/>
        <v>26</v>
      </c>
      <c r="AM31" s="180"/>
      <c r="AN31" s="180"/>
      <c r="AO31" s="180"/>
      <c r="AP31" s="180">
        <v>26</v>
      </c>
      <c r="AQ31" s="180"/>
      <c r="AR31" s="180"/>
      <c r="AS31" s="180"/>
      <c r="AT31" s="180"/>
      <c r="AU31" s="180"/>
      <c r="AV31" s="180"/>
      <c r="AW31" s="179">
        <f t="shared" si="12"/>
        <v>0</v>
      </c>
      <c r="AX31" s="180"/>
      <c r="AY31" s="180"/>
      <c r="AZ31" s="180"/>
      <c r="BA31" s="180"/>
      <c r="BB31" s="180"/>
      <c r="BC31" s="179">
        <f t="shared" si="13"/>
        <v>0</v>
      </c>
      <c r="BD31" s="180"/>
      <c r="BE31" s="180"/>
      <c r="BF31" s="180"/>
    </row>
    <row r="32" spans="1:58" s="20" customFormat="1" ht="13.5">
      <c r="A32" s="174" t="s">
        <v>213</v>
      </c>
      <c r="B32" s="174">
        <v>9366</v>
      </c>
      <c r="C32" s="174" t="s">
        <v>247</v>
      </c>
      <c r="D32" s="179">
        <f t="shared" si="2"/>
        <v>4847</v>
      </c>
      <c r="E32" s="179">
        <f t="shared" si="3"/>
        <v>0</v>
      </c>
      <c r="F32" s="180"/>
      <c r="G32" s="180"/>
      <c r="H32" s="179">
        <f t="shared" si="4"/>
        <v>0</v>
      </c>
      <c r="I32" s="180"/>
      <c r="J32" s="180"/>
      <c r="K32" s="179">
        <f t="shared" si="5"/>
        <v>4847</v>
      </c>
      <c r="L32" s="180">
        <v>1660</v>
      </c>
      <c r="M32" s="180">
        <v>3187</v>
      </c>
      <c r="N32" s="179">
        <f t="shared" si="6"/>
        <v>4847</v>
      </c>
      <c r="O32" s="179">
        <f t="shared" si="7"/>
        <v>1660</v>
      </c>
      <c r="P32" s="180">
        <v>1660</v>
      </c>
      <c r="Q32" s="180"/>
      <c r="R32" s="180"/>
      <c r="S32" s="180"/>
      <c r="T32" s="180"/>
      <c r="U32" s="180"/>
      <c r="V32" s="180"/>
      <c r="W32" s="179">
        <f t="shared" si="8"/>
        <v>3187</v>
      </c>
      <c r="X32" s="180">
        <v>3187</v>
      </c>
      <c r="Y32" s="180"/>
      <c r="Z32" s="180"/>
      <c r="AA32" s="180"/>
      <c r="AB32" s="180"/>
      <c r="AC32" s="180"/>
      <c r="AD32" s="180"/>
      <c r="AE32" s="179">
        <f t="shared" si="9"/>
        <v>0</v>
      </c>
      <c r="AF32" s="180"/>
      <c r="AG32" s="180"/>
      <c r="AH32" s="179">
        <f t="shared" si="10"/>
        <v>18</v>
      </c>
      <c r="AI32" s="180">
        <v>18</v>
      </c>
      <c r="AJ32" s="180"/>
      <c r="AK32" s="180"/>
      <c r="AL32" s="179">
        <f t="shared" si="11"/>
        <v>18</v>
      </c>
      <c r="AM32" s="180"/>
      <c r="AN32" s="180"/>
      <c r="AO32" s="180"/>
      <c r="AP32" s="180"/>
      <c r="AQ32" s="180"/>
      <c r="AR32" s="180"/>
      <c r="AS32" s="180"/>
      <c r="AT32" s="180"/>
      <c r="AU32" s="180"/>
      <c r="AV32" s="180">
        <v>18</v>
      </c>
      <c r="AW32" s="179">
        <f t="shared" si="12"/>
        <v>0</v>
      </c>
      <c r="AX32" s="180"/>
      <c r="AY32" s="180"/>
      <c r="AZ32" s="180"/>
      <c r="BA32" s="180"/>
      <c r="BB32" s="180"/>
      <c r="BC32" s="179">
        <f t="shared" si="13"/>
        <v>0</v>
      </c>
      <c r="BD32" s="180"/>
      <c r="BE32" s="180"/>
      <c r="BF32" s="180"/>
    </row>
    <row r="33" spans="1:58" s="20" customFormat="1" ht="13.5">
      <c r="A33" s="174" t="s">
        <v>213</v>
      </c>
      <c r="B33" s="174">
        <v>9367</v>
      </c>
      <c r="C33" s="174" t="s">
        <v>248</v>
      </c>
      <c r="D33" s="179">
        <f t="shared" si="2"/>
        <v>6035</v>
      </c>
      <c r="E33" s="179">
        <f t="shared" si="3"/>
        <v>0</v>
      </c>
      <c r="F33" s="180"/>
      <c r="G33" s="180"/>
      <c r="H33" s="179">
        <f t="shared" si="4"/>
        <v>0</v>
      </c>
      <c r="I33" s="180"/>
      <c r="J33" s="180"/>
      <c r="K33" s="179">
        <f t="shared" si="5"/>
        <v>6035</v>
      </c>
      <c r="L33" s="180">
        <v>3093</v>
      </c>
      <c r="M33" s="180">
        <v>2942</v>
      </c>
      <c r="N33" s="179">
        <f t="shared" si="6"/>
        <v>6035</v>
      </c>
      <c r="O33" s="179">
        <f t="shared" si="7"/>
        <v>3093</v>
      </c>
      <c r="P33" s="180">
        <v>3093</v>
      </c>
      <c r="Q33" s="180"/>
      <c r="R33" s="180"/>
      <c r="S33" s="180"/>
      <c r="T33" s="180"/>
      <c r="U33" s="180"/>
      <c r="V33" s="180"/>
      <c r="W33" s="179">
        <f t="shared" si="8"/>
        <v>2942</v>
      </c>
      <c r="X33" s="180">
        <v>2942</v>
      </c>
      <c r="Y33" s="180"/>
      <c r="Z33" s="180"/>
      <c r="AA33" s="180"/>
      <c r="AB33" s="180"/>
      <c r="AC33" s="180"/>
      <c r="AD33" s="180"/>
      <c r="AE33" s="179">
        <f t="shared" si="9"/>
        <v>0</v>
      </c>
      <c r="AF33" s="180"/>
      <c r="AG33" s="180"/>
      <c r="AH33" s="179">
        <f t="shared" si="10"/>
        <v>23</v>
      </c>
      <c r="AI33" s="180">
        <v>23</v>
      </c>
      <c r="AJ33" s="180"/>
      <c r="AK33" s="180"/>
      <c r="AL33" s="179">
        <f t="shared" si="11"/>
        <v>23</v>
      </c>
      <c r="AM33" s="180"/>
      <c r="AN33" s="180"/>
      <c r="AO33" s="180"/>
      <c r="AP33" s="180"/>
      <c r="AQ33" s="180"/>
      <c r="AR33" s="180"/>
      <c r="AS33" s="180"/>
      <c r="AT33" s="180"/>
      <c r="AU33" s="180"/>
      <c r="AV33" s="180">
        <v>23</v>
      </c>
      <c r="AW33" s="179">
        <f t="shared" si="12"/>
        <v>0</v>
      </c>
      <c r="AX33" s="180"/>
      <c r="AY33" s="180"/>
      <c r="AZ33" s="180"/>
      <c r="BA33" s="180"/>
      <c r="BB33" s="180"/>
      <c r="BC33" s="179">
        <f t="shared" si="13"/>
        <v>0</v>
      </c>
      <c r="BD33" s="180"/>
      <c r="BE33" s="180"/>
      <c r="BF33" s="180"/>
    </row>
    <row r="34" spans="1:58" s="20" customFormat="1" ht="13.5">
      <c r="A34" s="174" t="s">
        <v>213</v>
      </c>
      <c r="B34" s="174">
        <v>9368</v>
      </c>
      <c r="C34" s="174" t="s">
        <v>249</v>
      </c>
      <c r="D34" s="179">
        <f t="shared" si="2"/>
        <v>2106</v>
      </c>
      <c r="E34" s="179">
        <f t="shared" si="3"/>
        <v>0</v>
      </c>
      <c r="F34" s="180"/>
      <c r="G34" s="180"/>
      <c r="H34" s="179">
        <f t="shared" si="4"/>
        <v>0</v>
      </c>
      <c r="I34" s="180"/>
      <c r="J34" s="180"/>
      <c r="K34" s="179">
        <f t="shared" si="5"/>
        <v>2106</v>
      </c>
      <c r="L34" s="180">
        <v>765</v>
      </c>
      <c r="M34" s="180">
        <v>1341</v>
      </c>
      <c r="N34" s="179">
        <f t="shared" si="6"/>
        <v>2106</v>
      </c>
      <c r="O34" s="179">
        <f t="shared" si="7"/>
        <v>765</v>
      </c>
      <c r="P34" s="180">
        <v>765</v>
      </c>
      <c r="Q34" s="180"/>
      <c r="R34" s="180"/>
      <c r="S34" s="180"/>
      <c r="T34" s="180"/>
      <c r="U34" s="180"/>
      <c r="V34" s="180"/>
      <c r="W34" s="179">
        <f t="shared" si="8"/>
        <v>1341</v>
      </c>
      <c r="X34" s="180">
        <v>1341</v>
      </c>
      <c r="Y34" s="180"/>
      <c r="Z34" s="180"/>
      <c r="AA34" s="180"/>
      <c r="AB34" s="180"/>
      <c r="AC34" s="180"/>
      <c r="AD34" s="180"/>
      <c r="AE34" s="179">
        <f t="shared" si="9"/>
        <v>0</v>
      </c>
      <c r="AF34" s="180"/>
      <c r="AG34" s="180"/>
      <c r="AH34" s="179">
        <f t="shared" si="10"/>
        <v>6</v>
      </c>
      <c r="AI34" s="180">
        <v>6</v>
      </c>
      <c r="AJ34" s="180"/>
      <c r="AK34" s="180"/>
      <c r="AL34" s="179">
        <f t="shared" si="11"/>
        <v>6</v>
      </c>
      <c r="AM34" s="180"/>
      <c r="AN34" s="180"/>
      <c r="AO34" s="180"/>
      <c r="AP34" s="180">
        <v>6</v>
      </c>
      <c r="AQ34" s="180"/>
      <c r="AR34" s="180"/>
      <c r="AS34" s="180"/>
      <c r="AT34" s="180"/>
      <c r="AU34" s="180"/>
      <c r="AV34" s="180"/>
      <c r="AW34" s="179">
        <f t="shared" si="12"/>
        <v>0</v>
      </c>
      <c r="AX34" s="180"/>
      <c r="AY34" s="180"/>
      <c r="AZ34" s="180"/>
      <c r="BA34" s="180"/>
      <c r="BB34" s="180"/>
      <c r="BC34" s="179">
        <f t="shared" si="13"/>
        <v>0</v>
      </c>
      <c r="BD34" s="180"/>
      <c r="BE34" s="180"/>
      <c r="BF34" s="180"/>
    </row>
    <row r="35" spans="1:58" s="20" customFormat="1" ht="13.5">
      <c r="A35" s="174" t="s">
        <v>213</v>
      </c>
      <c r="B35" s="174">
        <v>9384</v>
      </c>
      <c r="C35" s="174" t="s">
        <v>250</v>
      </c>
      <c r="D35" s="179">
        <f t="shared" si="2"/>
        <v>5342</v>
      </c>
      <c r="E35" s="179">
        <f t="shared" si="3"/>
        <v>0</v>
      </c>
      <c r="F35" s="180"/>
      <c r="G35" s="180"/>
      <c r="H35" s="179">
        <f t="shared" si="4"/>
        <v>0</v>
      </c>
      <c r="I35" s="180"/>
      <c r="J35" s="180"/>
      <c r="K35" s="179">
        <f t="shared" si="5"/>
        <v>5342</v>
      </c>
      <c r="L35" s="180">
        <v>1625</v>
      </c>
      <c r="M35" s="180">
        <v>3717</v>
      </c>
      <c r="N35" s="179">
        <f t="shared" si="6"/>
        <v>5342</v>
      </c>
      <c r="O35" s="179">
        <f t="shared" si="7"/>
        <v>1625</v>
      </c>
      <c r="P35" s="180">
        <v>1625</v>
      </c>
      <c r="Q35" s="180"/>
      <c r="R35" s="180"/>
      <c r="S35" s="180"/>
      <c r="T35" s="180"/>
      <c r="U35" s="180"/>
      <c r="V35" s="180"/>
      <c r="W35" s="179">
        <f t="shared" si="8"/>
        <v>3717</v>
      </c>
      <c r="X35" s="180">
        <v>3717</v>
      </c>
      <c r="Y35" s="180"/>
      <c r="Z35" s="180"/>
      <c r="AA35" s="180"/>
      <c r="AB35" s="180"/>
      <c r="AC35" s="180"/>
      <c r="AD35" s="180"/>
      <c r="AE35" s="179">
        <f t="shared" si="9"/>
        <v>0</v>
      </c>
      <c r="AF35" s="180"/>
      <c r="AG35" s="180"/>
      <c r="AH35" s="179">
        <f t="shared" si="10"/>
        <v>17</v>
      </c>
      <c r="AI35" s="180">
        <v>17</v>
      </c>
      <c r="AJ35" s="180"/>
      <c r="AK35" s="180"/>
      <c r="AL35" s="179">
        <f t="shared" si="11"/>
        <v>0</v>
      </c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79">
        <f t="shared" si="12"/>
        <v>17</v>
      </c>
      <c r="AX35" s="180">
        <v>17</v>
      </c>
      <c r="AY35" s="180"/>
      <c r="AZ35" s="180"/>
      <c r="BA35" s="180"/>
      <c r="BB35" s="180"/>
      <c r="BC35" s="179">
        <f t="shared" si="13"/>
        <v>0</v>
      </c>
      <c r="BD35" s="180"/>
      <c r="BE35" s="180"/>
      <c r="BF35" s="180"/>
    </row>
    <row r="36" spans="1:58" s="20" customFormat="1" ht="13.5">
      <c r="A36" s="174" t="s">
        <v>213</v>
      </c>
      <c r="B36" s="174">
        <v>9386</v>
      </c>
      <c r="C36" s="174" t="s">
        <v>251</v>
      </c>
      <c r="D36" s="179">
        <f t="shared" si="2"/>
        <v>8530</v>
      </c>
      <c r="E36" s="179">
        <f t="shared" si="3"/>
        <v>0</v>
      </c>
      <c r="F36" s="180"/>
      <c r="G36" s="180"/>
      <c r="H36" s="179">
        <f t="shared" si="4"/>
        <v>0</v>
      </c>
      <c r="I36" s="180"/>
      <c r="J36" s="180"/>
      <c r="K36" s="179">
        <f t="shared" si="5"/>
        <v>8530</v>
      </c>
      <c r="L36" s="180">
        <v>1418</v>
      </c>
      <c r="M36" s="180">
        <v>7112</v>
      </c>
      <c r="N36" s="179">
        <f t="shared" si="6"/>
        <v>8530</v>
      </c>
      <c r="O36" s="179">
        <f t="shared" si="7"/>
        <v>1418</v>
      </c>
      <c r="P36" s="180">
        <v>1418</v>
      </c>
      <c r="Q36" s="180"/>
      <c r="R36" s="180"/>
      <c r="S36" s="180"/>
      <c r="T36" s="180"/>
      <c r="U36" s="180"/>
      <c r="V36" s="180"/>
      <c r="W36" s="179">
        <f t="shared" si="8"/>
        <v>7112</v>
      </c>
      <c r="X36" s="180">
        <v>7112</v>
      </c>
      <c r="Y36" s="180"/>
      <c r="Z36" s="180"/>
      <c r="AA36" s="180"/>
      <c r="AB36" s="180"/>
      <c r="AC36" s="180"/>
      <c r="AD36" s="180"/>
      <c r="AE36" s="179">
        <f t="shared" si="9"/>
        <v>0</v>
      </c>
      <c r="AF36" s="180"/>
      <c r="AG36" s="180"/>
      <c r="AH36" s="179">
        <f t="shared" si="10"/>
        <v>26</v>
      </c>
      <c r="AI36" s="180">
        <v>26</v>
      </c>
      <c r="AJ36" s="180"/>
      <c r="AK36" s="180"/>
      <c r="AL36" s="179">
        <f t="shared" si="11"/>
        <v>0</v>
      </c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79">
        <f t="shared" si="12"/>
        <v>26</v>
      </c>
      <c r="AX36" s="180">
        <v>26</v>
      </c>
      <c r="AY36" s="180"/>
      <c r="AZ36" s="180"/>
      <c r="BA36" s="180"/>
      <c r="BB36" s="180"/>
      <c r="BC36" s="179">
        <f t="shared" si="13"/>
        <v>0</v>
      </c>
      <c r="BD36" s="180"/>
      <c r="BE36" s="180"/>
      <c r="BF36" s="180"/>
    </row>
    <row r="37" spans="1:58" s="20" customFormat="1" ht="13.5">
      <c r="A37" s="174" t="s">
        <v>213</v>
      </c>
      <c r="B37" s="174">
        <v>9407</v>
      </c>
      <c r="C37" s="174" t="s">
        <v>252</v>
      </c>
      <c r="D37" s="179">
        <f t="shared" si="2"/>
        <v>14016</v>
      </c>
      <c r="E37" s="179">
        <f t="shared" si="3"/>
        <v>0</v>
      </c>
      <c r="F37" s="180"/>
      <c r="G37" s="180"/>
      <c r="H37" s="179">
        <f t="shared" si="4"/>
        <v>0</v>
      </c>
      <c r="I37" s="180"/>
      <c r="J37" s="180"/>
      <c r="K37" s="179">
        <f t="shared" si="5"/>
        <v>14016</v>
      </c>
      <c r="L37" s="180">
        <v>4614</v>
      </c>
      <c r="M37" s="180">
        <v>9402</v>
      </c>
      <c r="N37" s="179">
        <f t="shared" si="6"/>
        <v>14016</v>
      </c>
      <c r="O37" s="179">
        <f t="shared" si="7"/>
        <v>4614</v>
      </c>
      <c r="P37" s="180">
        <v>4614</v>
      </c>
      <c r="Q37" s="180"/>
      <c r="R37" s="180"/>
      <c r="S37" s="180"/>
      <c r="T37" s="180"/>
      <c r="U37" s="180"/>
      <c r="V37" s="180"/>
      <c r="W37" s="179">
        <f t="shared" si="8"/>
        <v>9402</v>
      </c>
      <c r="X37" s="180">
        <v>9402</v>
      </c>
      <c r="Y37" s="180"/>
      <c r="Z37" s="180"/>
      <c r="AA37" s="180"/>
      <c r="AB37" s="180"/>
      <c r="AC37" s="180"/>
      <c r="AD37" s="180"/>
      <c r="AE37" s="179">
        <f t="shared" si="9"/>
        <v>0</v>
      </c>
      <c r="AF37" s="180"/>
      <c r="AG37" s="180"/>
      <c r="AH37" s="179">
        <f t="shared" si="10"/>
        <v>48</v>
      </c>
      <c r="AI37" s="180">
        <v>48</v>
      </c>
      <c r="AJ37" s="180"/>
      <c r="AK37" s="180"/>
      <c r="AL37" s="179">
        <f t="shared" si="11"/>
        <v>702</v>
      </c>
      <c r="AM37" s="180">
        <v>702</v>
      </c>
      <c r="AN37" s="180"/>
      <c r="AO37" s="180"/>
      <c r="AP37" s="180"/>
      <c r="AQ37" s="180"/>
      <c r="AR37" s="180"/>
      <c r="AS37" s="180"/>
      <c r="AT37" s="180"/>
      <c r="AU37" s="180"/>
      <c r="AV37" s="180"/>
      <c r="AW37" s="179">
        <f t="shared" si="12"/>
        <v>48</v>
      </c>
      <c r="AX37" s="180">
        <v>48</v>
      </c>
      <c r="AY37" s="180"/>
      <c r="AZ37" s="180"/>
      <c r="BA37" s="180"/>
      <c r="BB37" s="180"/>
      <c r="BC37" s="179">
        <f t="shared" si="13"/>
        <v>0</v>
      </c>
      <c r="BD37" s="180"/>
      <c r="BE37" s="180"/>
      <c r="BF37" s="180"/>
    </row>
    <row r="38" spans="1:58" s="20" customFormat="1" ht="13.5">
      <c r="A38" s="174" t="s">
        <v>213</v>
      </c>
      <c r="B38" s="174">
        <v>9411</v>
      </c>
      <c r="C38" s="174" t="s">
        <v>253</v>
      </c>
      <c r="D38" s="179">
        <f t="shared" si="2"/>
        <v>7854</v>
      </c>
      <c r="E38" s="179">
        <f t="shared" si="3"/>
        <v>0</v>
      </c>
      <c r="F38" s="180"/>
      <c r="G38" s="180"/>
      <c r="H38" s="179">
        <f t="shared" si="4"/>
        <v>0</v>
      </c>
      <c r="I38" s="180"/>
      <c r="J38" s="180"/>
      <c r="K38" s="179">
        <f t="shared" si="5"/>
        <v>7854</v>
      </c>
      <c r="L38" s="180">
        <v>2333</v>
      </c>
      <c r="M38" s="180">
        <v>5521</v>
      </c>
      <c r="N38" s="179">
        <f t="shared" si="6"/>
        <v>7854</v>
      </c>
      <c r="O38" s="179">
        <f t="shared" si="7"/>
        <v>2333</v>
      </c>
      <c r="P38" s="180">
        <v>2333</v>
      </c>
      <c r="Q38" s="180"/>
      <c r="R38" s="180"/>
      <c r="S38" s="180"/>
      <c r="T38" s="180"/>
      <c r="U38" s="180"/>
      <c r="V38" s="180"/>
      <c r="W38" s="179">
        <f t="shared" si="8"/>
        <v>5521</v>
      </c>
      <c r="X38" s="180">
        <v>5521</v>
      </c>
      <c r="Y38" s="180"/>
      <c r="Z38" s="180"/>
      <c r="AA38" s="180"/>
      <c r="AB38" s="180"/>
      <c r="AC38" s="180"/>
      <c r="AD38" s="180"/>
      <c r="AE38" s="179">
        <f t="shared" si="9"/>
        <v>0</v>
      </c>
      <c r="AF38" s="180"/>
      <c r="AG38" s="180"/>
      <c r="AH38" s="179">
        <f t="shared" si="10"/>
        <v>61</v>
      </c>
      <c r="AI38" s="180">
        <v>61</v>
      </c>
      <c r="AJ38" s="180"/>
      <c r="AK38" s="180"/>
      <c r="AL38" s="179">
        <f t="shared" si="11"/>
        <v>61</v>
      </c>
      <c r="AM38" s="180">
        <v>61</v>
      </c>
      <c r="AN38" s="180"/>
      <c r="AO38" s="180"/>
      <c r="AP38" s="180"/>
      <c r="AQ38" s="180"/>
      <c r="AR38" s="180"/>
      <c r="AS38" s="180"/>
      <c r="AT38" s="180"/>
      <c r="AU38" s="180"/>
      <c r="AV38" s="180"/>
      <c r="AW38" s="179">
        <f t="shared" si="12"/>
        <v>61</v>
      </c>
      <c r="AX38" s="180">
        <v>61</v>
      </c>
      <c r="AY38" s="180"/>
      <c r="AZ38" s="180"/>
      <c r="BA38" s="180"/>
      <c r="BB38" s="180"/>
      <c r="BC38" s="179">
        <f t="shared" si="13"/>
        <v>80</v>
      </c>
      <c r="BD38" s="180">
        <v>80</v>
      </c>
      <c r="BE38" s="180"/>
      <c r="BF38" s="180"/>
    </row>
    <row r="39" spans="1:58" s="20" customFormat="1" ht="13.5">
      <c r="A39" s="95"/>
      <c r="B39" s="95"/>
      <c r="C39" s="9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20" customFormat="1" ht="13.5">
      <c r="A40" s="95"/>
      <c r="B40" s="95"/>
      <c r="C40" s="9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20" customFormat="1" ht="13.5">
      <c r="A41" s="95"/>
      <c r="B41" s="95"/>
      <c r="C41" s="9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20" customFormat="1" ht="13.5">
      <c r="A42" s="95"/>
      <c r="B42" s="95"/>
      <c r="C42" s="9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9000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栃木県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38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313447</v>
      </c>
      <c r="F7" s="149" t="s">
        <v>75</v>
      </c>
      <c r="G7" s="47" t="s">
        <v>76</v>
      </c>
      <c r="H7" s="48">
        <f>AD13</f>
        <v>136232</v>
      </c>
      <c r="I7" s="48">
        <f>AD24</f>
        <v>269021</v>
      </c>
      <c r="J7" s="48">
        <f>SUM(H7:I7)</f>
        <v>405253</v>
      </c>
      <c r="K7" s="49">
        <f>IF(J$14&gt;0,J7/J$14,0)</f>
        <v>1</v>
      </c>
      <c r="L7" s="50">
        <f>AD35</f>
        <v>6023</v>
      </c>
      <c r="M7" s="81">
        <f>AD38</f>
        <v>1064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313447</v>
      </c>
      <c r="AF7" s="67">
        <f>'水洗化人口等'!B7</f>
        <v>9000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0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0</v>
      </c>
      <c r="AF8" s="67">
        <f>'水洗化人口等'!B8</f>
        <v>9201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313447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1015216</v>
      </c>
      <c r="AF9" s="67">
        <f>'水洗化人口等'!B9</f>
        <v>9202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1015216</v>
      </c>
      <c r="F10" s="149"/>
      <c r="G10" s="47" t="s">
        <v>83</v>
      </c>
      <c r="H10" s="48">
        <f t="shared" si="1"/>
        <v>0</v>
      </c>
      <c r="I10" s="48">
        <f t="shared" si="2"/>
        <v>0</v>
      </c>
      <c r="J10" s="48">
        <f t="shared" si="3"/>
        <v>0</v>
      </c>
      <c r="K10" s="49">
        <f t="shared" si="4"/>
        <v>0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4593</v>
      </c>
      <c r="AF10" s="67">
        <f>'水洗化人口等'!B10</f>
        <v>9203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4593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677738</v>
      </c>
      <c r="AF11" s="67">
        <f>'水洗化人口等'!B11</f>
        <v>9204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677738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272525</v>
      </c>
      <c r="AF12" s="67">
        <f>'水洗化人口等'!B12</f>
        <v>9205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1697547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136232</v>
      </c>
      <c r="AF13" s="67">
        <f>'水洗化人口等'!B13</f>
        <v>9206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2010994</v>
      </c>
      <c r="F14" s="149"/>
      <c r="G14" s="47" t="s">
        <v>79</v>
      </c>
      <c r="H14" s="48">
        <f>SUM(H7:H13)</f>
        <v>136232</v>
      </c>
      <c r="I14" s="48">
        <f>SUM(I7:I13)</f>
        <v>269021</v>
      </c>
      <c r="J14" s="48">
        <f>SUM(J7:J13)</f>
        <v>405253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9208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0</v>
      </c>
      <c r="I15" s="48">
        <f>AD31</f>
        <v>0</v>
      </c>
      <c r="J15" s="48">
        <f>SUM(H15:I15)</f>
        <v>0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9209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136232</v>
      </c>
      <c r="I16" s="83">
        <f>SUM(I14:I15)</f>
        <v>269021</v>
      </c>
      <c r="J16" s="83">
        <f>SUM(J14:J15)</f>
        <v>405253</v>
      </c>
      <c r="K16" s="84" t="s">
        <v>92</v>
      </c>
      <c r="L16" s="85">
        <f>SUM(L7:L9)</f>
        <v>6023</v>
      </c>
      <c r="M16" s="86">
        <f>SUM(M7:M9)</f>
        <v>1064</v>
      </c>
      <c r="AA16" s="46" t="s">
        <v>83</v>
      </c>
      <c r="AB16" s="46" t="s">
        <v>124</v>
      </c>
      <c r="AC16" s="46" t="s">
        <v>136</v>
      </c>
      <c r="AD16" s="61">
        <f ca="1" t="shared" si="0"/>
        <v>0</v>
      </c>
      <c r="AF16" s="67">
        <f>'水洗化人口等'!B16</f>
        <v>9210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272525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9211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9213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0.8441332992540007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9214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0.15586670074599923</v>
      </c>
      <c r="F20" s="155" t="s">
        <v>101</v>
      </c>
      <c r="G20" s="156"/>
      <c r="H20" s="48">
        <f>AD21</f>
        <v>32188</v>
      </c>
      <c r="I20" s="48">
        <f>AD32</f>
        <v>19140</v>
      </c>
      <c r="J20" s="75">
        <f>SUM(H20:I20)</f>
        <v>51328</v>
      </c>
      <c r="AA20" s="46" t="s">
        <v>94</v>
      </c>
      <c r="AB20" s="46" t="s">
        <v>124</v>
      </c>
      <c r="AC20" s="46" t="s">
        <v>172</v>
      </c>
      <c r="AD20" s="61">
        <f ca="1" t="shared" si="0"/>
        <v>0</v>
      </c>
      <c r="AF20" s="67">
        <f>'水洗化人口等'!B20</f>
        <v>9215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0.504832933365291</v>
      </c>
      <c r="F21" s="155" t="s">
        <v>103</v>
      </c>
      <c r="G21" s="156"/>
      <c r="H21" s="48">
        <f>AD22</f>
        <v>18187</v>
      </c>
      <c r="I21" s="48">
        <f>AD33</f>
        <v>4407</v>
      </c>
      <c r="J21" s="75">
        <f>SUM(H21:I21)</f>
        <v>22594</v>
      </c>
      <c r="AA21" s="46" t="s">
        <v>101</v>
      </c>
      <c r="AB21" s="46" t="s">
        <v>124</v>
      </c>
      <c r="AC21" s="46" t="s">
        <v>147</v>
      </c>
      <c r="AD21" s="61">
        <f ca="1" t="shared" si="0"/>
        <v>32188</v>
      </c>
      <c r="AF21" s="67">
        <f>'水洗化人口等'!B21</f>
        <v>9216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0.3370164207352185</v>
      </c>
      <c r="F22" s="155" t="s">
        <v>105</v>
      </c>
      <c r="G22" s="156"/>
      <c r="H22" s="48">
        <f>AD23</f>
        <v>85857</v>
      </c>
      <c r="I22" s="48">
        <f>AD34</f>
        <v>245474</v>
      </c>
      <c r="J22" s="75">
        <f>SUM(H22:I22)</f>
        <v>331331</v>
      </c>
      <c r="AA22" s="46" t="s">
        <v>103</v>
      </c>
      <c r="AB22" s="46" t="s">
        <v>124</v>
      </c>
      <c r="AC22" s="46" t="s">
        <v>148</v>
      </c>
      <c r="AD22" s="61">
        <f ca="1" t="shared" si="0"/>
        <v>18187</v>
      </c>
      <c r="AF22" s="67">
        <f>'水洗化人口等'!B22</f>
        <v>9301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0.13551755997282935</v>
      </c>
      <c r="F23" s="153" t="s">
        <v>8</v>
      </c>
      <c r="G23" s="154"/>
      <c r="H23" s="83">
        <f>SUM(H20:H22)</f>
        <v>136232</v>
      </c>
      <c r="I23" s="83">
        <f>SUM(I20:I22)</f>
        <v>269021</v>
      </c>
      <c r="J23" s="88">
        <f>SUM(J20:J22)</f>
        <v>405253</v>
      </c>
      <c r="AA23" s="44" t="s">
        <v>105</v>
      </c>
      <c r="AB23" s="46" t="s">
        <v>124</v>
      </c>
      <c r="AC23" s="44" t="s">
        <v>149</v>
      </c>
      <c r="AD23" s="61">
        <f ca="1" t="shared" si="0"/>
        <v>85857</v>
      </c>
      <c r="AF23" s="67">
        <f>'水洗化人口等'!B23</f>
        <v>9321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1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269021</v>
      </c>
      <c r="AF24" s="67">
        <f>'水洗化人口等'!B24</f>
        <v>9341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9342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9343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0</v>
      </c>
      <c r="AF27" s="67">
        <f>'水洗化人口等'!B27</f>
        <v>9344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5995</v>
      </c>
      <c r="J28" s="90">
        <f>AD51</f>
        <v>598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9345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97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9361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1599</v>
      </c>
      <c r="J30" s="90">
        <f>AD53</f>
        <v>96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9364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90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9365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19140</v>
      </c>
      <c r="AF32" s="67">
        <f>'水洗化人口等'!B32</f>
        <v>9366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1361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4407</v>
      </c>
      <c r="AF33" s="67">
        <f>'水洗化人口等'!B33</f>
        <v>9367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245474</v>
      </c>
      <c r="AF34" s="67">
        <f>'水洗化人口等'!B34</f>
        <v>9368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294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6023</v>
      </c>
      <c r="AF35" s="67">
        <f>'水洗化人口等'!B35</f>
        <v>9384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465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9386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1616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9407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11517</v>
      </c>
      <c r="J38" s="92">
        <f>SUM(J28:J32)</f>
        <v>694</v>
      </c>
      <c r="AA38" s="44" t="s">
        <v>76</v>
      </c>
      <c r="AB38" s="46" t="s">
        <v>124</v>
      </c>
      <c r="AC38" s="44" t="s">
        <v>154</v>
      </c>
      <c r="AD38" s="72">
        <f ca="1" t="shared" si="0"/>
        <v>1064</v>
      </c>
      <c r="AF38" s="67">
        <f>'水洗化人口等'!B38</f>
        <v>9411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0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0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5995</v>
      </c>
      <c r="AF41" s="67">
        <f>'水洗化人口等'!B41</f>
        <v>0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97</v>
      </c>
      <c r="AF42" s="67">
        <f>'水洗化人口等'!B42</f>
        <v>0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1599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90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1361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0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294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465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1616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598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96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2008-09-16T07:20:29Z</dcterms:modified>
  <cp:category/>
  <cp:version/>
  <cp:contentType/>
  <cp:contentStatus/>
</cp:coreProperties>
</file>