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516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  <sheet name="経費集計" sheetId="5" r:id="rId5"/>
  </sheets>
  <externalReferences>
    <externalReference r:id="rId8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4">'経費集計'!$A$1:$K$23</definedName>
    <definedName name="_xlnm.Print_Area" localSheetId="3">'市町村分担金内訳'!$A$7:$D$60</definedName>
    <definedName name="_xlnm.Print_Area" localSheetId="2">'組合分担金内訳'!$A$7:$H$60</definedName>
    <definedName name="_xlnm.Print_Area" localSheetId="1">'廃棄物事業経費（歳出）'!$A$7:$BG$60</definedName>
    <definedName name="_xlnm.Print_Area" localSheetId="0">'廃棄物事業経費（歳入）'!$A$7:$AC$60</definedName>
    <definedName name="_xlnm.Print_Titles" localSheetId="3">'市町村分担金内訳'!$A:$B,'市町村分担金内訳'!$2:$6</definedName>
    <definedName name="_xlnm.Print_Titles" localSheetId="2">'組合分担金内訳'!$A:$B,'組合分担金内訳'!$2:$6</definedName>
    <definedName name="_xlnm.Print_Titles" localSheetId="1">'廃棄物事業経費（歳出）'!$A:$B,'廃棄物事業経費（歳出）'!$2:$6</definedName>
    <definedName name="_xlnm.Print_Titles" localSheetId="0">'廃棄物事業経費（歳入）'!$A:$B,'廃棄物事業経費（歳入）'!$2:$6</definedName>
  </definedNames>
  <calcPr fullCalcOnLoad="1"/>
</workbook>
</file>

<file path=xl/sharedStrings.xml><?xml version="1.0" encoding="utf-8"?>
<sst xmlns="http://schemas.openxmlformats.org/spreadsheetml/2006/main" count="476" uniqueCount="129">
  <si>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</si>
  <si>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</si>
  <si>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</si>
  <si>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</si>
  <si>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秋田県</t>
  </si>
  <si>
    <t>長崎県</t>
  </si>
  <si>
    <t>山口県</t>
  </si>
  <si>
    <t>高知県</t>
  </si>
  <si>
    <t/>
  </si>
  <si>
    <t>大分県</t>
  </si>
  <si>
    <t>和歌山県</t>
  </si>
  <si>
    <t>熊本県</t>
  </si>
  <si>
    <t>ごみ</t>
  </si>
  <si>
    <t>合計</t>
  </si>
  <si>
    <t>ごみ</t>
  </si>
  <si>
    <t>岡山県</t>
  </si>
  <si>
    <t>鹿児島県</t>
  </si>
  <si>
    <t>静岡県</t>
  </si>
  <si>
    <t>香川県</t>
  </si>
  <si>
    <t>滋賀県</t>
  </si>
  <si>
    <t>兵庫県</t>
  </si>
  <si>
    <t>福島県</t>
  </si>
  <si>
    <t>青森県</t>
  </si>
  <si>
    <t>建設・改良費</t>
  </si>
  <si>
    <t>処理及び
維持管理費</t>
  </si>
  <si>
    <t>小計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</si>
  <si>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</si>
  <si>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</si>
  <si>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</si>
  <si>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</si>
  <si>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</si>
  <si>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</si>
  <si>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</si>
  <si>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</si>
  <si>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</si>
  <si>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</si>
  <si>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</si>
  <si>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</si>
  <si>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</si>
  <si>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</si>
  <si>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</si>
  <si>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</si>
  <si>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</si>
  <si>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</si>
  <si>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</si>
  <si>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</si>
  <si>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</si>
  <si>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</si>
  <si>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</si>
  <si>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</si>
  <si>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</si>
  <si>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</si>
  <si>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</si>
  <si>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</si>
  <si>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三重県</t>
  </si>
  <si>
    <t>大阪府</t>
  </si>
  <si>
    <t>宮城県</t>
  </si>
  <si>
    <t>群馬県</t>
  </si>
  <si>
    <t>山形県</t>
  </si>
  <si>
    <t>中間処理費</t>
  </si>
  <si>
    <t>最終処分費</t>
  </si>
  <si>
    <t>福井県</t>
  </si>
  <si>
    <t>佐賀県</t>
  </si>
  <si>
    <t>長野県</t>
  </si>
  <si>
    <t>岩手県</t>
  </si>
  <si>
    <t>京都府</t>
  </si>
  <si>
    <t>広島県</t>
  </si>
  <si>
    <t>徳島県</t>
  </si>
  <si>
    <t>沖縄県</t>
  </si>
  <si>
    <t>福岡県</t>
  </si>
  <si>
    <t>愛知県</t>
  </si>
  <si>
    <t>山梨県</t>
  </si>
  <si>
    <t>石川県</t>
  </si>
  <si>
    <t>奈良県</t>
  </si>
  <si>
    <t>使用料及び
手数料</t>
  </si>
  <si>
    <t>（市区町村
分担金）</t>
  </si>
  <si>
    <t>その他</t>
  </si>
  <si>
    <t>栃木県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</si>
  <si>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</si>
  <si>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</si>
  <si>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宮崎県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</si>
  <si>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</si>
  <si>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</si>
  <si>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</si>
  <si>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</si>
  <si>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</si>
  <si>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</si>
  <si>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島根県</t>
  </si>
  <si>
    <t>岐阜県</t>
  </si>
  <si>
    <t>全　国</t>
  </si>
  <si>
    <t>全　国</t>
  </si>
  <si>
    <t>埼玉県</t>
  </si>
  <si>
    <t>東京都</t>
  </si>
  <si>
    <t>鳥取県</t>
  </si>
  <si>
    <t>神奈川県</t>
  </si>
  <si>
    <t>千葉県</t>
  </si>
  <si>
    <t>富山県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</si>
  <si>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</si>
  <si>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</si>
  <si>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</si>
  <si>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</si>
  <si>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茨城県</t>
  </si>
  <si>
    <t>ごみ</t>
  </si>
  <si>
    <t>一般財源</t>
  </si>
  <si>
    <t>国庫支出金</t>
  </si>
  <si>
    <t>都道府県
支出金</t>
  </si>
  <si>
    <t>地方債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</si>
  <si>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</si>
  <si>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</si>
  <si>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</si>
  <si>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</si>
  <si>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</si>
  <si>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</si>
  <si>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</si>
  <si>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</si>
  <si>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</si>
  <si>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</si>
  <si>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</si>
  <si>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</si>
  <si>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</si>
  <si>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</si>
  <si>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</si>
  <si>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</si>
  <si>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愛媛県</t>
  </si>
  <si>
    <t>都道府県</t>
  </si>
  <si>
    <t>北海道</t>
  </si>
  <si>
    <t>新潟県</t>
  </si>
  <si>
    <t>通常分</t>
  </si>
  <si>
    <t>災害分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</si>
</sst>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8" fontId="5" fillId="0" borderId="8" xfId="17" applyFont="1" applyBorder="1" applyAlignment="1">
      <alignment horizontal="right" vertical="center" wrapText="1"/>
    </xf>
    <xf numFmtId="0" fontId="10" fillId="0" borderId="0" xfId="22" applyFont="1" applyBorder="1" applyAlignment="1">
      <alignment horizontal="right" vertical="center"/>
      <protection/>
    </xf>
    <xf numFmtId="0" fontId="10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2" fillId="0" borderId="0" xfId="22" applyFont="1" applyAlignment="1">
      <alignment vertical="center"/>
      <protection/>
    </xf>
    <xf numFmtId="0" fontId="12" fillId="0" borderId="8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horizontal="center" vertical="center"/>
      <protection/>
    </xf>
    <xf numFmtId="38" fontId="12" fillId="0" borderId="8" xfId="17" applyFont="1" applyBorder="1" applyAlignment="1">
      <alignment vertical="center"/>
    </xf>
    <xf numFmtId="0" fontId="12" fillId="0" borderId="8" xfId="22" applyFont="1" applyBorder="1" applyAlignment="1">
      <alignment vertical="center"/>
      <protection/>
    </xf>
    <xf numFmtId="38" fontId="12" fillId="0" borderId="6" xfId="17" applyFont="1" applyBorder="1" applyAlignment="1">
      <alignment vertical="center"/>
    </xf>
    <xf numFmtId="38" fontId="12" fillId="0" borderId="6" xfId="22" applyNumberFormat="1" applyFont="1" applyBorder="1" applyAlignment="1">
      <alignment vertical="center"/>
      <protection/>
    </xf>
    <xf numFmtId="0" fontId="12" fillId="0" borderId="12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38" fontId="12" fillId="0" borderId="14" xfId="17" applyFont="1" applyBorder="1" applyAlignment="1">
      <alignment vertical="center"/>
    </xf>
    <xf numFmtId="38" fontId="12" fillId="0" borderId="14" xfId="22" applyNumberFormat="1" applyFont="1" applyBorder="1" applyAlignment="1">
      <alignment vertical="center"/>
      <protection/>
    </xf>
    <xf numFmtId="0" fontId="12" fillId="0" borderId="0" xfId="22" applyFont="1">
      <alignment/>
      <protection/>
    </xf>
    <xf numFmtId="38" fontId="12" fillId="0" borderId="8" xfId="22" applyNumberFormat="1" applyFont="1" applyBorder="1">
      <alignment/>
      <protection/>
    </xf>
    <xf numFmtId="0" fontId="12" fillId="0" borderId="15" xfId="22" applyFont="1" applyBorder="1" applyAlignment="1">
      <alignment vertical="center"/>
      <protection/>
    </xf>
    <xf numFmtId="0" fontId="2" fillId="0" borderId="4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9" xfId="0" applyFont="1" applyFill="1" applyBorder="1" applyAlignment="1" quotePrefix="1">
      <alignment horizontal="center" vertical="center"/>
    </xf>
    <xf numFmtId="38" fontId="5" fillId="0" borderId="7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 wrapText="1"/>
    </xf>
    <xf numFmtId="38" fontId="5" fillId="0" borderId="18" xfId="17" applyFont="1" applyBorder="1" applyAlignment="1">
      <alignment horizontal="right" vertical="center" wrapText="1"/>
    </xf>
    <xf numFmtId="38" fontId="5" fillId="0" borderId="19" xfId="17" applyFont="1" applyBorder="1" applyAlignment="1">
      <alignment horizontal="right" vertical="center" wrapText="1"/>
    </xf>
    <xf numFmtId="38" fontId="5" fillId="0" borderId="8" xfId="17" applyFont="1" applyBorder="1" applyAlignment="1">
      <alignment vertical="center"/>
    </xf>
    <xf numFmtId="0" fontId="12" fillId="0" borderId="8" xfId="22" applyFont="1" applyBorder="1" applyAlignment="1">
      <alignment horizontal="center" vertical="center" textRotation="255"/>
      <protection/>
    </xf>
    <xf numFmtId="0" fontId="12" fillId="0" borderId="5" xfId="22" applyFont="1" applyBorder="1" applyAlignment="1" quotePrefix="1">
      <alignment horizontal="center" vertical="center"/>
      <protection/>
    </xf>
    <xf numFmtId="0" fontId="12" fillId="0" borderId="11" xfId="22" applyFont="1" applyBorder="1" applyAlignment="1" quotePrefix="1">
      <alignment horizontal="center" vertical="center"/>
      <protection/>
    </xf>
    <xf numFmtId="0" fontId="12" fillId="0" borderId="9" xfId="22" applyFont="1" applyBorder="1" applyAlignment="1" quotePrefix="1">
      <alignment horizontal="center" vertical="center"/>
      <protection/>
    </xf>
    <xf numFmtId="0" fontId="2" fillId="0" borderId="20" xfId="24" applyFont="1" applyBorder="1" applyAlignment="1">
      <alignment horizontal="center" vertical="center"/>
      <protection/>
    </xf>
    <xf numFmtId="0" fontId="2" fillId="0" borderId="3" xfId="24" applyFont="1" applyBorder="1" applyAlignment="1">
      <alignment horizontal="center" vertical="center"/>
      <protection/>
    </xf>
    <xf numFmtId="0" fontId="2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2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6" fillId="2" borderId="5" xfId="23" applyFont="1" applyFill="1" applyBorder="1" applyAlignment="1" quotePrefix="1">
      <alignment horizontal="center" vertical="center"/>
      <protection/>
    </xf>
    <xf numFmtId="0" fontId="6" fillId="2" borderId="11" xfId="23" applyFont="1" applyFill="1" applyBorder="1" applyAlignment="1" quotePrefix="1">
      <alignment horizontal="center" vertical="center"/>
      <protection/>
    </xf>
    <xf numFmtId="0" fontId="6" fillId="2" borderId="9" xfId="23" applyFont="1" applyFill="1" applyBorder="1" applyAlignment="1" quotePrefix="1">
      <alignment horizontal="center" vertical="center"/>
      <protection/>
    </xf>
    <xf numFmtId="0" fontId="6" fillId="2" borderId="12" xfId="23" applyFont="1" applyFill="1" applyBorder="1" applyAlignment="1" quotePrefix="1">
      <alignment horizontal="center" vertical="center"/>
      <protection/>
    </xf>
    <xf numFmtId="0" fontId="6" fillId="2" borderId="15" xfId="23" applyFont="1" applyFill="1" applyBorder="1" applyAlignment="1" quotePrefix="1">
      <alignment horizontal="center" vertical="center"/>
      <protection/>
    </xf>
    <xf numFmtId="0" fontId="6" fillId="2" borderId="10" xfId="23" applyFont="1" applyFill="1" applyBorder="1" applyAlignment="1" quotePrefix="1">
      <alignment horizontal="center" vertical="center"/>
      <protection/>
    </xf>
    <xf numFmtId="0" fontId="12" fillId="0" borderId="8" xfId="22" applyFont="1" applyBorder="1" applyAlignment="1">
      <alignment horizontal="left" vertical="center"/>
      <protection/>
    </xf>
    <xf numFmtId="0" fontId="12" fillId="0" borderId="6" xfId="22" applyFont="1" applyBorder="1" applyAlignment="1">
      <alignment horizontal="left" vertical="center"/>
      <protection/>
    </xf>
    <xf numFmtId="0" fontId="12" fillId="0" borderId="8" xfId="22" applyFont="1" applyBorder="1" applyAlignment="1" quotePrefix="1">
      <alignment horizontal="center"/>
      <protection/>
    </xf>
    <xf numFmtId="0" fontId="12" fillId="0" borderId="8" xfId="22" applyFont="1" applyBorder="1" applyAlignment="1">
      <alignment horizontal="center"/>
      <protection/>
    </xf>
    <xf numFmtId="0" fontId="12" fillId="0" borderId="8" xfId="22" applyFont="1" applyBorder="1" applyAlignment="1" quotePrefix="1">
      <alignment horizontal="center" vertical="center" textRotation="255"/>
      <protection/>
    </xf>
    <xf numFmtId="0" fontId="12" fillId="0" borderId="8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left" vertical="center"/>
      <protection/>
    </xf>
    <xf numFmtId="0" fontId="12" fillId="0" borderId="11" xfId="22" applyFont="1" applyBorder="1" applyAlignment="1">
      <alignment horizontal="left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left" vertical="center"/>
      <protection/>
    </xf>
    <xf numFmtId="0" fontId="12" fillId="0" borderId="14" xfId="22" applyFont="1" applyBorder="1" applyAlignment="1">
      <alignment horizontal="left" vertical="center"/>
      <protection/>
    </xf>
    <xf numFmtId="0" fontId="12" fillId="0" borderId="8" xfId="22" applyFont="1" applyBorder="1" applyAlignment="1" quotePrefix="1">
      <alignment horizontal="center" vertical="center"/>
      <protection/>
    </xf>
    <xf numFmtId="0" fontId="12" fillId="0" borderId="5" xfId="22" applyFont="1" applyBorder="1" applyAlignment="1" quotePrefix="1">
      <alignment horizontal="left" vertical="center"/>
      <protection/>
    </xf>
    <xf numFmtId="0" fontId="12" fillId="0" borderId="11" xfId="22" applyFont="1" applyBorder="1" applyAlignment="1" quotePrefix="1">
      <alignment horizontal="left" vertical="center"/>
      <protection/>
    </xf>
    <xf numFmtId="0" fontId="10" fillId="0" borderId="0" xfId="22" applyFont="1" applyBorder="1" applyAlignment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2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87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71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65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430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4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5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06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91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854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939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2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32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617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02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65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549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34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4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52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37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76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345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430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769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193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63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447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787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71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56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380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719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042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97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482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7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736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278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26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210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89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821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821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15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00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041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736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24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5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37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006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68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769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854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278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363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447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126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210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295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719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042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89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52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91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176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345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600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939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193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532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617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702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041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380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549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634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97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4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02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787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71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465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30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4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4003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55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5525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80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837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06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68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69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54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78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363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447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126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10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295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719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042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89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3724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68497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27838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12610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71951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5656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1542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4850" y="0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2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91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76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45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600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939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193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532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617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702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041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380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549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634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7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14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6638925" y="0"/>
          <a:ext cx="681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60020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10883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51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54996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04133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2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87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71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65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312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067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915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18545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19392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240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5326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6174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27022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651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5499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6347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1433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3129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976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579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7524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8372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763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2611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458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4306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17697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1088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1936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3631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4479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27870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717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565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0413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3804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37195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042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39738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586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4824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72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7367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7367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2783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61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2108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90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215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154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6002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8372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067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849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17697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545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2783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3631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4479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61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2108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2956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37195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042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90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7524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915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1763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611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3458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6002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19392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1088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1936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5326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6174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27022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0413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3804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5499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6347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738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586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1433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240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870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717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651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3129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3129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4306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40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324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9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155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580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8372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067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16849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17697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18545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2783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3631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4479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61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2108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2956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37195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042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90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94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663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24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0915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1763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611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3458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6002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19392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1088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1936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5326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6174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27022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0413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3804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5499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6347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738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0586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1433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C60"/>
  <sheetViews>
    <sheetView showGridLines="0" tabSelected="1" workbookViewId="0" topLeftCell="A1">
      <pane xSplit="2" ySplit="6" topLeftCell="C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7" sqref="C7"/>
    </sheetView>
  </sheetViews>
  <sheetFormatPr defaultColWidth="9.00390625" defaultRowHeight="13.5"/>
  <cols>
    <col min="1" max="1" width="2.75390625" style="55" customWidth="1"/>
    <col min="2" max="2" width="6.50390625" style="55" customWidth="1"/>
    <col min="3" max="3" width="11.625" style="55" customWidth="1"/>
    <col min="4" max="10" width="11.125" style="55" customWidth="1"/>
    <col min="11" max="11" width="11.625" style="55" customWidth="1"/>
    <col min="12" max="29" width="11.125" style="55" customWidth="1"/>
    <col min="30" max="16384" width="9.00390625" style="55" customWidth="1"/>
  </cols>
  <sheetData>
    <row r="1" spans="1:29" ht="17.25">
      <c r="A1" s="53" t="s">
        <v>97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54" customFormat="1" ht="22.5" customHeight="1">
      <c r="A2" s="100" t="s">
        <v>124</v>
      </c>
      <c r="B2" s="101"/>
      <c r="C2" s="2" t="s">
        <v>102</v>
      </c>
      <c r="D2" s="3"/>
      <c r="E2" s="3"/>
      <c r="F2" s="3"/>
      <c r="G2" s="3"/>
      <c r="H2" s="3"/>
      <c r="I2" s="3"/>
      <c r="J2" s="3"/>
      <c r="K2" s="4"/>
      <c r="L2" s="2" t="s">
        <v>81</v>
      </c>
      <c r="M2" s="3"/>
      <c r="N2" s="3"/>
      <c r="O2" s="3"/>
      <c r="P2" s="3"/>
      <c r="Q2" s="3"/>
      <c r="R2" s="3"/>
      <c r="S2" s="3"/>
      <c r="T2" s="4"/>
      <c r="U2" s="2" t="s">
        <v>82</v>
      </c>
      <c r="V2" s="5"/>
      <c r="W2" s="5"/>
      <c r="X2" s="5"/>
      <c r="Y2" s="5"/>
      <c r="Z2" s="5"/>
      <c r="AA2" s="5"/>
      <c r="AB2" s="5"/>
      <c r="AC2" s="6"/>
    </row>
    <row r="3" spans="1:29" s="54" customFormat="1" ht="22.5" customHeight="1">
      <c r="A3" s="102"/>
      <c r="B3" s="103"/>
      <c r="C3" s="8" t="s">
        <v>83</v>
      </c>
      <c r="D3" s="50"/>
      <c r="E3" s="50"/>
      <c r="F3" s="50"/>
      <c r="G3" s="50"/>
      <c r="H3" s="50"/>
      <c r="I3" s="50"/>
      <c r="J3" s="51"/>
      <c r="K3" s="52"/>
      <c r="L3" s="8" t="s">
        <v>83</v>
      </c>
      <c r="M3" s="50"/>
      <c r="N3" s="50"/>
      <c r="O3" s="50"/>
      <c r="P3" s="50"/>
      <c r="Q3" s="50"/>
      <c r="R3" s="50"/>
      <c r="S3" s="51"/>
      <c r="T3" s="52"/>
      <c r="U3" s="8" t="s">
        <v>83</v>
      </c>
      <c r="V3" s="50"/>
      <c r="W3" s="50"/>
      <c r="X3" s="50"/>
      <c r="Y3" s="50"/>
      <c r="Z3" s="50"/>
      <c r="AA3" s="50"/>
      <c r="AB3" s="51"/>
      <c r="AC3" s="52"/>
    </row>
    <row r="4" spans="1:29" s="54" customFormat="1" ht="22.5" customHeight="1">
      <c r="A4" s="102"/>
      <c r="B4" s="103"/>
      <c r="C4" s="7"/>
      <c r="D4" s="8" t="s">
        <v>84</v>
      </c>
      <c r="E4" s="9"/>
      <c r="F4" s="9"/>
      <c r="G4" s="9"/>
      <c r="H4" s="9"/>
      <c r="I4" s="9"/>
      <c r="J4" s="10"/>
      <c r="K4" s="11" t="s">
        <v>103</v>
      </c>
      <c r="L4" s="7"/>
      <c r="M4" s="8" t="s">
        <v>84</v>
      </c>
      <c r="N4" s="9"/>
      <c r="O4" s="9"/>
      <c r="P4" s="9"/>
      <c r="Q4" s="9"/>
      <c r="R4" s="9"/>
      <c r="S4" s="10"/>
      <c r="T4" s="11" t="s">
        <v>103</v>
      </c>
      <c r="U4" s="7"/>
      <c r="V4" s="8" t="s">
        <v>84</v>
      </c>
      <c r="W4" s="9"/>
      <c r="X4" s="9"/>
      <c r="Y4" s="9"/>
      <c r="Z4" s="9"/>
      <c r="AA4" s="9"/>
      <c r="AB4" s="10"/>
      <c r="AC4" s="11" t="s">
        <v>103</v>
      </c>
    </row>
    <row r="5" spans="1:29" s="54" customFormat="1" ht="22.5" customHeight="1">
      <c r="A5" s="102"/>
      <c r="B5" s="103"/>
      <c r="C5" s="7"/>
      <c r="D5" s="7"/>
      <c r="E5" s="12" t="s">
        <v>104</v>
      </c>
      <c r="F5" s="12" t="s">
        <v>105</v>
      </c>
      <c r="G5" s="12" t="s">
        <v>106</v>
      </c>
      <c r="H5" s="12" t="s">
        <v>74</v>
      </c>
      <c r="I5" s="12" t="s">
        <v>75</v>
      </c>
      <c r="J5" s="12" t="s">
        <v>76</v>
      </c>
      <c r="K5" s="13"/>
      <c r="L5" s="7"/>
      <c r="M5" s="7"/>
      <c r="N5" s="12" t="s">
        <v>104</v>
      </c>
      <c r="O5" s="12" t="s">
        <v>105</v>
      </c>
      <c r="P5" s="12" t="s">
        <v>106</v>
      </c>
      <c r="Q5" s="12" t="s">
        <v>74</v>
      </c>
      <c r="R5" s="12" t="s">
        <v>75</v>
      </c>
      <c r="S5" s="12" t="s">
        <v>76</v>
      </c>
      <c r="T5" s="13"/>
      <c r="U5" s="7"/>
      <c r="V5" s="7"/>
      <c r="W5" s="12" t="s">
        <v>104</v>
      </c>
      <c r="X5" s="12" t="s">
        <v>105</v>
      </c>
      <c r="Y5" s="12" t="s">
        <v>106</v>
      </c>
      <c r="Z5" s="12" t="s">
        <v>74</v>
      </c>
      <c r="AA5" s="12" t="s">
        <v>75</v>
      </c>
      <c r="AB5" s="12" t="s">
        <v>76</v>
      </c>
      <c r="AC5" s="13"/>
    </row>
    <row r="6" spans="1:29" s="54" customFormat="1" ht="22.5" customHeight="1">
      <c r="A6" s="104"/>
      <c r="B6" s="105"/>
      <c r="C6" s="14" t="s">
        <v>85</v>
      </c>
      <c r="D6" s="14" t="s">
        <v>86</v>
      </c>
      <c r="E6" s="15" t="s">
        <v>86</v>
      </c>
      <c r="F6" s="15" t="s">
        <v>86</v>
      </c>
      <c r="G6" s="15" t="s">
        <v>86</v>
      </c>
      <c r="H6" s="15" t="s">
        <v>86</v>
      </c>
      <c r="I6" s="15" t="s">
        <v>86</v>
      </c>
      <c r="J6" s="15" t="s">
        <v>86</v>
      </c>
      <c r="K6" s="16" t="s">
        <v>86</v>
      </c>
      <c r="L6" s="14" t="s">
        <v>86</v>
      </c>
      <c r="M6" s="14" t="s">
        <v>86</v>
      </c>
      <c r="N6" s="15" t="s">
        <v>86</v>
      </c>
      <c r="O6" s="15" t="s">
        <v>86</v>
      </c>
      <c r="P6" s="15" t="s">
        <v>86</v>
      </c>
      <c r="Q6" s="15" t="s">
        <v>86</v>
      </c>
      <c r="R6" s="15" t="s">
        <v>86</v>
      </c>
      <c r="S6" s="15" t="s">
        <v>86</v>
      </c>
      <c r="T6" s="16" t="s">
        <v>86</v>
      </c>
      <c r="U6" s="14" t="s">
        <v>86</v>
      </c>
      <c r="V6" s="14" t="s">
        <v>86</v>
      </c>
      <c r="W6" s="15" t="s">
        <v>86</v>
      </c>
      <c r="X6" s="15" t="s">
        <v>86</v>
      </c>
      <c r="Y6" s="15" t="s">
        <v>86</v>
      </c>
      <c r="Z6" s="15" t="s">
        <v>86</v>
      </c>
      <c r="AA6" s="15" t="s">
        <v>86</v>
      </c>
      <c r="AB6" s="15" t="s">
        <v>86</v>
      </c>
      <c r="AC6" s="16" t="s">
        <v>86</v>
      </c>
    </row>
    <row r="7" spans="1:29" ht="13.5">
      <c r="A7" s="95" t="s">
        <v>125</v>
      </c>
      <c r="B7" s="96"/>
      <c r="C7" s="17">
        <f>D7+K7</f>
        <v>74405834</v>
      </c>
      <c r="D7" s="17">
        <f>E7+F7+G7+H7+J7</f>
        <v>26168012</v>
      </c>
      <c r="E7" s="17">
        <v>2299653</v>
      </c>
      <c r="F7" s="17">
        <v>287621</v>
      </c>
      <c r="G7" s="17">
        <v>7251914</v>
      </c>
      <c r="H7" s="17">
        <v>12474576</v>
      </c>
      <c r="I7" s="17">
        <v>9016549</v>
      </c>
      <c r="J7" s="17">
        <v>3854248</v>
      </c>
      <c r="K7" s="17">
        <v>48237822</v>
      </c>
      <c r="L7" s="17">
        <f>M7+T7</f>
        <v>11987189</v>
      </c>
      <c r="M7" s="17">
        <f>N7+O7+P7+Q7+S7</f>
        <v>3591345</v>
      </c>
      <c r="N7" s="17">
        <v>16534</v>
      </c>
      <c r="O7" s="17">
        <v>28384</v>
      </c>
      <c r="P7" s="17">
        <v>108700</v>
      </c>
      <c r="Q7" s="17">
        <v>3012054</v>
      </c>
      <c r="R7" s="17">
        <v>4225992</v>
      </c>
      <c r="S7" s="17">
        <v>425673</v>
      </c>
      <c r="T7" s="17">
        <v>8395844</v>
      </c>
      <c r="U7" s="17">
        <f>C7+L7</f>
        <v>86393023</v>
      </c>
      <c r="V7" s="17">
        <f aca="true" t="shared" si="0" ref="V7:AC24">D7+M7</f>
        <v>29759357</v>
      </c>
      <c r="W7" s="17">
        <f t="shared" si="0"/>
        <v>2316187</v>
      </c>
      <c r="X7" s="17">
        <f t="shared" si="0"/>
        <v>316005</v>
      </c>
      <c r="Y7" s="17">
        <f t="shared" si="0"/>
        <v>7360614</v>
      </c>
      <c r="Z7" s="17">
        <f t="shared" si="0"/>
        <v>15486630</v>
      </c>
      <c r="AA7" s="17">
        <f t="shared" si="0"/>
        <v>13242541</v>
      </c>
      <c r="AB7" s="17">
        <f t="shared" si="0"/>
        <v>4279921</v>
      </c>
      <c r="AC7" s="17">
        <f t="shared" si="0"/>
        <v>56633666</v>
      </c>
    </row>
    <row r="8" spans="1:29" ht="13.5">
      <c r="A8" s="95" t="s">
        <v>22</v>
      </c>
      <c r="B8" s="96"/>
      <c r="C8" s="17">
        <f aca="true" t="shared" si="1" ref="C8:C57">D8+K8</f>
        <v>15895893</v>
      </c>
      <c r="D8" s="17">
        <f aca="true" t="shared" si="2" ref="D8:D57">E8+F8+G8+H8+J8</f>
        <v>3396197</v>
      </c>
      <c r="E8" s="17">
        <v>333379</v>
      </c>
      <c r="F8" s="17">
        <v>463985</v>
      </c>
      <c r="G8" s="17">
        <v>356300</v>
      </c>
      <c r="H8" s="17">
        <v>1832279</v>
      </c>
      <c r="I8" s="17">
        <v>5910763</v>
      </c>
      <c r="J8" s="17">
        <v>410254</v>
      </c>
      <c r="K8" s="17">
        <v>12499696</v>
      </c>
      <c r="L8" s="17">
        <f aca="true" t="shared" si="3" ref="L8:L57">M8+T8</f>
        <v>4957780</v>
      </c>
      <c r="M8" s="17">
        <f aca="true" t="shared" si="4" ref="M8:M57">N8+O8+P8+Q8+S8</f>
        <v>1463090</v>
      </c>
      <c r="N8" s="17">
        <v>453226</v>
      </c>
      <c r="O8" s="17">
        <v>12097</v>
      </c>
      <c r="P8" s="17">
        <v>891700</v>
      </c>
      <c r="Q8" s="17">
        <v>51384</v>
      </c>
      <c r="R8" s="17">
        <v>3029729</v>
      </c>
      <c r="S8" s="17">
        <v>54683</v>
      </c>
      <c r="T8" s="17">
        <v>3494690</v>
      </c>
      <c r="U8" s="17">
        <f aca="true" t="shared" si="5" ref="U8:AC53">C8+L8</f>
        <v>20853673</v>
      </c>
      <c r="V8" s="17">
        <f t="shared" si="0"/>
        <v>4859287</v>
      </c>
      <c r="W8" s="17">
        <f t="shared" si="0"/>
        <v>786605</v>
      </c>
      <c r="X8" s="17">
        <f t="shared" si="0"/>
        <v>476082</v>
      </c>
      <c r="Y8" s="17">
        <f t="shared" si="0"/>
        <v>1248000</v>
      </c>
      <c r="Z8" s="17">
        <f t="shared" si="0"/>
        <v>1883663</v>
      </c>
      <c r="AA8" s="17">
        <f t="shared" si="0"/>
        <v>8940492</v>
      </c>
      <c r="AB8" s="17">
        <f t="shared" si="0"/>
        <v>464937</v>
      </c>
      <c r="AC8" s="17">
        <f t="shared" si="0"/>
        <v>15994386</v>
      </c>
    </row>
    <row r="9" spans="1:29" ht="13.5">
      <c r="A9" s="95" t="s">
        <v>64</v>
      </c>
      <c r="B9" s="96"/>
      <c r="C9" s="17">
        <f t="shared" si="1"/>
        <v>13711440</v>
      </c>
      <c r="D9" s="17">
        <f t="shared" si="2"/>
        <v>2127883</v>
      </c>
      <c r="E9" s="17">
        <v>0</v>
      </c>
      <c r="F9" s="17">
        <v>4623</v>
      </c>
      <c r="G9" s="17">
        <v>337500</v>
      </c>
      <c r="H9" s="17">
        <v>1259791</v>
      </c>
      <c r="I9" s="17">
        <v>4799895</v>
      </c>
      <c r="J9" s="17">
        <v>525969</v>
      </c>
      <c r="K9" s="17">
        <v>11583557</v>
      </c>
      <c r="L9" s="17">
        <f t="shared" si="3"/>
        <v>7568151</v>
      </c>
      <c r="M9" s="17">
        <f t="shared" si="4"/>
        <v>4657272</v>
      </c>
      <c r="N9" s="17">
        <v>778993</v>
      </c>
      <c r="O9" s="17">
        <v>23764</v>
      </c>
      <c r="P9" s="17">
        <v>1868200</v>
      </c>
      <c r="Q9" s="17">
        <v>1978308</v>
      </c>
      <c r="R9" s="17">
        <v>2959631</v>
      </c>
      <c r="S9" s="17">
        <v>8007</v>
      </c>
      <c r="T9" s="17">
        <v>2910879</v>
      </c>
      <c r="U9" s="17">
        <f t="shared" si="5"/>
        <v>21279591</v>
      </c>
      <c r="V9" s="17">
        <f t="shared" si="0"/>
        <v>6785155</v>
      </c>
      <c r="W9" s="17">
        <f t="shared" si="0"/>
        <v>778993</v>
      </c>
      <c r="X9" s="17">
        <f t="shared" si="0"/>
        <v>28387</v>
      </c>
      <c r="Y9" s="17">
        <f t="shared" si="0"/>
        <v>2205700</v>
      </c>
      <c r="Z9" s="17">
        <f t="shared" si="0"/>
        <v>3238099</v>
      </c>
      <c r="AA9" s="17">
        <f t="shared" si="0"/>
        <v>7759526</v>
      </c>
      <c r="AB9" s="17">
        <f t="shared" si="0"/>
        <v>533976</v>
      </c>
      <c r="AC9" s="17">
        <f t="shared" si="0"/>
        <v>14494436</v>
      </c>
    </row>
    <row r="10" spans="1:29" ht="13.5">
      <c r="A10" s="95" t="s">
        <v>56</v>
      </c>
      <c r="B10" s="96"/>
      <c r="C10" s="17">
        <f t="shared" si="1"/>
        <v>21031734</v>
      </c>
      <c r="D10" s="17">
        <f t="shared" si="2"/>
        <v>8499809</v>
      </c>
      <c r="E10" s="17">
        <v>2668000</v>
      </c>
      <c r="F10" s="17">
        <v>104508</v>
      </c>
      <c r="G10" s="17">
        <v>1513400</v>
      </c>
      <c r="H10" s="17">
        <v>3191929</v>
      </c>
      <c r="I10" s="17">
        <v>5487285</v>
      </c>
      <c r="J10" s="17">
        <v>1021972</v>
      </c>
      <c r="K10" s="17">
        <v>12531925</v>
      </c>
      <c r="L10" s="17">
        <f t="shared" si="3"/>
        <v>5248135</v>
      </c>
      <c r="M10" s="17">
        <f t="shared" si="4"/>
        <v>1310583</v>
      </c>
      <c r="N10" s="17">
        <v>63382</v>
      </c>
      <c r="O10" s="17">
        <v>43934</v>
      </c>
      <c r="P10" s="17">
        <v>2200</v>
      </c>
      <c r="Q10" s="17">
        <v>1146460</v>
      </c>
      <c r="R10" s="17">
        <v>3184078</v>
      </c>
      <c r="S10" s="17">
        <v>54607</v>
      </c>
      <c r="T10" s="17">
        <v>3937552</v>
      </c>
      <c r="U10" s="17">
        <f t="shared" si="5"/>
        <v>26279869</v>
      </c>
      <c r="V10" s="17">
        <f t="shared" si="0"/>
        <v>9810392</v>
      </c>
      <c r="W10" s="17">
        <f t="shared" si="0"/>
        <v>2731382</v>
      </c>
      <c r="X10" s="17">
        <f t="shared" si="0"/>
        <v>148442</v>
      </c>
      <c r="Y10" s="17">
        <f t="shared" si="0"/>
        <v>1515600</v>
      </c>
      <c r="Z10" s="17">
        <f t="shared" si="0"/>
        <v>4338389</v>
      </c>
      <c r="AA10" s="17">
        <f t="shared" si="0"/>
        <v>8671363</v>
      </c>
      <c r="AB10" s="17">
        <f t="shared" si="0"/>
        <v>1076579</v>
      </c>
      <c r="AC10" s="17">
        <f t="shared" si="0"/>
        <v>16469477</v>
      </c>
    </row>
    <row r="11" spans="1:29" ht="13.5">
      <c r="A11" s="95" t="s">
        <v>4</v>
      </c>
      <c r="B11" s="96"/>
      <c r="C11" s="17">
        <f t="shared" si="1"/>
        <v>12182886</v>
      </c>
      <c r="D11" s="17">
        <f t="shared" si="2"/>
        <v>3032912</v>
      </c>
      <c r="E11" s="17">
        <v>206847</v>
      </c>
      <c r="F11" s="17">
        <v>58518</v>
      </c>
      <c r="G11" s="17">
        <v>243200</v>
      </c>
      <c r="H11" s="17">
        <v>1470144</v>
      </c>
      <c r="I11" s="17">
        <v>3383552</v>
      </c>
      <c r="J11" s="17">
        <v>1054203</v>
      </c>
      <c r="K11" s="17">
        <v>9149974</v>
      </c>
      <c r="L11" s="17">
        <f t="shared" si="3"/>
        <v>3806079</v>
      </c>
      <c r="M11" s="17">
        <f t="shared" si="4"/>
        <v>481487</v>
      </c>
      <c r="N11" s="17">
        <v>30169</v>
      </c>
      <c r="O11" s="17">
        <v>28544</v>
      </c>
      <c r="P11" s="17">
        <v>264400</v>
      </c>
      <c r="Q11" s="17">
        <v>113939</v>
      </c>
      <c r="R11" s="17">
        <v>2473601</v>
      </c>
      <c r="S11" s="17">
        <v>44435</v>
      </c>
      <c r="T11" s="17">
        <v>3324592</v>
      </c>
      <c r="U11" s="17">
        <f t="shared" si="5"/>
        <v>15988965</v>
      </c>
      <c r="V11" s="17">
        <f t="shared" si="0"/>
        <v>3514399</v>
      </c>
      <c r="W11" s="17">
        <f t="shared" si="0"/>
        <v>237016</v>
      </c>
      <c r="X11" s="17">
        <f t="shared" si="0"/>
        <v>87062</v>
      </c>
      <c r="Y11" s="17">
        <f t="shared" si="0"/>
        <v>507600</v>
      </c>
      <c r="Z11" s="17">
        <f t="shared" si="0"/>
        <v>1584083</v>
      </c>
      <c r="AA11" s="17">
        <f t="shared" si="0"/>
        <v>5857153</v>
      </c>
      <c r="AB11" s="17">
        <f t="shared" si="0"/>
        <v>1098638</v>
      </c>
      <c r="AC11" s="17">
        <f t="shared" si="0"/>
        <v>12474566</v>
      </c>
    </row>
    <row r="12" spans="1:29" ht="13.5">
      <c r="A12" s="95" t="s">
        <v>58</v>
      </c>
      <c r="B12" s="96"/>
      <c r="C12" s="17">
        <f t="shared" si="1"/>
        <v>11153932</v>
      </c>
      <c r="D12" s="17">
        <f t="shared" si="2"/>
        <v>4112955</v>
      </c>
      <c r="E12" s="17">
        <v>407246</v>
      </c>
      <c r="F12" s="17">
        <v>9852</v>
      </c>
      <c r="G12" s="17">
        <v>1134900</v>
      </c>
      <c r="H12" s="17">
        <v>1962431</v>
      </c>
      <c r="I12" s="17">
        <v>2988054</v>
      </c>
      <c r="J12" s="17">
        <v>598526</v>
      </c>
      <c r="K12" s="17">
        <v>7040977</v>
      </c>
      <c r="L12" s="17">
        <f t="shared" si="3"/>
        <v>3015157</v>
      </c>
      <c r="M12" s="17">
        <f t="shared" si="4"/>
        <v>854394</v>
      </c>
      <c r="N12" s="17">
        <v>792</v>
      </c>
      <c r="O12" s="17">
        <v>237</v>
      </c>
      <c r="P12" s="17">
        <v>129200</v>
      </c>
      <c r="Q12" s="17">
        <v>722629</v>
      </c>
      <c r="R12" s="17">
        <v>1856186</v>
      </c>
      <c r="S12" s="17">
        <v>1536</v>
      </c>
      <c r="T12" s="17">
        <v>2160763</v>
      </c>
      <c r="U12" s="17">
        <f t="shared" si="5"/>
        <v>14169089</v>
      </c>
      <c r="V12" s="17">
        <f t="shared" si="0"/>
        <v>4967349</v>
      </c>
      <c r="W12" s="17">
        <f t="shared" si="0"/>
        <v>408038</v>
      </c>
      <c r="X12" s="17">
        <f t="shared" si="0"/>
        <v>10089</v>
      </c>
      <c r="Y12" s="17">
        <f t="shared" si="0"/>
        <v>1264100</v>
      </c>
      <c r="Z12" s="17">
        <f t="shared" si="0"/>
        <v>2685060</v>
      </c>
      <c r="AA12" s="17">
        <f t="shared" si="0"/>
        <v>4844240</v>
      </c>
      <c r="AB12" s="17">
        <f t="shared" si="0"/>
        <v>600062</v>
      </c>
      <c r="AC12" s="17">
        <f t="shared" si="0"/>
        <v>9201740</v>
      </c>
    </row>
    <row r="13" spans="1:29" ht="13.5">
      <c r="A13" s="95" t="s">
        <v>21</v>
      </c>
      <c r="B13" s="96"/>
      <c r="C13" s="17">
        <f t="shared" si="1"/>
        <v>19061163</v>
      </c>
      <c r="D13" s="17">
        <f t="shared" si="2"/>
        <v>4307563</v>
      </c>
      <c r="E13" s="17">
        <v>223833</v>
      </c>
      <c r="F13" s="17">
        <v>2373</v>
      </c>
      <c r="G13" s="17">
        <v>640800</v>
      </c>
      <c r="H13" s="17">
        <v>2717536</v>
      </c>
      <c r="I13" s="17">
        <v>4764670</v>
      </c>
      <c r="J13" s="17">
        <v>723021</v>
      </c>
      <c r="K13" s="17">
        <v>14753600</v>
      </c>
      <c r="L13" s="17">
        <f t="shared" si="3"/>
        <v>6277524</v>
      </c>
      <c r="M13" s="17">
        <f t="shared" si="4"/>
        <v>2749420</v>
      </c>
      <c r="N13" s="17">
        <v>320562</v>
      </c>
      <c r="O13" s="17">
        <v>4481</v>
      </c>
      <c r="P13" s="17">
        <v>1376500</v>
      </c>
      <c r="Q13" s="17">
        <v>997129</v>
      </c>
      <c r="R13" s="17">
        <v>1821404</v>
      </c>
      <c r="S13" s="17">
        <v>50748</v>
      </c>
      <c r="T13" s="17">
        <v>3528104</v>
      </c>
      <c r="U13" s="17">
        <f t="shared" si="5"/>
        <v>25338687</v>
      </c>
      <c r="V13" s="17">
        <f t="shared" si="0"/>
        <v>7056983</v>
      </c>
      <c r="W13" s="17">
        <f t="shared" si="0"/>
        <v>544395</v>
      </c>
      <c r="X13" s="17">
        <f t="shared" si="0"/>
        <v>6854</v>
      </c>
      <c r="Y13" s="17">
        <f t="shared" si="0"/>
        <v>2017300</v>
      </c>
      <c r="Z13" s="17">
        <f t="shared" si="0"/>
        <v>3714665</v>
      </c>
      <c r="AA13" s="17">
        <f t="shared" si="0"/>
        <v>6586074</v>
      </c>
      <c r="AB13" s="17">
        <f t="shared" si="0"/>
        <v>773769</v>
      </c>
      <c r="AC13" s="17">
        <f t="shared" si="0"/>
        <v>18281704</v>
      </c>
    </row>
    <row r="14" spans="1:29" ht="13.5">
      <c r="A14" s="95" t="s">
        <v>101</v>
      </c>
      <c r="B14" s="96"/>
      <c r="C14" s="17">
        <f t="shared" si="1"/>
        <v>34178493</v>
      </c>
      <c r="D14" s="17">
        <f t="shared" si="2"/>
        <v>7658762</v>
      </c>
      <c r="E14" s="17">
        <v>78562</v>
      </c>
      <c r="F14" s="17">
        <v>19115</v>
      </c>
      <c r="G14" s="17">
        <v>624888</v>
      </c>
      <c r="H14" s="17">
        <v>4995628</v>
      </c>
      <c r="I14" s="17">
        <v>10617745</v>
      </c>
      <c r="J14" s="17">
        <v>1940569</v>
      </c>
      <c r="K14" s="17">
        <v>26519731</v>
      </c>
      <c r="L14" s="17">
        <f t="shared" si="3"/>
        <v>10194328</v>
      </c>
      <c r="M14" s="17">
        <f t="shared" si="4"/>
        <v>1776037</v>
      </c>
      <c r="N14" s="17">
        <v>290686</v>
      </c>
      <c r="O14" s="17">
        <v>451093</v>
      </c>
      <c r="P14" s="17">
        <v>14290</v>
      </c>
      <c r="Q14" s="17">
        <v>926269</v>
      </c>
      <c r="R14" s="17">
        <v>3255220</v>
      </c>
      <c r="S14" s="17">
        <v>93699</v>
      </c>
      <c r="T14" s="17">
        <v>8418291</v>
      </c>
      <c r="U14" s="17">
        <f t="shared" si="5"/>
        <v>44372821</v>
      </c>
      <c r="V14" s="17">
        <f t="shared" si="0"/>
        <v>9434799</v>
      </c>
      <c r="W14" s="17">
        <f t="shared" si="0"/>
        <v>369248</v>
      </c>
      <c r="X14" s="17">
        <f t="shared" si="0"/>
        <v>470208</v>
      </c>
      <c r="Y14" s="17">
        <f t="shared" si="0"/>
        <v>639178</v>
      </c>
      <c r="Z14" s="17">
        <f t="shared" si="0"/>
        <v>5921897</v>
      </c>
      <c r="AA14" s="17">
        <f t="shared" si="0"/>
        <v>13872965</v>
      </c>
      <c r="AB14" s="17">
        <f t="shared" si="0"/>
        <v>2034268</v>
      </c>
      <c r="AC14" s="17">
        <f t="shared" si="0"/>
        <v>34938022</v>
      </c>
    </row>
    <row r="15" spans="1:29" ht="13.5">
      <c r="A15" s="95" t="s">
        <v>77</v>
      </c>
      <c r="B15" s="96"/>
      <c r="C15" s="17">
        <f t="shared" si="1"/>
        <v>26277593</v>
      </c>
      <c r="D15" s="17">
        <f t="shared" si="2"/>
        <v>8665790</v>
      </c>
      <c r="E15" s="17">
        <v>1321951</v>
      </c>
      <c r="F15" s="17">
        <v>23571</v>
      </c>
      <c r="G15" s="17">
        <v>1553300</v>
      </c>
      <c r="H15" s="17">
        <v>3532378</v>
      </c>
      <c r="I15" s="17">
        <v>4027125</v>
      </c>
      <c r="J15" s="17">
        <v>2234590</v>
      </c>
      <c r="K15" s="17">
        <v>17611803</v>
      </c>
      <c r="L15" s="17">
        <f t="shared" si="3"/>
        <v>4238718</v>
      </c>
      <c r="M15" s="17">
        <f t="shared" si="4"/>
        <v>1189101</v>
      </c>
      <c r="N15" s="17">
        <v>0</v>
      </c>
      <c r="O15" s="17">
        <v>0</v>
      </c>
      <c r="P15" s="17">
        <v>0</v>
      </c>
      <c r="Q15" s="17">
        <v>896676</v>
      </c>
      <c r="R15" s="17">
        <v>1764985</v>
      </c>
      <c r="S15" s="17">
        <v>292425</v>
      </c>
      <c r="T15" s="17">
        <v>3049617</v>
      </c>
      <c r="U15" s="17">
        <f t="shared" si="5"/>
        <v>30516311</v>
      </c>
      <c r="V15" s="17">
        <f t="shared" si="0"/>
        <v>9854891</v>
      </c>
      <c r="W15" s="17">
        <f t="shared" si="0"/>
        <v>1321951</v>
      </c>
      <c r="X15" s="17">
        <f t="shared" si="0"/>
        <v>23571</v>
      </c>
      <c r="Y15" s="17">
        <f t="shared" si="0"/>
        <v>1553300</v>
      </c>
      <c r="Z15" s="17">
        <f t="shared" si="0"/>
        <v>4429054</v>
      </c>
      <c r="AA15" s="17">
        <f t="shared" si="0"/>
        <v>5792110</v>
      </c>
      <c r="AB15" s="17">
        <f t="shared" si="0"/>
        <v>2527015</v>
      </c>
      <c r="AC15" s="17">
        <f t="shared" si="0"/>
        <v>20661420</v>
      </c>
    </row>
    <row r="16" spans="1:29" ht="13.5">
      <c r="A16" s="95" t="s">
        <v>57</v>
      </c>
      <c r="B16" s="96"/>
      <c r="C16" s="17">
        <f t="shared" si="1"/>
        <v>21930015</v>
      </c>
      <c r="D16" s="17">
        <f t="shared" si="2"/>
        <v>6823214</v>
      </c>
      <c r="E16" s="17">
        <v>802443</v>
      </c>
      <c r="F16" s="17">
        <v>7135</v>
      </c>
      <c r="G16" s="17">
        <v>142600</v>
      </c>
      <c r="H16" s="17">
        <v>3671326</v>
      </c>
      <c r="I16" s="17">
        <v>4039513</v>
      </c>
      <c r="J16" s="17">
        <v>2199710</v>
      </c>
      <c r="K16" s="17">
        <v>15106801</v>
      </c>
      <c r="L16" s="17">
        <f t="shared" si="3"/>
        <v>5057585</v>
      </c>
      <c r="M16" s="17">
        <f t="shared" si="4"/>
        <v>877491</v>
      </c>
      <c r="N16" s="17">
        <v>28715</v>
      </c>
      <c r="O16" s="17">
        <v>22671</v>
      </c>
      <c r="P16" s="17">
        <v>0</v>
      </c>
      <c r="Q16" s="17">
        <v>398868</v>
      </c>
      <c r="R16" s="17">
        <v>1879544</v>
      </c>
      <c r="S16" s="17">
        <v>427237</v>
      </c>
      <c r="T16" s="17">
        <v>4180094</v>
      </c>
      <c r="U16" s="17">
        <f t="shared" si="5"/>
        <v>26987600</v>
      </c>
      <c r="V16" s="17">
        <f t="shared" si="0"/>
        <v>7700705</v>
      </c>
      <c r="W16" s="17">
        <f t="shared" si="0"/>
        <v>831158</v>
      </c>
      <c r="X16" s="17">
        <f t="shared" si="0"/>
        <v>29806</v>
      </c>
      <c r="Y16" s="17">
        <f t="shared" si="0"/>
        <v>142600</v>
      </c>
      <c r="Z16" s="17">
        <f t="shared" si="0"/>
        <v>4070194</v>
      </c>
      <c r="AA16" s="17">
        <f t="shared" si="0"/>
        <v>5919057</v>
      </c>
      <c r="AB16" s="17">
        <f t="shared" si="0"/>
        <v>2626947</v>
      </c>
      <c r="AC16" s="17">
        <f t="shared" si="0"/>
        <v>19286895</v>
      </c>
    </row>
    <row r="17" spans="1:29" ht="13.5">
      <c r="A17" s="95" t="s">
        <v>91</v>
      </c>
      <c r="B17" s="96"/>
      <c r="C17" s="17">
        <f t="shared" si="1"/>
        <v>92347346</v>
      </c>
      <c r="D17" s="17">
        <f t="shared" si="2"/>
        <v>16436111</v>
      </c>
      <c r="E17" s="17">
        <v>1457443</v>
      </c>
      <c r="F17" s="17">
        <v>16004</v>
      </c>
      <c r="G17" s="17">
        <v>428600</v>
      </c>
      <c r="H17" s="17">
        <v>10995504</v>
      </c>
      <c r="I17" s="17">
        <v>21965537</v>
      </c>
      <c r="J17" s="17">
        <v>3538560</v>
      </c>
      <c r="K17" s="17">
        <v>75911235</v>
      </c>
      <c r="L17" s="17">
        <f t="shared" si="3"/>
        <v>15788035</v>
      </c>
      <c r="M17" s="17">
        <f t="shared" si="4"/>
        <v>3562178</v>
      </c>
      <c r="N17" s="17">
        <v>949194</v>
      </c>
      <c r="O17" s="17">
        <v>55050</v>
      </c>
      <c r="P17" s="17">
        <v>1267900</v>
      </c>
      <c r="Q17" s="17">
        <v>998667</v>
      </c>
      <c r="R17" s="17">
        <v>6745664</v>
      </c>
      <c r="S17" s="17">
        <v>291367</v>
      </c>
      <c r="T17" s="17">
        <v>12225857</v>
      </c>
      <c r="U17" s="17">
        <f t="shared" si="5"/>
        <v>108135381</v>
      </c>
      <c r="V17" s="17">
        <f t="shared" si="0"/>
        <v>19998289</v>
      </c>
      <c r="W17" s="17">
        <f t="shared" si="0"/>
        <v>2406637</v>
      </c>
      <c r="X17" s="17">
        <f t="shared" si="0"/>
        <v>71054</v>
      </c>
      <c r="Y17" s="17">
        <f t="shared" si="0"/>
        <v>1696500</v>
      </c>
      <c r="Z17" s="17">
        <f t="shared" si="0"/>
        <v>11994171</v>
      </c>
      <c r="AA17" s="17">
        <f t="shared" si="0"/>
        <v>28711201</v>
      </c>
      <c r="AB17" s="17">
        <f t="shared" si="0"/>
        <v>3829927</v>
      </c>
      <c r="AC17" s="17">
        <f t="shared" si="0"/>
        <v>88137092</v>
      </c>
    </row>
    <row r="18" spans="1:29" ht="13.5">
      <c r="A18" s="95" t="s">
        <v>95</v>
      </c>
      <c r="B18" s="96"/>
      <c r="C18" s="17">
        <f t="shared" si="1"/>
        <v>92895204</v>
      </c>
      <c r="D18" s="17">
        <f t="shared" si="2"/>
        <v>27721415</v>
      </c>
      <c r="E18" s="17">
        <v>2924131</v>
      </c>
      <c r="F18" s="17">
        <v>260226</v>
      </c>
      <c r="G18" s="17">
        <v>8865714</v>
      </c>
      <c r="H18" s="17">
        <v>11927527</v>
      </c>
      <c r="I18" s="17">
        <v>8781110</v>
      </c>
      <c r="J18" s="17">
        <v>3743817</v>
      </c>
      <c r="K18" s="17">
        <v>65173789</v>
      </c>
      <c r="L18" s="17">
        <f t="shared" si="3"/>
        <v>12258332</v>
      </c>
      <c r="M18" s="17">
        <f t="shared" si="4"/>
        <v>3888806</v>
      </c>
      <c r="N18" s="17">
        <v>155373</v>
      </c>
      <c r="O18" s="17">
        <v>54441</v>
      </c>
      <c r="P18" s="17">
        <v>373800</v>
      </c>
      <c r="Q18" s="17">
        <v>3061928</v>
      </c>
      <c r="R18" s="17">
        <v>1458495</v>
      </c>
      <c r="S18" s="17">
        <v>243264</v>
      </c>
      <c r="T18" s="17">
        <v>8369526</v>
      </c>
      <c r="U18" s="17">
        <f t="shared" si="5"/>
        <v>105153536</v>
      </c>
      <c r="V18" s="17">
        <f t="shared" si="0"/>
        <v>31610221</v>
      </c>
      <c r="W18" s="17">
        <f t="shared" si="0"/>
        <v>3079504</v>
      </c>
      <c r="X18" s="17">
        <f t="shared" si="0"/>
        <v>314667</v>
      </c>
      <c r="Y18" s="17">
        <f t="shared" si="0"/>
        <v>9239514</v>
      </c>
      <c r="Z18" s="17">
        <f t="shared" si="0"/>
        <v>14989455</v>
      </c>
      <c r="AA18" s="17">
        <f t="shared" si="0"/>
        <v>10239605</v>
      </c>
      <c r="AB18" s="17">
        <f t="shared" si="0"/>
        <v>3987081</v>
      </c>
      <c r="AC18" s="17">
        <f t="shared" si="0"/>
        <v>73543315</v>
      </c>
    </row>
    <row r="19" spans="1:29" ht="13.5">
      <c r="A19" s="95" t="s">
        <v>92</v>
      </c>
      <c r="B19" s="96"/>
      <c r="C19" s="17">
        <f t="shared" si="1"/>
        <v>265850901</v>
      </c>
      <c r="D19" s="17">
        <f t="shared" si="2"/>
        <v>87595685</v>
      </c>
      <c r="E19" s="17">
        <v>13355128</v>
      </c>
      <c r="F19" s="17">
        <v>4441467</v>
      </c>
      <c r="G19" s="17">
        <v>24463600</v>
      </c>
      <c r="H19" s="17">
        <v>35423959</v>
      </c>
      <c r="I19" s="17">
        <v>49603258</v>
      </c>
      <c r="J19" s="17">
        <v>9911531</v>
      </c>
      <c r="K19" s="17">
        <v>178255216</v>
      </c>
      <c r="L19" s="17">
        <f t="shared" si="3"/>
        <v>4483033</v>
      </c>
      <c r="M19" s="17">
        <f t="shared" si="4"/>
        <v>960060</v>
      </c>
      <c r="N19" s="17">
        <v>67893</v>
      </c>
      <c r="O19" s="17">
        <v>247887</v>
      </c>
      <c r="P19" s="17">
        <v>203400</v>
      </c>
      <c r="Q19" s="17">
        <v>321978</v>
      </c>
      <c r="R19" s="17">
        <v>863178</v>
      </c>
      <c r="S19" s="17">
        <v>118902</v>
      </c>
      <c r="T19" s="17">
        <v>3522973</v>
      </c>
      <c r="U19" s="17">
        <f t="shared" si="5"/>
        <v>270333934</v>
      </c>
      <c r="V19" s="17">
        <f t="shared" si="0"/>
        <v>88555745</v>
      </c>
      <c r="W19" s="17">
        <f t="shared" si="0"/>
        <v>13423021</v>
      </c>
      <c r="X19" s="17">
        <f t="shared" si="0"/>
        <v>4689354</v>
      </c>
      <c r="Y19" s="17">
        <f t="shared" si="0"/>
        <v>24667000</v>
      </c>
      <c r="Z19" s="17">
        <f t="shared" si="0"/>
        <v>35745937</v>
      </c>
      <c r="AA19" s="17">
        <f t="shared" si="0"/>
        <v>50466436</v>
      </c>
      <c r="AB19" s="17">
        <f t="shared" si="0"/>
        <v>10030433</v>
      </c>
      <c r="AC19" s="17">
        <f t="shared" si="0"/>
        <v>181778189</v>
      </c>
    </row>
    <row r="20" spans="1:29" ht="13.5">
      <c r="A20" s="95" t="s">
        <v>94</v>
      </c>
      <c r="B20" s="96"/>
      <c r="C20" s="17">
        <f t="shared" si="1"/>
        <v>118218992</v>
      </c>
      <c r="D20" s="17">
        <f t="shared" si="2"/>
        <v>24339680</v>
      </c>
      <c r="E20" s="17">
        <v>1706354</v>
      </c>
      <c r="F20" s="17">
        <v>107480</v>
      </c>
      <c r="G20" s="17">
        <v>2540000</v>
      </c>
      <c r="H20" s="17">
        <v>14617698</v>
      </c>
      <c r="I20" s="17">
        <v>5347740</v>
      </c>
      <c r="J20" s="17">
        <v>5368148</v>
      </c>
      <c r="K20" s="17">
        <v>93879312</v>
      </c>
      <c r="L20" s="17">
        <f t="shared" si="3"/>
        <v>8609158</v>
      </c>
      <c r="M20" s="17">
        <f t="shared" si="4"/>
        <v>1021592</v>
      </c>
      <c r="N20" s="17">
        <v>5697</v>
      </c>
      <c r="O20" s="17">
        <v>15166</v>
      </c>
      <c r="P20" s="17">
        <v>12900</v>
      </c>
      <c r="Q20" s="17">
        <v>838485</v>
      </c>
      <c r="R20" s="17">
        <v>924951</v>
      </c>
      <c r="S20" s="17">
        <v>149344</v>
      </c>
      <c r="T20" s="17">
        <v>7587566</v>
      </c>
      <c r="U20" s="17">
        <f t="shared" si="5"/>
        <v>126828150</v>
      </c>
      <c r="V20" s="17">
        <f t="shared" si="0"/>
        <v>25361272</v>
      </c>
      <c r="W20" s="17">
        <f t="shared" si="0"/>
        <v>1712051</v>
      </c>
      <c r="X20" s="17">
        <f t="shared" si="0"/>
        <v>122646</v>
      </c>
      <c r="Y20" s="17">
        <f t="shared" si="0"/>
        <v>2552900</v>
      </c>
      <c r="Z20" s="17">
        <f t="shared" si="0"/>
        <v>15456183</v>
      </c>
      <c r="AA20" s="17">
        <f t="shared" si="0"/>
        <v>6272691</v>
      </c>
      <c r="AB20" s="17">
        <f t="shared" si="0"/>
        <v>5517492</v>
      </c>
      <c r="AC20" s="17">
        <f t="shared" si="0"/>
        <v>101466878</v>
      </c>
    </row>
    <row r="21" spans="1:29" ht="13.5">
      <c r="A21" s="98" t="s">
        <v>126</v>
      </c>
      <c r="B21" s="99"/>
      <c r="C21" s="17">
        <f t="shared" si="1"/>
        <v>37758847</v>
      </c>
      <c r="D21" s="17">
        <f t="shared" si="2"/>
        <v>10788983</v>
      </c>
      <c r="E21" s="17">
        <v>2092566</v>
      </c>
      <c r="F21" s="17">
        <v>29457</v>
      </c>
      <c r="G21" s="17">
        <v>2165600</v>
      </c>
      <c r="H21" s="17">
        <v>4292219</v>
      </c>
      <c r="I21" s="17">
        <v>8970606</v>
      </c>
      <c r="J21" s="17">
        <v>2209141</v>
      </c>
      <c r="K21" s="17">
        <v>26969864</v>
      </c>
      <c r="L21" s="17">
        <f t="shared" si="3"/>
        <v>8066139</v>
      </c>
      <c r="M21" s="17">
        <f t="shared" si="4"/>
        <v>3015951</v>
      </c>
      <c r="N21" s="17">
        <v>190584</v>
      </c>
      <c r="O21" s="17">
        <v>108041</v>
      </c>
      <c r="P21" s="17">
        <v>403600</v>
      </c>
      <c r="Q21" s="17">
        <v>1651493</v>
      </c>
      <c r="R21" s="17">
        <v>3566016</v>
      </c>
      <c r="S21" s="17">
        <v>662233</v>
      </c>
      <c r="T21" s="17">
        <v>5050188</v>
      </c>
      <c r="U21" s="17">
        <f t="shared" si="5"/>
        <v>45824986</v>
      </c>
      <c r="V21" s="17">
        <f t="shared" si="0"/>
        <v>13804934</v>
      </c>
      <c r="W21" s="17">
        <f t="shared" si="0"/>
        <v>2283150</v>
      </c>
      <c r="X21" s="17">
        <f t="shared" si="0"/>
        <v>137498</v>
      </c>
      <c r="Y21" s="17">
        <f t="shared" si="0"/>
        <v>2569200</v>
      </c>
      <c r="Z21" s="17">
        <f t="shared" si="0"/>
        <v>5943712</v>
      </c>
      <c r="AA21" s="17">
        <f t="shared" si="0"/>
        <v>12536622</v>
      </c>
      <c r="AB21" s="17">
        <f t="shared" si="0"/>
        <v>2871374</v>
      </c>
      <c r="AC21" s="17">
        <f t="shared" si="0"/>
        <v>32020052</v>
      </c>
    </row>
    <row r="22" spans="1:29" ht="13.5">
      <c r="A22" s="76"/>
      <c r="B22" s="77" t="s">
        <v>127</v>
      </c>
      <c r="C22" s="80">
        <v>33352943</v>
      </c>
      <c r="D22" s="80">
        <v>9392639</v>
      </c>
      <c r="E22" s="80">
        <v>856881</v>
      </c>
      <c r="F22" s="80">
        <v>29457</v>
      </c>
      <c r="G22" s="80">
        <v>2035500</v>
      </c>
      <c r="H22" s="80">
        <v>4286276</v>
      </c>
      <c r="I22" s="80">
        <v>8832070</v>
      </c>
      <c r="J22" s="80">
        <v>2184525</v>
      </c>
      <c r="K22" s="80">
        <v>23960304</v>
      </c>
      <c r="L22" s="80">
        <v>7895842</v>
      </c>
      <c r="M22" s="80">
        <v>2942505</v>
      </c>
      <c r="N22" s="80">
        <v>183006</v>
      </c>
      <c r="O22" s="80">
        <v>47718</v>
      </c>
      <c r="P22" s="80">
        <v>402800</v>
      </c>
      <c r="Q22" s="80">
        <v>1651493</v>
      </c>
      <c r="R22" s="80">
        <v>3546331</v>
      </c>
      <c r="S22" s="80">
        <v>657488</v>
      </c>
      <c r="T22" s="80">
        <v>4953337</v>
      </c>
      <c r="U22" s="80">
        <v>41248785</v>
      </c>
      <c r="V22" s="80">
        <v>12335144</v>
      </c>
      <c r="W22" s="80">
        <v>1039887</v>
      </c>
      <c r="X22" s="80">
        <v>77175</v>
      </c>
      <c r="Y22" s="80">
        <v>2438300</v>
      </c>
      <c r="Z22" s="80">
        <v>5937769</v>
      </c>
      <c r="AA22" s="80">
        <v>12378401</v>
      </c>
      <c r="AB22" s="80">
        <v>2842013</v>
      </c>
      <c r="AC22" s="80">
        <v>28913641</v>
      </c>
    </row>
    <row r="23" spans="1:29" ht="13.5">
      <c r="A23" s="76"/>
      <c r="B23" s="78" t="s">
        <v>128</v>
      </c>
      <c r="C23" s="81">
        <v>4405904</v>
      </c>
      <c r="D23" s="81">
        <v>1396344</v>
      </c>
      <c r="E23" s="81">
        <v>1235685</v>
      </c>
      <c r="F23" s="81">
        <v>0</v>
      </c>
      <c r="G23" s="81">
        <v>130100</v>
      </c>
      <c r="H23" s="81">
        <v>5943</v>
      </c>
      <c r="I23" s="81">
        <v>138536</v>
      </c>
      <c r="J23" s="81">
        <v>24616</v>
      </c>
      <c r="K23" s="81">
        <v>3009560</v>
      </c>
      <c r="L23" s="81">
        <v>170297</v>
      </c>
      <c r="M23" s="81">
        <v>73446</v>
      </c>
      <c r="N23" s="81">
        <v>7578</v>
      </c>
      <c r="O23" s="81">
        <v>60323</v>
      </c>
      <c r="P23" s="81">
        <v>800</v>
      </c>
      <c r="Q23" s="81">
        <v>0</v>
      </c>
      <c r="R23" s="81">
        <v>19685</v>
      </c>
      <c r="S23" s="81">
        <v>4745</v>
      </c>
      <c r="T23" s="81">
        <v>96851</v>
      </c>
      <c r="U23" s="81">
        <v>4576201</v>
      </c>
      <c r="V23" s="81">
        <v>1469790</v>
      </c>
      <c r="W23" s="81">
        <v>1243263</v>
      </c>
      <c r="X23" s="81">
        <v>60323</v>
      </c>
      <c r="Y23" s="81">
        <v>130900</v>
      </c>
      <c r="Z23" s="81">
        <v>5943</v>
      </c>
      <c r="AA23" s="81">
        <v>158221</v>
      </c>
      <c r="AB23" s="81">
        <v>29361</v>
      </c>
      <c r="AC23" s="81">
        <v>3106411</v>
      </c>
    </row>
    <row r="24" spans="1:29" ht="13.5">
      <c r="A24" s="95" t="s">
        <v>96</v>
      </c>
      <c r="B24" s="96"/>
      <c r="C24" s="17">
        <f t="shared" si="1"/>
        <v>12795578</v>
      </c>
      <c r="D24" s="17">
        <f t="shared" si="2"/>
        <v>4929686</v>
      </c>
      <c r="E24" s="17">
        <v>453056</v>
      </c>
      <c r="F24" s="17">
        <v>34457</v>
      </c>
      <c r="G24" s="17">
        <v>1567000</v>
      </c>
      <c r="H24" s="17">
        <v>1992731</v>
      </c>
      <c r="I24" s="17">
        <v>2092779</v>
      </c>
      <c r="J24" s="17">
        <v>882442</v>
      </c>
      <c r="K24" s="17">
        <v>7865892</v>
      </c>
      <c r="L24" s="17">
        <f t="shared" si="3"/>
        <v>2341105</v>
      </c>
      <c r="M24" s="17">
        <f t="shared" si="4"/>
        <v>710465</v>
      </c>
      <c r="N24" s="17">
        <v>38354</v>
      </c>
      <c r="O24" s="17">
        <v>41575</v>
      </c>
      <c r="P24" s="17">
        <v>0</v>
      </c>
      <c r="Q24" s="17">
        <v>504030</v>
      </c>
      <c r="R24" s="17">
        <v>835580</v>
      </c>
      <c r="S24" s="17">
        <v>126506</v>
      </c>
      <c r="T24" s="17">
        <v>1630640</v>
      </c>
      <c r="U24" s="17">
        <f t="shared" si="5"/>
        <v>15136683</v>
      </c>
      <c r="V24" s="17">
        <f t="shared" si="0"/>
        <v>5640151</v>
      </c>
      <c r="W24" s="17">
        <f t="shared" si="0"/>
        <v>491410</v>
      </c>
      <c r="X24" s="17">
        <f t="shared" si="0"/>
        <v>76032</v>
      </c>
      <c r="Y24" s="17">
        <f t="shared" si="0"/>
        <v>1567000</v>
      </c>
      <c r="Z24" s="17">
        <f t="shared" si="0"/>
        <v>2496761</v>
      </c>
      <c r="AA24" s="17">
        <f t="shared" si="0"/>
        <v>2928359</v>
      </c>
      <c r="AB24" s="17">
        <f t="shared" si="0"/>
        <v>1008948</v>
      </c>
      <c r="AC24" s="17">
        <f t="shared" si="0"/>
        <v>9496532</v>
      </c>
    </row>
    <row r="25" spans="1:29" ht="13.5">
      <c r="A25" s="95" t="s">
        <v>72</v>
      </c>
      <c r="B25" s="96"/>
      <c r="C25" s="17">
        <f t="shared" si="1"/>
        <v>14161220</v>
      </c>
      <c r="D25" s="17">
        <f t="shared" si="2"/>
        <v>4393424</v>
      </c>
      <c r="E25" s="17">
        <v>967959</v>
      </c>
      <c r="F25" s="17">
        <v>58691</v>
      </c>
      <c r="G25" s="17">
        <v>779546</v>
      </c>
      <c r="H25" s="17">
        <v>1990042</v>
      </c>
      <c r="I25" s="17">
        <v>3168639</v>
      </c>
      <c r="J25" s="17">
        <v>597186</v>
      </c>
      <c r="K25" s="17">
        <v>9767796</v>
      </c>
      <c r="L25" s="17">
        <f t="shared" si="3"/>
        <v>1893729</v>
      </c>
      <c r="M25" s="17">
        <f t="shared" si="4"/>
        <v>359018</v>
      </c>
      <c r="N25" s="17">
        <v>11049</v>
      </c>
      <c r="O25" s="17">
        <v>21699</v>
      </c>
      <c r="P25" s="17">
        <v>0</v>
      </c>
      <c r="Q25" s="17">
        <v>185018</v>
      </c>
      <c r="R25" s="17">
        <v>1307352</v>
      </c>
      <c r="S25" s="17">
        <v>141252</v>
      </c>
      <c r="T25" s="17">
        <v>1534711</v>
      </c>
      <c r="U25" s="17">
        <f t="shared" si="5"/>
        <v>16054949</v>
      </c>
      <c r="V25" s="17">
        <f t="shared" si="5"/>
        <v>4752442</v>
      </c>
      <c r="W25" s="17">
        <f t="shared" si="5"/>
        <v>979008</v>
      </c>
      <c r="X25" s="17">
        <f t="shared" si="5"/>
        <v>80390</v>
      </c>
      <c r="Y25" s="17">
        <f t="shared" si="5"/>
        <v>779546</v>
      </c>
      <c r="Z25" s="17">
        <f t="shared" si="5"/>
        <v>2175060</v>
      </c>
      <c r="AA25" s="17">
        <f t="shared" si="5"/>
        <v>4475991</v>
      </c>
      <c r="AB25" s="17">
        <f t="shared" si="5"/>
        <v>738438</v>
      </c>
      <c r="AC25" s="17">
        <f t="shared" si="5"/>
        <v>11302507</v>
      </c>
    </row>
    <row r="26" spans="1:29" ht="13.5">
      <c r="A26" s="95" t="s">
        <v>61</v>
      </c>
      <c r="B26" s="96"/>
      <c r="C26" s="17">
        <f t="shared" si="1"/>
        <v>16869465</v>
      </c>
      <c r="D26" s="17">
        <f t="shared" si="2"/>
        <v>6946340</v>
      </c>
      <c r="E26" s="17">
        <v>1788165</v>
      </c>
      <c r="F26" s="17">
        <v>211982</v>
      </c>
      <c r="G26" s="17">
        <v>3574700</v>
      </c>
      <c r="H26" s="17">
        <v>770628</v>
      </c>
      <c r="I26" s="17">
        <v>3404626</v>
      </c>
      <c r="J26" s="17">
        <v>600865</v>
      </c>
      <c r="K26" s="17">
        <v>9923125</v>
      </c>
      <c r="L26" s="17">
        <f t="shared" si="3"/>
        <v>1388709</v>
      </c>
      <c r="M26" s="17">
        <f t="shared" si="4"/>
        <v>74563</v>
      </c>
      <c r="N26" s="17">
        <v>521</v>
      </c>
      <c r="O26" s="17">
        <v>593</v>
      </c>
      <c r="P26" s="17">
        <v>0</v>
      </c>
      <c r="Q26" s="17">
        <v>36190</v>
      </c>
      <c r="R26" s="17">
        <v>780718</v>
      </c>
      <c r="S26" s="17">
        <v>37259</v>
      </c>
      <c r="T26" s="17">
        <v>1314146</v>
      </c>
      <c r="U26" s="17">
        <f t="shared" si="5"/>
        <v>18258174</v>
      </c>
      <c r="V26" s="17">
        <f t="shared" si="5"/>
        <v>7020903</v>
      </c>
      <c r="W26" s="17">
        <f t="shared" si="5"/>
        <v>1788686</v>
      </c>
      <c r="X26" s="17">
        <f t="shared" si="5"/>
        <v>212575</v>
      </c>
      <c r="Y26" s="17">
        <f t="shared" si="5"/>
        <v>3574700</v>
      </c>
      <c r="Z26" s="17">
        <f t="shared" si="5"/>
        <v>806818</v>
      </c>
      <c r="AA26" s="17">
        <f t="shared" si="5"/>
        <v>4185344</v>
      </c>
      <c r="AB26" s="17">
        <f t="shared" si="5"/>
        <v>638124</v>
      </c>
      <c r="AC26" s="17">
        <f t="shared" si="5"/>
        <v>11237271</v>
      </c>
    </row>
    <row r="27" spans="1:29" ht="13.5">
      <c r="A27" s="95" t="s">
        <v>71</v>
      </c>
      <c r="B27" s="96"/>
      <c r="C27" s="17">
        <f t="shared" si="1"/>
        <v>11644813</v>
      </c>
      <c r="D27" s="17">
        <f t="shared" si="2"/>
        <v>2722135</v>
      </c>
      <c r="E27" s="17">
        <v>284713</v>
      </c>
      <c r="F27" s="17">
        <v>10513</v>
      </c>
      <c r="G27" s="17">
        <v>318700</v>
      </c>
      <c r="H27" s="17">
        <v>1383726</v>
      </c>
      <c r="I27" s="17">
        <v>2225004</v>
      </c>
      <c r="J27" s="17">
        <v>724483</v>
      </c>
      <c r="K27" s="17">
        <v>8922678</v>
      </c>
      <c r="L27" s="17">
        <f t="shared" si="3"/>
        <v>1920313</v>
      </c>
      <c r="M27" s="17">
        <f t="shared" si="4"/>
        <v>420930</v>
      </c>
      <c r="N27" s="17">
        <v>62938</v>
      </c>
      <c r="O27" s="17">
        <v>852</v>
      </c>
      <c r="P27" s="17">
        <v>0</v>
      </c>
      <c r="Q27" s="17">
        <v>257554</v>
      </c>
      <c r="R27" s="17">
        <v>612481</v>
      </c>
      <c r="S27" s="17">
        <v>99586</v>
      </c>
      <c r="T27" s="17">
        <v>1499383</v>
      </c>
      <c r="U27" s="17">
        <f t="shared" si="5"/>
        <v>13565126</v>
      </c>
      <c r="V27" s="17">
        <f t="shared" si="5"/>
        <v>3143065</v>
      </c>
      <c r="W27" s="17">
        <f t="shared" si="5"/>
        <v>347651</v>
      </c>
      <c r="X27" s="17">
        <f t="shared" si="5"/>
        <v>11365</v>
      </c>
      <c r="Y27" s="17">
        <f t="shared" si="5"/>
        <v>318700</v>
      </c>
      <c r="Z27" s="17">
        <f t="shared" si="5"/>
        <v>1641280</v>
      </c>
      <c r="AA27" s="17">
        <f t="shared" si="5"/>
        <v>2837485</v>
      </c>
      <c r="AB27" s="17">
        <f t="shared" si="5"/>
        <v>824069</v>
      </c>
      <c r="AC27" s="17">
        <f t="shared" si="5"/>
        <v>10422061</v>
      </c>
    </row>
    <row r="28" spans="1:29" ht="13.5">
      <c r="A28" s="95" t="s">
        <v>63</v>
      </c>
      <c r="B28" s="96"/>
      <c r="C28" s="17">
        <f t="shared" si="1"/>
        <v>22614224</v>
      </c>
      <c r="D28" s="17">
        <f t="shared" si="2"/>
        <v>6369279</v>
      </c>
      <c r="E28" s="17">
        <v>408855</v>
      </c>
      <c r="F28" s="17">
        <v>7160</v>
      </c>
      <c r="G28" s="17">
        <v>1211700</v>
      </c>
      <c r="H28" s="17">
        <v>3987537</v>
      </c>
      <c r="I28" s="17">
        <v>5438346</v>
      </c>
      <c r="J28" s="17">
        <v>754027</v>
      </c>
      <c r="K28" s="17">
        <v>16244945</v>
      </c>
      <c r="L28" s="17">
        <f t="shared" si="3"/>
        <v>10472184</v>
      </c>
      <c r="M28" s="17">
        <f t="shared" si="4"/>
        <v>4393536</v>
      </c>
      <c r="N28" s="17">
        <v>396684</v>
      </c>
      <c r="O28" s="17">
        <v>1349</v>
      </c>
      <c r="P28" s="17">
        <v>1475400</v>
      </c>
      <c r="Q28" s="17">
        <v>2188693</v>
      </c>
      <c r="R28" s="17">
        <v>3409195</v>
      </c>
      <c r="S28" s="17">
        <v>331410</v>
      </c>
      <c r="T28" s="17">
        <v>6078648</v>
      </c>
      <c r="U28" s="17">
        <f t="shared" si="5"/>
        <v>33086408</v>
      </c>
      <c r="V28" s="17">
        <f t="shared" si="5"/>
        <v>10762815</v>
      </c>
      <c r="W28" s="17">
        <f t="shared" si="5"/>
        <v>805539</v>
      </c>
      <c r="X28" s="17">
        <f t="shared" si="5"/>
        <v>8509</v>
      </c>
      <c r="Y28" s="17">
        <f t="shared" si="5"/>
        <v>2687100</v>
      </c>
      <c r="Z28" s="17">
        <f t="shared" si="5"/>
        <v>6176230</v>
      </c>
      <c r="AA28" s="17">
        <f t="shared" si="5"/>
        <v>8847541</v>
      </c>
      <c r="AB28" s="17">
        <f t="shared" si="5"/>
        <v>1085437</v>
      </c>
      <c r="AC28" s="17">
        <f t="shared" si="5"/>
        <v>22323593</v>
      </c>
    </row>
    <row r="29" spans="1:29" ht="13.5">
      <c r="A29" s="95" t="s">
        <v>88</v>
      </c>
      <c r="B29" s="96"/>
      <c r="C29" s="17">
        <f t="shared" si="1"/>
        <v>30542831</v>
      </c>
      <c r="D29" s="17">
        <f t="shared" si="2"/>
        <v>8941206</v>
      </c>
      <c r="E29" s="17">
        <v>1292460</v>
      </c>
      <c r="F29" s="17">
        <v>18231</v>
      </c>
      <c r="G29" s="17">
        <v>2224700</v>
      </c>
      <c r="H29" s="17">
        <v>2533364</v>
      </c>
      <c r="I29" s="17">
        <v>4648808</v>
      </c>
      <c r="J29" s="17">
        <v>2872451</v>
      </c>
      <c r="K29" s="17">
        <v>21601625</v>
      </c>
      <c r="L29" s="17">
        <f t="shared" si="3"/>
        <v>6868458</v>
      </c>
      <c r="M29" s="17">
        <f t="shared" si="4"/>
        <v>1490338</v>
      </c>
      <c r="N29" s="17">
        <v>57277</v>
      </c>
      <c r="O29" s="17">
        <v>57155</v>
      </c>
      <c r="P29" s="17">
        <v>278700</v>
      </c>
      <c r="Q29" s="17">
        <v>932565</v>
      </c>
      <c r="R29" s="17">
        <v>1525815</v>
      </c>
      <c r="S29" s="17">
        <v>164641</v>
      </c>
      <c r="T29" s="17">
        <v>5378120</v>
      </c>
      <c r="U29" s="17">
        <f t="shared" si="5"/>
        <v>37411289</v>
      </c>
      <c r="V29" s="17">
        <f t="shared" si="5"/>
        <v>10431544</v>
      </c>
      <c r="W29" s="17">
        <f t="shared" si="5"/>
        <v>1349737</v>
      </c>
      <c r="X29" s="17">
        <f t="shared" si="5"/>
        <v>75386</v>
      </c>
      <c r="Y29" s="17">
        <f t="shared" si="5"/>
        <v>2503400</v>
      </c>
      <c r="Z29" s="17">
        <f t="shared" si="5"/>
        <v>3465929</v>
      </c>
      <c r="AA29" s="17">
        <f t="shared" si="5"/>
        <v>6174623</v>
      </c>
      <c r="AB29" s="17">
        <f t="shared" si="5"/>
        <v>3037092</v>
      </c>
      <c r="AC29" s="17">
        <f t="shared" si="5"/>
        <v>26979745</v>
      </c>
    </row>
    <row r="30" spans="1:29" ht="13.5">
      <c r="A30" s="95" t="s">
        <v>17</v>
      </c>
      <c r="B30" s="96"/>
      <c r="C30" s="17">
        <f t="shared" si="1"/>
        <v>53863917</v>
      </c>
      <c r="D30" s="17">
        <f t="shared" si="2"/>
        <v>16794921</v>
      </c>
      <c r="E30" s="17">
        <v>3767795</v>
      </c>
      <c r="F30" s="17">
        <v>14540</v>
      </c>
      <c r="G30" s="17">
        <v>8457892</v>
      </c>
      <c r="H30" s="17">
        <v>3097926</v>
      </c>
      <c r="I30" s="17">
        <v>9063934</v>
      </c>
      <c r="J30" s="17">
        <v>1456768</v>
      </c>
      <c r="K30" s="17">
        <v>37068996</v>
      </c>
      <c r="L30" s="17">
        <f t="shared" si="3"/>
        <v>9284057</v>
      </c>
      <c r="M30" s="17">
        <f t="shared" si="4"/>
        <v>2576836</v>
      </c>
      <c r="N30" s="17">
        <v>332168</v>
      </c>
      <c r="O30" s="17">
        <v>37607</v>
      </c>
      <c r="P30" s="17">
        <v>1529700</v>
      </c>
      <c r="Q30" s="17">
        <v>623179</v>
      </c>
      <c r="R30" s="17">
        <v>3452336</v>
      </c>
      <c r="S30" s="17">
        <v>54182</v>
      </c>
      <c r="T30" s="17">
        <v>6707221</v>
      </c>
      <c r="U30" s="17">
        <f t="shared" si="5"/>
        <v>63147974</v>
      </c>
      <c r="V30" s="17">
        <f t="shared" si="5"/>
        <v>19371757</v>
      </c>
      <c r="W30" s="17">
        <f t="shared" si="5"/>
        <v>4099963</v>
      </c>
      <c r="X30" s="17">
        <f t="shared" si="5"/>
        <v>52147</v>
      </c>
      <c r="Y30" s="17">
        <f t="shared" si="5"/>
        <v>9987592</v>
      </c>
      <c r="Z30" s="17">
        <f t="shared" si="5"/>
        <v>3721105</v>
      </c>
      <c r="AA30" s="17">
        <f t="shared" si="5"/>
        <v>12516270</v>
      </c>
      <c r="AB30" s="17">
        <f t="shared" si="5"/>
        <v>1510950</v>
      </c>
      <c r="AC30" s="17">
        <f t="shared" si="5"/>
        <v>43776217</v>
      </c>
    </row>
    <row r="31" spans="1:29" ht="13.5">
      <c r="A31" s="95" t="s">
        <v>70</v>
      </c>
      <c r="B31" s="96"/>
      <c r="C31" s="17">
        <f t="shared" si="1"/>
        <v>106095477</v>
      </c>
      <c r="D31" s="17">
        <f t="shared" si="2"/>
        <v>27433003</v>
      </c>
      <c r="E31" s="17">
        <v>6189867</v>
      </c>
      <c r="F31" s="17">
        <v>161759</v>
      </c>
      <c r="G31" s="17">
        <v>7780681</v>
      </c>
      <c r="H31" s="17">
        <v>10226794</v>
      </c>
      <c r="I31" s="17">
        <v>16119640</v>
      </c>
      <c r="J31" s="17">
        <v>3073902</v>
      </c>
      <c r="K31" s="17">
        <v>78662474</v>
      </c>
      <c r="L31" s="17">
        <f t="shared" si="3"/>
        <v>16477820</v>
      </c>
      <c r="M31" s="17">
        <f t="shared" si="4"/>
        <v>5143024</v>
      </c>
      <c r="N31" s="17">
        <v>1167266</v>
      </c>
      <c r="O31" s="17">
        <v>85710</v>
      </c>
      <c r="P31" s="17">
        <v>2706900</v>
      </c>
      <c r="Q31" s="17">
        <v>907262</v>
      </c>
      <c r="R31" s="17">
        <v>4686829</v>
      </c>
      <c r="S31" s="17">
        <v>275886</v>
      </c>
      <c r="T31" s="17">
        <v>11334796</v>
      </c>
      <c r="U31" s="17">
        <f t="shared" si="5"/>
        <v>122573297</v>
      </c>
      <c r="V31" s="17">
        <f t="shared" si="5"/>
        <v>32576027</v>
      </c>
      <c r="W31" s="17">
        <f t="shared" si="5"/>
        <v>7357133</v>
      </c>
      <c r="X31" s="17">
        <f t="shared" si="5"/>
        <v>247469</v>
      </c>
      <c r="Y31" s="17">
        <f t="shared" si="5"/>
        <v>10487581</v>
      </c>
      <c r="Z31" s="17">
        <f t="shared" si="5"/>
        <v>11134056</v>
      </c>
      <c r="AA31" s="17">
        <f t="shared" si="5"/>
        <v>20806469</v>
      </c>
      <c r="AB31" s="17">
        <f t="shared" si="5"/>
        <v>3349788</v>
      </c>
      <c r="AC31" s="17">
        <f t="shared" si="5"/>
        <v>89997270</v>
      </c>
    </row>
    <row r="32" spans="1:29" ht="13.5">
      <c r="A32" s="95" t="s">
        <v>54</v>
      </c>
      <c r="B32" s="96"/>
      <c r="C32" s="17">
        <f t="shared" si="1"/>
        <v>27161390</v>
      </c>
      <c r="D32" s="17">
        <f t="shared" si="2"/>
        <v>6436430</v>
      </c>
      <c r="E32" s="17">
        <v>890177</v>
      </c>
      <c r="F32" s="17">
        <v>362414</v>
      </c>
      <c r="G32" s="17">
        <v>1250830</v>
      </c>
      <c r="H32" s="17">
        <v>2728889</v>
      </c>
      <c r="I32" s="17">
        <v>4864469</v>
      </c>
      <c r="J32" s="17">
        <v>1204120</v>
      </c>
      <c r="K32" s="17">
        <v>20724960</v>
      </c>
      <c r="L32" s="17">
        <f t="shared" si="3"/>
        <v>9133418</v>
      </c>
      <c r="M32" s="17">
        <f t="shared" si="4"/>
        <v>3767374</v>
      </c>
      <c r="N32" s="17">
        <v>737516</v>
      </c>
      <c r="O32" s="17">
        <v>397494</v>
      </c>
      <c r="P32" s="17">
        <v>1964800</v>
      </c>
      <c r="Q32" s="17">
        <v>470926</v>
      </c>
      <c r="R32" s="17">
        <v>2904857</v>
      </c>
      <c r="S32" s="17">
        <v>196638</v>
      </c>
      <c r="T32" s="17">
        <v>5366044</v>
      </c>
      <c r="U32" s="17">
        <f t="shared" si="5"/>
        <v>36294808</v>
      </c>
      <c r="V32" s="17">
        <f t="shared" si="5"/>
        <v>10203804</v>
      </c>
      <c r="W32" s="17">
        <f t="shared" si="5"/>
        <v>1627693</v>
      </c>
      <c r="X32" s="17">
        <f t="shared" si="5"/>
        <v>759908</v>
      </c>
      <c r="Y32" s="17">
        <f t="shared" si="5"/>
        <v>3215630</v>
      </c>
      <c r="Z32" s="17">
        <f t="shared" si="5"/>
        <v>3199815</v>
      </c>
      <c r="AA32" s="17">
        <f t="shared" si="5"/>
        <v>7769326</v>
      </c>
      <c r="AB32" s="17">
        <f t="shared" si="5"/>
        <v>1400758</v>
      </c>
      <c r="AC32" s="17">
        <f t="shared" si="5"/>
        <v>26091004</v>
      </c>
    </row>
    <row r="33" spans="1:29" ht="13.5">
      <c r="A33" s="95" t="s">
        <v>19</v>
      </c>
      <c r="B33" s="96"/>
      <c r="C33" s="17">
        <f t="shared" si="1"/>
        <v>18370438</v>
      </c>
      <c r="D33" s="17">
        <f t="shared" si="2"/>
        <v>3636364</v>
      </c>
      <c r="E33" s="17">
        <v>257399</v>
      </c>
      <c r="F33" s="17">
        <v>72966</v>
      </c>
      <c r="G33" s="17">
        <v>1113300</v>
      </c>
      <c r="H33" s="17">
        <v>1970791</v>
      </c>
      <c r="I33" s="17">
        <v>4250586</v>
      </c>
      <c r="J33" s="17">
        <v>221908</v>
      </c>
      <c r="K33" s="17">
        <v>14734074</v>
      </c>
      <c r="L33" s="17">
        <f t="shared" si="3"/>
        <v>5179801</v>
      </c>
      <c r="M33" s="17">
        <f t="shared" si="4"/>
        <v>2690247</v>
      </c>
      <c r="N33" s="17">
        <v>338309</v>
      </c>
      <c r="O33" s="17">
        <v>49759</v>
      </c>
      <c r="P33" s="17">
        <v>1048700</v>
      </c>
      <c r="Q33" s="17">
        <v>1212558</v>
      </c>
      <c r="R33" s="17">
        <v>1436770</v>
      </c>
      <c r="S33" s="17">
        <v>40921</v>
      </c>
      <c r="T33" s="17">
        <v>2489554</v>
      </c>
      <c r="U33" s="17">
        <f t="shared" si="5"/>
        <v>23550239</v>
      </c>
      <c r="V33" s="17">
        <f t="shared" si="5"/>
        <v>6326611</v>
      </c>
      <c r="W33" s="17">
        <f t="shared" si="5"/>
        <v>595708</v>
      </c>
      <c r="X33" s="17">
        <f t="shared" si="5"/>
        <v>122725</v>
      </c>
      <c r="Y33" s="17">
        <f t="shared" si="5"/>
        <v>2162000</v>
      </c>
      <c r="Z33" s="17">
        <f t="shared" si="5"/>
        <v>3183349</v>
      </c>
      <c r="AA33" s="17">
        <f t="shared" si="5"/>
        <v>5687356</v>
      </c>
      <c r="AB33" s="17">
        <f t="shared" si="5"/>
        <v>262829</v>
      </c>
      <c r="AC33" s="17">
        <f t="shared" si="5"/>
        <v>17223628</v>
      </c>
    </row>
    <row r="34" spans="1:29" ht="13.5">
      <c r="A34" s="95" t="s">
        <v>65</v>
      </c>
      <c r="B34" s="96"/>
      <c r="C34" s="17">
        <f t="shared" si="1"/>
        <v>59364493</v>
      </c>
      <c r="D34" s="17">
        <f t="shared" si="2"/>
        <v>26170278</v>
      </c>
      <c r="E34" s="17">
        <v>4569111</v>
      </c>
      <c r="F34" s="17">
        <v>147792</v>
      </c>
      <c r="G34" s="17">
        <v>11153414</v>
      </c>
      <c r="H34" s="17">
        <v>4317016</v>
      </c>
      <c r="I34" s="17">
        <v>4496172</v>
      </c>
      <c r="J34" s="17">
        <v>5982945</v>
      </c>
      <c r="K34" s="17">
        <v>33194215</v>
      </c>
      <c r="L34" s="17">
        <f t="shared" si="3"/>
        <v>6313086</v>
      </c>
      <c r="M34" s="17">
        <f t="shared" si="4"/>
        <v>2074016</v>
      </c>
      <c r="N34" s="17">
        <v>8657</v>
      </c>
      <c r="O34" s="17">
        <v>20203</v>
      </c>
      <c r="P34" s="17">
        <v>60181</v>
      </c>
      <c r="Q34" s="17">
        <v>1908372</v>
      </c>
      <c r="R34" s="17">
        <v>1795746</v>
      </c>
      <c r="S34" s="17">
        <v>76603</v>
      </c>
      <c r="T34" s="17">
        <v>4239070</v>
      </c>
      <c r="U34" s="17">
        <f t="shared" si="5"/>
        <v>65677579</v>
      </c>
      <c r="V34" s="17">
        <f t="shared" si="5"/>
        <v>28244294</v>
      </c>
      <c r="W34" s="17">
        <f t="shared" si="5"/>
        <v>4577768</v>
      </c>
      <c r="X34" s="17">
        <f t="shared" si="5"/>
        <v>167995</v>
      </c>
      <c r="Y34" s="17">
        <f t="shared" si="5"/>
        <v>11213595</v>
      </c>
      <c r="Z34" s="17">
        <f t="shared" si="5"/>
        <v>6225388</v>
      </c>
      <c r="AA34" s="17">
        <f t="shared" si="5"/>
        <v>6291918</v>
      </c>
      <c r="AB34" s="17">
        <f t="shared" si="5"/>
        <v>6059548</v>
      </c>
      <c r="AC34" s="17">
        <f t="shared" si="5"/>
        <v>37433285</v>
      </c>
    </row>
    <row r="35" spans="1:29" ht="13.5">
      <c r="A35" s="95" t="s">
        <v>55</v>
      </c>
      <c r="B35" s="96"/>
      <c r="C35" s="17">
        <f t="shared" si="1"/>
        <v>154483713</v>
      </c>
      <c r="D35" s="17">
        <f t="shared" si="2"/>
        <v>36643421</v>
      </c>
      <c r="E35" s="17">
        <v>7503385</v>
      </c>
      <c r="F35" s="17">
        <v>244972</v>
      </c>
      <c r="G35" s="17">
        <v>9427700</v>
      </c>
      <c r="H35" s="17">
        <v>12192407</v>
      </c>
      <c r="I35" s="17">
        <v>15592907</v>
      </c>
      <c r="J35" s="17">
        <v>7274957</v>
      </c>
      <c r="K35" s="17">
        <v>117840292</v>
      </c>
      <c r="L35" s="17">
        <f t="shared" si="3"/>
        <v>14451243</v>
      </c>
      <c r="M35" s="17">
        <f t="shared" si="4"/>
        <v>2566201</v>
      </c>
      <c r="N35" s="17">
        <v>37326</v>
      </c>
      <c r="O35" s="17">
        <v>60726</v>
      </c>
      <c r="P35" s="17">
        <v>544000</v>
      </c>
      <c r="Q35" s="17">
        <v>1539968</v>
      </c>
      <c r="R35" s="17">
        <v>2584269</v>
      </c>
      <c r="S35" s="17">
        <v>384181</v>
      </c>
      <c r="T35" s="17">
        <v>11885042</v>
      </c>
      <c r="U35" s="17">
        <f t="shared" si="5"/>
        <v>168934956</v>
      </c>
      <c r="V35" s="17">
        <f t="shared" si="5"/>
        <v>39209622</v>
      </c>
      <c r="W35" s="17">
        <f t="shared" si="5"/>
        <v>7540711</v>
      </c>
      <c r="X35" s="17">
        <f t="shared" si="5"/>
        <v>305698</v>
      </c>
      <c r="Y35" s="17">
        <f t="shared" si="5"/>
        <v>9971700</v>
      </c>
      <c r="Z35" s="17">
        <f t="shared" si="5"/>
        <v>13732375</v>
      </c>
      <c r="AA35" s="17">
        <f t="shared" si="5"/>
        <v>18177176</v>
      </c>
      <c r="AB35" s="17">
        <f t="shared" si="5"/>
        <v>7659138</v>
      </c>
      <c r="AC35" s="17">
        <f t="shared" si="5"/>
        <v>129725334</v>
      </c>
    </row>
    <row r="36" spans="1:29" ht="13.5">
      <c r="A36" s="97" t="s">
        <v>20</v>
      </c>
      <c r="B36" s="96"/>
      <c r="C36" s="17">
        <f t="shared" si="1"/>
        <v>85838866</v>
      </c>
      <c r="D36" s="17">
        <f t="shared" si="2"/>
        <v>26587976</v>
      </c>
      <c r="E36" s="17">
        <v>6416035</v>
      </c>
      <c r="F36" s="17">
        <v>1052604</v>
      </c>
      <c r="G36" s="17">
        <v>8778215</v>
      </c>
      <c r="H36" s="17">
        <v>6831493</v>
      </c>
      <c r="I36" s="17">
        <v>5649818</v>
      </c>
      <c r="J36" s="17">
        <v>3509629</v>
      </c>
      <c r="K36" s="17">
        <v>59250890</v>
      </c>
      <c r="L36" s="17">
        <f t="shared" si="3"/>
        <v>12919602</v>
      </c>
      <c r="M36" s="17">
        <f t="shared" si="4"/>
        <v>5145990</v>
      </c>
      <c r="N36" s="17">
        <v>548710</v>
      </c>
      <c r="O36" s="17">
        <v>20409</v>
      </c>
      <c r="P36" s="17">
        <v>1301423</v>
      </c>
      <c r="Q36" s="17">
        <v>2555993</v>
      </c>
      <c r="R36" s="17">
        <v>1227880</v>
      </c>
      <c r="S36" s="17">
        <v>719455</v>
      </c>
      <c r="T36" s="17">
        <v>7773612</v>
      </c>
      <c r="U36" s="17">
        <f t="shared" si="5"/>
        <v>98758468</v>
      </c>
      <c r="V36" s="17">
        <f t="shared" si="5"/>
        <v>31733966</v>
      </c>
      <c r="W36" s="17">
        <f t="shared" si="5"/>
        <v>6964745</v>
      </c>
      <c r="X36" s="17">
        <f t="shared" si="5"/>
        <v>1073013</v>
      </c>
      <c r="Y36" s="17">
        <f t="shared" si="5"/>
        <v>10079638</v>
      </c>
      <c r="Z36" s="17">
        <f t="shared" si="5"/>
        <v>9387486</v>
      </c>
      <c r="AA36" s="17">
        <f t="shared" si="5"/>
        <v>6877698</v>
      </c>
      <c r="AB36" s="17">
        <f t="shared" si="5"/>
        <v>4229084</v>
      </c>
      <c r="AC36" s="17">
        <f t="shared" si="5"/>
        <v>67024502</v>
      </c>
    </row>
    <row r="37" spans="1:29" ht="13.5">
      <c r="A37" s="76"/>
      <c r="B37" s="77" t="s">
        <v>127</v>
      </c>
      <c r="C37" s="80">
        <v>83615821</v>
      </c>
      <c r="D37" s="80">
        <v>25078300</v>
      </c>
      <c r="E37" s="80">
        <v>5354650</v>
      </c>
      <c r="F37" s="80">
        <v>1052604</v>
      </c>
      <c r="G37" s="80">
        <v>8674732</v>
      </c>
      <c r="H37" s="80">
        <v>6831493</v>
      </c>
      <c r="I37" s="80">
        <v>5649818</v>
      </c>
      <c r="J37" s="80">
        <v>3164821</v>
      </c>
      <c r="K37" s="80">
        <v>58537521</v>
      </c>
      <c r="L37" s="80">
        <v>12766838</v>
      </c>
      <c r="M37" s="80">
        <v>4997764</v>
      </c>
      <c r="N37" s="80">
        <v>541574</v>
      </c>
      <c r="O37" s="80">
        <v>20409</v>
      </c>
      <c r="P37" s="80">
        <v>1300500</v>
      </c>
      <c r="Q37" s="80">
        <v>2555993</v>
      </c>
      <c r="R37" s="80">
        <v>1227880</v>
      </c>
      <c r="S37" s="80">
        <v>717164</v>
      </c>
      <c r="T37" s="80">
        <v>7769074</v>
      </c>
      <c r="U37" s="80">
        <v>96382659</v>
      </c>
      <c r="V37" s="80">
        <v>30076064</v>
      </c>
      <c r="W37" s="80">
        <v>5896224</v>
      </c>
      <c r="X37" s="80">
        <v>1073013</v>
      </c>
      <c r="Y37" s="80">
        <v>9975232</v>
      </c>
      <c r="Z37" s="80">
        <v>8997500</v>
      </c>
      <c r="AA37" s="80">
        <v>6877698</v>
      </c>
      <c r="AB37" s="80">
        <v>3868102</v>
      </c>
      <c r="AC37" s="80">
        <v>66306595</v>
      </c>
    </row>
    <row r="38" spans="1:29" ht="13.5">
      <c r="A38" s="76"/>
      <c r="B38" s="78" t="s">
        <v>128</v>
      </c>
      <c r="C38" s="81">
        <v>2223045</v>
      </c>
      <c r="D38" s="81">
        <v>1509676</v>
      </c>
      <c r="E38" s="81">
        <v>1061385</v>
      </c>
      <c r="F38" s="81">
        <v>0</v>
      </c>
      <c r="G38" s="81">
        <v>103483</v>
      </c>
      <c r="H38" s="81">
        <v>0</v>
      </c>
      <c r="I38" s="81">
        <v>0</v>
      </c>
      <c r="J38" s="81">
        <v>344808</v>
      </c>
      <c r="K38" s="81">
        <v>713369</v>
      </c>
      <c r="L38" s="81">
        <v>14888</v>
      </c>
      <c r="M38" s="81">
        <v>10350</v>
      </c>
      <c r="N38" s="81">
        <v>7136</v>
      </c>
      <c r="O38" s="81">
        <v>0</v>
      </c>
      <c r="P38" s="81">
        <v>923</v>
      </c>
      <c r="Q38" s="81">
        <v>0</v>
      </c>
      <c r="R38" s="81">
        <v>0</v>
      </c>
      <c r="S38" s="81">
        <v>2291</v>
      </c>
      <c r="T38" s="81">
        <v>4538</v>
      </c>
      <c r="U38" s="81">
        <v>2237933</v>
      </c>
      <c r="V38" s="81">
        <v>1520026</v>
      </c>
      <c r="W38" s="81">
        <v>1068521</v>
      </c>
      <c r="X38" s="81">
        <v>0</v>
      </c>
      <c r="Y38" s="81">
        <v>103180</v>
      </c>
      <c r="Z38" s="81">
        <v>0</v>
      </c>
      <c r="AA38" s="81">
        <v>0</v>
      </c>
      <c r="AB38" s="81">
        <v>347099</v>
      </c>
      <c r="AC38" s="81">
        <v>717907</v>
      </c>
    </row>
    <row r="39" spans="1:29" ht="13.5">
      <c r="A39" s="95" t="s">
        <v>73</v>
      </c>
      <c r="B39" s="96"/>
      <c r="C39" s="17">
        <f t="shared" si="1"/>
        <v>25202706</v>
      </c>
      <c r="D39" s="17">
        <f t="shared" si="2"/>
        <v>6529937</v>
      </c>
      <c r="E39" s="17">
        <v>2047265</v>
      </c>
      <c r="F39" s="17">
        <v>14588</v>
      </c>
      <c r="G39" s="17">
        <v>2139900</v>
      </c>
      <c r="H39" s="17">
        <v>1976050</v>
      </c>
      <c r="I39" s="17">
        <v>1819204</v>
      </c>
      <c r="J39" s="17">
        <v>352134</v>
      </c>
      <c r="K39" s="17">
        <v>18672769</v>
      </c>
      <c r="L39" s="17">
        <f t="shared" si="3"/>
        <v>6736426</v>
      </c>
      <c r="M39" s="17">
        <f t="shared" si="4"/>
        <v>1318679</v>
      </c>
      <c r="N39" s="17">
        <v>153123</v>
      </c>
      <c r="O39" s="17">
        <v>22066</v>
      </c>
      <c r="P39" s="17">
        <v>246300</v>
      </c>
      <c r="Q39" s="17">
        <v>783035</v>
      </c>
      <c r="R39" s="17">
        <v>1578901</v>
      </c>
      <c r="S39" s="17">
        <v>114155</v>
      </c>
      <c r="T39" s="17">
        <v>5417747</v>
      </c>
      <c r="U39" s="17">
        <f t="shared" si="5"/>
        <v>31939132</v>
      </c>
      <c r="V39" s="17">
        <f t="shared" si="5"/>
        <v>7848616</v>
      </c>
      <c r="W39" s="17">
        <f t="shared" si="5"/>
        <v>2200388</v>
      </c>
      <c r="X39" s="17">
        <f t="shared" si="5"/>
        <v>36654</v>
      </c>
      <c r="Y39" s="17">
        <f t="shared" si="5"/>
        <v>2386200</v>
      </c>
      <c r="Z39" s="17">
        <f t="shared" si="5"/>
        <v>2759085</v>
      </c>
      <c r="AA39" s="17">
        <f t="shared" si="5"/>
        <v>3398105</v>
      </c>
      <c r="AB39" s="17">
        <f t="shared" si="5"/>
        <v>466289</v>
      </c>
      <c r="AC39" s="17">
        <f t="shared" si="5"/>
        <v>24090516</v>
      </c>
    </row>
    <row r="40" spans="1:29" ht="13.5">
      <c r="A40" s="95" t="s">
        <v>10</v>
      </c>
      <c r="B40" s="96"/>
      <c r="C40" s="17">
        <f t="shared" si="1"/>
        <v>16959096</v>
      </c>
      <c r="D40" s="17">
        <f t="shared" si="2"/>
        <v>3245393</v>
      </c>
      <c r="E40" s="17">
        <v>268171</v>
      </c>
      <c r="F40" s="17">
        <v>39213</v>
      </c>
      <c r="G40" s="17">
        <v>448000</v>
      </c>
      <c r="H40" s="17">
        <v>1446720</v>
      </c>
      <c r="I40" s="17">
        <v>2355683</v>
      </c>
      <c r="J40" s="17">
        <v>1043289</v>
      </c>
      <c r="K40" s="17">
        <v>13713703</v>
      </c>
      <c r="L40" s="17">
        <f t="shared" si="3"/>
        <v>7176338</v>
      </c>
      <c r="M40" s="17">
        <f t="shared" si="4"/>
        <v>2939867</v>
      </c>
      <c r="N40" s="17">
        <v>751525</v>
      </c>
      <c r="O40" s="17">
        <v>166223</v>
      </c>
      <c r="P40" s="17">
        <v>1811200</v>
      </c>
      <c r="Q40" s="17">
        <v>91807</v>
      </c>
      <c r="R40" s="17">
        <v>2649502</v>
      </c>
      <c r="S40" s="17">
        <v>119112</v>
      </c>
      <c r="T40" s="17">
        <v>4236471</v>
      </c>
      <c r="U40" s="17">
        <f t="shared" si="5"/>
        <v>24135434</v>
      </c>
      <c r="V40" s="17">
        <f t="shared" si="5"/>
        <v>6185260</v>
      </c>
      <c r="W40" s="17">
        <f t="shared" si="5"/>
        <v>1019696</v>
      </c>
      <c r="X40" s="17">
        <f t="shared" si="5"/>
        <v>205436</v>
      </c>
      <c r="Y40" s="17">
        <f t="shared" si="5"/>
        <v>2259200</v>
      </c>
      <c r="Z40" s="17">
        <f t="shared" si="5"/>
        <v>1538527</v>
      </c>
      <c r="AA40" s="17">
        <f t="shared" si="5"/>
        <v>5005185</v>
      </c>
      <c r="AB40" s="17">
        <f t="shared" si="5"/>
        <v>1162401</v>
      </c>
      <c r="AC40" s="17">
        <f t="shared" si="5"/>
        <v>17950174</v>
      </c>
    </row>
    <row r="41" spans="1:29" ht="13.5">
      <c r="A41" s="95" t="s">
        <v>93</v>
      </c>
      <c r="B41" s="96"/>
      <c r="C41" s="17">
        <f t="shared" si="1"/>
        <v>8374022</v>
      </c>
      <c r="D41" s="17">
        <f t="shared" si="2"/>
        <v>1359011</v>
      </c>
      <c r="E41" s="17">
        <v>0</v>
      </c>
      <c r="F41" s="17">
        <v>10625</v>
      </c>
      <c r="G41" s="17">
        <v>0</v>
      </c>
      <c r="H41" s="17">
        <v>910929</v>
      </c>
      <c r="I41" s="17">
        <v>2529805</v>
      </c>
      <c r="J41" s="17">
        <v>437457</v>
      </c>
      <c r="K41" s="17">
        <v>7015011</v>
      </c>
      <c r="L41" s="17">
        <f t="shared" si="3"/>
        <v>1483936</v>
      </c>
      <c r="M41" s="17">
        <f t="shared" si="4"/>
        <v>158536</v>
      </c>
      <c r="N41" s="17">
        <v>0</v>
      </c>
      <c r="O41" s="17">
        <v>0</v>
      </c>
      <c r="P41" s="17">
        <v>0</v>
      </c>
      <c r="Q41" s="17">
        <v>153555</v>
      </c>
      <c r="R41" s="17">
        <v>963624</v>
      </c>
      <c r="S41" s="17">
        <v>4981</v>
      </c>
      <c r="T41" s="17">
        <v>1325400</v>
      </c>
      <c r="U41" s="17">
        <f t="shared" si="5"/>
        <v>9857958</v>
      </c>
      <c r="V41" s="17">
        <f t="shared" si="5"/>
        <v>1517547</v>
      </c>
      <c r="W41" s="17">
        <f t="shared" si="5"/>
        <v>0</v>
      </c>
      <c r="X41" s="17">
        <f t="shared" si="5"/>
        <v>10625</v>
      </c>
      <c r="Y41" s="17">
        <f t="shared" si="5"/>
        <v>0</v>
      </c>
      <c r="Z41" s="17">
        <f t="shared" si="5"/>
        <v>1064484</v>
      </c>
      <c r="AA41" s="17">
        <f t="shared" si="5"/>
        <v>3493429</v>
      </c>
      <c r="AB41" s="17">
        <f t="shared" si="5"/>
        <v>442438</v>
      </c>
      <c r="AC41" s="17">
        <f t="shared" si="5"/>
        <v>8340411</v>
      </c>
    </row>
    <row r="42" spans="1:29" ht="13.5">
      <c r="A42" s="95" t="s">
        <v>87</v>
      </c>
      <c r="B42" s="96"/>
      <c r="C42" s="17">
        <f t="shared" si="1"/>
        <v>14388790</v>
      </c>
      <c r="D42" s="17">
        <f t="shared" si="2"/>
        <v>6909087</v>
      </c>
      <c r="E42" s="17">
        <v>604241</v>
      </c>
      <c r="F42" s="17">
        <v>5216</v>
      </c>
      <c r="G42" s="17">
        <v>2899600</v>
      </c>
      <c r="H42" s="17">
        <v>2249166</v>
      </c>
      <c r="I42" s="17">
        <v>3340237</v>
      </c>
      <c r="J42" s="17">
        <v>1150864</v>
      </c>
      <c r="K42" s="17">
        <v>7479703</v>
      </c>
      <c r="L42" s="17">
        <f t="shared" si="3"/>
        <v>2015876</v>
      </c>
      <c r="M42" s="17">
        <f t="shared" si="4"/>
        <v>568625</v>
      </c>
      <c r="N42" s="17">
        <v>0</v>
      </c>
      <c r="O42" s="17">
        <v>0</v>
      </c>
      <c r="P42" s="17">
        <v>0</v>
      </c>
      <c r="Q42" s="17">
        <v>491229</v>
      </c>
      <c r="R42" s="17">
        <v>1105865</v>
      </c>
      <c r="S42" s="17">
        <v>77396</v>
      </c>
      <c r="T42" s="17">
        <v>1447251</v>
      </c>
      <c r="U42" s="17">
        <f t="shared" si="5"/>
        <v>16404666</v>
      </c>
      <c r="V42" s="17">
        <f t="shared" si="5"/>
        <v>7477712</v>
      </c>
      <c r="W42" s="17">
        <f t="shared" si="5"/>
        <v>604241</v>
      </c>
      <c r="X42" s="17">
        <f t="shared" si="5"/>
        <v>5216</v>
      </c>
      <c r="Y42" s="17">
        <f t="shared" si="5"/>
        <v>2899600</v>
      </c>
      <c r="Z42" s="17">
        <f t="shared" si="5"/>
        <v>2740395</v>
      </c>
      <c r="AA42" s="17">
        <f t="shared" si="5"/>
        <v>4446102</v>
      </c>
      <c r="AB42" s="17">
        <f t="shared" si="5"/>
        <v>1228260</v>
      </c>
      <c r="AC42" s="17">
        <f t="shared" si="5"/>
        <v>8926954</v>
      </c>
    </row>
    <row r="43" spans="1:29" ht="13.5">
      <c r="A43" s="95" t="s">
        <v>15</v>
      </c>
      <c r="B43" s="96"/>
      <c r="C43" s="17">
        <f t="shared" si="1"/>
        <v>25993155</v>
      </c>
      <c r="D43" s="17">
        <f t="shared" si="2"/>
        <v>5049728</v>
      </c>
      <c r="E43" s="17">
        <v>638233</v>
      </c>
      <c r="F43" s="17">
        <v>45027</v>
      </c>
      <c r="G43" s="17">
        <v>14500</v>
      </c>
      <c r="H43" s="17">
        <v>2821415</v>
      </c>
      <c r="I43" s="17">
        <v>2862215</v>
      </c>
      <c r="J43" s="17">
        <v>1530553</v>
      </c>
      <c r="K43" s="17">
        <v>20943427</v>
      </c>
      <c r="L43" s="17">
        <f t="shared" si="3"/>
        <v>6457174</v>
      </c>
      <c r="M43" s="17">
        <f t="shared" si="4"/>
        <v>1930253</v>
      </c>
      <c r="N43" s="17">
        <v>2415</v>
      </c>
      <c r="O43" s="17">
        <v>0</v>
      </c>
      <c r="P43" s="17">
        <v>987500</v>
      </c>
      <c r="Q43" s="17">
        <v>729203</v>
      </c>
      <c r="R43" s="17">
        <v>1946887</v>
      </c>
      <c r="S43" s="17">
        <v>211135</v>
      </c>
      <c r="T43" s="17">
        <v>4526921</v>
      </c>
      <c r="U43" s="17">
        <f t="shared" si="5"/>
        <v>32450329</v>
      </c>
      <c r="V43" s="17">
        <f t="shared" si="5"/>
        <v>6979981</v>
      </c>
      <c r="W43" s="17">
        <f t="shared" si="5"/>
        <v>640648</v>
      </c>
      <c r="X43" s="17">
        <f t="shared" si="5"/>
        <v>45027</v>
      </c>
      <c r="Y43" s="17">
        <f t="shared" si="5"/>
        <v>1002000</v>
      </c>
      <c r="Z43" s="17">
        <f t="shared" si="5"/>
        <v>3550618</v>
      </c>
      <c r="AA43" s="17">
        <f t="shared" si="5"/>
        <v>4809102</v>
      </c>
      <c r="AB43" s="17">
        <f t="shared" si="5"/>
        <v>1741688</v>
      </c>
      <c r="AC43" s="17">
        <f t="shared" si="5"/>
        <v>25470348</v>
      </c>
    </row>
    <row r="44" spans="1:29" ht="13.5">
      <c r="A44" s="95" t="s">
        <v>66</v>
      </c>
      <c r="B44" s="96"/>
      <c r="C44" s="17">
        <f t="shared" si="1"/>
        <v>41011706</v>
      </c>
      <c r="D44" s="17">
        <f t="shared" si="2"/>
        <v>13362188</v>
      </c>
      <c r="E44" s="17">
        <v>5385539</v>
      </c>
      <c r="F44" s="17">
        <v>27150</v>
      </c>
      <c r="G44" s="17">
        <v>3265700</v>
      </c>
      <c r="H44" s="17">
        <v>3897404</v>
      </c>
      <c r="I44" s="17">
        <v>4411563</v>
      </c>
      <c r="J44" s="17">
        <v>786395</v>
      </c>
      <c r="K44" s="17">
        <v>27649518</v>
      </c>
      <c r="L44" s="17">
        <f t="shared" si="3"/>
        <v>7504086</v>
      </c>
      <c r="M44" s="17">
        <f t="shared" si="4"/>
        <v>1443566</v>
      </c>
      <c r="N44" s="17">
        <v>132472</v>
      </c>
      <c r="O44" s="17">
        <v>73458</v>
      </c>
      <c r="P44" s="17">
        <v>4300</v>
      </c>
      <c r="Q44" s="17">
        <v>1196759</v>
      </c>
      <c r="R44" s="17">
        <v>2484371</v>
      </c>
      <c r="S44" s="17">
        <v>36577</v>
      </c>
      <c r="T44" s="17">
        <v>6060520</v>
      </c>
      <c r="U44" s="17">
        <f t="shared" si="5"/>
        <v>48515792</v>
      </c>
      <c r="V44" s="17">
        <f t="shared" si="5"/>
        <v>14805754</v>
      </c>
      <c r="W44" s="17">
        <f t="shared" si="5"/>
        <v>5518011</v>
      </c>
      <c r="X44" s="17">
        <f t="shared" si="5"/>
        <v>100608</v>
      </c>
      <c r="Y44" s="17">
        <f t="shared" si="5"/>
        <v>3270000</v>
      </c>
      <c r="Z44" s="17">
        <f t="shared" si="5"/>
        <v>5094163</v>
      </c>
      <c r="AA44" s="17">
        <f t="shared" si="5"/>
        <v>6895934</v>
      </c>
      <c r="AB44" s="17">
        <f t="shared" si="5"/>
        <v>822972</v>
      </c>
      <c r="AC44" s="17">
        <f t="shared" si="5"/>
        <v>33710038</v>
      </c>
    </row>
    <row r="45" spans="1:29" ht="13.5">
      <c r="A45" s="95" t="s">
        <v>6</v>
      </c>
      <c r="B45" s="96"/>
      <c r="C45" s="17">
        <f t="shared" si="1"/>
        <v>20525444</v>
      </c>
      <c r="D45" s="17">
        <f t="shared" si="2"/>
        <v>4567265</v>
      </c>
      <c r="E45" s="17">
        <v>188652</v>
      </c>
      <c r="F45" s="17">
        <v>1360</v>
      </c>
      <c r="G45" s="17">
        <v>1209100</v>
      </c>
      <c r="H45" s="17">
        <v>2529496</v>
      </c>
      <c r="I45" s="17">
        <v>3686977</v>
      </c>
      <c r="J45" s="17">
        <v>638657</v>
      </c>
      <c r="K45" s="17">
        <v>15958179</v>
      </c>
      <c r="L45" s="17">
        <f t="shared" si="3"/>
        <v>4288297</v>
      </c>
      <c r="M45" s="17">
        <f t="shared" si="4"/>
        <v>664689</v>
      </c>
      <c r="N45" s="17">
        <v>58734</v>
      </c>
      <c r="O45" s="17">
        <v>58734</v>
      </c>
      <c r="P45" s="17">
        <v>300</v>
      </c>
      <c r="Q45" s="17">
        <v>444668</v>
      </c>
      <c r="R45" s="17">
        <v>1374505</v>
      </c>
      <c r="S45" s="17">
        <v>102253</v>
      </c>
      <c r="T45" s="17">
        <v>3623608</v>
      </c>
      <c r="U45" s="17">
        <f t="shared" si="5"/>
        <v>24813741</v>
      </c>
      <c r="V45" s="17">
        <f t="shared" si="5"/>
        <v>5231954</v>
      </c>
      <c r="W45" s="17">
        <f t="shared" si="5"/>
        <v>247386</v>
      </c>
      <c r="X45" s="17">
        <f t="shared" si="5"/>
        <v>60094</v>
      </c>
      <c r="Y45" s="17">
        <f t="shared" si="5"/>
        <v>1209400</v>
      </c>
      <c r="Z45" s="17">
        <f t="shared" si="5"/>
        <v>2974164</v>
      </c>
      <c r="AA45" s="17">
        <f t="shared" si="5"/>
        <v>5061482</v>
      </c>
      <c r="AB45" s="17">
        <f t="shared" si="5"/>
        <v>740910</v>
      </c>
      <c r="AC45" s="17">
        <f t="shared" si="5"/>
        <v>19581787</v>
      </c>
    </row>
    <row r="46" spans="1:29" ht="13.5">
      <c r="A46" s="95" t="s">
        <v>67</v>
      </c>
      <c r="B46" s="96"/>
      <c r="C46" s="17">
        <f t="shared" si="1"/>
        <v>21445838</v>
      </c>
      <c r="D46" s="17">
        <f t="shared" si="2"/>
        <v>8327910</v>
      </c>
      <c r="E46" s="17">
        <v>952597</v>
      </c>
      <c r="F46" s="17">
        <v>34288</v>
      </c>
      <c r="G46" s="17">
        <v>6470100</v>
      </c>
      <c r="H46" s="17">
        <v>625497</v>
      </c>
      <c r="I46" s="17">
        <v>3222419</v>
      </c>
      <c r="J46" s="17">
        <v>245428</v>
      </c>
      <c r="K46" s="17">
        <v>13117928</v>
      </c>
      <c r="L46" s="17">
        <f t="shared" si="3"/>
        <v>2952820</v>
      </c>
      <c r="M46" s="17">
        <f t="shared" si="4"/>
        <v>485298</v>
      </c>
      <c r="N46" s="17">
        <v>12</v>
      </c>
      <c r="O46" s="17">
        <v>0</v>
      </c>
      <c r="P46" s="17">
        <v>20100</v>
      </c>
      <c r="Q46" s="17">
        <v>460448</v>
      </c>
      <c r="R46" s="17">
        <v>1206183</v>
      </c>
      <c r="S46" s="17">
        <v>4738</v>
      </c>
      <c r="T46" s="17">
        <v>2467522</v>
      </c>
      <c r="U46" s="17">
        <f t="shared" si="5"/>
        <v>24398658</v>
      </c>
      <c r="V46" s="17">
        <f t="shared" si="5"/>
        <v>8813208</v>
      </c>
      <c r="W46" s="17">
        <f t="shared" si="5"/>
        <v>952609</v>
      </c>
      <c r="X46" s="17">
        <f t="shared" si="5"/>
        <v>34288</v>
      </c>
      <c r="Y46" s="17">
        <f t="shared" si="5"/>
        <v>6490200</v>
      </c>
      <c r="Z46" s="17">
        <f t="shared" si="5"/>
        <v>1085945</v>
      </c>
      <c r="AA46" s="17">
        <f t="shared" si="5"/>
        <v>4428602</v>
      </c>
      <c r="AB46" s="17">
        <f t="shared" si="5"/>
        <v>250166</v>
      </c>
      <c r="AC46" s="17">
        <f t="shared" si="5"/>
        <v>15585450</v>
      </c>
    </row>
    <row r="47" spans="1:29" ht="13.5">
      <c r="A47" s="95" t="s">
        <v>18</v>
      </c>
      <c r="B47" s="96"/>
      <c r="C47" s="17">
        <f t="shared" si="1"/>
        <v>13829261</v>
      </c>
      <c r="D47" s="17">
        <f t="shared" si="2"/>
        <v>3224325</v>
      </c>
      <c r="E47" s="17">
        <v>308782</v>
      </c>
      <c r="F47" s="17">
        <v>40414</v>
      </c>
      <c r="G47" s="17">
        <v>141260</v>
      </c>
      <c r="H47" s="17">
        <v>2375757</v>
      </c>
      <c r="I47" s="17">
        <v>3510011</v>
      </c>
      <c r="J47" s="17">
        <v>358112</v>
      </c>
      <c r="K47" s="17">
        <v>10604936</v>
      </c>
      <c r="L47" s="17">
        <f t="shared" si="3"/>
        <v>3363271</v>
      </c>
      <c r="M47" s="17">
        <f t="shared" si="4"/>
        <v>1330509</v>
      </c>
      <c r="N47" s="17">
        <v>4828</v>
      </c>
      <c r="O47" s="17">
        <v>3895</v>
      </c>
      <c r="P47" s="17">
        <v>3900</v>
      </c>
      <c r="Q47" s="17">
        <v>1167930</v>
      </c>
      <c r="R47" s="17">
        <v>1520113</v>
      </c>
      <c r="S47" s="17">
        <v>149956</v>
      </c>
      <c r="T47" s="17">
        <v>2032762</v>
      </c>
      <c r="U47" s="17">
        <f t="shared" si="5"/>
        <v>17192532</v>
      </c>
      <c r="V47" s="17">
        <f t="shared" si="5"/>
        <v>4554834</v>
      </c>
      <c r="W47" s="17">
        <f t="shared" si="5"/>
        <v>313610</v>
      </c>
      <c r="X47" s="17">
        <f t="shared" si="5"/>
        <v>44309</v>
      </c>
      <c r="Y47" s="17">
        <f t="shared" si="5"/>
        <v>145160</v>
      </c>
      <c r="Z47" s="17">
        <f t="shared" si="5"/>
        <v>3543687</v>
      </c>
      <c r="AA47" s="17">
        <f t="shared" si="5"/>
        <v>5030124</v>
      </c>
      <c r="AB47" s="17">
        <f t="shared" si="5"/>
        <v>508068</v>
      </c>
      <c r="AC47" s="17">
        <f t="shared" si="5"/>
        <v>12637698</v>
      </c>
    </row>
    <row r="48" spans="1:29" ht="13.5">
      <c r="A48" s="95" t="s">
        <v>123</v>
      </c>
      <c r="B48" s="96"/>
      <c r="C48" s="17">
        <f t="shared" si="1"/>
        <v>19393833</v>
      </c>
      <c r="D48" s="17">
        <f t="shared" si="2"/>
        <v>3920459</v>
      </c>
      <c r="E48" s="17">
        <v>375417</v>
      </c>
      <c r="F48" s="17">
        <v>219382</v>
      </c>
      <c r="G48" s="17">
        <v>140500</v>
      </c>
      <c r="H48" s="17">
        <v>2131027</v>
      </c>
      <c r="I48" s="17">
        <v>2825754</v>
      </c>
      <c r="J48" s="17">
        <v>1054133</v>
      </c>
      <c r="K48" s="17">
        <v>15473374</v>
      </c>
      <c r="L48" s="17">
        <f t="shared" si="3"/>
        <v>4353900</v>
      </c>
      <c r="M48" s="17">
        <f t="shared" si="4"/>
        <v>718319</v>
      </c>
      <c r="N48" s="17">
        <v>76657</v>
      </c>
      <c r="O48" s="17">
        <v>111031</v>
      </c>
      <c r="P48" s="17">
        <v>4330</v>
      </c>
      <c r="Q48" s="17">
        <v>326361</v>
      </c>
      <c r="R48" s="17">
        <v>1940227</v>
      </c>
      <c r="S48" s="17">
        <v>199940</v>
      </c>
      <c r="T48" s="17">
        <v>3635581</v>
      </c>
      <c r="U48" s="17">
        <f t="shared" si="5"/>
        <v>23747733</v>
      </c>
      <c r="V48" s="17">
        <f t="shared" si="5"/>
        <v>4638778</v>
      </c>
      <c r="W48" s="17">
        <f t="shared" si="5"/>
        <v>452074</v>
      </c>
      <c r="X48" s="17">
        <f t="shared" si="5"/>
        <v>330413</v>
      </c>
      <c r="Y48" s="17">
        <f t="shared" si="5"/>
        <v>144830</v>
      </c>
      <c r="Z48" s="17">
        <f t="shared" si="5"/>
        <v>2457388</v>
      </c>
      <c r="AA48" s="17">
        <f t="shared" si="5"/>
        <v>4765981</v>
      </c>
      <c r="AB48" s="17">
        <f t="shared" si="5"/>
        <v>1254073</v>
      </c>
      <c r="AC48" s="17">
        <f t="shared" si="5"/>
        <v>19108955</v>
      </c>
    </row>
    <row r="49" spans="1:29" ht="13.5" customHeight="1">
      <c r="A49" s="95" t="s">
        <v>7</v>
      </c>
      <c r="B49" s="96"/>
      <c r="C49" s="17">
        <f t="shared" si="1"/>
        <v>11605779</v>
      </c>
      <c r="D49" s="17">
        <f t="shared" si="2"/>
        <v>4479956</v>
      </c>
      <c r="E49" s="17">
        <v>534776</v>
      </c>
      <c r="F49" s="17">
        <v>86324</v>
      </c>
      <c r="G49" s="17">
        <v>2046000</v>
      </c>
      <c r="H49" s="17">
        <v>1222944</v>
      </c>
      <c r="I49" s="17">
        <v>2674550</v>
      </c>
      <c r="J49" s="17">
        <v>589912</v>
      </c>
      <c r="K49" s="17">
        <v>7125823</v>
      </c>
      <c r="L49" s="17">
        <f t="shared" si="3"/>
        <v>2611426</v>
      </c>
      <c r="M49" s="17">
        <f t="shared" si="4"/>
        <v>547153</v>
      </c>
      <c r="N49" s="17">
        <v>5602</v>
      </c>
      <c r="O49" s="17">
        <v>10852</v>
      </c>
      <c r="P49" s="17">
        <v>76000</v>
      </c>
      <c r="Q49" s="17">
        <v>423591</v>
      </c>
      <c r="R49" s="17">
        <v>949943</v>
      </c>
      <c r="S49" s="17">
        <v>31108</v>
      </c>
      <c r="T49" s="17">
        <v>2064273</v>
      </c>
      <c r="U49" s="17">
        <f t="shared" si="5"/>
        <v>14217205</v>
      </c>
      <c r="V49" s="17">
        <f t="shared" si="5"/>
        <v>5027109</v>
      </c>
      <c r="W49" s="17">
        <f t="shared" si="5"/>
        <v>540378</v>
      </c>
      <c r="X49" s="17">
        <f t="shared" si="5"/>
        <v>97176</v>
      </c>
      <c r="Y49" s="17">
        <f t="shared" si="5"/>
        <v>2122000</v>
      </c>
      <c r="Z49" s="17">
        <f t="shared" si="5"/>
        <v>1646535</v>
      </c>
      <c r="AA49" s="17">
        <f t="shared" si="5"/>
        <v>3624493</v>
      </c>
      <c r="AB49" s="17">
        <f t="shared" si="5"/>
        <v>621020</v>
      </c>
      <c r="AC49" s="17">
        <f t="shared" si="5"/>
        <v>9190096</v>
      </c>
    </row>
    <row r="50" spans="1:29" ht="13.5">
      <c r="A50" s="95" t="s">
        <v>69</v>
      </c>
      <c r="B50" s="96"/>
      <c r="C50" s="17">
        <f t="shared" si="1"/>
        <v>84303978</v>
      </c>
      <c r="D50" s="17">
        <f t="shared" si="2"/>
        <v>26024221</v>
      </c>
      <c r="E50" s="17">
        <v>2412554</v>
      </c>
      <c r="F50" s="17">
        <v>7721</v>
      </c>
      <c r="G50" s="17">
        <v>6688230</v>
      </c>
      <c r="H50" s="17">
        <v>9986110</v>
      </c>
      <c r="I50" s="17">
        <v>14754936</v>
      </c>
      <c r="J50" s="17">
        <v>6929606</v>
      </c>
      <c r="K50" s="17">
        <v>58279757</v>
      </c>
      <c r="L50" s="17">
        <f t="shared" si="3"/>
        <v>15023519</v>
      </c>
      <c r="M50" s="17">
        <f t="shared" si="4"/>
        <v>4947242</v>
      </c>
      <c r="N50" s="17">
        <v>551019</v>
      </c>
      <c r="O50" s="17">
        <v>20612</v>
      </c>
      <c r="P50" s="17">
        <v>1039770</v>
      </c>
      <c r="Q50" s="17">
        <v>2617184</v>
      </c>
      <c r="R50" s="17">
        <v>4101427</v>
      </c>
      <c r="S50" s="17">
        <v>718657</v>
      </c>
      <c r="T50" s="17">
        <v>10076277</v>
      </c>
      <c r="U50" s="17">
        <f t="shared" si="5"/>
        <v>99327497</v>
      </c>
      <c r="V50" s="17">
        <f t="shared" si="5"/>
        <v>30971463</v>
      </c>
      <c r="W50" s="17">
        <f t="shared" si="5"/>
        <v>2963573</v>
      </c>
      <c r="X50" s="17">
        <f t="shared" si="5"/>
        <v>28333</v>
      </c>
      <c r="Y50" s="17">
        <f t="shared" si="5"/>
        <v>7728000</v>
      </c>
      <c r="Z50" s="17">
        <f t="shared" si="5"/>
        <v>12603294</v>
      </c>
      <c r="AA50" s="17">
        <f t="shared" si="5"/>
        <v>18856363</v>
      </c>
      <c r="AB50" s="17">
        <f t="shared" si="5"/>
        <v>7648263</v>
      </c>
      <c r="AC50" s="17">
        <f t="shared" si="5"/>
        <v>68356034</v>
      </c>
    </row>
    <row r="51" spans="1:29" ht="13.5">
      <c r="A51" s="95" t="s">
        <v>62</v>
      </c>
      <c r="B51" s="96"/>
      <c r="C51" s="17">
        <f t="shared" si="1"/>
        <v>11069255</v>
      </c>
      <c r="D51" s="17">
        <f t="shared" si="2"/>
        <v>3020717</v>
      </c>
      <c r="E51" s="17">
        <v>145564</v>
      </c>
      <c r="F51" s="17">
        <v>5272</v>
      </c>
      <c r="G51" s="17">
        <v>493900</v>
      </c>
      <c r="H51" s="17">
        <v>1678030</v>
      </c>
      <c r="I51" s="17">
        <v>3003984</v>
      </c>
      <c r="J51" s="17">
        <v>697951</v>
      </c>
      <c r="K51" s="17">
        <v>8048538</v>
      </c>
      <c r="L51" s="17">
        <f t="shared" si="3"/>
        <v>3032017</v>
      </c>
      <c r="M51" s="17">
        <f t="shared" si="4"/>
        <v>371001</v>
      </c>
      <c r="N51" s="17">
        <v>75573</v>
      </c>
      <c r="O51" s="17">
        <v>137</v>
      </c>
      <c r="P51" s="17">
        <v>266200</v>
      </c>
      <c r="Q51" s="17">
        <v>10417</v>
      </c>
      <c r="R51" s="17">
        <v>2038400</v>
      </c>
      <c r="S51" s="17">
        <v>18674</v>
      </c>
      <c r="T51" s="17">
        <v>2661016</v>
      </c>
      <c r="U51" s="17">
        <f t="shared" si="5"/>
        <v>14101272</v>
      </c>
      <c r="V51" s="17">
        <f t="shared" si="5"/>
        <v>3391718</v>
      </c>
      <c r="W51" s="17">
        <f t="shared" si="5"/>
        <v>221137</v>
      </c>
      <c r="X51" s="17">
        <f t="shared" si="5"/>
        <v>5409</v>
      </c>
      <c r="Y51" s="17">
        <f t="shared" si="5"/>
        <v>760100</v>
      </c>
      <c r="Z51" s="17">
        <f t="shared" si="5"/>
        <v>1688447</v>
      </c>
      <c r="AA51" s="17">
        <f t="shared" si="5"/>
        <v>5042384</v>
      </c>
      <c r="AB51" s="17">
        <f t="shared" si="5"/>
        <v>716625</v>
      </c>
      <c r="AC51" s="17">
        <f t="shared" si="5"/>
        <v>10709554</v>
      </c>
    </row>
    <row r="52" spans="1:29" ht="13.5">
      <c r="A52" s="95" t="s">
        <v>5</v>
      </c>
      <c r="B52" s="96"/>
      <c r="C52" s="17">
        <f t="shared" si="1"/>
        <v>33260182</v>
      </c>
      <c r="D52" s="17">
        <f t="shared" si="2"/>
        <v>10865639</v>
      </c>
      <c r="E52" s="17">
        <v>1940968</v>
      </c>
      <c r="F52" s="17">
        <v>5957</v>
      </c>
      <c r="G52" s="17">
        <v>6318700</v>
      </c>
      <c r="H52" s="17">
        <v>1826178</v>
      </c>
      <c r="I52" s="17">
        <v>4813849</v>
      </c>
      <c r="J52" s="17">
        <v>773836</v>
      </c>
      <c r="K52" s="17">
        <v>22394543</v>
      </c>
      <c r="L52" s="17">
        <f t="shared" si="3"/>
        <v>9975682</v>
      </c>
      <c r="M52" s="17">
        <f t="shared" si="4"/>
        <v>5227705</v>
      </c>
      <c r="N52" s="17">
        <v>1593510</v>
      </c>
      <c r="O52" s="17">
        <v>66082</v>
      </c>
      <c r="P52" s="17">
        <v>2697600</v>
      </c>
      <c r="Q52" s="17">
        <v>772185</v>
      </c>
      <c r="R52" s="17">
        <v>1559838</v>
      </c>
      <c r="S52" s="17">
        <v>98328</v>
      </c>
      <c r="T52" s="17">
        <v>4747977</v>
      </c>
      <c r="U52" s="17">
        <f t="shared" si="5"/>
        <v>43235864</v>
      </c>
      <c r="V52" s="17">
        <f t="shared" si="5"/>
        <v>16093344</v>
      </c>
      <c r="W52" s="17">
        <f t="shared" si="5"/>
        <v>3534478</v>
      </c>
      <c r="X52" s="17">
        <f t="shared" si="5"/>
        <v>72039</v>
      </c>
      <c r="Y52" s="17">
        <f t="shared" si="5"/>
        <v>9016300</v>
      </c>
      <c r="Z52" s="17">
        <f t="shared" si="5"/>
        <v>2598363</v>
      </c>
      <c r="AA52" s="17">
        <f t="shared" si="5"/>
        <v>6373687</v>
      </c>
      <c r="AB52" s="17">
        <f t="shared" si="5"/>
        <v>872164</v>
      </c>
      <c r="AC52" s="17">
        <f t="shared" si="5"/>
        <v>27142520</v>
      </c>
    </row>
    <row r="53" spans="1:29" ht="13.5">
      <c r="A53" s="95" t="s">
        <v>11</v>
      </c>
      <c r="B53" s="96"/>
      <c r="C53" s="17">
        <f t="shared" si="1"/>
        <v>18504705</v>
      </c>
      <c r="D53" s="17">
        <f t="shared" si="2"/>
        <v>5696422</v>
      </c>
      <c r="E53" s="17">
        <v>230131</v>
      </c>
      <c r="F53" s="17">
        <v>7017</v>
      </c>
      <c r="G53" s="17">
        <v>952552</v>
      </c>
      <c r="H53" s="17">
        <v>2671214</v>
      </c>
      <c r="I53" s="17">
        <v>6620843</v>
      </c>
      <c r="J53" s="17">
        <v>1835508</v>
      </c>
      <c r="K53" s="17">
        <v>12808283</v>
      </c>
      <c r="L53" s="17">
        <f t="shared" si="3"/>
        <v>7573847</v>
      </c>
      <c r="M53" s="17">
        <f t="shared" si="4"/>
        <v>3406788</v>
      </c>
      <c r="N53" s="17">
        <v>728878</v>
      </c>
      <c r="O53" s="17">
        <v>57716</v>
      </c>
      <c r="P53" s="17">
        <v>2016500</v>
      </c>
      <c r="Q53" s="17">
        <v>454374</v>
      </c>
      <c r="R53" s="17">
        <v>2504966</v>
      </c>
      <c r="S53" s="17">
        <v>149320</v>
      </c>
      <c r="T53" s="17">
        <v>4167059</v>
      </c>
      <c r="U53" s="17">
        <f t="shared" si="5"/>
        <v>26078552</v>
      </c>
      <c r="V53" s="17">
        <f t="shared" si="5"/>
        <v>9103210</v>
      </c>
      <c r="W53" s="17">
        <f t="shared" si="5"/>
        <v>959009</v>
      </c>
      <c r="X53" s="17">
        <f t="shared" si="5"/>
        <v>64733</v>
      </c>
      <c r="Y53" s="17">
        <f t="shared" si="5"/>
        <v>2969052</v>
      </c>
      <c r="Z53" s="17">
        <f t="shared" si="5"/>
        <v>3125588</v>
      </c>
      <c r="AA53" s="17">
        <f aca="true" t="shared" si="6" ref="AA53:AC57">I53+R53</f>
        <v>9125809</v>
      </c>
      <c r="AB53" s="17">
        <f t="shared" si="6"/>
        <v>1984828</v>
      </c>
      <c r="AC53" s="17">
        <f t="shared" si="6"/>
        <v>16975342</v>
      </c>
    </row>
    <row r="54" spans="1:29" ht="13.5">
      <c r="A54" s="95" t="s">
        <v>9</v>
      </c>
      <c r="B54" s="96"/>
      <c r="C54" s="17">
        <f t="shared" si="1"/>
        <v>15316880</v>
      </c>
      <c r="D54" s="17">
        <f t="shared" si="2"/>
        <v>2620407</v>
      </c>
      <c r="E54" s="17">
        <v>66746</v>
      </c>
      <c r="F54" s="17">
        <v>7574</v>
      </c>
      <c r="G54" s="17">
        <v>296700</v>
      </c>
      <c r="H54" s="17">
        <v>2029920</v>
      </c>
      <c r="I54" s="17">
        <v>3696049</v>
      </c>
      <c r="J54" s="17">
        <v>219467</v>
      </c>
      <c r="K54" s="17">
        <v>12696473</v>
      </c>
      <c r="L54" s="17">
        <f t="shared" si="3"/>
        <v>5695476</v>
      </c>
      <c r="M54" s="17">
        <f t="shared" si="4"/>
        <v>2819635</v>
      </c>
      <c r="N54" s="17">
        <v>534722</v>
      </c>
      <c r="O54" s="17">
        <v>34111</v>
      </c>
      <c r="P54" s="17">
        <v>1749300</v>
      </c>
      <c r="Q54" s="17">
        <v>341751</v>
      </c>
      <c r="R54" s="17">
        <v>1422795</v>
      </c>
      <c r="S54" s="17">
        <v>159751</v>
      </c>
      <c r="T54" s="17">
        <v>2875841</v>
      </c>
      <c r="U54" s="17">
        <f aca="true" t="shared" si="7" ref="U54:Z57">C54+L54</f>
        <v>21012356</v>
      </c>
      <c r="V54" s="17">
        <f t="shared" si="7"/>
        <v>5440042</v>
      </c>
      <c r="W54" s="17">
        <f t="shared" si="7"/>
        <v>601468</v>
      </c>
      <c r="X54" s="17">
        <f t="shared" si="7"/>
        <v>41685</v>
      </c>
      <c r="Y54" s="17">
        <f t="shared" si="7"/>
        <v>2046000</v>
      </c>
      <c r="Z54" s="17">
        <f t="shared" si="7"/>
        <v>2371671</v>
      </c>
      <c r="AA54" s="17">
        <f t="shared" si="6"/>
        <v>5118844</v>
      </c>
      <c r="AB54" s="17">
        <f t="shared" si="6"/>
        <v>379218</v>
      </c>
      <c r="AC54" s="17">
        <f t="shared" si="6"/>
        <v>15572314</v>
      </c>
    </row>
    <row r="55" spans="1:29" ht="13.5">
      <c r="A55" s="95" t="s">
        <v>80</v>
      </c>
      <c r="B55" s="96"/>
      <c r="C55" s="17">
        <f t="shared" si="1"/>
        <v>32585680</v>
      </c>
      <c r="D55" s="17">
        <f t="shared" si="2"/>
        <v>10321233</v>
      </c>
      <c r="E55" s="17">
        <v>1452107</v>
      </c>
      <c r="F55" s="17">
        <v>812130</v>
      </c>
      <c r="G55" s="17">
        <v>6226900</v>
      </c>
      <c r="H55" s="17">
        <v>835684</v>
      </c>
      <c r="I55" s="17">
        <v>3035251</v>
      </c>
      <c r="J55" s="17">
        <v>994412</v>
      </c>
      <c r="K55" s="17">
        <v>22264447</v>
      </c>
      <c r="L55" s="17">
        <f t="shared" si="3"/>
        <v>3274885</v>
      </c>
      <c r="M55" s="17">
        <f t="shared" si="4"/>
        <v>848010</v>
      </c>
      <c r="N55" s="17">
        <v>21927</v>
      </c>
      <c r="O55" s="17">
        <v>21754</v>
      </c>
      <c r="P55" s="17">
        <v>49300</v>
      </c>
      <c r="Q55" s="17">
        <v>515128</v>
      </c>
      <c r="R55" s="17">
        <v>1135953</v>
      </c>
      <c r="S55" s="17">
        <v>239901</v>
      </c>
      <c r="T55" s="17">
        <v>2426875</v>
      </c>
      <c r="U55" s="17">
        <f t="shared" si="7"/>
        <v>35860565</v>
      </c>
      <c r="V55" s="17">
        <f t="shared" si="7"/>
        <v>11169243</v>
      </c>
      <c r="W55" s="17">
        <f t="shared" si="7"/>
        <v>1474034</v>
      </c>
      <c r="X55" s="17">
        <f t="shared" si="7"/>
        <v>833884</v>
      </c>
      <c r="Y55" s="17">
        <f t="shared" si="7"/>
        <v>6276200</v>
      </c>
      <c r="Z55" s="17">
        <f t="shared" si="7"/>
        <v>1350812</v>
      </c>
      <c r="AA55" s="17">
        <f t="shared" si="6"/>
        <v>4171204</v>
      </c>
      <c r="AB55" s="17">
        <f t="shared" si="6"/>
        <v>1234313</v>
      </c>
      <c r="AC55" s="17">
        <f t="shared" si="6"/>
        <v>24691322</v>
      </c>
    </row>
    <row r="56" spans="1:29" ht="13.5">
      <c r="A56" s="95" t="s">
        <v>16</v>
      </c>
      <c r="B56" s="96"/>
      <c r="C56" s="17">
        <f t="shared" si="1"/>
        <v>25559544</v>
      </c>
      <c r="D56" s="17">
        <f t="shared" si="2"/>
        <v>10082884</v>
      </c>
      <c r="E56" s="17">
        <v>1725978</v>
      </c>
      <c r="F56" s="17">
        <v>89850</v>
      </c>
      <c r="G56" s="17">
        <v>5104500</v>
      </c>
      <c r="H56" s="17">
        <v>1470199</v>
      </c>
      <c r="I56" s="17">
        <v>5626683</v>
      </c>
      <c r="J56" s="17">
        <v>1692357</v>
      </c>
      <c r="K56" s="17">
        <v>15476660</v>
      </c>
      <c r="L56" s="17">
        <f t="shared" si="3"/>
        <v>5437950</v>
      </c>
      <c r="M56" s="17">
        <f t="shared" si="4"/>
        <v>1602110</v>
      </c>
      <c r="N56" s="17">
        <v>245741</v>
      </c>
      <c r="O56" s="17">
        <v>10702</v>
      </c>
      <c r="P56" s="17">
        <v>480068</v>
      </c>
      <c r="Q56" s="17">
        <v>619513</v>
      </c>
      <c r="R56" s="17">
        <v>2262509</v>
      </c>
      <c r="S56" s="17">
        <v>246086</v>
      </c>
      <c r="T56" s="17">
        <v>3835840</v>
      </c>
      <c r="U56" s="17">
        <f t="shared" si="7"/>
        <v>30997494</v>
      </c>
      <c r="V56" s="17">
        <f t="shared" si="7"/>
        <v>11684994</v>
      </c>
      <c r="W56" s="17">
        <f t="shared" si="7"/>
        <v>1971719</v>
      </c>
      <c r="X56" s="17">
        <f t="shared" si="7"/>
        <v>100552</v>
      </c>
      <c r="Y56" s="17">
        <f t="shared" si="7"/>
        <v>5584568</v>
      </c>
      <c r="Z56" s="17">
        <f t="shared" si="7"/>
        <v>2089712</v>
      </c>
      <c r="AA56" s="17">
        <f t="shared" si="6"/>
        <v>7889192</v>
      </c>
      <c r="AB56" s="17">
        <f t="shared" si="6"/>
        <v>1938443</v>
      </c>
      <c r="AC56" s="17">
        <f t="shared" si="6"/>
        <v>19312500</v>
      </c>
    </row>
    <row r="57" spans="1:29" ht="13.5">
      <c r="A57" s="95" t="s">
        <v>68</v>
      </c>
      <c r="B57" s="96"/>
      <c r="C57" s="17">
        <f t="shared" si="1"/>
        <v>24293641</v>
      </c>
      <c r="D57" s="17">
        <f t="shared" si="2"/>
        <v>11981770</v>
      </c>
      <c r="E57" s="17">
        <v>4604494</v>
      </c>
      <c r="F57" s="17">
        <v>21196</v>
      </c>
      <c r="G57" s="17">
        <v>4694100</v>
      </c>
      <c r="H57" s="17">
        <v>1544253</v>
      </c>
      <c r="I57" s="17">
        <v>5549616</v>
      </c>
      <c r="J57" s="17">
        <v>1117727</v>
      </c>
      <c r="K57" s="17">
        <v>12311871</v>
      </c>
      <c r="L57" s="17">
        <f t="shared" si="3"/>
        <v>1492205</v>
      </c>
      <c r="M57" s="17">
        <f t="shared" si="4"/>
        <v>497542</v>
      </c>
      <c r="N57" s="17">
        <v>5992</v>
      </c>
      <c r="O57" s="17">
        <v>2995</v>
      </c>
      <c r="P57" s="17">
        <v>0</v>
      </c>
      <c r="Q57" s="17">
        <v>87431</v>
      </c>
      <c r="R57" s="17">
        <v>536116</v>
      </c>
      <c r="S57" s="17">
        <v>401124</v>
      </c>
      <c r="T57" s="17">
        <v>994663</v>
      </c>
      <c r="U57" s="17">
        <f t="shared" si="7"/>
        <v>25785846</v>
      </c>
      <c r="V57" s="17">
        <f t="shared" si="7"/>
        <v>12479312</v>
      </c>
      <c r="W57" s="17">
        <f t="shared" si="7"/>
        <v>4610486</v>
      </c>
      <c r="X57" s="17">
        <f t="shared" si="7"/>
        <v>24191</v>
      </c>
      <c r="Y57" s="17">
        <f t="shared" si="7"/>
        <v>4694100</v>
      </c>
      <c r="Z57" s="17">
        <f t="shared" si="7"/>
        <v>1631684</v>
      </c>
      <c r="AA57" s="17">
        <f t="shared" si="6"/>
        <v>6085732</v>
      </c>
      <c r="AB57" s="17">
        <f t="shared" si="6"/>
        <v>1518851</v>
      </c>
      <c r="AC57" s="17">
        <f t="shared" si="6"/>
        <v>13306534</v>
      </c>
    </row>
    <row r="58" spans="1:29" ht="13.5">
      <c r="A58" s="93" t="s">
        <v>89</v>
      </c>
      <c r="B58" s="94"/>
      <c r="C58" s="88">
        <f aca="true" t="shared" si="8" ref="C58:AC58">C59+C60</f>
        <v>1934330193</v>
      </c>
      <c r="D58" s="88">
        <f t="shared" si="8"/>
        <v>561267986</v>
      </c>
      <c r="E58" s="88">
        <f t="shared" si="8"/>
        <v>88548728</v>
      </c>
      <c r="F58" s="88">
        <f t="shared" si="8"/>
        <v>9714320</v>
      </c>
      <c r="G58" s="88">
        <f t="shared" si="8"/>
        <v>159450936</v>
      </c>
      <c r="H58" s="88">
        <f t="shared" si="8"/>
        <v>212616262</v>
      </c>
      <c r="I58" s="88">
        <f t="shared" si="8"/>
        <v>311058759</v>
      </c>
      <c r="J58" s="88">
        <f t="shared" si="8"/>
        <v>90937740</v>
      </c>
      <c r="K58" s="88">
        <f t="shared" si="8"/>
        <v>1373062207</v>
      </c>
      <c r="L58" s="88">
        <f t="shared" si="8"/>
        <v>310510123</v>
      </c>
      <c r="M58" s="88">
        <f t="shared" si="8"/>
        <v>94498996</v>
      </c>
      <c r="N58" s="88">
        <f t="shared" si="8"/>
        <v>12031305</v>
      </c>
      <c r="O58" s="88">
        <f t="shared" si="8"/>
        <v>2551289</v>
      </c>
      <c r="P58" s="88">
        <f t="shared" si="8"/>
        <v>29279262</v>
      </c>
      <c r="Q58" s="88">
        <f t="shared" si="8"/>
        <v>42125144</v>
      </c>
      <c r="R58" s="88">
        <f t="shared" si="8"/>
        <v>99850627</v>
      </c>
      <c r="S58" s="88">
        <f t="shared" si="8"/>
        <v>8649872</v>
      </c>
      <c r="T58" s="88">
        <f t="shared" si="8"/>
        <v>216011127</v>
      </c>
      <c r="U58" s="88">
        <f t="shared" si="8"/>
        <v>2244840316</v>
      </c>
      <c r="V58" s="88">
        <f t="shared" si="8"/>
        <v>655766982</v>
      </c>
      <c r="W58" s="88">
        <f t="shared" si="8"/>
        <v>100580033</v>
      </c>
      <c r="X58" s="88">
        <f t="shared" si="8"/>
        <v>12265609</v>
      </c>
      <c r="Y58" s="88">
        <f t="shared" si="8"/>
        <v>188728972</v>
      </c>
      <c r="Z58" s="88">
        <f t="shared" si="8"/>
        <v>254351420</v>
      </c>
      <c r="AA58" s="88">
        <f t="shared" si="8"/>
        <v>410909386</v>
      </c>
      <c r="AB58" s="88">
        <f t="shared" si="8"/>
        <v>99573729</v>
      </c>
      <c r="AC58" s="88">
        <f t="shared" si="8"/>
        <v>1589073334</v>
      </c>
    </row>
    <row r="59" spans="1:29" ht="13.5">
      <c r="A59" s="76"/>
      <c r="B59" s="82" t="s">
        <v>127</v>
      </c>
      <c r="C59" s="80">
        <f aca="true" t="shared" si="9" ref="C59:AC59">C7+C8+C9+C10+C11+C12+C13+C14+C15+C16+C17+C18+C19+C20+C22+C24+C25+C26+C27+C28+C29+C30+C31+C32+C33+C34+C35+C37+C39+C40+C41+C42+C43+C44+C45+C46+C47+C48+C49+C50+C51+C52+C53+C54+C55+C56+C57</f>
        <v>1927701244</v>
      </c>
      <c r="D59" s="80">
        <f t="shared" si="9"/>
        <v>558361966</v>
      </c>
      <c r="E59" s="80">
        <f t="shared" si="9"/>
        <v>86251658</v>
      </c>
      <c r="F59" s="80">
        <f t="shared" si="9"/>
        <v>9714320</v>
      </c>
      <c r="G59" s="80">
        <f t="shared" si="9"/>
        <v>159217353</v>
      </c>
      <c r="H59" s="80">
        <f t="shared" si="9"/>
        <v>212610319</v>
      </c>
      <c r="I59" s="80">
        <f t="shared" si="9"/>
        <v>310920223</v>
      </c>
      <c r="J59" s="80">
        <f t="shared" si="9"/>
        <v>90568316</v>
      </c>
      <c r="K59" s="80">
        <f t="shared" si="9"/>
        <v>1369339278</v>
      </c>
      <c r="L59" s="80">
        <f t="shared" si="9"/>
        <v>310324938</v>
      </c>
      <c r="M59" s="80">
        <f t="shared" si="9"/>
        <v>94415200</v>
      </c>
      <c r="N59" s="80">
        <f t="shared" si="9"/>
        <v>12016591</v>
      </c>
      <c r="O59" s="80">
        <f t="shared" si="9"/>
        <v>2490966</v>
      </c>
      <c r="P59" s="80">
        <f t="shared" si="9"/>
        <v>29277539</v>
      </c>
      <c r="Q59" s="80">
        <f t="shared" si="9"/>
        <v>42125144</v>
      </c>
      <c r="R59" s="80">
        <f t="shared" si="9"/>
        <v>99830942</v>
      </c>
      <c r="S59" s="80">
        <f t="shared" si="9"/>
        <v>8642836</v>
      </c>
      <c r="T59" s="80">
        <f t="shared" si="9"/>
        <v>215909738</v>
      </c>
      <c r="U59" s="80">
        <f t="shared" si="9"/>
        <v>2238026182</v>
      </c>
      <c r="V59" s="80">
        <f t="shared" si="9"/>
        <v>652777166</v>
      </c>
      <c r="W59" s="80">
        <f t="shared" si="9"/>
        <v>98268249</v>
      </c>
      <c r="X59" s="80">
        <f t="shared" si="9"/>
        <v>12205286</v>
      </c>
      <c r="Y59" s="80">
        <f t="shared" si="9"/>
        <v>188494892</v>
      </c>
      <c r="Z59" s="80">
        <f t="shared" si="9"/>
        <v>254345477</v>
      </c>
      <c r="AA59" s="80">
        <f t="shared" si="9"/>
        <v>410751165</v>
      </c>
      <c r="AB59" s="80">
        <f t="shared" si="9"/>
        <v>99197269</v>
      </c>
      <c r="AC59" s="80">
        <f t="shared" si="9"/>
        <v>1585249016</v>
      </c>
    </row>
    <row r="60" spans="1:29" ht="13.5">
      <c r="A60" s="79"/>
      <c r="B60" s="83" t="s">
        <v>128</v>
      </c>
      <c r="C60" s="81">
        <f aca="true" t="shared" si="10" ref="C60:AC60">C23+C38</f>
        <v>6628949</v>
      </c>
      <c r="D60" s="81">
        <f t="shared" si="10"/>
        <v>2906020</v>
      </c>
      <c r="E60" s="81">
        <f t="shared" si="10"/>
        <v>2297070</v>
      </c>
      <c r="F60" s="81">
        <f t="shared" si="10"/>
        <v>0</v>
      </c>
      <c r="G60" s="81">
        <f t="shared" si="10"/>
        <v>233583</v>
      </c>
      <c r="H60" s="81">
        <f t="shared" si="10"/>
        <v>5943</v>
      </c>
      <c r="I60" s="81">
        <f t="shared" si="10"/>
        <v>138536</v>
      </c>
      <c r="J60" s="81">
        <f t="shared" si="10"/>
        <v>369424</v>
      </c>
      <c r="K60" s="81">
        <f t="shared" si="10"/>
        <v>3722929</v>
      </c>
      <c r="L60" s="81">
        <f t="shared" si="10"/>
        <v>185185</v>
      </c>
      <c r="M60" s="81">
        <f t="shared" si="10"/>
        <v>83796</v>
      </c>
      <c r="N60" s="81">
        <f t="shared" si="10"/>
        <v>14714</v>
      </c>
      <c r="O60" s="81">
        <f t="shared" si="10"/>
        <v>60323</v>
      </c>
      <c r="P60" s="81">
        <f t="shared" si="10"/>
        <v>1723</v>
      </c>
      <c r="Q60" s="81">
        <f t="shared" si="10"/>
        <v>0</v>
      </c>
      <c r="R60" s="81">
        <f t="shared" si="10"/>
        <v>19685</v>
      </c>
      <c r="S60" s="81">
        <f t="shared" si="10"/>
        <v>7036</v>
      </c>
      <c r="T60" s="81">
        <f t="shared" si="10"/>
        <v>101389</v>
      </c>
      <c r="U60" s="81">
        <f t="shared" si="10"/>
        <v>6814134</v>
      </c>
      <c r="V60" s="81">
        <f t="shared" si="10"/>
        <v>2989816</v>
      </c>
      <c r="W60" s="81">
        <f t="shared" si="10"/>
        <v>2311784</v>
      </c>
      <c r="X60" s="81">
        <f t="shared" si="10"/>
        <v>60323</v>
      </c>
      <c r="Y60" s="81">
        <f t="shared" si="10"/>
        <v>234080</v>
      </c>
      <c r="Z60" s="81">
        <f t="shared" si="10"/>
        <v>5943</v>
      </c>
      <c r="AA60" s="81">
        <f t="shared" si="10"/>
        <v>158221</v>
      </c>
      <c r="AB60" s="81">
        <f t="shared" si="10"/>
        <v>376460</v>
      </c>
      <c r="AC60" s="81">
        <f t="shared" si="10"/>
        <v>3824318</v>
      </c>
    </row>
  </sheetData>
  <mergeCells count="49">
    <mergeCell ref="A2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7:B57"/>
    <mergeCell ref="A58:B58"/>
    <mergeCell ref="A53:B53"/>
    <mergeCell ref="A54:B54"/>
    <mergeCell ref="A55:B55"/>
    <mergeCell ref="A56:B56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G60"/>
  <sheetViews>
    <sheetView showGridLines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3.5"/>
  <cols>
    <col min="1" max="1" width="2.75390625" style="19" customWidth="1"/>
    <col min="2" max="2" width="6.50390625" style="19" customWidth="1"/>
    <col min="3" max="4" width="11.125" style="20" customWidth="1"/>
    <col min="5" max="5" width="11.125" style="21" customWidth="1"/>
    <col min="6" max="6" width="11.125" style="22" customWidth="1"/>
    <col min="7" max="9" width="11.125" style="21" customWidth="1"/>
    <col min="10" max="10" width="11.625" style="21" customWidth="1"/>
    <col min="11" max="59" width="11.125" style="21" customWidth="1"/>
    <col min="60" max="16384" width="9.00390625" style="55" customWidth="1"/>
  </cols>
  <sheetData>
    <row r="1" spans="1:2" ht="17.25">
      <c r="A1" s="53" t="s">
        <v>100</v>
      </c>
      <c r="B1" s="53"/>
    </row>
    <row r="2" spans="1:59" s="54" customFormat="1" ht="22.5" customHeight="1">
      <c r="A2" s="100" t="s">
        <v>124</v>
      </c>
      <c r="B2" s="101"/>
      <c r="C2" s="24" t="s">
        <v>107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8"/>
      <c r="P2" s="48"/>
      <c r="Q2" s="48"/>
      <c r="R2" s="25"/>
      <c r="S2" s="25"/>
      <c r="T2" s="25"/>
      <c r="U2" s="49"/>
      <c r="V2" s="24" t="s">
        <v>78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48"/>
      <c r="AI2" s="48"/>
      <c r="AJ2" s="48"/>
      <c r="AK2" s="25"/>
      <c r="AL2" s="25"/>
      <c r="AM2" s="25"/>
      <c r="AN2" s="49"/>
      <c r="AO2" s="24" t="s">
        <v>79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48"/>
      <c r="BB2" s="48"/>
      <c r="BC2" s="48"/>
      <c r="BD2" s="25"/>
      <c r="BE2" s="25"/>
      <c r="BF2" s="25"/>
      <c r="BG2" s="49"/>
    </row>
    <row r="3" spans="1:59" s="54" customFormat="1" ht="22.5" customHeight="1">
      <c r="A3" s="102"/>
      <c r="B3" s="103"/>
      <c r="C3" s="27" t="s">
        <v>108</v>
      </c>
      <c r="D3" s="25"/>
      <c r="E3" s="25"/>
      <c r="F3" s="25"/>
      <c r="G3" s="25"/>
      <c r="H3" s="28"/>
      <c r="I3" s="109" t="s">
        <v>109</v>
      </c>
      <c r="J3" s="27" t="s">
        <v>0</v>
      </c>
      <c r="K3" s="25"/>
      <c r="L3" s="25"/>
      <c r="M3" s="25"/>
      <c r="N3" s="25"/>
      <c r="O3" s="25"/>
      <c r="P3" s="25"/>
      <c r="Q3" s="25"/>
      <c r="R3" s="28"/>
      <c r="S3" s="107" t="s">
        <v>110</v>
      </c>
      <c r="T3" s="107" t="s">
        <v>111</v>
      </c>
      <c r="U3" s="26" t="s">
        <v>1</v>
      </c>
      <c r="V3" s="27" t="s">
        <v>112</v>
      </c>
      <c r="W3" s="25"/>
      <c r="X3" s="25"/>
      <c r="Y3" s="25"/>
      <c r="Z3" s="25"/>
      <c r="AA3" s="28"/>
      <c r="AB3" s="109" t="s">
        <v>113</v>
      </c>
      <c r="AC3" s="27" t="s">
        <v>0</v>
      </c>
      <c r="AD3" s="25"/>
      <c r="AE3" s="25"/>
      <c r="AF3" s="25"/>
      <c r="AG3" s="25"/>
      <c r="AH3" s="25"/>
      <c r="AI3" s="25"/>
      <c r="AJ3" s="25"/>
      <c r="AK3" s="28"/>
      <c r="AL3" s="107" t="s">
        <v>110</v>
      </c>
      <c r="AM3" s="107" t="s">
        <v>111</v>
      </c>
      <c r="AN3" s="26" t="s">
        <v>1</v>
      </c>
      <c r="AO3" s="27" t="s">
        <v>112</v>
      </c>
      <c r="AP3" s="25"/>
      <c r="AQ3" s="25"/>
      <c r="AR3" s="25"/>
      <c r="AS3" s="25"/>
      <c r="AT3" s="28"/>
      <c r="AU3" s="109" t="s">
        <v>113</v>
      </c>
      <c r="AV3" s="27" t="s">
        <v>0</v>
      </c>
      <c r="AW3" s="25"/>
      <c r="AX3" s="25"/>
      <c r="AY3" s="25"/>
      <c r="AZ3" s="25"/>
      <c r="BA3" s="25"/>
      <c r="BB3" s="25"/>
      <c r="BC3" s="25"/>
      <c r="BD3" s="28"/>
      <c r="BE3" s="107" t="s">
        <v>110</v>
      </c>
      <c r="BF3" s="107" t="s">
        <v>111</v>
      </c>
      <c r="BG3" s="26" t="s">
        <v>1</v>
      </c>
    </row>
    <row r="4" spans="1:59" s="54" customFormat="1" ht="22.5" customHeight="1">
      <c r="A4" s="102"/>
      <c r="B4" s="103"/>
      <c r="C4" s="26" t="s">
        <v>82</v>
      </c>
      <c r="D4" s="29" t="s">
        <v>2</v>
      </c>
      <c r="E4" s="30"/>
      <c r="F4" s="31"/>
      <c r="G4" s="28"/>
      <c r="H4" s="111" t="s">
        <v>114</v>
      </c>
      <c r="I4" s="110"/>
      <c r="J4" s="26" t="s">
        <v>82</v>
      </c>
      <c r="K4" s="107" t="s">
        <v>115</v>
      </c>
      <c r="L4" s="27" t="s">
        <v>3</v>
      </c>
      <c r="M4" s="25"/>
      <c r="N4" s="25"/>
      <c r="O4" s="28"/>
      <c r="P4" s="107" t="s">
        <v>116</v>
      </c>
      <c r="Q4" s="107" t="s">
        <v>117</v>
      </c>
      <c r="R4" s="107" t="s">
        <v>118</v>
      </c>
      <c r="S4" s="108"/>
      <c r="T4" s="108"/>
      <c r="U4" s="33"/>
      <c r="V4" s="26" t="s">
        <v>82</v>
      </c>
      <c r="W4" s="29" t="s">
        <v>2</v>
      </c>
      <c r="X4" s="30"/>
      <c r="Y4" s="31"/>
      <c r="Z4" s="28"/>
      <c r="AA4" s="111" t="s">
        <v>114</v>
      </c>
      <c r="AB4" s="110"/>
      <c r="AC4" s="26" t="s">
        <v>82</v>
      </c>
      <c r="AD4" s="107" t="s">
        <v>115</v>
      </c>
      <c r="AE4" s="27" t="s">
        <v>3</v>
      </c>
      <c r="AF4" s="25"/>
      <c r="AG4" s="25"/>
      <c r="AH4" s="28"/>
      <c r="AI4" s="107" t="s">
        <v>116</v>
      </c>
      <c r="AJ4" s="107" t="s">
        <v>117</v>
      </c>
      <c r="AK4" s="107" t="s">
        <v>118</v>
      </c>
      <c r="AL4" s="108"/>
      <c r="AM4" s="108"/>
      <c r="AN4" s="33"/>
      <c r="AO4" s="26" t="s">
        <v>82</v>
      </c>
      <c r="AP4" s="29" t="s">
        <v>2</v>
      </c>
      <c r="AQ4" s="30"/>
      <c r="AR4" s="31"/>
      <c r="AS4" s="28"/>
      <c r="AT4" s="111" t="s">
        <v>114</v>
      </c>
      <c r="AU4" s="110"/>
      <c r="AV4" s="26" t="s">
        <v>82</v>
      </c>
      <c r="AW4" s="107" t="s">
        <v>115</v>
      </c>
      <c r="AX4" s="27" t="s">
        <v>3</v>
      </c>
      <c r="AY4" s="25"/>
      <c r="AZ4" s="25"/>
      <c r="BA4" s="28"/>
      <c r="BB4" s="107" t="s">
        <v>116</v>
      </c>
      <c r="BC4" s="107" t="s">
        <v>117</v>
      </c>
      <c r="BD4" s="107" t="s">
        <v>118</v>
      </c>
      <c r="BE4" s="108"/>
      <c r="BF4" s="108"/>
      <c r="BG4" s="33"/>
    </row>
    <row r="5" spans="1:59" s="54" customFormat="1" ht="22.5" customHeight="1">
      <c r="A5" s="102"/>
      <c r="B5" s="103"/>
      <c r="C5" s="33"/>
      <c r="D5" s="26" t="s">
        <v>82</v>
      </c>
      <c r="E5" s="32" t="s">
        <v>119</v>
      </c>
      <c r="F5" s="32" t="s">
        <v>120</v>
      </c>
      <c r="G5" s="32" t="s">
        <v>121</v>
      </c>
      <c r="H5" s="112"/>
      <c r="I5" s="110"/>
      <c r="J5" s="33"/>
      <c r="K5" s="108"/>
      <c r="L5" s="26" t="s">
        <v>82</v>
      </c>
      <c r="M5" s="23" t="s">
        <v>122</v>
      </c>
      <c r="N5" s="23" t="s">
        <v>59</v>
      </c>
      <c r="O5" s="23" t="s">
        <v>60</v>
      </c>
      <c r="P5" s="108"/>
      <c r="Q5" s="108"/>
      <c r="R5" s="108"/>
      <c r="S5" s="108"/>
      <c r="T5" s="108"/>
      <c r="U5" s="33"/>
      <c r="V5" s="33"/>
      <c r="W5" s="26" t="s">
        <v>82</v>
      </c>
      <c r="X5" s="32" t="s">
        <v>119</v>
      </c>
      <c r="Y5" s="32" t="s">
        <v>120</v>
      </c>
      <c r="Z5" s="32" t="s">
        <v>121</v>
      </c>
      <c r="AA5" s="112"/>
      <c r="AB5" s="110"/>
      <c r="AC5" s="33"/>
      <c r="AD5" s="108"/>
      <c r="AE5" s="26" t="s">
        <v>82</v>
      </c>
      <c r="AF5" s="23" t="s">
        <v>122</v>
      </c>
      <c r="AG5" s="23" t="s">
        <v>59</v>
      </c>
      <c r="AH5" s="23" t="s">
        <v>60</v>
      </c>
      <c r="AI5" s="108"/>
      <c r="AJ5" s="108"/>
      <c r="AK5" s="108"/>
      <c r="AL5" s="108"/>
      <c r="AM5" s="108"/>
      <c r="AN5" s="33"/>
      <c r="AO5" s="33"/>
      <c r="AP5" s="26" t="s">
        <v>82</v>
      </c>
      <c r="AQ5" s="32" t="s">
        <v>119</v>
      </c>
      <c r="AR5" s="32" t="s">
        <v>120</v>
      </c>
      <c r="AS5" s="32" t="s">
        <v>121</v>
      </c>
      <c r="AT5" s="112"/>
      <c r="AU5" s="110"/>
      <c r="AV5" s="33"/>
      <c r="AW5" s="108"/>
      <c r="AX5" s="26" t="s">
        <v>82</v>
      </c>
      <c r="AY5" s="23" t="s">
        <v>122</v>
      </c>
      <c r="AZ5" s="23" t="s">
        <v>59</v>
      </c>
      <c r="BA5" s="23" t="s">
        <v>60</v>
      </c>
      <c r="BB5" s="108"/>
      <c r="BC5" s="108"/>
      <c r="BD5" s="108"/>
      <c r="BE5" s="108"/>
      <c r="BF5" s="108"/>
      <c r="BG5" s="33"/>
    </row>
    <row r="6" spans="1:59" s="54" customFormat="1" ht="22.5" customHeight="1">
      <c r="A6" s="104"/>
      <c r="B6" s="105"/>
      <c r="C6" s="34" t="s">
        <v>85</v>
      </c>
      <c r="D6" s="34" t="s">
        <v>86</v>
      </c>
      <c r="E6" s="35" t="s">
        <v>86</v>
      </c>
      <c r="F6" s="35" t="s">
        <v>86</v>
      </c>
      <c r="G6" s="35" t="s">
        <v>86</v>
      </c>
      <c r="H6" s="38" t="s">
        <v>86</v>
      </c>
      <c r="I6" s="38" t="s">
        <v>86</v>
      </c>
      <c r="J6" s="34" t="s">
        <v>86</v>
      </c>
      <c r="K6" s="34" t="s">
        <v>86</v>
      </c>
      <c r="L6" s="34" t="s">
        <v>86</v>
      </c>
      <c r="M6" s="39" t="s">
        <v>86</v>
      </c>
      <c r="N6" s="39" t="s">
        <v>86</v>
      </c>
      <c r="O6" s="39" t="s">
        <v>86</v>
      </c>
      <c r="P6" s="34" t="s">
        <v>86</v>
      </c>
      <c r="Q6" s="34" t="s">
        <v>86</v>
      </c>
      <c r="R6" s="34" t="s">
        <v>86</v>
      </c>
      <c r="S6" s="34" t="s">
        <v>86</v>
      </c>
      <c r="T6" s="34" t="s">
        <v>86</v>
      </c>
      <c r="U6" s="34" t="s">
        <v>86</v>
      </c>
      <c r="V6" s="34" t="s">
        <v>85</v>
      </c>
      <c r="W6" s="34" t="s">
        <v>86</v>
      </c>
      <c r="X6" s="35" t="s">
        <v>86</v>
      </c>
      <c r="Y6" s="35" t="s">
        <v>86</v>
      </c>
      <c r="Z6" s="35" t="s">
        <v>86</v>
      </c>
      <c r="AA6" s="38" t="s">
        <v>86</v>
      </c>
      <c r="AB6" s="38" t="s">
        <v>86</v>
      </c>
      <c r="AC6" s="34" t="s">
        <v>86</v>
      </c>
      <c r="AD6" s="34" t="s">
        <v>86</v>
      </c>
      <c r="AE6" s="34" t="s">
        <v>86</v>
      </c>
      <c r="AF6" s="39" t="s">
        <v>86</v>
      </c>
      <c r="AG6" s="39" t="s">
        <v>86</v>
      </c>
      <c r="AH6" s="39" t="s">
        <v>86</v>
      </c>
      <c r="AI6" s="34" t="s">
        <v>86</v>
      </c>
      <c r="AJ6" s="34" t="s">
        <v>86</v>
      </c>
      <c r="AK6" s="34" t="s">
        <v>86</v>
      </c>
      <c r="AL6" s="34" t="s">
        <v>86</v>
      </c>
      <c r="AM6" s="34" t="s">
        <v>86</v>
      </c>
      <c r="AN6" s="34" t="s">
        <v>86</v>
      </c>
      <c r="AO6" s="34" t="s">
        <v>85</v>
      </c>
      <c r="AP6" s="34" t="s">
        <v>86</v>
      </c>
      <c r="AQ6" s="35" t="s">
        <v>86</v>
      </c>
      <c r="AR6" s="35" t="s">
        <v>86</v>
      </c>
      <c r="AS6" s="35" t="s">
        <v>86</v>
      </c>
      <c r="AT6" s="38" t="s">
        <v>86</v>
      </c>
      <c r="AU6" s="38" t="s">
        <v>86</v>
      </c>
      <c r="AV6" s="34" t="s">
        <v>86</v>
      </c>
      <c r="AW6" s="34" t="s">
        <v>86</v>
      </c>
      <c r="AX6" s="34" t="s">
        <v>86</v>
      </c>
      <c r="AY6" s="39" t="s">
        <v>86</v>
      </c>
      <c r="AZ6" s="39" t="s">
        <v>86</v>
      </c>
      <c r="BA6" s="39" t="s">
        <v>86</v>
      </c>
      <c r="BB6" s="34" t="s">
        <v>86</v>
      </c>
      <c r="BC6" s="34" t="s">
        <v>86</v>
      </c>
      <c r="BD6" s="34" t="s">
        <v>86</v>
      </c>
      <c r="BE6" s="34" t="s">
        <v>86</v>
      </c>
      <c r="BF6" s="34" t="s">
        <v>86</v>
      </c>
      <c r="BG6" s="34" t="s">
        <v>86</v>
      </c>
    </row>
    <row r="7" spans="1:59" ht="13.5">
      <c r="A7" s="95" t="s">
        <v>125</v>
      </c>
      <c r="B7" s="96"/>
      <c r="C7" s="17">
        <f>D7+H7</f>
        <v>11988721</v>
      </c>
      <c r="D7" s="17">
        <f>SUM(E7:G7)</f>
        <v>11640750</v>
      </c>
      <c r="E7" s="17">
        <v>3954357</v>
      </c>
      <c r="F7" s="17">
        <v>7316562</v>
      </c>
      <c r="G7" s="17">
        <v>369831</v>
      </c>
      <c r="H7" s="17">
        <v>347971</v>
      </c>
      <c r="I7" s="17">
        <v>781386</v>
      </c>
      <c r="J7" s="17">
        <f aca="true" t="shared" si="0" ref="J7:J57">K7+L7+P7+Q7+R7</f>
        <v>58619512</v>
      </c>
      <c r="K7" s="17">
        <v>17679326</v>
      </c>
      <c r="L7" s="56">
        <f aca="true" t="shared" si="1" ref="L7:L57">SUM(M7:O7)</f>
        <v>11028177</v>
      </c>
      <c r="M7" s="17">
        <v>1456667</v>
      </c>
      <c r="N7" s="17">
        <v>7614471</v>
      </c>
      <c r="O7" s="17">
        <v>1957039</v>
      </c>
      <c r="P7" s="17">
        <v>496950</v>
      </c>
      <c r="Q7" s="17">
        <v>28673034</v>
      </c>
      <c r="R7" s="17">
        <v>742025</v>
      </c>
      <c r="S7" s="17">
        <v>8235163</v>
      </c>
      <c r="T7" s="17">
        <v>3797601</v>
      </c>
      <c r="U7" s="17">
        <f>C7+J7+T7</f>
        <v>74405834</v>
      </c>
      <c r="V7" s="17">
        <f>W7+AA7</f>
        <v>321351</v>
      </c>
      <c r="W7" s="17">
        <f>SUM(X7:Z7)</f>
        <v>317571</v>
      </c>
      <c r="X7" s="17">
        <v>67625</v>
      </c>
      <c r="Y7" s="17">
        <v>31130</v>
      </c>
      <c r="Z7" s="17">
        <v>218816</v>
      </c>
      <c r="AA7" s="17">
        <v>3780</v>
      </c>
      <c r="AB7" s="17">
        <v>148877</v>
      </c>
      <c r="AC7" s="17">
        <f aca="true" t="shared" si="2" ref="AC7:AC57">AD7+AE7+AI7+AJ7+AK7</f>
        <v>10552801</v>
      </c>
      <c r="AD7" s="17">
        <v>2628983</v>
      </c>
      <c r="AE7" s="17">
        <f>SUM(AF7:AH7)</f>
        <v>3130578</v>
      </c>
      <c r="AF7" s="17">
        <v>249903</v>
      </c>
      <c r="AG7" s="17">
        <v>2638902</v>
      </c>
      <c r="AH7" s="17">
        <v>241773</v>
      </c>
      <c r="AI7" s="17">
        <v>228834</v>
      </c>
      <c r="AJ7" s="17">
        <v>4228132</v>
      </c>
      <c r="AK7" s="17">
        <v>336274</v>
      </c>
      <c r="AL7" s="17">
        <v>4077115</v>
      </c>
      <c r="AM7" s="17">
        <v>1113037</v>
      </c>
      <c r="AN7" s="17">
        <f>V7+AC7+AM7</f>
        <v>11987189</v>
      </c>
      <c r="AO7" s="17">
        <f aca="true" t="shared" si="3" ref="AO7:AO57">C7+V7</f>
        <v>12310072</v>
      </c>
      <c r="AP7" s="17">
        <f aca="true" t="shared" si="4" ref="AP7:BG21">D7+W7</f>
        <v>11958321</v>
      </c>
      <c r="AQ7" s="17">
        <f t="shared" si="4"/>
        <v>4021982</v>
      </c>
      <c r="AR7" s="17">
        <f t="shared" si="4"/>
        <v>7347692</v>
      </c>
      <c r="AS7" s="17">
        <f t="shared" si="4"/>
        <v>588647</v>
      </c>
      <c r="AT7" s="17">
        <f t="shared" si="4"/>
        <v>351751</v>
      </c>
      <c r="AU7" s="17">
        <f t="shared" si="4"/>
        <v>930263</v>
      </c>
      <c r="AV7" s="17">
        <f t="shared" si="4"/>
        <v>69172313</v>
      </c>
      <c r="AW7" s="17">
        <f t="shared" si="4"/>
        <v>20308309</v>
      </c>
      <c r="AX7" s="17">
        <f t="shared" si="4"/>
        <v>14158755</v>
      </c>
      <c r="AY7" s="17">
        <f t="shared" si="4"/>
        <v>1706570</v>
      </c>
      <c r="AZ7" s="17">
        <f t="shared" si="4"/>
        <v>10253373</v>
      </c>
      <c r="BA7" s="17">
        <f t="shared" si="4"/>
        <v>2198812</v>
      </c>
      <c r="BB7" s="17">
        <f t="shared" si="4"/>
        <v>725784</v>
      </c>
      <c r="BC7" s="17">
        <f t="shared" si="4"/>
        <v>32901166</v>
      </c>
      <c r="BD7" s="17">
        <f t="shared" si="4"/>
        <v>1078299</v>
      </c>
      <c r="BE7" s="17">
        <f t="shared" si="4"/>
        <v>12312278</v>
      </c>
      <c r="BF7" s="17">
        <f t="shared" si="4"/>
        <v>4910638</v>
      </c>
      <c r="BG7" s="17">
        <f t="shared" si="4"/>
        <v>86393023</v>
      </c>
    </row>
    <row r="8" spans="1:59" ht="13.5">
      <c r="A8" s="95" t="s">
        <v>22</v>
      </c>
      <c r="B8" s="96"/>
      <c r="C8" s="17">
        <f aca="true" t="shared" si="5" ref="C8:C57">D8+H8</f>
        <v>1124618</v>
      </c>
      <c r="D8" s="17">
        <f aca="true" t="shared" si="6" ref="D8:D57">SUM(E8:G8)</f>
        <v>1121636</v>
      </c>
      <c r="E8" s="17">
        <v>440575</v>
      </c>
      <c r="F8" s="17">
        <v>674037</v>
      </c>
      <c r="G8" s="17">
        <v>7024</v>
      </c>
      <c r="H8" s="17">
        <v>2982</v>
      </c>
      <c r="I8" s="17">
        <v>379142</v>
      </c>
      <c r="J8" s="17">
        <f t="shared" si="0"/>
        <v>14092425</v>
      </c>
      <c r="K8" s="17">
        <v>4565856</v>
      </c>
      <c r="L8" s="56">
        <f t="shared" si="1"/>
        <v>3159548</v>
      </c>
      <c r="M8" s="17">
        <v>125152</v>
      </c>
      <c r="N8" s="17">
        <v>2549610</v>
      </c>
      <c r="O8" s="17">
        <v>484786</v>
      </c>
      <c r="P8" s="17">
        <v>28704</v>
      </c>
      <c r="Q8" s="17">
        <v>6241026</v>
      </c>
      <c r="R8" s="17">
        <v>97291</v>
      </c>
      <c r="S8" s="17">
        <v>5531621</v>
      </c>
      <c r="T8" s="17">
        <v>678850</v>
      </c>
      <c r="U8" s="17">
        <f aca="true" t="shared" si="7" ref="U8:U57">C8+J8+T8</f>
        <v>15895893</v>
      </c>
      <c r="V8" s="17">
        <f aca="true" t="shared" si="8" ref="V8:V57">W8+AA8</f>
        <v>1418554</v>
      </c>
      <c r="W8" s="17">
        <f aca="true" t="shared" si="9" ref="W8:W57">SUM(X8:Z8)</f>
        <v>1417138</v>
      </c>
      <c r="X8" s="17">
        <v>1417138</v>
      </c>
      <c r="Y8" s="17">
        <v>0</v>
      </c>
      <c r="Z8" s="17">
        <v>0</v>
      </c>
      <c r="AA8" s="17">
        <v>1416</v>
      </c>
      <c r="AB8" s="17">
        <v>96392</v>
      </c>
      <c r="AC8" s="17">
        <f t="shared" si="2"/>
        <v>3379082</v>
      </c>
      <c r="AD8" s="17">
        <v>1163338</v>
      </c>
      <c r="AE8" s="17">
        <f aca="true" t="shared" si="10" ref="AE8:AE57">SUM(AF8:AH8)</f>
        <v>1478717</v>
      </c>
      <c r="AF8" s="17">
        <v>0</v>
      </c>
      <c r="AG8" s="17">
        <v>1477537</v>
      </c>
      <c r="AH8" s="17">
        <v>1180</v>
      </c>
      <c r="AI8" s="17">
        <v>1276</v>
      </c>
      <c r="AJ8" s="17">
        <v>662021</v>
      </c>
      <c r="AK8" s="17">
        <v>73730</v>
      </c>
      <c r="AL8" s="17">
        <v>2933337</v>
      </c>
      <c r="AM8" s="17">
        <v>160144</v>
      </c>
      <c r="AN8" s="17">
        <f aca="true" t="shared" si="11" ref="AN8:AN57">V8+AC8+AM8</f>
        <v>4957780</v>
      </c>
      <c r="AO8" s="17">
        <f t="shared" si="3"/>
        <v>2543172</v>
      </c>
      <c r="AP8" s="17">
        <f t="shared" si="4"/>
        <v>2538774</v>
      </c>
      <c r="AQ8" s="17">
        <f t="shared" si="4"/>
        <v>1857713</v>
      </c>
      <c r="AR8" s="17">
        <f t="shared" si="4"/>
        <v>674037</v>
      </c>
      <c r="AS8" s="17">
        <f t="shared" si="4"/>
        <v>7024</v>
      </c>
      <c r="AT8" s="17">
        <f t="shared" si="4"/>
        <v>4398</v>
      </c>
      <c r="AU8" s="17">
        <f t="shared" si="4"/>
        <v>475534</v>
      </c>
      <c r="AV8" s="17">
        <f t="shared" si="4"/>
        <v>17471507</v>
      </c>
      <c r="AW8" s="17">
        <f t="shared" si="4"/>
        <v>5729194</v>
      </c>
      <c r="AX8" s="17">
        <f t="shared" si="4"/>
        <v>4638265</v>
      </c>
      <c r="AY8" s="17">
        <f t="shared" si="4"/>
        <v>125152</v>
      </c>
      <c r="AZ8" s="17">
        <f t="shared" si="4"/>
        <v>4027147</v>
      </c>
      <c r="BA8" s="17">
        <f t="shared" si="4"/>
        <v>485966</v>
      </c>
      <c r="BB8" s="17">
        <f t="shared" si="4"/>
        <v>29980</v>
      </c>
      <c r="BC8" s="17">
        <f t="shared" si="4"/>
        <v>6903047</v>
      </c>
      <c r="BD8" s="17">
        <f t="shared" si="4"/>
        <v>171021</v>
      </c>
      <c r="BE8" s="17">
        <f t="shared" si="4"/>
        <v>8464958</v>
      </c>
      <c r="BF8" s="17">
        <f t="shared" si="4"/>
        <v>838994</v>
      </c>
      <c r="BG8" s="17">
        <f t="shared" si="4"/>
        <v>20853673</v>
      </c>
    </row>
    <row r="9" spans="1:59" ht="13.5">
      <c r="A9" s="95" t="s">
        <v>64</v>
      </c>
      <c r="B9" s="96"/>
      <c r="C9" s="17">
        <f t="shared" si="5"/>
        <v>337615</v>
      </c>
      <c r="D9" s="17">
        <f t="shared" si="6"/>
        <v>337015</v>
      </c>
      <c r="E9" s="17">
        <v>57450</v>
      </c>
      <c r="F9" s="17">
        <v>272833</v>
      </c>
      <c r="G9" s="17">
        <v>6732</v>
      </c>
      <c r="H9" s="17">
        <v>600</v>
      </c>
      <c r="I9" s="17">
        <v>69255</v>
      </c>
      <c r="J9" s="17">
        <f t="shared" si="0"/>
        <v>13102071</v>
      </c>
      <c r="K9" s="17">
        <v>3437228</v>
      </c>
      <c r="L9" s="56">
        <f t="shared" si="1"/>
        <v>4241837</v>
      </c>
      <c r="M9" s="17">
        <v>293579</v>
      </c>
      <c r="N9" s="17">
        <v>3544547</v>
      </c>
      <c r="O9" s="17">
        <v>403711</v>
      </c>
      <c r="P9" s="17">
        <v>21211</v>
      </c>
      <c r="Q9" s="17">
        <v>5251968</v>
      </c>
      <c r="R9" s="17">
        <v>149827</v>
      </c>
      <c r="S9" s="17">
        <v>4730640</v>
      </c>
      <c r="T9" s="17">
        <v>271754</v>
      </c>
      <c r="U9" s="17">
        <f t="shared" si="7"/>
        <v>13711440</v>
      </c>
      <c r="V9" s="17">
        <f t="shared" si="8"/>
        <v>2969762</v>
      </c>
      <c r="W9" s="17">
        <f t="shared" si="9"/>
        <v>2927635</v>
      </c>
      <c r="X9" s="17">
        <v>2796498</v>
      </c>
      <c r="Y9" s="17">
        <v>0</v>
      </c>
      <c r="Z9" s="17">
        <v>131137</v>
      </c>
      <c r="AA9" s="17">
        <v>42127</v>
      </c>
      <c r="AB9" s="17">
        <v>202963</v>
      </c>
      <c r="AC9" s="17">
        <f t="shared" si="2"/>
        <v>4493906</v>
      </c>
      <c r="AD9" s="17">
        <v>944992</v>
      </c>
      <c r="AE9" s="17">
        <f t="shared" si="10"/>
        <v>1512035</v>
      </c>
      <c r="AF9" s="17">
        <v>177</v>
      </c>
      <c r="AG9" s="17">
        <v>1505528</v>
      </c>
      <c r="AH9" s="17">
        <v>6330</v>
      </c>
      <c r="AI9" s="17">
        <v>0</v>
      </c>
      <c r="AJ9" s="17">
        <v>1997829</v>
      </c>
      <c r="AK9" s="17">
        <v>39050</v>
      </c>
      <c r="AL9" s="17">
        <v>2756668</v>
      </c>
      <c r="AM9" s="17">
        <v>104483</v>
      </c>
      <c r="AN9" s="17">
        <f t="shared" si="11"/>
        <v>7568151</v>
      </c>
      <c r="AO9" s="17">
        <f t="shared" si="3"/>
        <v>3307377</v>
      </c>
      <c r="AP9" s="17">
        <f t="shared" si="4"/>
        <v>3264650</v>
      </c>
      <c r="AQ9" s="17">
        <f t="shared" si="4"/>
        <v>2853948</v>
      </c>
      <c r="AR9" s="17">
        <f t="shared" si="4"/>
        <v>272833</v>
      </c>
      <c r="AS9" s="17">
        <f t="shared" si="4"/>
        <v>137869</v>
      </c>
      <c r="AT9" s="17">
        <f t="shared" si="4"/>
        <v>42727</v>
      </c>
      <c r="AU9" s="17">
        <f t="shared" si="4"/>
        <v>272218</v>
      </c>
      <c r="AV9" s="17">
        <f t="shared" si="4"/>
        <v>17595977</v>
      </c>
      <c r="AW9" s="17">
        <f t="shared" si="4"/>
        <v>4382220</v>
      </c>
      <c r="AX9" s="17">
        <f t="shared" si="4"/>
        <v>5753872</v>
      </c>
      <c r="AY9" s="17">
        <f t="shared" si="4"/>
        <v>293756</v>
      </c>
      <c r="AZ9" s="17">
        <f t="shared" si="4"/>
        <v>5050075</v>
      </c>
      <c r="BA9" s="17">
        <f t="shared" si="4"/>
        <v>410041</v>
      </c>
      <c r="BB9" s="17">
        <f t="shared" si="4"/>
        <v>21211</v>
      </c>
      <c r="BC9" s="17">
        <f t="shared" si="4"/>
        <v>7249797</v>
      </c>
      <c r="BD9" s="17">
        <f t="shared" si="4"/>
        <v>188877</v>
      </c>
      <c r="BE9" s="17">
        <f t="shared" si="4"/>
        <v>7487308</v>
      </c>
      <c r="BF9" s="17">
        <f t="shared" si="4"/>
        <v>376237</v>
      </c>
      <c r="BG9" s="17">
        <f t="shared" si="4"/>
        <v>21279591</v>
      </c>
    </row>
    <row r="10" spans="1:59" ht="13.5">
      <c r="A10" s="95" t="s">
        <v>56</v>
      </c>
      <c r="B10" s="96"/>
      <c r="C10" s="17">
        <f t="shared" si="5"/>
        <v>2152910</v>
      </c>
      <c r="D10" s="17">
        <f t="shared" si="6"/>
        <v>2149025</v>
      </c>
      <c r="E10" s="17">
        <v>1930749</v>
      </c>
      <c r="F10" s="17">
        <v>37276</v>
      </c>
      <c r="G10" s="17">
        <v>181000</v>
      </c>
      <c r="H10" s="17">
        <v>3885</v>
      </c>
      <c r="I10" s="17">
        <v>363332</v>
      </c>
      <c r="J10" s="17">
        <f t="shared" si="0"/>
        <v>18683546</v>
      </c>
      <c r="K10" s="17">
        <v>5284508</v>
      </c>
      <c r="L10" s="56">
        <f t="shared" si="1"/>
        <v>4001173</v>
      </c>
      <c r="M10" s="17">
        <v>241015</v>
      </c>
      <c r="N10" s="17">
        <v>3336805</v>
      </c>
      <c r="O10" s="17">
        <v>423353</v>
      </c>
      <c r="P10" s="17">
        <v>42972</v>
      </c>
      <c r="Q10" s="17">
        <v>9091099</v>
      </c>
      <c r="R10" s="17">
        <v>263794</v>
      </c>
      <c r="S10" s="17">
        <v>5123953</v>
      </c>
      <c r="T10" s="17">
        <v>195278</v>
      </c>
      <c r="U10" s="17">
        <f t="shared" si="7"/>
        <v>21031734</v>
      </c>
      <c r="V10" s="17">
        <f t="shared" si="8"/>
        <v>266545</v>
      </c>
      <c r="W10" s="17">
        <f t="shared" si="9"/>
        <v>256257</v>
      </c>
      <c r="X10" s="17">
        <v>109053</v>
      </c>
      <c r="Y10" s="17">
        <v>0</v>
      </c>
      <c r="Z10" s="17">
        <v>147204</v>
      </c>
      <c r="AA10" s="17">
        <v>10288</v>
      </c>
      <c r="AB10" s="17">
        <v>83586</v>
      </c>
      <c r="AC10" s="17">
        <f t="shared" si="2"/>
        <v>4714439</v>
      </c>
      <c r="AD10" s="17">
        <v>1076830</v>
      </c>
      <c r="AE10" s="17">
        <f t="shared" si="10"/>
        <v>1984017</v>
      </c>
      <c r="AF10" s="17">
        <v>8042</v>
      </c>
      <c r="AG10" s="17">
        <v>1950684</v>
      </c>
      <c r="AH10" s="17">
        <v>25291</v>
      </c>
      <c r="AI10" s="17">
        <v>558</v>
      </c>
      <c r="AJ10" s="17">
        <v>1619774</v>
      </c>
      <c r="AK10" s="17">
        <v>33260</v>
      </c>
      <c r="AL10" s="17">
        <v>3100492</v>
      </c>
      <c r="AM10" s="17">
        <v>267151</v>
      </c>
      <c r="AN10" s="17">
        <f t="shared" si="11"/>
        <v>5248135</v>
      </c>
      <c r="AO10" s="17">
        <f t="shared" si="3"/>
        <v>2419455</v>
      </c>
      <c r="AP10" s="17">
        <f t="shared" si="4"/>
        <v>2405282</v>
      </c>
      <c r="AQ10" s="17">
        <f t="shared" si="4"/>
        <v>2039802</v>
      </c>
      <c r="AR10" s="17">
        <f t="shared" si="4"/>
        <v>37276</v>
      </c>
      <c r="AS10" s="17">
        <f t="shared" si="4"/>
        <v>328204</v>
      </c>
      <c r="AT10" s="17">
        <f t="shared" si="4"/>
        <v>14173</v>
      </c>
      <c r="AU10" s="17">
        <f t="shared" si="4"/>
        <v>446918</v>
      </c>
      <c r="AV10" s="17">
        <f t="shared" si="4"/>
        <v>23397985</v>
      </c>
      <c r="AW10" s="17">
        <f t="shared" si="4"/>
        <v>6361338</v>
      </c>
      <c r="AX10" s="17">
        <f t="shared" si="4"/>
        <v>5985190</v>
      </c>
      <c r="AY10" s="17">
        <f t="shared" si="4"/>
        <v>249057</v>
      </c>
      <c r="AZ10" s="17">
        <f t="shared" si="4"/>
        <v>5287489</v>
      </c>
      <c r="BA10" s="17">
        <f t="shared" si="4"/>
        <v>448644</v>
      </c>
      <c r="BB10" s="17">
        <f t="shared" si="4"/>
        <v>43530</v>
      </c>
      <c r="BC10" s="17">
        <f t="shared" si="4"/>
        <v>10710873</v>
      </c>
      <c r="BD10" s="17">
        <f t="shared" si="4"/>
        <v>297054</v>
      </c>
      <c r="BE10" s="17">
        <f t="shared" si="4"/>
        <v>8224445</v>
      </c>
      <c r="BF10" s="17">
        <f t="shared" si="4"/>
        <v>462429</v>
      </c>
      <c r="BG10" s="17">
        <f t="shared" si="4"/>
        <v>26279869</v>
      </c>
    </row>
    <row r="11" spans="1:59" ht="13.5">
      <c r="A11" s="95" t="s">
        <v>4</v>
      </c>
      <c r="B11" s="96"/>
      <c r="C11" s="17">
        <f t="shared" si="5"/>
        <v>436392</v>
      </c>
      <c r="D11" s="17">
        <f t="shared" si="6"/>
        <v>403798</v>
      </c>
      <c r="E11" s="17">
        <v>388940</v>
      </c>
      <c r="F11" s="17">
        <v>9851</v>
      </c>
      <c r="G11" s="17">
        <v>5007</v>
      </c>
      <c r="H11" s="17">
        <v>32594</v>
      </c>
      <c r="I11" s="17">
        <v>87951</v>
      </c>
      <c r="J11" s="17">
        <f t="shared" si="0"/>
        <v>11532859</v>
      </c>
      <c r="K11" s="17">
        <v>2714879</v>
      </c>
      <c r="L11" s="56">
        <f t="shared" si="1"/>
        <v>3413876</v>
      </c>
      <c r="M11" s="17">
        <v>333415</v>
      </c>
      <c r="N11" s="17">
        <v>2783047</v>
      </c>
      <c r="O11" s="17">
        <v>297414</v>
      </c>
      <c r="P11" s="17">
        <v>35850</v>
      </c>
      <c r="Q11" s="17">
        <v>5249359</v>
      </c>
      <c r="R11" s="17">
        <v>118895</v>
      </c>
      <c r="S11" s="17">
        <v>3295601</v>
      </c>
      <c r="T11" s="17">
        <v>213635</v>
      </c>
      <c r="U11" s="17">
        <f t="shared" si="7"/>
        <v>12182886</v>
      </c>
      <c r="V11" s="17">
        <f t="shared" si="8"/>
        <v>301814</v>
      </c>
      <c r="W11" s="17">
        <f t="shared" si="9"/>
        <v>301814</v>
      </c>
      <c r="X11" s="17">
        <v>301814</v>
      </c>
      <c r="Y11" s="17">
        <v>0</v>
      </c>
      <c r="Z11" s="17">
        <v>0</v>
      </c>
      <c r="AA11" s="17">
        <v>0</v>
      </c>
      <c r="AB11" s="17">
        <v>28740</v>
      </c>
      <c r="AC11" s="17">
        <f t="shared" si="2"/>
        <v>3443484</v>
      </c>
      <c r="AD11" s="17">
        <v>957518</v>
      </c>
      <c r="AE11" s="17">
        <f t="shared" si="10"/>
        <v>1987708</v>
      </c>
      <c r="AF11" s="17">
        <v>0</v>
      </c>
      <c r="AG11" s="17">
        <v>1984078</v>
      </c>
      <c r="AH11" s="17">
        <v>3630</v>
      </c>
      <c r="AI11" s="17">
        <v>0</v>
      </c>
      <c r="AJ11" s="17">
        <v>406082</v>
      </c>
      <c r="AK11" s="17">
        <v>92176</v>
      </c>
      <c r="AL11" s="17">
        <v>2444861</v>
      </c>
      <c r="AM11" s="17">
        <v>60781</v>
      </c>
      <c r="AN11" s="17">
        <f t="shared" si="11"/>
        <v>3806079</v>
      </c>
      <c r="AO11" s="17">
        <f t="shared" si="3"/>
        <v>738206</v>
      </c>
      <c r="AP11" s="17">
        <f t="shared" si="4"/>
        <v>705612</v>
      </c>
      <c r="AQ11" s="17">
        <f t="shared" si="4"/>
        <v>690754</v>
      </c>
      <c r="AR11" s="17">
        <f t="shared" si="4"/>
        <v>9851</v>
      </c>
      <c r="AS11" s="17">
        <f t="shared" si="4"/>
        <v>5007</v>
      </c>
      <c r="AT11" s="17">
        <f t="shared" si="4"/>
        <v>32594</v>
      </c>
      <c r="AU11" s="17">
        <f t="shared" si="4"/>
        <v>116691</v>
      </c>
      <c r="AV11" s="17">
        <f t="shared" si="4"/>
        <v>14976343</v>
      </c>
      <c r="AW11" s="17">
        <f t="shared" si="4"/>
        <v>3672397</v>
      </c>
      <c r="AX11" s="17">
        <f t="shared" si="4"/>
        <v>5401584</v>
      </c>
      <c r="AY11" s="17">
        <f t="shared" si="4"/>
        <v>333415</v>
      </c>
      <c r="AZ11" s="17">
        <f t="shared" si="4"/>
        <v>4767125</v>
      </c>
      <c r="BA11" s="17">
        <f t="shared" si="4"/>
        <v>301044</v>
      </c>
      <c r="BB11" s="17">
        <f t="shared" si="4"/>
        <v>35850</v>
      </c>
      <c r="BC11" s="17">
        <f t="shared" si="4"/>
        <v>5655441</v>
      </c>
      <c r="BD11" s="17">
        <f t="shared" si="4"/>
        <v>211071</v>
      </c>
      <c r="BE11" s="17">
        <f t="shared" si="4"/>
        <v>5740462</v>
      </c>
      <c r="BF11" s="17">
        <f t="shared" si="4"/>
        <v>274416</v>
      </c>
      <c r="BG11" s="17">
        <f t="shared" si="4"/>
        <v>15988965</v>
      </c>
    </row>
    <row r="12" spans="1:59" ht="13.5">
      <c r="A12" s="95" t="s">
        <v>58</v>
      </c>
      <c r="B12" s="96"/>
      <c r="C12" s="17">
        <f t="shared" si="5"/>
        <v>1759277</v>
      </c>
      <c r="D12" s="17">
        <f t="shared" si="6"/>
        <v>1664360</v>
      </c>
      <c r="E12" s="17">
        <v>1647633</v>
      </c>
      <c r="F12" s="17">
        <v>12947</v>
      </c>
      <c r="G12" s="17">
        <v>3780</v>
      </c>
      <c r="H12" s="17">
        <v>94917</v>
      </c>
      <c r="I12" s="17">
        <v>91753</v>
      </c>
      <c r="J12" s="17">
        <f t="shared" si="0"/>
        <v>9186362</v>
      </c>
      <c r="K12" s="17">
        <v>2313325</v>
      </c>
      <c r="L12" s="56">
        <f t="shared" si="1"/>
        <v>3512256</v>
      </c>
      <c r="M12" s="17">
        <v>968909</v>
      </c>
      <c r="N12" s="17">
        <v>2324512</v>
      </c>
      <c r="O12" s="17">
        <v>218835</v>
      </c>
      <c r="P12" s="17">
        <v>5648</v>
      </c>
      <c r="Q12" s="17">
        <v>3080128</v>
      </c>
      <c r="R12" s="17">
        <v>275005</v>
      </c>
      <c r="S12" s="17">
        <v>2896301</v>
      </c>
      <c r="T12" s="17">
        <v>208293</v>
      </c>
      <c r="U12" s="17">
        <f t="shared" si="7"/>
        <v>11153932</v>
      </c>
      <c r="V12" s="17">
        <f t="shared" si="8"/>
        <v>2205</v>
      </c>
      <c r="W12" s="17">
        <f t="shared" si="9"/>
        <v>2205</v>
      </c>
      <c r="X12" s="17">
        <v>2205</v>
      </c>
      <c r="Y12" s="17">
        <v>0</v>
      </c>
      <c r="Z12" s="17">
        <v>0</v>
      </c>
      <c r="AA12" s="17">
        <v>0</v>
      </c>
      <c r="AB12" s="17">
        <v>2147</v>
      </c>
      <c r="AC12" s="17">
        <f t="shared" si="2"/>
        <v>2906025</v>
      </c>
      <c r="AD12" s="17">
        <v>989317</v>
      </c>
      <c r="AE12" s="17">
        <f t="shared" si="10"/>
        <v>1414518</v>
      </c>
      <c r="AF12" s="17">
        <v>305893</v>
      </c>
      <c r="AG12" s="17">
        <v>1108625</v>
      </c>
      <c r="AH12" s="17">
        <v>0</v>
      </c>
      <c r="AI12" s="17">
        <v>15992</v>
      </c>
      <c r="AJ12" s="17">
        <v>335363</v>
      </c>
      <c r="AK12" s="17">
        <v>150835</v>
      </c>
      <c r="AL12" s="17">
        <v>1854039</v>
      </c>
      <c r="AM12" s="17">
        <v>106927</v>
      </c>
      <c r="AN12" s="17">
        <f t="shared" si="11"/>
        <v>3015157</v>
      </c>
      <c r="AO12" s="17">
        <f t="shared" si="3"/>
        <v>1761482</v>
      </c>
      <c r="AP12" s="17">
        <f t="shared" si="4"/>
        <v>1666565</v>
      </c>
      <c r="AQ12" s="17">
        <f t="shared" si="4"/>
        <v>1649838</v>
      </c>
      <c r="AR12" s="17">
        <f t="shared" si="4"/>
        <v>12947</v>
      </c>
      <c r="AS12" s="17">
        <f t="shared" si="4"/>
        <v>3780</v>
      </c>
      <c r="AT12" s="17">
        <f t="shared" si="4"/>
        <v>94917</v>
      </c>
      <c r="AU12" s="17">
        <f t="shared" si="4"/>
        <v>93900</v>
      </c>
      <c r="AV12" s="17">
        <f t="shared" si="4"/>
        <v>12092387</v>
      </c>
      <c r="AW12" s="17">
        <f t="shared" si="4"/>
        <v>3302642</v>
      </c>
      <c r="AX12" s="17">
        <f t="shared" si="4"/>
        <v>4926774</v>
      </c>
      <c r="AY12" s="17">
        <f t="shared" si="4"/>
        <v>1274802</v>
      </c>
      <c r="AZ12" s="17">
        <f t="shared" si="4"/>
        <v>3433137</v>
      </c>
      <c r="BA12" s="17">
        <f t="shared" si="4"/>
        <v>218835</v>
      </c>
      <c r="BB12" s="17">
        <f t="shared" si="4"/>
        <v>21640</v>
      </c>
      <c r="BC12" s="17">
        <f t="shared" si="4"/>
        <v>3415491</v>
      </c>
      <c r="BD12" s="17">
        <f t="shared" si="4"/>
        <v>425840</v>
      </c>
      <c r="BE12" s="17">
        <f t="shared" si="4"/>
        <v>4750340</v>
      </c>
      <c r="BF12" s="17">
        <f t="shared" si="4"/>
        <v>315220</v>
      </c>
      <c r="BG12" s="17">
        <f t="shared" si="4"/>
        <v>14169089</v>
      </c>
    </row>
    <row r="13" spans="1:59" ht="13.5">
      <c r="A13" s="95" t="s">
        <v>21</v>
      </c>
      <c r="B13" s="96"/>
      <c r="C13" s="17">
        <f t="shared" si="5"/>
        <v>1595520</v>
      </c>
      <c r="D13" s="17">
        <f t="shared" si="6"/>
        <v>1479885</v>
      </c>
      <c r="E13" s="17">
        <v>1346466</v>
      </c>
      <c r="F13" s="17">
        <v>122648</v>
      </c>
      <c r="G13" s="17">
        <v>10771</v>
      </c>
      <c r="H13" s="17">
        <v>115635</v>
      </c>
      <c r="I13" s="17">
        <v>382063</v>
      </c>
      <c r="J13" s="17">
        <f t="shared" si="0"/>
        <v>17374241</v>
      </c>
      <c r="K13" s="17">
        <v>4129894</v>
      </c>
      <c r="L13" s="56">
        <f t="shared" si="1"/>
        <v>5065035</v>
      </c>
      <c r="M13" s="17">
        <v>557348</v>
      </c>
      <c r="N13" s="17">
        <v>3945586</v>
      </c>
      <c r="O13" s="17">
        <v>562101</v>
      </c>
      <c r="P13" s="17">
        <v>25252</v>
      </c>
      <c r="Q13" s="17">
        <v>7926884</v>
      </c>
      <c r="R13" s="17">
        <v>227176</v>
      </c>
      <c r="S13" s="17">
        <v>4382607</v>
      </c>
      <c r="T13" s="17">
        <v>91402</v>
      </c>
      <c r="U13" s="17">
        <f t="shared" si="7"/>
        <v>19061163</v>
      </c>
      <c r="V13" s="17">
        <f t="shared" si="8"/>
        <v>1928592</v>
      </c>
      <c r="W13" s="17">
        <f t="shared" si="9"/>
        <v>1917965</v>
      </c>
      <c r="X13" s="17">
        <v>1909520</v>
      </c>
      <c r="Y13" s="17">
        <v>3823</v>
      </c>
      <c r="Z13" s="17">
        <v>4622</v>
      </c>
      <c r="AA13" s="17">
        <v>10627</v>
      </c>
      <c r="AB13" s="17">
        <v>209287</v>
      </c>
      <c r="AC13" s="17">
        <f t="shared" si="2"/>
        <v>4259740</v>
      </c>
      <c r="AD13" s="17">
        <v>1666799</v>
      </c>
      <c r="AE13" s="17">
        <f t="shared" si="10"/>
        <v>1711335</v>
      </c>
      <c r="AF13" s="17">
        <v>46625</v>
      </c>
      <c r="AG13" s="17">
        <v>1383995</v>
      </c>
      <c r="AH13" s="17">
        <v>280715</v>
      </c>
      <c r="AI13" s="17">
        <v>13786</v>
      </c>
      <c r="AJ13" s="17">
        <v>780501</v>
      </c>
      <c r="AK13" s="17">
        <v>87319</v>
      </c>
      <c r="AL13" s="17">
        <v>1612117</v>
      </c>
      <c r="AM13" s="17">
        <v>89192</v>
      </c>
      <c r="AN13" s="17">
        <f t="shared" si="11"/>
        <v>6277524</v>
      </c>
      <c r="AO13" s="17">
        <f t="shared" si="3"/>
        <v>3524112</v>
      </c>
      <c r="AP13" s="17">
        <f t="shared" si="4"/>
        <v>3397850</v>
      </c>
      <c r="AQ13" s="17">
        <f t="shared" si="4"/>
        <v>3255986</v>
      </c>
      <c r="AR13" s="17">
        <f t="shared" si="4"/>
        <v>126471</v>
      </c>
      <c r="AS13" s="17">
        <f t="shared" si="4"/>
        <v>15393</v>
      </c>
      <c r="AT13" s="17">
        <f t="shared" si="4"/>
        <v>126262</v>
      </c>
      <c r="AU13" s="17">
        <f t="shared" si="4"/>
        <v>591350</v>
      </c>
      <c r="AV13" s="17">
        <f t="shared" si="4"/>
        <v>21633981</v>
      </c>
      <c r="AW13" s="17">
        <f t="shared" si="4"/>
        <v>5796693</v>
      </c>
      <c r="AX13" s="17">
        <f t="shared" si="4"/>
        <v>6776370</v>
      </c>
      <c r="AY13" s="17">
        <f t="shared" si="4"/>
        <v>603973</v>
      </c>
      <c r="AZ13" s="17">
        <f t="shared" si="4"/>
        <v>5329581</v>
      </c>
      <c r="BA13" s="17">
        <f t="shared" si="4"/>
        <v>842816</v>
      </c>
      <c r="BB13" s="17">
        <f t="shared" si="4"/>
        <v>39038</v>
      </c>
      <c r="BC13" s="17">
        <f t="shared" si="4"/>
        <v>8707385</v>
      </c>
      <c r="BD13" s="17">
        <f t="shared" si="4"/>
        <v>314495</v>
      </c>
      <c r="BE13" s="17">
        <f t="shared" si="4"/>
        <v>5994724</v>
      </c>
      <c r="BF13" s="17">
        <f t="shared" si="4"/>
        <v>180594</v>
      </c>
      <c r="BG13" s="17">
        <f t="shared" si="4"/>
        <v>25338687</v>
      </c>
    </row>
    <row r="14" spans="1:59" ht="13.5">
      <c r="A14" s="95" t="s">
        <v>101</v>
      </c>
      <c r="B14" s="96"/>
      <c r="C14" s="17">
        <f t="shared" si="5"/>
        <v>1115053</v>
      </c>
      <c r="D14" s="17">
        <f t="shared" si="6"/>
        <v>1077326</v>
      </c>
      <c r="E14" s="17">
        <v>619464</v>
      </c>
      <c r="F14" s="17">
        <v>397948</v>
      </c>
      <c r="G14" s="17">
        <v>59914</v>
      </c>
      <c r="H14" s="17">
        <v>37727</v>
      </c>
      <c r="I14" s="17">
        <v>114786</v>
      </c>
      <c r="J14" s="17">
        <f t="shared" si="0"/>
        <v>30447228</v>
      </c>
      <c r="K14" s="17">
        <v>5081977</v>
      </c>
      <c r="L14" s="56">
        <f t="shared" si="1"/>
        <v>9490568</v>
      </c>
      <c r="M14" s="17">
        <v>451210</v>
      </c>
      <c r="N14" s="17">
        <v>7562022</v>
      </c>
      <c r="O14" s="17">
        <v>1477336</v>
      </c>
      <c r="P14" s="17">
        <v>35712</v>
      </c>
      <c r="Q14" s="17">
        <v>15030244</v>
      </c>
      <c r="R14" s="17">
        <v>808727</v>
      </c>
      <c r="S14" s="17">
        <v>10502959</v>
      </c>
      <c r="T14" s="17">
        <v>2616212</v>
      </c>
      <c r="U14" s="17">
        <f t="shared" si="7"/>
        <v>34178493</v>
      </c>
      <c r="V14" s="17">
        <f t="shared" si="8"/>
        <v>3328207</v>
      </c>
      <c r="W14" s="17">
        <f t="shared" si="9"/>
        <v>3279214</v>
      </c>
      <c r="X14" s="17">
        <v>1186490</v>
      </c>
      <c r="Y14" s="17">
        <v>1404321</v>
      </c>
      <c r="Z14" s="17">
        <v>688403</v>
      </c>
      <c r="AA14" s="17">
        <v>48993</v>
      </c>
      <c r="AB14" s="17">
        <v>694855</v>
      </c>
      <c r="AC14" s="17">
        <f t="shared" si="2"/>
        <v>5952720</v>
      </c>
      <c r="AD14" s="17">
        <v>1660334</v>
      </c>
      <c r="AE14" s="17">
        <f t="shared" si="10"/>
        <v>2116154</v>
      </c>
      <c r="AF14" s="17">
        <v>66160</v>
      </c>
      <c r="AG14" s="17">
        <v>1928015</v>
      </c>
      <c r="AH14" s="17">
        <v>121979</v>
      </c>
      <c r="AI14" s="17">
        <v>59232</v>
      </c>
      <c r="AJ14" s="17">
        <v>1768686</v>
      </c>
      <c r="AK14" s="17">
        <v>348314</v>
      </c>
      <c r="AL14" s="17">
        <v>2560365</v>
      </c>
      <c r="AM14" s="17">
        <v>913401</v>
      </c>
      <c r="AN14" s="17">
        <f t="shared" si="11"/>
        <v>10194328</v>
      </c>
      <c r="AO14" s="17">
        <f t="shared" si="3"/>
        <v>4443260</v>
      </c>
      <c r="AP14" s="17">
        <f t="shared" si="4"/>
        <v>4356540</v>
      </c>
      <c r="AQ14" s="17">
        <f t="shared" si="4"/>
        <v>1805954</v>
      </c>
      <c r="AR14" s="17">
        <f t="shared" si="4"/>
        <v>1802269</v>
      </c>
      <c r="AS14" s="17">
        <f t="shared" si="4"/>
        <v>748317</v>
      </c>
      <c r="AT14" s="17">
        <f t="shared" si="4"/>
        <v>86720</v>
      </c>
      <c r="AU14" s="17">
        <f t="shared" si="4"/>
        <v>809641</v>
      </c>
      <c r="AV14" s="17">
        <f t="shared" si="4"/>
        <v>36399948</v>
      </c>
      <c r="AW14" s="17">
        <f t="shared" si="4"/>
        <v>6742311</v>
      </c>
      <c r="AX14" s="17">
        <f t="shared" si="4"/>
        <v>11606722</v>
      </c>
      <c r="AY14" s="17">
        <f t="shared" si="4"/>
        <v>517370</v>
      </c>
      <c r="AZ14" s="17">
        <f t="shared" si="4"/>
        <v>9490037</v>
      </c>
      <c r="BA14" s="17">
        <f t="shared" si="4"/>
        <v>1599315</v>
      </c>
      <c r="BB14" s="17">
        <f t="shared" si="4"/>
        <v>94944</v>
      </c>
      <c r="BC14" s="17">
        <f t="shared" si="4"/>
        <v>16798930</v>
      </c>
      <c r="BD14" s="17">
        <f t="shared" si="4"/>
        <v>1157041</v>
      </c>
      <c r="BE14" s="17">
        <f t="shared" si="4"/>
        <v>13063324</v>
      </c>
      <c r="BF14" s="17">
        <f t="shared" si="4"/>
        <v>3529613</v>
      </c>
      <c r="BG14" s="17">
        <f t="shared" si="4"/>
        <v>44372821</v>
      </c>
    </row>
    <row r="15" spans="1:59" ht="13.5">
      <c r="A15" s="95" t="s">
        <v>77</v>
      </c>
      <c r="B15" s="96"/>
      <c r="C15" s="17">
        <f t="shared" si="5"/>
        <v>5130562</v>
      </c>
      <c r="D15" s="17">
        <f t="shared" si="6"/>
        <v>4921068</v>
      </c>
      <c r="E15" s="17">
        <v>2534997</v>
      </c>
      <c r="F15" s="17">
        <v>1995430</v>
      </c>
      <c r="G15" s="17">
        <v>390641</v>
      </c>
      <c r="H15" s="17">
        <v>209494</v>
      </c>
      <c r="I15" s="17">
        <v>175970</v>
      </c>
      <c r="J15" s="17">
        <f t="shared" si="0"/>
        <v>20251596</v>
      </c>
      <c r="K15" s="17">
        <v>5191715</v>
      </c>
      <c r="L15" s="56">
        <f t="shared" si="1"/>
        <v>4638729</v>
      </c>
      <c r="M15" s="17">
        <v>336959</v>
      </c>
      <c r="N15" s="17">
        <v>3985427</v>
      </c>
      <c r="O15" s="17">
        <v>316343</v>
      </c>
      <c r="P15" s="17">
        <v>61530</v>
      </c>
      <c r="Q15" s="17">
        <v>10200819</v>
      </c>
      <c r="R15" s="17">
        <v>158803</v>
      </c>
      <c r="S15" s="17">
        <v>3851155</v>
      </c>
      <c r="T15" s="17">
        <v>895435</v>
      </c>
      <c r="U15" s="17">
        <f t="shared" si="7"/>
        <v>26277593</v>
      </c>
      <c r="V15" s="17">
        <f t="shared" si="8"/>
        <v>51131</v>
      </c>
      <c r="W15" s="17">
        <f t="shared" si="9"/>
        <v>51131</v>
      </c>
      <c r="X15" s="17">
        <v>50822</v>
      </c>
      <c r="Y15" s="17">
        <v>309</v>
      </c>
      <c r="Z15" s="17">
        <v>0</v>
      </c>
      <c r="AA15" s="17">
        <v>0</v>
      </c>
      <c r="AB15" s="17">
        <v>29400</v>
      </c>
      <c r="AC15" s="17">
        <f t="shared" si="2"/>
        <v>3895262</v>
      </c>
      <c r="AD15" s="17">
        <v>1298907</v>
      </c>
      <c r="AE15" s="17">
        <f t="shared" si="10"/>
        <v>1493454</v>
      </c>
      <c r="AF15" s="17">
        <v>46733</v>
      </c>
      <c r="AG15" s="17">
        <v>1445159</v>
      </c>
      <c r="AH15" s="17">
        <v>1562</v>
      </c>
      <c r="AI15" s="17">
        <v>19290</v>
      </c>
      <c r="AJ15" s="17">
        <v>1030577</v>
      </c>
      <c r="AK15" s="17">
        <v>53034</v>
      </c>
      <c r="AL15" s="17">
        <v>1735585</v>
      </c>
      <c r="AM15" s="17">
        <v>292325</v>
      </c>
      <c r="AN15" s="17">
        <f t="shared" si="11"/>
        <v>4238718</v>
      </c>
      <c r="AO15" s="17">
        <f t="shared" si="3"/>
        <v>5181693</v>
      </c>
      <c r="AP15" s="17">
        <f t="shared" si="4"/>
        <v>4972199</v>
      </c>
      <c r="AQ15" s="17">
        <f t="shared" si="4"/>
        <v>2585819</v>
      </c>
      <c r="AR15" s="17">
        <f t="shared" si="4"/>
        <v>1995739</v>
      </c>
      <c r="AS15" s="17">
        <f t="shared" si="4"/>
        <v>390641</v>
      </c>
      <c r="AT15" s="17">
        <f t="shared" si="4"/>
        <v>209494</v>
      </c>
      <c r="AU15" s="17">
        <f t="shared" si="4"/>
        <v>205370</v>
      </c>
      <c r="AV15" s="17">
        <f t="shared" si="4"/>
        <v>24146858</v>
      </c>
      <c r="AW15" s="17">
        <f t="shared" si="4"/>
        <v>6490622</v>
      </c>
      <c r="AX15" s="17">
        <f t="shared" si="4"/>
        <v>6132183</v>
      </c>
      <c r="AY15" s="17">
        <f t="shared" si="4"/>
        <v>383692</v>
      </c>
      <c r="AZ15" s="17">
        <f t="shared" si="4"/>
        <v>5430586</v>
      </c>
      <c r="BA15" s="17">
        <f t="shared" si="4"/>
        <v>317905</v>
      </c>
      <c r="BB15" s="17">
        <f t="shared" si="4"/>
        <v>80820</v>
      </c>
      <c r="BC15" s="17">
        <f t="shared" si="4"/>
        <v>11231396</v>
      </c>
      <c r="BD15" s="17">
        <f t="shared" si="4"/>
        <v>211837</v>
      </c>
      <c r="BE15" s="17">
        <f t="shared" si="4"/>
        <v>5586740</v>
      </c>
      <c r="BF15" s="17">
        <f t="shared" si="4"/>
        <v>1187760</v>
      </c>
      <c r="BG15" s="17">
        <f t="shared" si="4"/>
        <v>30516311</v>
      </c>
    </row>
    <row r="16" spans="1:59" ht="13.5">
      <c r="A16" s="95" t="s">
        <v>57</v>
      </c>
      <c r="B16" s="96"/>
      <c r="C16" s="17">
        <f t="shared" si="5"/>
        <v>575973</v>
      </c>
      <c r="D16" s="17">
        <f t="shared" si="6"/>
        <v>569547</v>
      </c>
      <c r="E16" s="17">
        <v>544182</v>
      </c>
      <c r="F16" s="17">
        <v>16471</v>
      </c>
      <c r="G16" s="17">
        <v>8894</v>
      </c>
      <c r="H16" s="17">
        <v>6426</v>
      </c>
      <c r="I16" s="17">
        <v>13645</v>
      </c>
      <c r="J16" s="17">
        <f t="shared" si="0"/>
        <v>19960872</v>
      </c>
      <c r="K16" s="17">
        <v>4514981</v>
      </c>
      <c r="L16" s="56">
        <f t="shared" si="1"/>
        <v>4850744</v>
      </c>
      <c r="M16" s="17">
        <v>301362</v>
      </c>
      <c r="N16" s="17">
        <v>3921652</v>
      </c>
      <c r="O16" s="17">
        <v>627730</v>
      </c>
      <c r="P16" s="17">
        <v>72614</v>
      </c>
      <c r="Q16" s="17">
        <v>9766157</v>
      </c>
      <c r="R16" s="17">
        <v>756376</v>
      </c>
      <c r="S16" s="17">
        <v>4025868</v>
      </c>
      <c r="T16" s="17">
        <v>1393170</v>
      </c>
      <c r="U16" s="17">
        <f t="shared" si="7"/>
        <v>21930015</v>
      </c>
      <c r="V16" s="17">
        <f t="shared" si="8"/>
        <v>231297</v>
      </c>
      <c r="W16" s="17">
        <f t="shared" si="9"/>
        <v>231144</v>
      </c>
      <c r="X16" s="17">
        <v>220150</v>
      </c>
      <c r="Y16" s="17">
        <v>0</v>
      </c>
      <c r="Z16" s="17">
        <v>10994</v>
      </c>
      <c r="AA16" s="17">
        <v>153</v>
      </c>
      <c r="AB16" s="17">
        <v>1284</v>
      </c>
      <c r="AC16" s="17">
        <f t="shared" si="2"/>
        <v>4657455</v>
      </c>
      <c r="AD16" s="17">
        <v>950452</v>
      </c>
      <c r="AE16" s="17">
        <f t="shared" si="10"/>
        <v>2064581</v>
      </c>
      <c r="AF16" s="17">
        <v>75562</v>
      </c>
      <c r="AG16" s="17">
        <v>1982329</v>
      </c>
      <c r="AH16" s="17">
        <v>6690</v>
      </c>
      <c r="AI16" s="17">
        <v>0</v>
      </c>
      <c r="AJ16" s="17">
        <v>1550900</v>
      </c>
      <c r="AK16" s="17">
        <v>91522</v>
      </c>
      <c r="AL16" s="17">
        <v>1878260</v>
      </c>
      <c r="AM16" s="17">
        <v>168833</v>
      </c>
      <c r="AN16" s="17">
        <f t="shared" si="11"/>
        <v>5057585</v>
      </c>
      <c r="AO16" s="17">
        <f t="shared" si="3"/>
        <v>807270</v>
      </c>
      <c r="AP16" s="17">
        <f t="shared" si="4"/>
        <v>800691</v>
      </c>
      <c r="AQ16" s="17">
        <f t="shared" si="4"/>
        <v>764332</v>
      </c>
      <c r="AR16" s="17">
        <f t="shared" si="4"/>
        <v>16471</v>
      </c>
      <c r="AS16" s="17">
        <f t="shared" si="4"/>
        <v>19888</v>
      </c>
      <c r="AT16" s="17">
        <f t="shared" si="4"/>
        <v>6579</v>
      </c>
      <c r="AU16" s="17">
        <f t="shared" si="4"/>
        <v>14929</v>
      </c>
      <c r="AV16" s="17">
        <f t="shared" si="4"/>
        <v>24618327</v>
      </c>
      <c r="AW16" s="17">
        <f t="shared" si="4"/>
        <v>5465433</v>
      </c>
      <c r="AX16" s="17">
        <f t="shared" si="4"/>
        <v>6915325</v>
      </c>
      <c r="AY16" s="17">
        <f t="shared" si="4"/>
        <v>376924</v>
      </c>
      <c r="AZ16" s="17">
        <f t="shared" si="4"/>
        <v>5903981</v>
      </c>
      <c r="BA16" s="17">
        <f t="shared" si="4"/>
        <v>634420</v>
      </c>
      <c r="BB16" s="17">
        <f t="shared" si="4"/>
        <v>72614</v>
      </c>
      <c r="BC16" s="17">
        <f t="shared" si="4"/>
        <v>11317057</v>
      </c>
      <c r="BD16" s="17">
        <f t="shared" si="4"/>
        <v>847898</v>
      </c>
      <c r="BE16" s="17">
        <f t="shared" si="4"/>
        <v>5904128</v>
      </c>
      <c r="BF16" s="17">
        <f t="shared" si="4"/>
        <v>1562003</v>
      </c>
      <c r="BG16" s="17">
        <f t="shared" si="4"/>
        <v>26987600</v>
      </c>
    </row>
    <row r="17" spans="1:59" ht="13.5">
      <c r="A17" s="95" t="s">
        <v>91</v>
      </c>
      <c r="B17" s="96"/>
      <c r="C17" s="17">
        <f t="shared" si="5"/>
        <v>2061808</v>
      </c>
      <c r="D17" s="17">
        <f t="shared" si="6"/>
        <v>1974225</v>
      </c>
      <c r="E17" s="17">
        <v>1517462</v>
      </c>
      <c r="F17" s="17">
        <v>280987</v>
      </c>
      <c r="G17" s="17">
        <v>175776</v>
      </c>
      <c r="H17" s="17">
        <v>87583</v>
      </c>
      <c r="I17" s="17">
        <v>510884</v>
      </c>
      <c r="J17" s="17">
        <f t="shared" si="0"/>
        <v>86277687</v>
      </c>
      <c r="K17" s="17">
        <v>20038741</v>
      </c>
      <c r="L17" s="56">
        <f t="shared" si="1"/>
        <v>21428994</v>
      </c>
      <c r="M17" s="17">
        <v>1955216</v>
      </c>
      <c r="N17" s="17">
        <v>17696832</v>
      </c>
      <c r="O17" s="17">
        <v>1776946</v>
      </c>
      <c r="P17" s="17">
        <v>438376</v>
      </c>
      <c r="Q17" s="17">
        <v>42122153</v>
      </c>
      <c r="R17" s="17">
        <v>2249423</v>
      </c>
      <c r="S17" s="17">
        <v>21454653</v>
      </c>
      <c r="T17" s="17">
        <v>4007851</v>
      </c>
      <c r="U17" s="17">
        <f t="shared" si="7"/>
        <v>92347346</v>
      </c>
      <c r="V17" s="17">
        <f t="shared" si="8"/>
        <v>3742329</v>
      </c>
      <c r="W17" s="17">
        <f t="shared" si="9"/>
        <v>3742329</v>
      </c>
      <c r="X17" s="17">
        <v>3408128</v>
      </c>
      <c r="Y17" s="17">
        <v>64050</v>
      </c>
      <c r="Z17" s="17">
        <v>270151</v>
      </c>
      <c r="AA17" s="17">
        <v>0</v>
      </c>
      <c r="AB17" s="17">
        <v>882448</v>
      </c>
      <c r="AC17" s="17">
        <f t="shared" si="2"/>
        <v>10970671</v>
      </c>
      <c r="AD17" s="17">
        <v>3147175</v>
      </c>
      <c r="AE17" s="17">
        <f t="shared" si="10"/>
        <v>3287637</v>
      </c>
      <c r="AF17" s="17">
        <v>154171</v>
      </c>
      <c r="AG17" s="17">
        <v>3038805</v>
      </c>
      <c r="AH17" s="17">
        <v>94661</v>
      </c>
      <c r="AI17" s="17">
        <v>7078</v>
      </c>
      <c r="AJ17" s="17">
        <v>2994472</v>
      </c>
      <c r="AK17" s="17">
        <v>1534309</v>
      </c>
      <c r="AL17" s="17">
        <v>5863216</v>
      </c>
      <c r="AM17" s="17">
        <v>1075035</v>
      </c>
      <c r="AN17" s="17">
        <f t="shared" si="11"/>
        <v>15788035</v>
      </c>
      <c r="AO17" s="17">
        <f t="shared" si="3"/>
        <v>5804137</v>
      </c>
      <c r="AP17" s="17">
        <f t="shared" si="4"/>
        <v>5716554</v>
      </c>
      <c r="AQ17" s="17">
        <f t="shared" si="4"/>
        <v>4925590</v>
      </c>
      <c r="AR17" s="17">
        <f t="shared" si="4"/>
        <v>345037</v>
      </c>
      <c r="AS17" s="17">
        <f t="shared" si="4"/>
        <v>445927</v>
      </c>
      <c r="AT17" s="17">
        <f t="shared" si="4"/>
        <v>87583</v>
      </c>
      <c r="AU17" s="17">
        <f t="shared" si="4"/>
        <v>1393332</v>
      </c>
      <c r="AV17" s="17">
        <f t="shared" si="4"/>
        <v>97248358</v>
      </c>
      <c r="AW17" s="17">
        <f t="shared" si="4"/>
        <v>23185916</v>
      </c>
      <c r="AX17" s="17">
        <f t="shared" si="4"/>
        <v>24716631</v>
      </c>
      <c r="AY17" s="17">
        <f t="shared" si="4"/>
        <v>2109387</v>
      </c>
      <c r="AZ17" s="17">
        <f t="shared" si="4"/>
        <v>20735637</v>
      </c>
      <c r="BA17" s="17">
        <f t="shared" si="4"/>
        <v>1871607</v>
      </c>
      <c r="BB17" s="17">
        <f t="shared" si="4"/>
        <v>445454</v>
      </c>
      <c r="BC17" s="17">
        <f t="shared" si="4"/>
        <v>45116625</v>
      </c>
      <c r="BD17" s="17">
        <f t="shared" si="4"/>
        <v>3783732</v>
      </c>
      <c r="BE17" s="17">
        <f t="shared" si="4"/>
        <v>27317869</v>
      </c>
      <c r="BF17" s="17">
        <f t="shared" si="4"/>
        <v>5082886</v>
      </c>
      <c r="BG17" s="17">
        <f t="shared" si="4"/>
        <v>108135381</v>
      </c>
    </row>
    <row r="18" spans="1:59" ht="13.5">
      <c r="A18" s="95" t="s">
        <v>95</v>
      </c>
      <c r="B18" s="96"/>
      <c r="C18" s="17">
        <f t="shared" si="5"/>
        <v>16151144</v>
      </c>
      <c r="D18" s="17">
        <f t="shared" si="6"/>
        <v>16042245</v>
      </c>
      <c r="E18" s="17">
        <v>10936087</v>
      </c>
      <c r="F18" s="17">
        <v>4234975</v>
      </c>
      <c r="G18" s="17">
        <v>871183</v>
      </c>
      <c r="H18" s="17">
        <v>108899</v>
      </c>
      <c r="I18" s="17">
        <v>688994</v>
      </c>
      <c r="J18" s="17">
        <f t="shared" si="0"/>
        <v>75928438</v>
      </c>
      <c r="K18" s="17">
        <v>17519177</v>
      </c>
      <c r="L18" s="56">
        <f t="shared" si="1"/>
        <v>15332489</v>
      </c>
      <c r="M18" s="17">
        <v>1257137</v>
      </c>
      <c r="N18" s="17">
        <v>13128648</v>
      </c>
      <c r="O18" s="17">
        <v>946704</v>
      </c>
      <c r="P18" s="17">
        <v>126105</v>
      </c>
      <c r="Q18" s="17">
        <v>40205172</v>
      </c>
      <c r="R18" s="17">
        <v>2745495</v>
      </c>
      <c r="S18" s="17">
        <v>8092116</v>
      </c>
      <c r="T18" s="17">
        <v>815622</v>
      </c>
      <c r="U18" s="17">
        <f t="shared" si="7"/>
        <v>92895204</v>
      </c>
      <c r="V18" s="17">
        <f t="shared" si="8"/>
        <v>721669</v>
      </c>
      <c r="W18" s="17">
        <f t="shared" si="9"/>
        <v>721669</v>
      </c>
      <c r="X18" s="17">
        <v>719674</v>
      </c>
      <c r="Y18" s="17">
        <v>0</v>
      </c>
      <c r="Z18" s="17">
        <v>1995</v>
      </c>
      <c r="AA18" s="17">
        <v>0</v>
      </c>
      <c r="AB18" s="17">
        <v>118343</v>
      </c>
      <c r="AC18" s="17">
        <f t="shared" si="2"/>
        <v>11173699</v>
      </c>
      <c r="AD18" s="17">
        <v>2990526</v>
      </c>
      <c r="AE18" s="17">
        <f t="shared" si="10"/>
        <v>3367917</v>
      </c>
      <c r="AF18" s="17">
        <v>261968</v>
      </c>
      <c r="AG18" s="17">
        <v>2697219</v>
      </c>
      <c r="AH18" s="17">
        <v>408730</v>
      </c>
      <c r="AI18" s="17">
        <v>21813</v>
      </c>
      <c r="AJ18" s="17">
        <v>4325513</v>
      </c>
      <c r="AK18" s="17">
        <v>467930</v>
      </c>
      <c r="AL18" s="17">
        <v>1340152</v>
      </c>
      <c r="AM18" s="17">
        <v>362964</v>
      </c>
      <c r="AN18" s="17">
        <f t="shared" si="11"/>
        <v>12258332</v>
      </c>
      <c r="AO18" s="17">
        <f t="shared" si="3"/>
        <v>16872813</v>
      </c>
      <c r="AP18" s="17">
        <f t="shared" si="4"/>
        <v>16763914</v>
      </c>
      <c r="AQ18" s="17">
        <f t="shared" si="4"/>
        <v>11655761</v>
      </c>
      <c r="AR18" s="17">
        <f t="shared" si="4"/>
        <v>4234975</v>
      </c>
      <c r="AS18" s="17">
        <f t="shared" si="4"/>
        <v>873178</v>
      </c>
      <c r="AT18" s="17">
        <f t="shared" si="4"/>
        <v>108899</v>
      </c>
      <c r="AU18" s="17">
        <f t="shared" si="4"/>
        <v>807337</v>
      </c>
      <c r="AV18" s="17">
        <f t="shared" si="4"/>
        <v>87102137</v>
      </c>
      <c r="AW18" s="17">
        <f t="shared" si="4"/>
        <v>20509703</v>
      </c>
      <c r="AX18" s="17">
        <f t="shared" si="4"/>
        <v>18700406</v>
      </c>
      <c r="AY18" s="17">
        <f t="shared" si="4"/>
        <v>1519105</v>
      </c>
      <c r="AZ18" s="17">
        <f t="shared" si="4"/>
        <v>15825867</v>
      </c>
      <c r="BA18" s="17">
        <f t="shared" si="4"/>
        <v>1355434</v>
      </c>
      <c r="BB18" s="17">
        <f t="shared" si="4"/>
        <v>147918</v>
      </c>
      <c r="BC18" s="17">
        <f t="shared" si="4"/>
        <v>44530685</v>
      </c>
      <c r="BD18" s="17">
        <f t="shared" si="4"/>
        <v>3213425</v>
      </c>
      <c r="BE18" s="17">
        <f t="shared" si="4"/>
        <v>9432268</v>
      </c>
      <c r="BF18" s="17">
        <f t="shared" si="4"/>
        <v>1178586</v>
      </c>
      <c r="BG18" s="17">
        <f t="shared" si="4"/>
        <v>105153536</v>
      </c>
    </row>
    <row r="19" spans="1:59" ht="13.5">
      <c r="A19" s="95" t="s">
        <v>92</v>
      </c>
      <c r="B19" s="96"/>
      <c r="C19" s="17">
        <f t="shared" si="5"/>
        <v>50957353</v>
      </c>
      <c r="D19" s="17">
        <f t="shared" si="6"/>
        <v>50754860</v>
      </c>
      <c r="E19" s="17">
        <v>30688591</v>
      </c>
      <c r="F19" s="17">
        <v>16619237</v>
      </c>
      <c r="G19" s="17">
        <v>3447032</v>
      </c>
      <c r="H19" s="17">
        <v>202493</v>
      </c>
      <c r="I19" s="17">
        <v>11922785</v>
      </c>
      <c r="J19" s="17">
        <f t="shared" si="0"/>
        <v>196973798</v>
      </c>
      <c r="K19" s="17">
        <v>85321394</v>
      </c>
      <c r="L19" s="56">
        <f t="shared" si="1"/>
        <v>62771735</v>
      </c>
      <c r="M19" s="17">
        <v>29754499</v>
      </c>
      <c r="N19" s="17">
        <v>29956774</v>
      </c>
      <c r="O19" s="17">
        <v>3060462</v>
      </c>
      <c r="P19" s="17">
        <v>573605</v>
      </c>
      <c r="Q19" s="17">
        <v>43887794</v>
      </c>
      <c r="R19" s="17">
        <v>4419270</v>
      </c>
      <c r="S19" s="17">
        <v>37680473</v>
      </c>
      <c r="T19" s="17">
        <v>17919750</v>
      </c>
      <c r="U19" s="17">
        <f t="shared" si="7"/>
        <v>265850901</v>
      </c>
      <c r="V19" s="17">
        <f t="shared" si="8"/>
        <v>321709</v>
      </c>
      <c r="W19" s="17">
        <f t="shared" si="9"/>
        <v>318244</v>
      </c>
      <c r="X19" s="17">
        <v>313072</v>
      </c>
      <c r="Y19" s="17">
        <v>0</v>
      </c>
      <c r="Z19" s="17">
        <v>5172</v>
      </c>
      <c r="AA19" s="17">
        <v>3465</v>
      </c>
      <c r="AB19" s="17">
        <v>15569</v>
      </c>
      <c r="AC19" s="17">
        <f t="shared" si="2"/>
        <v>3817039</v>
      </c>
      <c r="AD19" s="17">
        <v>1400672</v>
      </c>
      <c r="AE19" s="17">
        <f t="shared" si="10"/>
        <v>878861</v>
      </c>
      <c r="AF19" s="17">
        <v>385238</v>
      </c>
      <c r="AG19" s="17">
        <v>490838</v>
      </c>
      <c r="AH19" s="17">
        <v>2785</v>
      </c>
      <c r="AI19" s="17">
        <v>34065</v>
      </c>
      <c r="AJ19" s="17">
        <v>1350520</v>
      </c>
      <c r="AK19" s="17">
        <v>152921</v>
      </c>
      <c r="AL19" s="17">
        <v>847609</v>
      </c>
      <c r="AM19" s="17">
        <v>344285</v>
      </c>
      <c r="AN19" s="17">
        <f t="shared" si="11"/>
        <v>4483033</v>
      </c>
      <c r="AO19" s="17">
        <f t="shared" si="3"/>
        <v>51279062</v>
      </c>
      <c r="AP19" s="17">
        <f t="shared" si="4"/>
        <v>51073104</v>
      </c>
      <c r="AQ19" s="17">
        <f t="shared" si="4"/>
        <v>31001663</v>
      </c>
      <c r="AR19" s="17">
        <f t="shared" si="4"/>
        <v>16619237</v>
      </c>
      <c r="AS19" s="17">
        <f t="shared" si="4"/>
        <v>3452204</v>
      </c>
      <c r="AT19" s="17">
        <f t="shared" si="4"/>
        <v>205958</v>
      </c>
      <c r="AU19" s="17">
        <f t="shared" si="4"/>
        <v>11938354</v>
      </c>
      <c r="AV19" s="17">
        <f t="shared" si="4"/>
        <v>200790837</v>
      </c>
      <c r="AW19" s="17">
        <f t="shared" si="4"/>
        <v>86722066</v>
      </c>
      <c r="AX19" s="17">
        <f t="shared" si="4"/>
        <v>63650596</v>
      </c>
      <c r="AY19" s="17">
        <f t="shared" si="4"/>
        <v>30139737</v>
      </c>
      <c r="AZ19" s="17">
        <f t="shared" si="4"/>
        <v>30447612</v>
      </c>
      <c r="BA19" s="17">
        <f t="shared" si="4"/>
        <v>3063247</v>
      </c>
      <c r="BB19" s="17">
        <f t="shared" si="4"/>
        <v>607670</v>
      </c>
      <c r="BC19" s="17">
        <f t="shared" si="4"/>
        <v>45238314</v>
      </c>
      <c r="BD19" s="17">
        <f t="shared" si="4"/>
        <v>4572191</v>
      </c>
      <c r="BE19" s="17">
        <f t="shared" si="4"/>
        <v>38528082</v>
      </c>
      <c r="BF19" s="17">
        <f t="shared" si="4"/>
        <v>18264035</v>
      </c>
      <c r="BG19" s="17">
        <f t="shared" si="4"/>
        <v>270333934</v>
      </c>
    </row>
    <row r="20" spans="1:59" ht="13.5">
      <c r="A20" s="95" t="s">
        <v>94</v>
      </c>
      <c r="B20" s="96"/>
      <c r="C20" s="17">
        <f t="shared" si="5"/>
        <v>7964890</v>
      </c>
      <c r="D20" s="17">
        <f t="shared" si="6"/>
        <v>7806310</v>
      </c>
      <c r="E20" s="17">
        <v>4452854</v>
      </c>
      <c r="F20" s="17">
        <v>2797684</v>
      </c>
      <c r="G20" s="17">
        <v>555772</v>
      </c>
      <c r="H20" s="17">
        <v>158580</v>
      </c>
      <c r="I20" s="17">
        <v>28556</v>
      </c>
      <c r="J20" s="17">
        <f t="shared" si="0"/>
        <v>105346291</v>
      </c>
      <c r="K20" s="17">
        <v>57715408</v>
      </c>
      <c r="L20" s="56">
        <f t="shared" si="1"/>
        <v>24326824</v>
      </c>
      <c r="M20" s="17">
        <v>4865317</v>
      </c>
      <c r="N20" s="17">
        <v>16052199</v>
      </c>
      <c r="O20" s="17">
        <v>3409308</v>
      </c>
      <c r="P20" s="17">
        <v>706579</v>
      </c>
      <c r="Q20" s="17">
        <v>21886406</v>
      </c>
      <c r="R20" s="17">
        <v>711074</v>
      </c>
      <c r="S20" s="17">
        <v>5319184</v>
      </c>
      <c r="T20" s="17">
        <v>4907811</v>
      </c>
      <c r="U20" s="17">
        <f t="shared" si="7"/>
        <v>118218992</v>
      </c>
      <c r="V20" s="17">
        <f t="shared" si="8"/>
        <v>95153</v>
      </c>
      <c r="W20" s="17">
        <f t="shared" si="9"/>
        <v>86120</v>
      </c>
      <c r="X20" s="17">
        <v>86120</v>
      </c>
      <c r="Y20" s="17">
        <v>0</v>
      </c>
      <c r="Z20" s="17">
        <v>0</v>
      </c>
      <c r="AA20" s="17">
        <v>9033</v>
      </c>
      <c r="AB20" s="17">
        <v>30513</v>
      </c>
      <c r="AC20" s="17">
        <f t="shared" si="2"/>
        <v>8431666</v>
      </c>
      <c r="AD20" s="17">
        <v>4015260</v>
      </c>
      <c r="AE20" s="17">
        <f t="shared" si="10"/>
        <v>1954832</v>
      </c>
      <c r="AF20" s="17">
        <v>411831</v>
      </c>
      <c r="AG20" s="17">
        <v>1450746</v>
      </c>
      <c r="AH20" s="17">
        <v>92255</v>
      </c>
      <c r="AI20" s="17">
        <v>25433</v>
      </c>
      <c r="AJ20" s="17">
        <v>2401982</v>
      </c>
      <c r="AK20" s="17">
        <v>34159</v>
      </c>
      <c r="AL20" s="17">
        <v>894438</v>
      </c>
      <c r="AM20" s="17">
        <v>82339</v>
      </c>
      <c r="AN20" s="17">
        <f t="shared" si="11"/>
        <v>8609158</v>
      </c>
      <c r="AO20" s="17">
        <f t="shared" si="3"/>
        <v>8060043</v>
      </c>
      <c r="AP20" s="17">
        <f t="shared" si="4"/>
        <v>7892430</v>
      </c>
      <c r="AQ20" s="17">
        <f t="shared" si="4"/>
        <v>4538974</v>
      </c>
      <c r="AR20" s="17">
        <f t="shared" si="4"/>
        <v>2797684</v>
      </c>
      <c r="AS20" s="17">
        <f t="shared" si="4"/>
        <v>555772</v>
      </c>
      <c r="AT20" s="17">
        <f t="shared" si="4"/>
        <v>167613</v>
      </c>
      <c r="AU20" s="17">
        <f t="shared" si="4"/>
        <v>59069</v>
      </c>
      <c r="AV20" s="17">
        <f t="shared" si="4"/>
        <v>113777957</v>
      </c>
      <c r="AW20" s="17">
        <f t="shared" si="4"/>
        <v>61730668</v>
      </c>
      <c r="AX20" s="17">
        <f t="shared" si="4"/>
        <v>26281656</v>
      </c>
      <c r="AY20" s="17">
        <f t="shared" si="4"/>
        <v>5277148</v>
      </c>
      <c r="AZ20" s="17">
        <f t="shared" si="4"/>
        <v>17502945</v>
      </c>
      <c r="BA20" s="17">
        <f t="shared" si="4"/>
        <v>3501563</v>
      </c>
      <c r="BB20" s="17">
        <f t="shared" si="4"/>
        <v>732012</v>
      </c>
      <c r="BC20" s="17">
        <f t="shared" si="4"/>
        <v>24288388</v>
      </c>
      <c r="BD20" s="17">
        <f t="shared" si="4"/>
        <v>745233</v>
      </c>
      <c r="BE20" s="17">
        <f t="shared" si="4"/>
        <v>6213622</v>
      </c>
      <c r="BF20" s="17">
        <f t="shared" si="4"/>
        <v>4990150</v>
      </c>
      <c r="BG20" s="17">
        <f t="shared" si="4"/>
        <v>126828150</v>
      </c>
    </row>
    <row r="21" spans="1:59" ht="13.5">
      <c r="A21" s="98" t="s">
        <v>126</v>
      </c>
      <c r="B21" s="99"/>
      <c r="C21" s="17">
        <f t="shared" si="5"/>
        <v>3061762</v>
      </c>
      <c r="D21" s="17">
        <f t="shared" si="6"/>
        <v>3024939</v>
      </c>
      <c r="E21" s="17">
        <v>1036396</v>
      </c>
      <c r="F21" s="17">
        <v>1928332</v>
      </c>
      <c r="G21" s="17">
        <v>60211</v>
      </c>
      <c r="H21" s="17">
        <v>36823</v>
      </c>
      <c r="I21" s="17">
        <v>440235</v>
      </c>
      <c r="J21" s="17">
        <f t="shared" si="0"/>
        <v>33255763</v>
      </c>
      <c r="K21" s="17">
        <v>6789078</v>
      </c>
      <c r="L21" s="56">
        <f t="shared" si="1"/>
        <v>8125762</v>
      </c>
      <c r="M21" s="17">
        <v>335110</v>
      </c>
      <c r="N21" s="17">
        <v>6513340</v>
      </c>
      <c r="O21" s="17">
        <v>1277312</v>
      </c>
      <c r="P21" s="17">
        <v>35946</v>
      </c>
      <c r="Q21" s="17">
        <v>16236105</v>
      </c>
      <c r="R21" s="17">
        <v>2068872</v>
      </c>
      <c r="S21" s="17">
        <v>8521214</v>
      </c>
      <c r="T21" s="17">
        <v>1450479</v>
      </c>
      <c r="U21" s="17">
        <f t="shared" si="7"/>
        <v>37768004</v>
      </c>
      <c r="V21" s="17">
        <f t="shared" si="8"/>
        <v>642749</v>
      </c>
      <c r="W21" s="17">
        <f t="shared" si="9"/>
        <v>631220</v>
      </c>
      <c r="X21" s="17">
        <v>631220</v>
      </c>
      <c r="Y21" s="17">
        <v>0</v>
      </c>
      <c r="Z21" s="17">
        <v>0</v>
      </c>
      <c r="AA21" s="17">
        <v>11529</v>
      </c>
      <c r="AB21" s="17">
        <v>80174</v>
      </c>
      <c r="AC21" s="17">
        <f t="shared" si="2"/>
        <v>6972102</v>
      </c>
      <c r="AD21" s="17">
        <v>1532226</v>
      </c>
      <c r="AE21" s="17">
        <f t="shared" si="10"/>
        <v>2884250</v>
      </c>
      <c r="AF21" s="17">
        <v>194836</v>
      </c>
      <c r="AG21" s="17">
        <v>2618521</v>
      </c>
      <c r="AH21" s="17">
        <v>70893</v>
      </c>
      <c r="AI21" s="17">
        <v>0</v>
      </c>
      <c r="AJ21" s="17">
        <v>2172121</v>
      </c>
      <c r="AK21" s="17">
        <v>383505</v>
      </c>
      <c r="AL21" s="17">
        <v>3478536</v>
      </c>
      <c r="AM21" s="17">
        <v>458594</v>
      </c>
      <c r="AN21" s="17">
        <f t="shared" si="11"/>
        <v>8073445</v>
      </c>
      <c r="AO21" s="17">
        <f t="shared" si="3"/>
        <v>3704511</v>
      </c>
      <c r="AP21" s="17">
        <f t="shared" si="4"/>
        <v>3656159</v>
      </c>
      <c r="AQ21" s="17">
        <f t="shared" si="4"/>
        <v>1667616</v>
      </c>
      <c r="AR21" s="17">
        <f t="shared" si="4"/>
        <v>1928332</v>
      </c>
      <c r="AS21" s="17">
        <f aca="true" t="shared" si="12" ref="AS21:BG41">G21+Z21</f>
        <v>60211</v>
      </c>
      <c r="AT21" s="17">
        <f t="shared" si="12"/>
        <v>48352</v>
      </c>
      <c r="AU21" s="17">
        <f t="shared" si="12"/>
        <v>520409</v>
      </c>
      <c r="AV21" s="17">
        <f t="shared" si="12"/>
        <v>40227865</v>
      </c>
      <c r="AW21" s="17">
        <f t="shared" si="12"/>
        <v>8321304</v>
      </c>
      <c r="AX21" s="17">
        <f t="shared" si="12"/>
        <v>11010012</v>
      </c>
      <c r="AY21" s="17">
        <f t="shared" si="12"/>
        <v>529946</v>
      </c>
      <c r="AZ21" s="17">
        <f t="shared" si="12"/>
        <v>9131861</v>
      </c>
      <c r="BA21" s="17">
        <f t="shared" si="12"/>
        <v>1348205</v>
      </c>
      <c r="BB21" s="17">
        <f t="shared" si="12"/>
        <v>35946</v>
      </c>
      <c r="BC21" s="17">
        <f t="shared" si="12"/>
        <v>18408226</v>
      </c>
      <c r="BD21" s="17">
        <f t="shared" si="12"/>
        <v>2452377</v>
      </c>
      <c r="BE21" s="17">
        <f t="shared" si="12"/>
        <v>11999750</v>
      </c>
      <c r="BF21" s="17">
        <f t="shared" si="12"/>
        <v>1909073</v>
      </c>
      <c r="BG21" s="17">
        <f t="shared" si="12"/>
        <v>45841449</v>
      </c>
    </row>
    <row r="22" spans="1:59" ht="13.5">
      <c r="A22" s="76"/>
      <c r="B22" s="82" t="s">
        <v>127</v>
      </c>
      <c r="C22" s="80">
        <v>3039468</v>
      </c>
      <c r="D22" s="80">
        <v>3002645</v>
      </c>
      <c r="E22" s="80">
        <v>1014102</v>
      </c>
      <c r="F22" s="80">
        <v>1928332</v>
      </c>
      <c r="G22" s="80">
        <v>60211</v>
      </c>
      <c r="H22" s="80">
        <v>36823</v>
      </c>
      <c r="I22" s="80">
        <v>440235</v>
      </c>
      <c r="J22" s="80">
        <v>29548693</v>
      </c>
      <c r="K22" s="80">
        <v>6771982</v>
      </c>
      <c r="L22" s="86">
        <v>7951074</v>
      </c>
      <c r="M22" s="80">
        <v>314320</v>
      </c>
      <c r="N22" s="80">
        <v>6403550</v>
      </c>
      <c r="O22" s="80">
        <v>1233204</v>
      </c>
      <c r="P22" s="80">
        <v>35946</v>
      </c>
      <c r="Q22" s="80">
        <v>12822770</v>
      </c>
      <c r="R22" s="80">
        <v>1966921</v>
      </c>
      <c r="S22" s="80">
        <v>8382678</v>
      </c>
      <c r="T22" s="80">
        <v>773939</v>
      </c>
      <c r="U22" s="80">
        <v>33362100</v>
      </c>
      <c r="V22" s="80">
        <v>622348</v>
      </c>
      <c r="W22" s="80">
        <v>610819</v>
      </c>
      <c r="X22" s="80">
        <v>610819</v>
      </c>
      <c r="Y22" s="80">
        <v>0</v>
      </c>
      <c r="Z22" s="80">
        <v>0</v>
      </c>
      <c r="AA22" s="80">
        <v>11529</v>
      </c>
      <c r="AB22" s="80">
        <v>80174</v>
      </c>
      <c r="AC22" s="80">
        <v>6835605</v>
      </c>
      <c r="AD22" s="80">
        <v>1529041</v>
      </c>
      <c r="AE22" s="80">
        <v>2821930</v>
      </c>
      <c r="AF22" s="80">
        <v>141961</v>
      </c>
      <c r="AG22" s="80">
        <v>2609076</v>
      </c>
      <c r="AH22" s="80">
        <v>70893</v>
      </c>
      <c r="AI22" s="80">
        <v>0</v>
      </c>
      <c r="AJ22" s="80">
        <v>2101129</v>
      </c>
      <c r="AK22" s="80">
        <v>383505</v>
      </c>
      <c r="AL22" s="80">
        <v>3458851</v>
      </c>
      <c r="AM22" s="80">
        <v>445195</v>
      </c>
      <c r="AN22" s="80">
        <v>7903148</v>
      </c>
      <c r="AO22" s="80">
        <v>3661816</v>
      </c>
      <c r="AP22" s="80">
        <v>3613464</v>
      </c>
      <c r="AQ22" s="80">
        <v>1624921</v>
      </c>
      <c r="AR22" s="80">
        <v>1928332</v>
      </c>
      <c r="AS22" s="80">
        <v>60211</v>
      </c>
      <c r="AT22" s="80">
        <v>48352</v>
      </c>
      <c r="AU22" s="80">
        <v>520409</v>
      </c>
      <c r="AV22" s="80">
        <v>36384298</v>
      </c>
      <c r="AW22" s="80">
        <v>8301023</v>
      </c>
      <c r="AX22" s="80">
        <v>10773004</v>
      </c>
      <c r="AY22" s="80">
        <v>456281</v>
      </c>
      <c r="AZ22" s="80">
        <v>9012626</v>
      </c>
      <c r="BA22" s="80">
        <v>1304097</v>
      </c>
      <c r="BB22" s="80">
        <v>35946</v>
      </c>
      <c r="BC22" s="80">
        <v>14923899</v>
      </c>
      <c r="BD22" s="80">
        <v>2350426</v>
      </c>
      <c r="BE22" s="80">
        <v>11841529</v>
      </c>
      <c r="BF22" s="80">
        <v>1219134</v>
      </c>
      <c r="BG22" s="80">
        <v>41265248</v>
      </c>
    </row>
    <row r="23" spans="1:59" ht="13.5">
      <c r="A23" s="76"/>
      <c r="B23" s="83" t="s">
        <v>128</v>
      </c>
      <c r="C23" s="81">
        <v>22294</v>
      </c>
      <c r="D23" s="81">
        <v>22294</v>
      </c>
      <c r="E23" s="81">
        <v>22294</v>
      </c>
      <c r="F23" s="81">
        <v>0</v>
      </c>
      <c r="G23" s="81">
        <v>0</v>
      </c>
      <c r="H23" s="81">
        <v>0</v>
      </c>
      <c r="I23" s="81">
        <v>0</v>
      </c>
      <c r="J23" s="81">
        <v>3707070</v>
      </c>
      <c r="K23" s="81">
        <v>17096</v>
      </c>
      <c r="L23" s="87">
        <v>174688</v>
      </c>
      <c r="M23" s="81">
        <v>20790</v>
      </c>
      <c r="N23" s="81">
        <v>109790</v>
      </c>
      <c r="O23" s="81">
        <v>44108</v>
      </c>
      <c r="P23" s="81">
        <v>0</v>
      </c>
      <c r="Q23" s="81">
        <v>3413335</v>
      </c>
      <c r="R23" s="81">
        <v>101951</v>
      </c>
      <c r="S23" s="81">
        <v>138536</v>
      </c>
      <c r="T23" s="81">
        <v>676540</v>
      </c>
      <c r="U23" s="81">
        <v>4405904</v>
      </c>
      <c r="V23" s="81">
        <v>20401</v>
      </c>
      <c r="W23" s="81">
        <v>20401</v>
      </c>
      <c r="X23" s="81">
        <v>20401</v>
      </c>
      <c r="Y23" s="81">
        <v>0</v>
      </c>
      <c r="Z23" s="81">
        <v>0</v>
      </c>
      <c r="AA23" s="81">
        <v>0</v>
      </c>
      <c r="AB23" s="81">
        <v>0</v>
      </c>
      <c r="AC23" s="81">
        <v>136497</v>
      </c>
      <c r="AD23" s="81">
        <v>3185</v>
      </c>
      <c r="AE23" s="81">
        <v>62320</v>
      </c>
      <c r="AF23" s="81">
        <v>52875</v>
      </c>
      <c r="AG23" s="81">
        <v>9445</v>
      </c>
      <c r="AH23" s="81">
        <v>0</v>
      </c>
      <c r="AI23" s="81">
        <v>0</v>
      </c>
      <c r="AJ23" s="81">
        <v>70992</v>
      </c>
      <c r="AK23" s="81">
        <v>0</v>
      </c>
      <c r="AL23" s="81">
        <v>19685</v>
      </c>
      <c r="AM23" s="81">
        <v>13399</v>
      </c>
      <c r="AN23" s="81">
        <v>170297</v>
      </c>
      <c r="AO23" s="81">
        <v>42695</v>
      </c>
      <c r="AP23" s="81">
        <v>42695</v>
      </c>
      <c r="AQ23" s="81">
        <v>42695</v>
      </c>
      <c r="AR23" s="81">
        <v>0</v>
      </c>
      <c r="AS23" s="81">
        <v>0</v>
      </c>
      <c r="AT23" s="81">
        <v>0</v>
      </c>
      <c r="AU23" s="81">
        <v>0</v>
      </c>
      <c r="AV23" s="81">
        <v>3843567</v>
      </c>
      <c r="AW23" s="81">
        <v>20281</v>
      </c>
      <c r="AX23" s="81">
        <v>237008</v>
      </c>
      <c r="AY23" s="81">
        <v>73665</v>
      </c>
      <c r="AZ23" s="81">
        <v>119235</v>
      </c>
      <c r="BA23" s="81">
        <v>44108</v>
      </c>
      <c r="BB23" s="81">
        <v>0</v>
      </c>
      <c r="BC23" s="81">
        <v>3484327</v>
      </c>
      <c r="BD23" s="81">
        <v>101951</v>
      </c>
      <c r="BE23" s="81">
        <v>158221</v>
      </c>
      <c r="BF23" s="81">
        <v>689939</v>
      </c>
      <c r="BG23" s="81">
        <v>4576201</v>
      </c>
    </row>
    <row r="24" spans="1:59" ht="13.5">
      <c r="A24" s="95" t="s">
        <v>96</v>
      </c>
      <c r="B24" s="106"/>
      <c r="C24" s="84">
        <f t="shared" si="5"/>
        <v>2215412</v>
      </c>
      <c r="D24" s="84">
        <f t="shared" si="6"/>
        <v>2207327</v>
      </c>
      <c r="E24" s="84">
        <v>1774842</v>
      </c>
      <c r="F24" s="84">
        <v>426578</v>
      </c>
      <c r="G24" s="84">
        <v>5907</v>
      </c>
      <c r="H24" s="84">
        <v>8085</v>
      </c>
      <c r="I24" s="84">
        <v>153785</v>
      </c>
      <c r="J24" s="84">
        <f t="shared" si="0"/>
        <v>10226083</v>
      </c>
      <c r="K24" s="84">
        <v>4317486</v>
      </c>
      <c r="L24" s="85">
        <f t="shared" si="1"/>
        <v>2133147</v>
      </c>
      <c r="M24" s="84">
        <v>159626</v>
      </c>
      <c r="N24" s="84">
        <v>1717025</v>
      </c>
      <c r="O24" s="84">
        <v>256496</v>
      </c>
      <c r="P24" s="84">
        <v>122688</v>
      </c>
      <c r="Q24" s="84">
        <v>3340170</v>
      </c>
      <c r="R24" s="84">
        <v>312592</v>
      </c>
      <c r="S24" s="84">
        <v>1938994</v>
      </c>
      <c r="T24" s="84">
        <v>354083</v>
      </c>
      <c r="U24" s="84">
        <f t="shared" si="7"/>
        <v>12795578</v>
      </c>
      <c r="V24" s="84">
        <f t="shared" si="8"/>
        <v>41737</v>
      </c>
      <c r="W24" s="84">
        <f t="shared" si="9"/>
        <v>41737</v>
      </c>
      <c r="X24" s="84">
        <v>19043</v>
      </c>
      <c r="Y24" s="84">
        <v>0</v>
      </c>
      <c r="Z24" s="84">
        <v>22694</v>
      </c>
      <c r="AA24" s="84">
        <v>0</v>
      </c>
      <c r="AB24" s="84">
        <v>19043</v>
      </c>
      <c r="AC24" s="84">
        <f t="shared" si="2"/>
        <v>2171130</v>
      </c>
      <c r="AD24" s="84">
        <v>579313</v>
      </c>
      <c r="AE24" s="84">
        <f t="shared" si="10"/>
        <v>664546</v>
      </c>
      <c r="AF24" s="84">
        <v>859</v>
      </c>
      <c r="AG24" s="84">
        <v>663064</v>
      </c>
      <c r="AH24" s="84">
        <v>623</v>
      </c>
      <c r="AI24" s="84">
        <v>0</v>
      </c>
      <c r="AJ24" s="84">
        <v>658305</v>
      </c>
      <c r="AK24" s="84">
        <v>268966</v>
      </c>
      <c r="AL24" s="84">
        <v>816537</v>
      </c>
      <c r="AM24" s="84">
        <v>128238</v>
      </c>
      <c r="AN24" s="84">
        <f t="shared" si="11"/>
        <v>2341105</v>
      </c>
      <c r="AO24" s="84">
        <f t="shared" si="3"/>
        <v>2257149</v>
      </c>
      <c r="AP24" s="84">
        <f aca="true" t="shared" si="13" ref="AP24:AP52">D24+W24</f>
        <v>2249064</v>
      </c>
      <c r="AQ24" s="84">
        <f aca="true" t="shared" si="14" ref="AQ24:AQ52">E24+X24</f>
        <v>1793885</v>
      </c>
      <c r="AR24" s="84">
        <f aca="true" t="shared" si="15" ref="AR24:AR52">F24+Y24</f>
        <v>426578</v>
      </c>
      <c r="AS24" s="84">
        <f t="shared" si="12"/>
        <v>28601</v>
      </c>
      <c r="AT24" s="84">
        <f t="shared" si="12"/>
        <v>8085</v>
      </c>
      <c r="AU24" s="84">
        <f t="shared" si="12"/>
        <v>172828</v>
      </c>
      <c r="AV24" s="84">
        <f t="shared" si="12"/>
        <v>12397213</v>
      </c>
      <c r="AW24" s="84">
        <f t="shared" si="12"/>
        <v>4896799</v>
      </c>
      <c r="AX24" s="84">
        <f t="shared" si="12"/>
        <v>2797693</v>
      </c>
      <c r="AY24" s="84">
        <f t="shared" si="12"/>
        <v>160485</v>
      </c>
      <c r="AZ24" s="84">
        <f t="shared" si="12"/>
        <v>2380089</v>
      </c>
      <c r="BA24" s="84">
        <f t="shared" si="12"/>
        <v>257119</v>
      </c>
      <c r="BB24" s="84">
        <f t="shared" si="12"/>
        <v>122688</v>
      </c>
      <c r="BC24" s="84">
        <f t="shared" si="12"/>
        <v>3998475</v>
      </c>
      <c r="BD24" s="84">
        <f t="shared" si="12"/>
        <v>581558</v>
      </c>
      <c r="BE24" s="84">
        <f t="shared" si="12"/>
        <v>2755531</v>
      </c>
      <c r="BF24" s="84">
        <f t="shared" si="12"/>
        <v>482321</v>
      </c>
      <c r="BG24" s="84">
        <f t="shared" si="12"/>
        <v>15136683</v>
      </c>
    </row>
    <row r="25" spans="1:59" ht="13.5">
      <c r="A25" s="95" t="s">
        <v>72</v>
      </c>
      <c r="B25" s="96"/>
      <c r="C25" s="17">
        <f t="shared" si="5"/>
        <v>1504022</v>
      </c>
      <c r="D25" s="17">
        <f t="shared" si="6"/>
        <v>1416271</v>
      </c>
      <c r="E25" s="17">
        <v>1256766</v>
      </c>
      <c r="F25" s="17">
        <v>159505</v>
      </c>
      <c r="G25" s="17">
        <v>0</v>
      </c>
      <c r="H25" s="17">
        <v>87751</v>
      </c>
      <c r="I25" s="17">
        <v>275877</v>
      </c>
      <c r="J25" s="17">
        <f t="shared" si="0"/>
        <v>12246604</v>
      </c>
      <c r="K25" s="17">
        <v>4576236</v>
      </c>
      <c r="L25" s="56">
        <f t="shared" si="1"/>
        <v>3282803</v>
      </c>
      <c r="M25" s="17">
        <v>487606</v>
      </c>
      <c r="N25" s="17">
        <v>2195878</v>
      </c>
      <c r="O25" s="17">
        <v>599319</v>
      </c>
      <c r="P25" s="17">
        <v>204233</v>
      </c>
      <c r="Q25" s="17">
        <v>3904390</v>
      </c>
      <c r="R25" s="17">
        <v>278942</v>
      </c>
      <c r="S25" s="17">
        <v>2892762</v>
      </c>
      <c r="T25" s="17">
        <v>410594</v>
      </c>
      <c r="U25" s="17">
        <f t="shared" si="7"/>
        <v>14161220</v>
      </c>
      <c r="V25" s="17">
        <f t="shared" si="8"/>
        <v>73587</v>
      </c>
      <c r="W25" s="17">
        <f t="shared" si="9"/>
        <v>73587</v>
      </c>
      <c r="X25" s="17">
        <v>73587</v>
      </c>
      <c r="Y25" s="17">
        <v>0</v>
      </c>
      <c r="Z25" s="17">
        <v>0</v>
      </c>
      <c r="AA25" s="17">
        <v>0</v>
      </c>
      <c r="AB25" s="17">
        <v>0</v>
      </c>
      <c r="AC25" s="17">
        <f t="shared" si="2"/>
        <v>1813385</v>
      </c>
      <c r="AD25" s="17">
        <v>690313</v>
      </c>
      <c r="AE25" s="17">
        <f t="shared" si="10"/>
        <v>845384</v>
      </c>
      <c r="AF25" s="17">
        <v>12269</v>
      </c>
      <c r="AG25" s="17">
        <v>833115</v>
      </c>
      <c r="AH25" s="17">
        <v>0</v>
      </c>
      <c r="AI25" s="17">
        <v>0</v>
      </c>
      <c r="AJ25" s="17">
        <v>193107</v>
      </c>
      <c r="AK25" s="17">
        <v>84581</v>
      </c>
      <c r="AL25" s="17">
        <v>1307352</v>
      </c>
      <c r="AM25" s="17">
        <v>6757</v>
      </c>
      <c r="AN25" s="17">
        <f t="shared" si="11"/>
        <v>1893729</v>
      </c>
      <c r="AO25" s="17">
        <f t="shared" si="3"/>
        <v>1577609</v>
      </c>
      <c r="AP25" s="17">
        <f t="shared" si="13"/>
        <v>1489858</v>
      </c>
      <c r="AQ25" s="17">
        <f t="shared" si="14"/>
        <v>1330353</v>
      </c>
      <c r="AR25" s="17">
        <f t="shared" si="15"/>
        <v>159505</v>
      </c>
      <c r="AS25" s="17">
        <f t="shared" si="12"/>
        <v>0</v>
      </c>
      <c r="AT25" s="17">
        <f t="shared" si="12"/>
        <v>87751</v>
      </c>
      <c r="AU25" s="17">
        <f t="shared" si="12"/>
        <v>275877</v>
      </c>
      <c r="AV25" s="17">
        <f t="shared" si="12"/>
        <v>14059989</v>
      </c>
      <c r="AW25" s="17">
        <f t="shared" si="12"/>
        <v>5266549</v>
      </c>
      <c r="AX25" s="17">
        <f t="shared" si="12"/>
        <v>4128187</v>
      </c>
      <c r="AY25" s="17">
        <f t="shared" si="12"/>
        <v>499875</v>
      </c>
      <c r="AZ25" s="17">
        <f t="shared" si="12"/>
        <v>3028993</v>
      </c>
      <c r="BA25" s="17">
        <f t="shared" si="12"/>
        <v>599319</v>
      </c>
      <c r="BB25" s="17">
        <f t="shared" si="12"/>
        <v>204233</v>
      </c>
      <c r="BC25" s="17">
        <f t="shared" si="12"/>
        <v>4097497</v>
      </c>
      <c r="BD25" s="17">
        <f t="shared" si="12"/>
        <v>363523</v>
      </c>
      <c r="BE25" s="17">
        <f t="shared" si="12"/>
        <v>4200114</v>
      </c>
      <c r="BF25" s="17">
        <f t="shared" si="12"/>
        <v>417351</v>
      </c>
      <c r="BG25" s="17">
        <f t="shared" si="12"/>
        <v>16054949</v>
      </c>
    </row>
    <row r="26" spans="1:59" ht="13.5">
      <c r="A26" s="95" t="s">
        <v>61</v>
      </c>
      <c r="B26" s="96"/>
      <c r="C26" s="17">
        <f t="shared" si="5"/>
        <v>5488353</v>
      </c>
      <c r="D26" s="17">
        <f t="shared" si="6"/>
        <v>5438096</v>
      </c>
      <c r="E26" s="17">
        <v>3157475</v>
      </c>
      <c r="F26" s="17">
        <v>2177355</v>
      </c>
      <c r="G26" s="17">
        <v>103266</v>
      </c>
      <c r="H26" s="17">
        <v>50257</v>
      </c>
      <c r="I26" s="17">
        <v>396071</v>
      </c>
      <c r="J26" s="17">
        <f t="shared" si="0"/>
        <v>9773958</v>
      </c>
      <c r="K26" s="17">
        <v>1964225</v>
      </c>
      <c r="L26" s="56">
        <f t="shared" si="1"/>
        <v>1901673</v>
      </c>
      <c r="M26" s="17">
        <v>51737</v>
      </c>
      <c r="N26" s="17">
        <v>1564131</v>
      </c>
      <c r="O26" s="17">
        <v>285805</v>
      </c>
      <c r="P26" s="17">
        <v>29223</v>
      </c>
      <c r="Q26" s="17">
        <v>5188287</v>
      </c>
      <c r="R26" s="17">
        <v>690550</v>
      </c>
      <c r="S26" s="17">
        <v>3008555</v>
      </c>
      <c r="T26" s="17">
        <v>1607154</v>
      </c>
      <c r="U26" s="17">
        <f t="shared" si="7"/>
        <v>16869465</v>
      </c>
      <c r="V26" s="17">
        <f t="shared" si="8"/>
        <v>9555</v>
      </c>
      <c r="W26" s="17">
        <f t="shared" si="9"/>
        <v>9555</v>
      </c>
      <c r="X26" s="17">
        <v>9555</v>
      </c>
      <c r="Y26" s="17">
        <v>0</v>
      </c>
      <c r="Z26" s="17">
        <v>0</v>
      </c>
      <c r="AA26" s="17">
        <v>0</v>
      </c>
      <c r="AB26" s="17">
        <v>4127</v>
      </c>
      <c r="AC26" s="17">
        <f t="shared" si="2"/>
        <v>1310208</v>
      </c>
      <c r="AD26" s="17">
        <v>329133</v>
      </c>
      <c r="AE26" s="17">
        <f t="shared" si="10"/>
        <v>630365</v>
      </c>
      <c r="AF26" s="17">
        <v>71</v>
      </c>
      <c r="AG26" s="17">
        <v>630294</v>
      </c>
      <c r="AH26" s="17">
        <v>0</v>
      </c>
      <c r="AI26" s="17">
        <v>1084</v>
      </c>
      <c r="AJ26" s="17">
        <v>267826</v>
      </c>
      <c r="AK26" s="17">
        <v>81800</v>
      </c>
      <c r="AL26" s="17">
        <v>776591</v>
      </c>
      <c r="AM26" s="17">
        <v>68946</v>
      </c>
      <c r="AN26" s="17">
        <f t="shared" si="11"/>
        <v>1388709</v>
      </c>
      <c r="AO26" s="17">
        <f t="shared" si="3"/>
        <v>5497908</v>
      </c>
      <c r="AP26" s="17">
        <f t="shared" si="13"/>
        <v>5447651</v>
      </c>
      <c r="AQ26" s="17">
        <f t="shared" si="14"/>
        <v>3167030</v>
      </c>
      <c r="AR26" s="17">
        <f t="shared" si="15"/>
        <v>2177355</v>
      </c>
      <c r="AS26" s="17">
        <f t="shared" si="12"/>
        <v>103266</v>
      </c>
      <c r="AT26" s="17">
        <f t="shared" si="12"/>
        <v>50257</v>
      </c>
      <c r="AU26" s="17">
        <f t="shared" si="12"/>
        <v>400198</v>
      </c>
      <c r="AV26" s="17">
        <f t="shared" si="12"/>
        <v>11084166</v>
      </c>
      <c r="AW26" s="17">
        <f t="shared" si="12"/>
        <v>2293358</v>
      </c>
      <c r="AX26" s="17">
        <f t="shared" si="12"/>
        <v>2532038</v>
      </c>
      <c r="AY26" s="17">
        <f t="shared" si="12"/>
        <v>51808</v>
      </c>
      <c r="AZ26" s="17">
        <f t="shared" si="12"/>
        <v>2194425</v>
      </c>
      <c r="BA26" s="17">
        <f t="shared" si="12"/>
        <v>285805</v>
      </c>
      <c r="BB26" s="17">
        <f t="shared" si="12"/>
        <v>30307</v>
      </c>
      <c r="BC26" s="17">
        <f t="shared" si="12"/>
        <v>5456113</v>
      </c>
      <c r="BD26" s="17">
        <f t="shared" si="12"/>
        <v>772350</v>
      </c>
      <c r="BE26" s="17">
        <f t="shared" si="12"/>
        <v>3785146</v>
      </c>
      <c r="BF26" s="17">
        <f t="shared" si="12"/>
        <v>1676100</v>
      </c>
      <c r="BG26" s="17">
        <f t="shared" si="12"/>
        <v>18258174</v>
      </c>
    </row>
    <row r="27" spans="1:59" ht="13.5">
      <c r="A27" s="95" t="s">
        <v>71</v>
      </c>
      <c r="B27" s="96"/>
      <c r="C27" s="17">
        <f t="shared" si="5"/>
        <v>508627</v>
      </c>
      <c r="D27" s="17">
        <f t="shared" si="6"/>
        <v>508627</v>
      </c>
      <c r="E27" s="17">
        <v>434223</v>
      </c>
      <c r="F27" s="17">
        <v>1426</v>
      </c>
      <c r="G27" s="17">
        <v>72978</v>
      </c>
      <c r="H27" s="17">
        <v>0</v>
      </c>
      <c r="I27" s="17">
        <v>284659</v>
      </c>
      <c r="J27" s="17">
        <f t="shared" si="0"/>
        <v>10105103</v>
      </c>
      <c r="K27" s="17">
        <v>2119510</v>
      </c>
      <c r="L27" s="56">
        <f t="shared" si="1"/>
        <v>2356659</v>
      </c>
      <c r="M27" s="17">
        <v>275649</v>
      </c>
      <c r="N27" s="17">
        <v>1656742</v>
      </c>
      <c r="O27" s="17">
        <v>424268</v>
      </c>
      <c r="P27" s="17">
        <v>12606</v>
      </c>
      <c r="Q27" s="17">
        <v>4960713</v>
      </c>
      <c r="R27" s="17">
        <v>655615</v>
      </c>
      <c r="S27" s="17">
        <v>1940345</v>
      </c>
      <c r="T27" s="17">
        <v>1031083</v>
      </c>
      <c r="U27" s="17">
        <f t="shared" si="7"/>
        <v>11644813</v>
      </c>
      <c r="V27" s="17">
        <f t="shared" si="8"/>
        <v>209060</v>
      </c>
      <c r="W27" s="17">
        <f t="shared" si="9"/>
        <v>209060</v>
      </c>
      <c r="X27" s="17">
        <v>207708</v>
      </c>
      <c r="Y27" s="17">
        <v>0</v>
      </c>
      <c r="Z27" s="17">
        <v>1352</v>
      </c>
      <c r="AA27" s="17">
        <v>0</v>
      </c>
      <c r="AB27" s="17">
        <v>2819</v>
      </c>
      <c r="AC27" s="17">
        <f t="shared" si="2"/>
        <v>1619488</v>
      </c>
      <c r="AD27" s="17">
        <v>407048</v>
      </c>
      <c r="AE27" s="17">
        <f t="shared" si="10"/>
        <v>668994</v>
      </c>
      <c r="AF27" s="17">
        <v>312</v>
      </c>
      <c r="AG27" s="17">
        <v>668682</v>
      </c>
      <c r="AH27" s="17">
        <v>0</v>
      </c>
      <c r="AI27" s="17">
        <v>0</v>
      </c>
      <c r="AJ27" s="17">
        <v>376240</v>
      </c>
      <c r="AK27" s="17">
        <v>167206</v>
      </c>
      <c r="AL27" s="17">
        <v>609662</v>
      </c>
      <c r="AM27" s="17">
        <v>91765</v>
      </c>
      <c r="AN27" s="17">
        <f t="shared" si="11"/>
        <v>1920313</v>
      </c>
      <c r="AO27" s="17">
        <f t="shared" si="3"/>
        <v>717687</v>
      </c>
      <c r="AP27" s="17">
        <f t="shared" si="13"/>
        <v>717687</v>
      </c>
      <c r="AQ27" s="17">
        <f t="shared" si="14"/>
        <v>641931</v>
      </c>
      <c r="AR27" s="17">
        <f t="shared" si="15"/>
        <v>1426</v>
      </c>
      <c r="AS27" s="17">
        <f t="shared" si="12"/>
        <v>74330</v>
      </c>
      <c r="AT27" s="17">
        <f t="shared" si="12"/>
        <v>0</v>
      </c>
      <c r="AU27" s="17">
        <f t="shared" si="12"/>
        <v>287478</v>
      </c>
      <c r="AV27" s="17">
        <f t="shared" si="12"/>
        <v>11724591</v>
      </c>
      <c r="AW27" s="17">
        <f t="shared" si="12"/>
        <v>2526558</v>
      </c>
      <c r="AX27" s="17">
        <f t="shared" si="12"/>
        <v>3025653</v>
      </c>
      <c r="AY27" s="17">
        <f t="shared" si="12"/>
        <v>275961</v>
      </c>
      <c r="AZ27" s="17">
        <f t="shared" si="12"/>
        <v>2325424</v>
      </c>
      <c r="BA27" s="17">
        <f t="shared" si="12"/>
        <v>424268</v>
      </c>
      <c r="BB27" s="17">
        <f t="shared" si="12"/>
        <v>12606</v>
      </c>
      <c r="BC27" s="17">
        <f t="shared" si="12"/>
        <v>5336953</v>
      </c>
      <c r="BD27" s="17">
        <f t="shared" si="12"/>
        <v>822821</v>
      </c>
      <c r="BE27" s="17">
        <f t="shared" si="12"/>
        <v>2550007</v>
      </c>
      <c r="BF27" s="17">
        <f t="shared" si="12"/>
        <v>1122848</v>
      </c>
      <c r="BG27" s="17">
        <f t="shared" si="12"/>
        <v>13565126</v>
      </c>
    </row>
    <row r="28" spans="1:59" ht="13.5">
      <c r="A28" s="95" t="s">
        <v>63</v>
      </c>
      <c r="B28" s="96"/>
      <c r="C28" s="17">
        <f t="shared" si="5"/>
        <v>2086885</v>
      </c>
      <c r="D28" s="17">
        <f t="shared" si="6"/>
        <v>2007919</v>
      </c>
      <c r="E28" s="17">
        <v>718007</v>
      </c>
      <c r="F28" s="17">
        <v>1288947</v>
      </c>
      <c r="G28" s="17">
        <v>965</v>
      </c>
      <c r="H28" s="17">
        <v>78966</v>
      </c>
      <c r="I28" s="17">
        <v>316660</v>
      </c>
      <c r="J28" s="17">
        <f t="shared" si="0"/>
        <v>19065290</v>
      </c>
      <c r="K28" s="17">
        <v>3575671</v>
      </c>
      <c r="L28" s="56">
        <f t="shared" si="1"/>
        <v>6102710</v>
      </c>
      <c r="M28" s="17">
        <v>404115</v>
      </c>
      <c r="N28" s="17">
        <v>5173600</v>
      </c>
      <c r="O28" s="17">
        <v>524995</v>
      </c>
      <c r="P28" s="17">
        <v>44709</v>
      </c>
      <c r="Q28" s="17">
        <v>8937539</v>
      </c>
      <c r="R28" s="17">
        <v>404661</v>
      </c>
      <c r="S28" s="17">
        <v>5155705</v>
      </c>
      <c r="T28" s="17">
        <v>1428030</v>
      </c>
      <c r="U28" s="17">
        <f t="shared" si="7"/>
        <v>22580205</v>
      </c>
      <c r="V28" s="17">
        <f t="shared" si="8"/>
        <v>3109927</v>
      </c>
      <c r="W28" s="17">
        <f t="shared" si="9"/>
        <v>3109927</v>
      </c>
      <c r="X28" s="17">
        <v>3109644</v>
      </c>
      <c r="Y28" s="17">
        <v>0</v>
      </c>
      <c r="Z28" s="17">
        <v>283</v>
      </c>
      <c r="AA28" s="17">
        <v>0</v>
      </c>
      <c r="AB28" s="17">
        <v>76383</v>
      </c>
      <c r="AC28" s="17">
        <f t="shared" si="2"/>
        <v>7196282</v>
      </c>
      <c r="AD28" s="17">
        <v>1595454</v>
      </c>
      <c r="AE28" s="17">
        <f t="shared" si="10"/>
        <v>3164820</v>
      </c>
      <c r="AF28" s="17">
        <v>27238</v>
      </c>
      <c r="AG28" s="17">
        <v>3105935</v>
      </c>
      <c r="AH28" s="17">
        <v>31647</v>
      </c>
      <c r="AI28" s="17">
        <v>16842</v>
      </c>
      <c r="AJ28" s="17">
        <v>1584240</v>
      </c>
      <c r="AK28" s="17">
        <v>834926</v>
      </c>
      <c r="AL28" s="17">
        <v>3348886</v>
      </c>
      <c r="AM28" s="17">
        <v>149901</v>
      </c>
      <c r="AN28" s="17">
        <f t="shared" si="11"/>
        <v>10456110</v>
      </c>
      <c r="AO28" s="17">
        <f t="shared" si="3"/>
        <v>5196812</v>
      </c>
      <c r="AP28" s="17">
        <f t="shared" si="13"/>
        <v>5117846</v>
      </c>
      <c r="AQ28" s="17">
        <f t="shared" si="14"/>
        <v>3827651</v>
      </c>
      <c r="AR28" s="17">
        <f t="shared" si="15"/>
        <v>1288947</v>
      </c>
      <c r="AS28" s="17">
        <f t="shared" si="12"/>
        <v>1248</v>
      </c>
      <c r="AT28" s="17">
        <f t="shared" si="12"/>
        <v>78966</v>
      </c>
      <c r="AU28" s="17">
        <f t="shared" si="12"/>
        <v>393043</v>
      </c>
      <c r="AV28" s="17">
        <f t="shared" si="12"/>
        <v>26261572</v>
      </c>
      <c r="AW28" s="17">
        <f t="shared" si="12"/>
        <v>5171125</v>
      </c>
      <c r="AX28" s="17">
        <f t="shared" si="12"/>
        <v>9267530</v>
      </c>
      <c r="AY28" s="17">
        <f t="shared" si="12"/>
        <v>431353</v>
      </c>
      <c r="AZ28" s="17">
        <f t="shared" si="12"/>
        <v>8279535</v>
      </c>
      <c r="BA28" s="17">
        <f t="shared" si="12"/>
        <v>556642</v>
      </c>
      <c r="BB28" s="17">
        <f t="shared" si="12"/>
        <v>61551</v>
      </c>
      <c r="BC28" s="17">
        <f t="shared" si="12"/>
        <v>10521779</v>
      </c>
      <c r="BD28" s="17">
        <f t="shared" si="12"/>
        <v>1239587</v>
      </c>
      <c r="BE28" s="17">
        <f t="shared" si="12"/>
        <v>8504591</v>
      </c>
      <c r="BF28" s="17">
        <f t="shared" si="12"/>
        <v>1577931</v>
      </c>
      <c r="BG28" s="17">
        <f t="shared" si="12"/>
        <v>33036315</v>
      </c>
    </row>
    <row r="29" spans="1:59" ht="13.5">
      <c r="A29" s="95" t="s">
        <v>88</v>
      </c>
      <c r="B29" s="96"/>
      <c r="C29" s="17">
        <f t="shared" si="5"/>
        <v>4163254</v>
      </c>
      <c r="D29" s="17">
        <f t="shared" si="6"/>
        <v>4137405</v>
      </c>
      <c r="E29" s="17">
        <v>2815735</v>
      </c>
      <c r="F29" s="17">
        <v>1313134</v>
      </c>
      <c r="G29" s="17">
        <v>8536</v>
      </c>
      <c r="H29" s="17">
        <v>25849</v>
      </c>
      <c r="I29" s="17">
        <v>165896</v>
      </c>
      <c r="J29" s="17">
        <f t="shared" si="0"/>
        <v>25137125</v>
      </c>
      <c r="K29" s="17">
        <v>6789570</v>
      </c>
      <c r="L29" s="56">
        <f t="shared" si="1"/>
        <v>6558630</v>
      </c>
      <c r="M29" s="17">
        <v>912507</v>
      </c>
      <c r="N29" s="17">
        <v>4871461</v>
      </c>
      <c r="O29" s="17">
        <v>774662</v>
      </c>
      <c r="P29" s="17">
        <v>146636</v>
      </c>
      <c r="Q29" s="17">
        <v>10260711</v>
      </c>
      <c r="R29" s="17">
        <v>1381578</v>
      </c>
      <c r="S29" s="17">
        <v>4482912</v>
      </c>
      <c r="T29" s="17">
        <v>1242452</v>
      </c>
      <c r="U29" s="17">
        <f t="shared" si="7"/>
        <v>30542831</v>
      </c>
      <c r="V29" s="17">
        <f t="shared" si="8"/>
        <v>954894</v>
      </c>
      <c r="W29" s="17">
        <f t="shared" si="9"/>
        <v>954894</v>
      </c>
      <c r="X29" s="17">
        <v>736067</v>
      </c>
      <c r="Y29" s="17">
        <v>210500</v>
      </c>
      <c r="Z29" s="17">
        <v>8327</v>
      </c>
      <c r="AA29" s="17">
        <v>0</v>
      </c>
      <c r="AB29" s="17">
        <v>97245</v>
      </c>
      <c r="AC29" s="17">
        <f t="shared" si="2"/>
        <v>5073813</v>
      </c>
      <c r="AD29" s="17">
        <v>1505246</v>
      </c>
      <c r="AE29" s="17">
        <f t="shared" si="10"/>
        <v>2157146</v>
      </c>
      <c r="AF29" s="17">
        <v>146650</v>
      </c>
      <c r="AG29" s="17">
        <v>1974715</v>
      </c>
      <c r="AH29" s="17">
        <v>35781</v>
      </c>
      <c r="AI29" s="17">
        <v>0</v>
      </c>
      <c r="AJ29" s="17">
        <v>1171020</v>
      </c>
      <c r="AK29" s="17">
        <v>240401</v>
      </c>
      <c r="AL29" s="17">
        <v>1428570</v>
      </c>
      <c r="AM29" s="17">
        <v>839751</v>
      </c>
      <c r="AN29" s="17">
        <f t="shared" si="11"/>
        <v>6868458</v>
      </c>
      <c r="AO29" s="17">
        <f t="shared" si="3"/>
        <v>5118148</v>
      </c>
      <c r="AP29" s="17">
        <f t="shared" si="13"/>
        <v>5092299</v>
      </c>
      <c r="AQ29" s="17">
        <f t="shared" si="14"/>
        <v>3551802</v>
      </c>
      <c r="AR29" s="17">
        <f t="shared" si="15"/>
        <v>1523634</v>
      </c>
      <c r="AS29" s="17">
        <f t="shared" si="12"/>
        <v>16863</v>
      </c>
      <c r="AT29" s="17">
        <f t="shared" si="12"/>
        <v>25849</v>
      </c>
      <c r="AU29" s="17">
        <f t="shared" si="12"/>
        <v>263141</v>
      </c>
      <c r="AV29" s="17">
        <f t="shared" si="12"/>
        <v>30210938</v>
      </c>
      <c r="AW29" s="17">
        <f t="shared" si="12"/>
        <v>8294816</v>
      </c>
      <c r="AX29" s="17">
        <f t="shared" si="12"/>
        <v>8715776</v>
      </c>
      <c r="AY29" s="17">
        <f t="shared" si="12"/>
        <v>1059157</v>
      </c>
      <c r="AZ29" s="17">
        <f t="shared" si="12"/>
        <v>6846176</v>
      </c>
      <c r="BA29" s="17">
        <f t="shared" si="12"/>
        <v>810443</v>
      </c>
      <c r="BB29" s="17">
        <f t="shared" si="12"/>
        <v>146636</v>
      </c>
      <c r="BC29" s="17">
        <f t="shared" si="12"/>
        <v>11431731</v>
      </c>
      <c r="BD29" s="17">
        <f t="shared" si="12"/>
        <v>1621979</v>
      </c>
      <c r="BE29" s="17">
        <f t="shared" si="12"/>
        <v>5911482</v>
      </c>
      <c r="BF29" s="17">
        <f t="shared" si="12"/>
        <v>2082203</v>
      </c>
      <c r="BG29" s="17">
        <f t="shared" si="12"/>
        <v>37411289</v>
      </c>
    </row>
    <row r="30" spans="1:59" ht="13.5">
      <c r="A30" s="95" t="s">
        <v>17</v>
      </c>
      <c r="B30" s="96"/>
      <c r="C30" s="17">
        <f t="shared" si="5"/>
        <v>14667367</v>
      </c>
      <c r="D30" s="17">
        <f t="shared" si="6"/>
        <v>14579304</v>
      </c>
      <c r="E30" s="17">
        <v>11567663</v>
      </c>
      <c r="F30" s="17">
        <v>2880077</v>
      </c>
      <c r="G30" s="17">
        <v>131564</v>
      </c>
      <c r="H30" s="17">
        <v>88063</v>
      </c>
      <c r="I30" s="17">
        <v>1921665</v>
      </c>
      <c r="J30" s="17">
        <f t="shared" si="0"/>
        <v>37733622</v>
      </c>
      <c r="K30" s="17">
        <v>13354879</v>
      </c>
      <c r="L30" s="56">
        <f t="shared" si="1"/>
        <v>8634997</v>
      </c>
      <c r="M30" s="17">
        <v>678415</v>
      </c>
      <c r="N30" s="17">
        <v>7037027</v>
      </c>
      <c r="O30" s="17">
        <v>919555</v>
      </c>
      <c r="P30" s="17">
        <v>189964</v>
      </c>
      <c r="Q30" s="17">
        <v>14704615</v>
      </c>
      <c r="R30" s="17">
        <v>849167</v>
      </c>
      <c r="S30" s="17">
        <v>7142269</v>
      </c>
      <c r="T30" s="17">
        <v>1462928</v>
      </c>
      <c r="U30" s="17">
        <f t="shared" si="7"/>
        <v>53863917</v>
      </c>
      <c r="V30" s="17">
        <f t="shared" si="8"/>
        <v>2188565</v>
      </c>
      <c r="W30" s="17">
        <f t="shared" si="9"/>
        <v>2177809</v>
      </c>
      <c r="X30" s="17">
        <v>2036145</v>
      </c>
      <c r="Y30" s="17">
        <v>0</v>
      </c>
      <c r="Z30" s="17">
        <v>141664</v>
      </c>
      <c r="AA30" s="17">
        <v>10756</v>
      </c>
      <c r="AB30" s="17">
        <v>303812</v>
      </c>
      <c r="AC30" s="17">
        <f t="shared" si="2"/>
        <v>6566770</v>
      </c>
      <c r="AD30" s="17">
        <v>1483785</v>
      </c>
      <c r="AE30" s="17">
        <f t="shared" si="10"/>
        <v>2586457</v>
      </c>
      <c r="AF30" s="17">
        <v>37789</v>
      </c>
      <c r="AG30" s="17">
        <v>2524500</v>
      </c>
      <c r="AH30" s="17">
        <v>24168</v>
      </c>
      <c r="AI30" s="17">
        <v>18038</v>
      </c>
      <c r="AJ30" s="17">
        <v>2412688</v>
      </c>
      <c r="AK30" s="17">
        <v>65802</v>
      </c>
      <c r="AL30" s="17">
        <v>3148524</v>
      </c>
      <c r="AM30" s="17">
        <v>528722</v>
      </c>
      <c r="AN30" s="17">
        <f t="shared" si="11"/>
        <v>9284057</v>
      </c>
      <c r="AO30" s="17">
        <f t="shared" si="3"/>
        <v>16855932</v>
      </c>
      <c r="AP30" s="17">
        <f t="shared" si="13"/>
        <v>16757113</v>
      </c>
      <c r="AQ30" s="17">
        <f t="shared" si="14"/>
        <v>13603808</v>
      </c>
      <c r="AR30" s="17">
        <f t="shared" si="15"/>
        <v>2880077</v>
      </c>
      <c r="AS30" s="17">
        <f t="shared" si="12"/>
        <v>273228</v>
      </c>
      <c r="AT30" s="17">
        <f t="shared" si="12"/>
        <v>98819</v>
      </c>
      <c r="AU30" s="17">
        <f t="shared" si="12"/>
        <v>2225477</v>
      </c>
      <c r="AV30" s="17">
        <f t="shared" si="12"/>
        <v>44300392</v>
      </c>
      <c r="AW30" s="17">
        <f t="shared" si="12"/>
        <v>14838664</v>
      </c>
      <c r="AX30" s="17">
        <f t="shared" si="12"/>
        <v>11221454</v>
      </c>
      <c r="AY30" s="17">
        <f t="shared" si="12"/>
        <v>716204</v>
      </c>
      <c r="AZ30" s="17">
        <f t="shared" si="12"/>
        <v>9561527</v>
      </c>
      <c r="BA30" s="17">
        <f t="shared" si="12"/>
        <v>943723</v>
      </c>
      <c r="BB30" s="17">
        <f t="shared" si="12"/>
        <v>208002</v>
      </c>
      <c r="BC30" s="17">
        <f t="shared" si="12"/>
        <v>17117303</v>
      </c>
      <c r="BD30" s="17">
        <f t="shared" si="12"/>
        <v>914969</v>
      </c>
      <c r="BE30" s="17">
        <f t="shared" si="12"/>
        <v>10290793</v>
      </c>
      <c r="BF30" s="17">
        <f t="shared" si="12"/>
        <v>1991650</v>
      </c>
      <c r="BG30" s="17">
        <f t="shared" si="12"/>
        <v>63147974</v>
      </c>
    </row>
    <row r="31" spans="1:59" ht="13.5">
      <c r="A31" s="95" t="s">
        <v>70</v>
      </c>
      <c r="B31" s="96"/>
      <c r="C31" s="17">
        <f t="shared" si="5"/>
        <v>14731927</v>
      </c>
      <c r="D31" s="17">
        <f t="shared" si="6"/>
        <v>14497581</v>
      </c>
      <c r="E31" s="17">
        <v>11610525</v>
      </c>
      <c r="F31" s="17">
        <v>2727626</v>
      </c>
      <c r="G31" s="17">
        <v>159430</v>
      </c>
      <c r="H31" s="17">
        <v>234346</v>
      </c>
      <c r="I31" s="17">
        <v>1193086</v>
      </c>
      <c r="J31" s="17">
        <f t="shared" si="0"/>
        <v>88037986</v>
      </c>
      <c r="K31" s="17">
        <v>30257072</v>
      </c>
      <c r="L31" s="56">
        <f t="shared" si="1"/>
        <v>28838785</v>
      </c>
      <c r="M31" s="17">
        <v>8002433</v>
      </c>
      <c r="N31" s="17">
        <v>18401197</v>
      </c>
      <c r="O31" s="17">
        <v>2435155</v>
      </c>
      <c r="P31" s="17">
        <v>641521</v>
      </c>
      <c r="Q31" s="17">
        <v>25945009</v>
      </c>
      <c r="R31" s="17">
        <v>2355599</v>
      </c>
      <c r="S31" s="17">
        <v>14901692</v>
      </c>
      <c r="T31" s="17">
        <v>3350426</v>
      </c>
      <c r="U31" s="17">
        <f t="shared" si="7"/>
        <v>106120339</v>
      </c>
      <c r="V31" s="17">
        <f t="shared" si="8"/>
        <v>4482997</v>
      </c>
      <c r="W31" s="17">
        <f t="shared" si="9"/>
        <v>4482997</v>
      </c>
      <c r="X31" s="17">
        <v>1850931</v>
      </c>
      <c r="Y31" s="17">
        <v>84818</v>
      </c>
      <c r="Z31" s="17">
        <v>2547248</v>
      </c>
      <c r="AA31" s="17">
        <v>0</v>
      </c>
      <c r="AB31" s="17">
        <v>354361</v>
      </c>
      <c r="AC31" s="17">
        <f t="shared" si="2"/>
        <v>10905528</v>
      </c>
      <c r="AD31" s="17">
        <v>3142560</v>
      </c>
      <c r="AE31" s="17">
        <f t="shared" si="10"/>
        <v>3552338</v>
      </c>
      <c r="AF31" s="17">
        <v>182416</v>
      </c>
      <c r="AG31" s="17">
        <v>3096199</v>
      </c>
      <c r="AH31" s="17">
        <v>273723</v>
      </c>
      <c r="AI31" s="17">
        <v>9797</v>
      </c>
      <c r="AJ31" s="17">
        <v>3322357</v>
      </c>
      <c r="AK31" s="17">
        <v>878476</v>
      </c>
      <c r="AL31" s="17">
        <v>4323700</v>
      </c>
      <c r="AM31" s="17">
        <v>1098063</v>
      </c>
      <c r="AN31" s="17">
        <f t="shared" si="11"/>
        <v>16486588</v>
      </c>
      <c r="AO31" s="17">
        <f t="shared" si="3"/>
        <v>19214924</v>
      </c>
      <c r="AP31" s="17">
        <f t="shared" si="13"/>
        <v>18980578</v>
      </c>
      <c r="AQ31" s="17">
        <f t="shared" si="14"/>
        <v>13461456</v>
      </c>
      <c r="AR31" s="17">
        <f t="shared" si="15"/>
        <v>2812444</v>
      </c>
      <c r="AS31" s="17">
        <f t="shared" si="12"/>
        <v>2706678</v>
      </c>
      <c r="AT31" s="17">
        <f t="shared" si="12"/>
        <v>234346</v>
      </c>
      <c r="AU31" s="17">
        <f t="shared" si="12"/>
        <v>1547447</v>
      </c>
      <c r="AV31" s="17">
        <f t="shared" si="12"/>
        <v>98943514</v>
      </c>
      <c r="AW31" s="17">
        <f t="shared" si="12"/>
        <v>33399632</v>
      </c>
      <c r="AX31" s="17">
        <f t="shared" si="12"/>
        <v>32391123</v>
      </c>
      <c r="AY31" s="17">
        <f t="shared" si="12"/>
        <v>8184849</v>
      </c>
      <c r="AZ31" s="17">
        <f t="shared" si="12"/>
        <v>21497396</v>
      </c>
      <c r="BA31" s="17">
        <f t="shared" si="12"/>
        <v>2708878</v>
      </c>
      <c r="BB31" s="17">
        <f t="shared" si="12"/>
        <v>651318</v>
      </c>
      <c r="BC31" s="17">
        <f t="shared" si="12"/>
        <v>29267366</v>
      </c>
      <c r="BD31" s="17">
        <f t="shared" si="12"/>
        <v>3234075</v>
      </c>
      <c r="BE31" s="17">
        <f t="shared" si="12"/>
        <v>19225392</v>
      </c>
      <c r="BF31" s="17">
        <f t="shared" si="12"/>
        <v>4448489</v>
      </c>
      <c r="BG31" s="17">
        <f t="shared" si="12"/>
        <v>122606927</v>
      </c>
    </row>
    <row r="32" spans="1:59" ht="13.5">
      <c r="A32" s="95" t="s">
        <v>54</v>
      </c>
      <c r="B32" s="96"/>
      <c r="C32" s="17">
        <f t="shared" si="5"/>
        <v>2257090</v>
      </c>
      <c r="D32" s="17">
        <f t="shared" si="6"/>
        <v>2257090</v>
      </c>
      <c r="E32" s="17">
        <v>1709532</v>
      </c>
      <c r="F32" s="17">
        <v>500315</v>
      </c>
      <c r="G32" s="17">
        <v>47243</v>
      </c>
      <c r="H32" s="17">
        <v>0</v>
      </c>
      <c r="I32" s="17">
        <v>435307</v>
      </c>
      <c r="J32" s="17">
        <f t="shared" si="0"/>
        <v>21783542</v>
      </c>
      <c r="K32" s="17">
        <v>7888984</v>
      </c>
      <c r="L32" s="56">
        <f t="shared" si="1"/>
        <v>6062407</v>
      </c>
      <c r="M32" s="17">
        <v>516242</v>
      </c>
      <c r="N32" s="17">
        <v>5080169</v>
      </c>
      <c r="O32" s="17">
        <v>465996</v>
      </c>
      <c r="P32" s="17">
        <v>144403</v>
      </c>
      <c r="Q32" s="17">
        <v>7368520</v>
      </c>
      <c r="R32" s="17">
        <v>319228</v>
      </c>
      <c r="S32" s="17">
        <v>4429162</v>
      </c>
      <c r="T32" s="17">
        <v>3120758</v>
      </c>
      <c r="U32" s="17">
        <f t="shared" si="7"/>
        <v>27161390</v>
      </c>
      <c r="V32" s="17">
        <f t="shared" si="8"/>
        <v>2991349</v>
      </c>
      <c r="W32" s="17">
        <f t="shared" si="9"/>
        <v>2918856</v>
      </c>
      <c r="X32" s="17">
        <v>2285097</v>
      </c>
      <c r="Y32" s="17">
        <v>105840</v>
      </c>
      <c r="Z32" s="17">
        <v>527919</v>
      </c>
      <c r="AA32" s="17">
        <v>72493</v>
      </c>
      <c r="AB32" s="17">
        <v>486744</v>
      </c>
      <c r="AC32" s="17">
        <f t="shared" si="2"/>
        <v>5021557</v>
      </c>
      <c r="AD32" s="17">
        <v>951399</v>
      </c>
      <c r="AE32" s="17">
        <f t="shared" si="10"/>
        <v>1605824</v>
      </c>
      <c r="AF32" s="17">
        <v>87833</v>
      </c>
      <c r="AG32" s="17">
        <v>1501109</v>
      </c>
      <c r="AH32" s="17">
        <v>16882</v>
      </c>
      <c r="AI32" s="17">
        <v>4573</v>
      </c>
      <c r="AJ32" s="17">
        <v>2121256</v>
      </c>
      <c r="AK32" s="17">
        <v>338505</v>
      </c>
      <c r="AL32" s="17">
        <v>2488917</v>
      </c>
      <c r="AM32" s="17">
        <v>1049708</v>
      </c>
      <c r="AN32" s="17">
        <f t="shared" si="11"/>
        <v>9062614</v>
      </c>
      <c r="AO32" s="17">
        <f t="shared" si="3"/>
        <v>5248439</v>
      </c>
      <c r="AP32" s="17">
        <f t="shared" si="13"/>
        <v>5175946</v>
      </c>
      <c r="AQ32" s="17">
        <f t="shared" si="14"/>
        <v>3994629</v>
      </c>
      <c r="AR32" s="17">
        <f t="shared" si="15"/>
        <v>606155</v>
      </c>
      <c r="AS32" s="17">
        <f t="shared" si="12"/>
        <v>575162</v>
      </c>
      <c r="AT32" s="17">
        <f t="shared" si="12"/>
        <v>72493</v>
      </c>
      <c r="AU32" s="17">
        <f t="shared" si="12"/>
        <v>922051</v>
      </c>
      <c r="AV32" s="17">
        <f t="shared" si="12"/>
        <v>26805099</v>
      </c>
      <c r="AW32" s="17">
        <f t="shared" si="12"/>
        <v>8840383</v>
      </c>
      <c r="AX32" s="17">
        <f t="shared" si="12"/>
        <v>7668231</v>
      </c>
      <c r="AY32" s="17">
        <f t="shared" si="12"/>
        <v>604075</v>
      </c>
      <c r="AZ32" s="17">
        <f t="shared" si="12"/>
        <v>6581278</v>
      </c>
      <c r="BA32" s="17">
        <f t="shared" si="12"/>
        <v>482878</v>
      </c>
      <c r="BB32" s="17">
        <f t="shared" si="12"/>
        <v>148976</v>
      </c>
      <c r="BC32" s="17">
        <f t="shared" si="12"/>
        <v>9489776</v>
      </c>
      <c r="BD32" s="17">
        <f t="shared" si="12"/>
        <v>657733</v>
      </c>
      <c r="BE32" s="17">
        <f t="shared" si="12"/>
        <v>6918079</v>
      </c>
      <c r="BF32" s="17">
        <f t="shared" si="12"/>
        <v>4170466</v>
      </c>
      <c r="BG32" s="17">
        <f t="shared" si="12"/>
        <v>36224004</v>
      </c>
    </row>
    <row r="33" spans="1:59" ht="13.5">
      <c r="A33" s="95" t="s">
        <v>19</v>
      </c>
      <c r="B33" s="96"/>
      <c r="C33" s="17">
        <f t="shared" si="5"/>
        <v>1418350</v>
      </c>
      <c r="D33" s="17">
        <f t="shared" si="6"/>
        <v>1412333</v>
      </c>
      <c r="E33" s="17">
        <v>1320133</v>
      </c>
      <c r="F33" s="17">
        <v>82495</v>
      </c>
      <c r="G33" s="17">
        <v>9705</v>
      </c>
      <c r="H33" s="17">
        <v>6017</v>
      </c>
      <c r="I33" s="17">
        <v>495561</v>
      </c>
      <c r="J33" s="17">
        <f t="shared" si="0"/>
        <v>15993396</v>
      </c>
      <c r="K33" s="17">
        <v>2591308</v>
      </c>
      <c r="L33" s="56">
        <f t="shared" si="1"/>
        <v>3648537</v>
      </c>
      <c r="M33" s="17">
        <v>178388</v>
      </c>
      <c r="N33" s="17">
        <v>3098835</v>
      </c>
      <c r="O33" s="17">
        <v>371314</v>
      </c>
      <c r="P33" s="17">
        <v>29803</v>
      </c>
      <c r="Q33" s="17">
        <v>8543869</v>
      </c>
      <c r="R33" s="17">
        <v>1179879</v>
      </c>
      <c r="S33" s="17">
        <v>3755025</v>
      </c>
      <c r="T33" s="17">
        <v>958692</v>
      </c>
      <c r="U33" s="17">
        <f t="shared" si="7"/>
        <v>18370438</v>
      </c>
      <c r="V33" s="17">
        <f t="shared" si="8"/>
        <v>1525476</v>
      </c>
      <c r="W33" s="17">
        <f t="shared" si="9"/>
        <v>1511532</v>
      </c>
      <c r="X33" s="17">
        <v>1033200</v>
      </c>
      <c r="Y33" s="17">
        <v>478250</v>
      </c>
      <c r="Z33" s="17">
        <v>82</v>
      </c>
      <c r="AA33" s="17">
        <v>13944</v>
      </c>
      <c r="AB33" s="17">
        <v>44720</v>
      </c>
      <c r="AC33" s="17">
        <f t="shared" si="2"/>
        <v>3442740</v>
      </c>
      <c r="AD33" s="17">
        <v>708840</v>
      </c>
      <c r="AE33" s="17">
        <f t="shared" si="10"/>
        <v>979459</v>
      </c>
      <c r="AF33" s="17">
        <v>0</v>
      </c>
      <c r="AG33" s="17">
        <v>974501</v>
      </c>
      <c r="AH33" s="17">
        <v>4958</v>
      </c>
      <c r="AI33" s="17">
        <v>0</v>
      </c>
      <c r="AJ33" s="17">
        <v>1700463</v>
      </c>
      <c r="AK33" s="17">
        <v>53978</v>
      </c>
      <c r="AL33" s="17">
        <v>1392050</v>
      </c>
      <c r="AM33" s="17">
        <v>211585</v>
      </c>
      <c r="AN33" s="17">
        <f t="shared" si="11"/>
        <v>5179801</v>
      </c>
      <c r="AO33" s="17">
        <f t="shared" si="3"/>
        <v>2943826</v>
      </c>
      <c r="AP33" s="17">
        <f t="shared" si="13"/>
        <v>2923865</v>
      </c>
      <c r="AQ33" s="17">
        <f t="shared" si="14"/>
        <v>2353333</v>
      </c>
      <c r="AR33" s="17">
        <f t="shared" si="15"/>
        <v>560745</v>
      </c>
      <c r="AS33" s="17">
        <f t="shared" si="12"/>
        <v>9787</v>
      </c>
      <c r="AT33" s="17">
        <f t="shared" si="12"/>
        <v>19961</v>
      </c>
      <c r="AU33" s="17">
        <f t="shared" si="12"/>
        <v>540281</v>
      </c>
      <c r="AV33" s="17">
        <f t="shared" si="12"/>
        <v>19436136</v>
      </c>
      <c r="AW33" s="17">
        <f t="shared" si="12"/>
        <v>3300148</v>
      </c>
      <c r="AX33" s="17">
        <f t="shared" si="12"/>
        <v>4627996</v>
      </c>
      <c r="AY33" s="17">
        <f t="shared" si="12"/>
        <v>178388</v>
      </c>
      <c r="AZ33" s="17">
        <f t="shared" si="12"/>
        <v>4073336</v>
      </c>
      <c r="BA33" s="17">
        <f t="shared" si="12"/>
        <v>376272</v>
      </c>
      <c r="BB33" s="17">
        <f t="shared" si="12"/>
        <v>29803</v>
      </c>
      <c r="BC33" s="17">
        <f t="shared" si="12"/>
        <v>10244332</v>
      </c>
      <c r="BD33" s="17">
        <f t="shared" si="12"/>
        <v>1233857</v>
      </c>
      <c r="BE33" s="17">
        <f t="shared" si="12"/>
        <v>5147075</v>
      </c>
      <c r="BF33" s="17">
        <f t="shared" si="12"/>
        <v>1170277</v>
      </c>
      <c r="BG33" s="17">
        <f t="shared" si="12"/>
        <v>23550239</v>
      </c>
    </row>
    <row r="34" spans="1:59" ht="13.5">
      <c r="A34" s="95" t="s">
        <v>65</v>
      </c>
      <c r="B34" s="96"/>
      <c r="C34" s="17">
        <f t="shared" si="5"/>
        <v>18083892</v>
      </c>
      <c r="D34" s="17">
        <f t="shared" si="6"/>
        <v>17978746</v>
      </c>
      <c r="E34" s="17">
        <v>16801444</v>
      </c>
      <c r="F34" s="17">
        <v>1069414</v>
      </c>
      <c r="G34" s="17">
        <v>107888</v>
      </c>
      <c r="H34" s="17">
        <v>105146</v>
      </c>
      <c r="I34" s="17">
        <v>976293</v>
      </c>
      <c r="J34" s="17">
        <f t="shared" si="0"/>
        <v>39769522</v>
      </c>
      <c r="K34" s="17">
        <v>19047662</v>
      </c>
      <c r="L34" s="56">
        <f t="shared" si="1"/>
        <v>9115495</v>
      </c>
      <c r="M34" s="17">
        <v>2116786</v>
      </c>
      <c r="N34" s="17">
        <v>5946899</v>
      </c>
      <c r="O34" s="17">
        <v>1051810</v>
      </c>
      <c r="P34" s="17">
        <v>159313</v>
      </c>
      <c r="Q34" s="17">
        <v>7960138</v>
      </c>
      <c r="R34" s="17">
        <v>3486914</v>
      </c>
      <c r="S34" s="17">
        <v>3519879</v>
      </c>
      <c r="T34" s="17">
        <v>1511079</v>
      </c>
      <c r="U34" s="17">
        <f t="shared" si="7"/>
        <v>59364493</v>
      </c>
      <c r="V34" s="17">
        <f t="shared" si="8"/>
        <v>210698</v>
      </c>
      <c r="W34" s="17">
        <f t="shared" si="9"/>
        <v>199673</v>
      </c>
      <c r="X34" s="17">
        <v>123764</v>
      </c>
      <c r="Y34" s="17">
        <v>0</v>
      </c>
      <c r="Z34" s="17">
        <v>75909</v>
      </c>
      <c r="AA34" s="17">
        <v>11025</v>
      </c>
      <c r="AB34" s="17">
        <v>16462</v>
      </c>
      <c r="AC34" s="17">
        <f t="shared" si="2"/>
        <v>5782337</v>
      </c>
      <c r="AD34" s="17">
        <v>1508538</v>
      </c>
      <c r="AE34" s="17">
        <f t="shared" si="10"/>
        <v>725234</v>
      </c>
      <c r="AF34" s="17">
        <v>185182</v>
      </c>
      <c r="AG34" s="17">
        <v>507373</v>
      </c>
      <c r="AH34" s="17">
        <v>32679</v>
      </c>
      <c r="AI34" s="17">
        <v>6300</v>
      </c>
      <c r="AJ34" s="17">
        <v>3225188</v>
      </c>
      <c r="AK34" s="17">
        <v>317077</v>
      </c>
      <c r="AL34" s="17">
        <v>1779284</v>
      </c>
      <c r="AM34" s="17">
        <v>320051</v>
      </c>
      <c r="AN34" s="17">
        <f t="shared" si="11"/>
        <v>6313086</v>
      </c>
      <c r="AO34" s="17">
        <f t="shared" si="3"/>
        <v>18294590</v>
      </c>
      <c r="AP34" s="17">
        <f t="shared" si="13"/>
        <v>18178419</v>
      </c>
      <c r="AQ34" s="17">
        <f t="shared" si="14"/>
        <v>16925208</v>
      </c>
      <c r="AR34" s="17">
        <f t="shared" si="15"/>
        <v>1069414</v>
      </c>
      <c r="AS34" s="17">
        <f t="shared" si="12"/>
        <v>183797</v>
      </c>
      <c r="AT34" s="17">
        <f t="shared" si="12"/>
        <v>116171</v>
      </c>
      <c r="AU34" s="17">
        <f t="shared" si="12"/>
        <v>992755</v>
      </c>
      <c r="AV34" s="17">
        <f t="shared" si="12"/>
        <v>45551859</v>
      </c>
      <c r="AW34" s="17">
        <f t="shared" si="12"/>
        <v>20556200</v>
      </c>
      <c r="AX34" s="17">
        <f t="shared" si="12"/>
        <v>9840729</v>
      </c>
      <c r="AY34" s="17">
        <f t="shared" si="12"/>
        <v>2301968</v>
      </c>
      <c r="AZ34" s="17">
        <f t="shared" si="12"/>
        <v>6454272</v>
      </c>
      <c r="BA34" s="17">
        <f t="shared" si="12"/>
        <v>1084489</v>
      </c>
      <c r="BB34" s="17">
        <f t="shared" si="12"/>
        <v>165613</v>
      </c>
      <c r="BC34" s="17">
        <f t="shared" si="12"/>
        <v>11185326</v>
      </c>
      <c r="BD34" s="17">
        <f t="shared" si="12"/>
        <v>3803991</v>
      </c>
      <c r="BE34" s="17">
        <f t="shared" si="12"/>
        <v>5299163</v>
      </c>
      <c r="BF34" s="17">
        <f t="shared" si="12"/>
        <v>1831130</v>
      </c>
      <c r="BG34" s="17">
        <f t="shared" si="12"/>
        <v>65677579</v>
      </c>
    </row>
    <row r="35" spans="1:59" ht="13.5">
      <c r="A35" s="95" t="s">
        <v>55</v>
      </c>
      <c r="B35" s="96"/>
      <c r="C35" s="17">
        <f t="shared" si="5"/>
        <v>19428673</v>
      </c>
      <c r="D35" s="17">
        <f t="shared" si="6"/>
        <v>19283672</v>
      </c>
      <c r="E35" s="17">
        <v>17635236</v>
      </c>
      <c r="F35" s="17">
        <v>602584</v>
      </c>
      <c r="G35" s="17">
        <v>1045852</v>
      </c>
      <c r="H35" s="17">
        <v>145001</v>
      </c>
      <c r="I35" s="17">
        <v>3611158</v>
      </c>
      <c r="J35" s="17">
        <f t="shared" si="0"/>
        <v>133027578</v>
      </c>
      <c r="K35" s="17">
        <v>69340180</v>
      </c>
      <c r="L35" s="56">
        <f t="shared" si="1"/>
        <v>31208840</v>
      </c>
      <c r="M35" s="17">
        <v>7868679</v>
      </c>
      <c r="N35" s="17">
        <v>22398084</v>
      </c>
      <c r="O35" s="17">
        <v>942077</v>
      </c>
      <c r="P35" s="17">
        <v>932004</v>
      </c>
      <c r="Q35" s="17">
        <v>27443153</v>
      </c>
      <c r="R35" s="17">
        <v>4103401</v>
      </c>
      <c r="S35" s="17">
        <v>11242590</v>
      </c>
      <c r="T35" s="17">
        <v>2766621</v>
      </c>
      <c r="U35" s="17">
        <f t="shared" si="7"/>
        <v>155222872</v>
      </c>
      <c r="V35" s="17">
        <f t="shared" si="8"/>
        <v>1024768</v>
      </c>
      <c r="W35" s="17">
        <f t="shared" si="9"/>
        <v>1022689</v>
      </c>
      <c r="X35" s="17">
        <v>990989</v>
      </c>
      <c r="Y35" s="17">
        <v>0</v>
      </c>
      <c r="Z35" s="17">
        <v>31700</v>
      </c>
      <c r="AA35" s="17">
        <v>2079</v>
      </c>
      <c r="AB35" s="17">
        <v>142475</v>
      </c>
      <c r="AC35" s="17">
        <f t="shared" si="2"/>
        <v>13325229</v>
      </c>
      <c r="AD35" s="17">
        <v>3392282</v>
      </c>
      <c r="AE35" s="17">
        <f t="shared" si="10"/>
        <v>3015307</v>
      </c>
      <c r="AF35" s="17">
        <v>538941</v>
      </c>
      <c r="AG35" s="17">
        <v>2370673</v>
      </c>
      <c r="AH35" s="17">
        <v>105693</v>
      </c>
      <c r="AI35" s="17">
        <v>13134</v>
      </c>
      <c r="AJ35" s="17">
        <v>5915371</v>
      </c>
      <c r="AK35" s="17">
        <v>989135</v>
      </c>
      <c r="AL35" s="17">
        <v>2441794</v>
      </c>
      <c r="AM35" s="17">
        <v>101246</v>
      </c>
      <c r="AN35" s="17">
        <f t="shared" si="11"/>
        <v>14451243</v>
      </c>
      <c r="AO35" s="17">
        <f t="shared" si="3"/>
        <v>20453441</v>
      </c>
      <c r="AP35" s="17">
        <f t="shared" si="13"/>
        <v>20306361</v>
      </c>
      <c r="AQ35" s="17">
        <f t="shared" si="14"/>
        <v>18626225</v>
      </c>
      <c r="AR35" s="17">
        <f t="shared" si="15"/>
        <v>602584</v>
      </c>
      <c r="AS35" s="17">
        <f t="shared" si="12"/>
        <v>1077552</v>
      </c>
      <c r="AT35" s="17">
        <f t="shared" si="12"/>
        <v>147080</v>
      </c>
      <c r="AU35" s="17">
        <f t="shared" si="12"/>
        <v>3753633</v>
      </c>
      <c r="AV35" s="17">
        <f t="shared" si="12"/>
        <v>146352807</v>
      </c>
      <c r="AW35" s="17">
        <f t="shared" si="12"/>
        <v>72732462</v>
      </c>
      <c r="AX35" s="17">
        <f t="shared" si="12"/>
        <v>34224147</v>
      </c>
      <c r="AY35" s="17">
        <f t="shared" si="12"/>
        <v>8407620</v>
      </c>
      <c r="AZ35" s="17">
        <f t="shared" si="12"/>
        <v>24768757</v>
      </c>
      <c r="BA35" s="17">
        <f t="shared" si="12"/>
        <v>1047770</v>
      </c>
      <c r="BB35" s="17">
        <f t="shared" si="12"/>
        <v>945138</v>
      </c>
      <c r="BC35" s="17">
        <f t="shared" si="12"/>
        <v>33358524</v>
      </c>
      <c r="BD35" s="17">
        <f t="shared" si="12"/>
        <v>5092536</v>
      </c>
      <c r="BE35" s="17">
        <f t="shared" si="12"/>
        <v>13684384</v>
      </c>
      <c r="BF35" s="17">
        <f t="shared" si="12"/>
        <v>2867867</v>
      </c>
      <c r="BG35" s="17">
        <f t="shared" si="12"/>
        <v>169674115</v>
      </c>
    </row>
    <row r="36" spans="1:59" ht="13.5">
      <c r="A36" s="97" t="s">
        <v>20</v>
      </c>
      <c r="B36" s="96"/>
      <c r="C36" s="17">
        <f t="shared" si="5"/>
        <v>12153629</v>
      </c>
      <c r="D36" s="17">
        <f t="shared" si="6"/>
        <v>12057381</v>
      </c>
      <c r="E36" s="17">
        <v>10653951</v>
      </c>
      <c r="F36" s="17">
        <v>1359758</v>
      </c>
      <c r="G36" s="17">
        <v>43672</v>
      </c>
      <c r="H36" s="17">
        <v>96248</v>
      </c>
      <c r="I36" s="17">
        <v>488937</v>
      </c>
      <c r="J36" s="17">
        <f t="shared" si="0"/>
        <v>69465889</v>
      </c>
      <c r="K36" s="17">
        <v>33940562</v>
      </c>
      <c r="L36" s="56">
        <f t="shared" si="1"/>
        <v>17419661</v>
      </c>
      <c r="M36" s="17">
        <v>3258933</v>
      </c>
      <c r="N36" s="17">
        <v>12656517</v>
      </c>
      <c r="O36" s="17">
        <v>1504211</v>
      </c>
      <c r="P36" s="17">
        <v>475803</v>
      </c>
      <c r="Q36" s="17">
        <v>15653917</v>
      </c>
      <c r="R36" s="17">
        <v>1975946</v>
      </c>
      <c r="S36" s="17">
        <v>5900040</v>
      </c>
      <c r="T36" s="17">
        <v>3480189</v>
      </c>
      <c r="U36" s="17">
        <f t="shared" si="7"/>
        <v>85099707</v>
      </c>
      <c r="V36" s="17">
        <f t="shared" si="8"/>
        <v>2502268</v>
      </c>
      <c r="W36" s="17">
        <f t="shared" si="9"/>
        <v>2498838</v>
      </c>
      <c r="X36" s="17">
        <v>2439004</v>
      </c>
      <c r="Y36" s="17">
        <v>0</v>
      </c>
      <c r="Z36" s="17">
        <v>59834</v>
      </c>
      <c r="AA36" s="17">
        <v>3430</v>
      </c>
      <c r="AB36" s="17">
        <v>11340</v>
      </c>
      <c r="AC36" s="17">
        <f t="shared" si="2"/>
        <v>8471705</v>
      </c>
      <c r="AD36" s="17">
        <v>3186395</v>
      </c>
      <c r="AE36" s="17">
        <f t="shared" si="10"/>
        <v>2445693</v>
      </c>
      <c r="AF36" s="17">
        <v>270408</v>
      </c>
      <c r="AG36" s="17">
        <v>2062861</v>
      </c>
      <c r="AH36" s="17">
        <v>112424</v>
      </c>
      <c r="AI36" s="17">
        <v>28361</v>
      </c>
      <c r="AJ36" s="17">
        <v>2639956</v>
      </c>
      <c r="AK36" s="17">
        <v>171300</v>
      </c>
      <c r="AL36" s="17">
        <v>1216540</v>
      </c>
      <c r="AM36" s="17">
        <v>1945629</v>
      </c>
      <c r="AN36" s="17">
        <f t="shared" si="11"/>
        <v>12919602</v>
      </c>
      <c r="AO36" s="17">
        <f t="shared" si="3"/>
        <v>14655897</v>
      </c>
      <c r="AP36" s="17">
        <f t="shared" si="13"/>
        <v>14556219</v>
      </c>
      <c r="AQ36" s="17">
        <f t="shared" si="14"/>
        <v>13092955</v>
      </c>
      <c r="AR36" s="17">
        <f t="shared" si="15"/>
        <v>1359758</v>
      </c>
      <c r="AS36" s="17">
        <f t="shared" si="12"/>
        <v>103506</v>
      </c>
      <c r="AT36" s="17">
        <f t="shared" si="12"/>
        <v>99678</v>
      </c>
      <c r="AU36" s="17">
        <f t="shared" si="12"/>
        <v>500277</v>
      </c>
      <c r="AV36" s="17">
        <f t="shared" si="12"/>
        <v>77937594</v>
      </c>
      <c r="AW36" s="17">
        <f t="shared" si="12"/>
        <v>37126957</v>
      </c>
      <c r="AX36" s="17">
        <f t="shared" si="12"/>
        <v>19865354</v>
      </c>
      <c r="AY36" s="17">
        <f t="shared" si="12"/>
        <v>3529341</v>
      </c>
      <c r="AZ36" s="17">
        <f t="shared" si="12"/>
        <v>14719378</v>
      </c>
      <c r="BA36" s="17">
        <f t="shared" si="12"/>
        <v>1616635</v>
      </c>
      <c r="BB36" s="17">
        <f t="shared" si="12"/>
        <v>504164</v>
      </c>
      <c r="BC36" s="17">
        <f t="shared" si="12"/>
        <v>18293873</v>
      </c>
      <c r="BD36" s="17">
        <f t="shared" si="12"/>
        <v>2147246</v>
      </c>
      <c r="BE36" s="17">
        <f t="shared" si="12"/>
        <v>7116580</v>
      </c>
      <c r="BF36" s="17">
        <f t="shared" si="12"/>
        <v>5425818</v>
      </c>
      <c r="BG36" s="17">
        <f t="shared" si="12"/>
        <v>98019309</v>
      </c>
    </row>
    <row r="37" spans="1:59" ht="13.5">
      <c r="A37" s="76"/>
      <c r="B37" s="82" t="s">
        <v>127</v>
      </c>
      <c r="C37" s="80">
        <v>12153629</v>
      </c>
      <c r="D37" s="80">
        <v>12057381</v>
      </c>
      <c r="E37" s="80">
        <v>10653951</v>
      </c>
      <c r="F37" s="80">
        <v>1359758</v>
      </c>
      <c r="G37" s="80">
        <v>43672</v>
      </c>
      <c r="H37" s="80">
        <v>96248</v>
      </c>
      <c r="I37" s="80">
        <v>488937</v>
      </c>
      <c r="J37" s="80">
        <v>69465889</v>
      </c>
      <c r="K37" s="80">
        <v>33940562</v>
      </c>
      <c r="L37" s="86">
        <v>17419661</v>
      </c>
      <c r="M37" s="80">
        <v>3258933</v>
      </c>
      <c r="N37" s="80">
        <v>12656517</v>
      </c>
      <c r="O37" s="80">
        <v>1504211</v>
      </c>
      <c r="P37" s="80">
        <v>475803</v>
      </c>
      <c r="Q37" s="80">
        <v>15653917</v>
      </c>
      <c r="R37" s="80">
        <v>1975946</v>
      </c>
      <c r="S37" s="80">
        <v>5900040</v>
      </c>
      <c r="T37" s="80">
        <v>1257144</v>
      </c>
      <c r="U37" s="80">
        <v>82876662</v>
      </c>
      <c r="V37" s="80">
        <v>2502268</v>
      </c>
      <c r="W37" s="80">
        <v>2498838</v>
      </c>
      <c r="X37" s="80">
        <v>2439004</v>
      </c>
      <c r="Y37" s="80">
        <v>0</v>
      </c>
      <c r="Z37" s="80">
        <v>59834</v>
      </c>
      <c r="AA37" s="80">
        <v>3430</v>
      </c>
      <c r="AB37" s="80">
        <v>11340</v>
      </c>
      <c r="AC37" s="80">
        <v>8471705</v>
      </c>
      <c r="AD37" s="80">
        <v>3186395</v>
      </c>
      <c r="AE37" s="80">
        <v>2445693</v>
      </c>
      <c r="AF37" s="80">
        <v>270408</v>
      </c>
      <c r="AG37" s="80">
        <v>2062861</v>
      </c>
      <c r="AH37" s="80">
        <v>112424</v>
      </c>
      <c r="AI37" s="80">
        <v>28361</v>
      </c>
      <c r="AJ37" s="80">
        <v>2639956</v>
      </c>
      <c r="AK37" s="80">
        <v>171300</v>
      </c>
      <c r="AL37" s="80">
        <v>1216540</v>
      </c>
      <c r="AM37" s="80">
        <v>1930741</v>
      </c>
      <c r="AN37" s="80">
        <v>12904714</v>
      </c>
      <c r="AO37" s="80">
        <v>14655897</v>
      </c>
      <c r="AP37" s="80">
        <v>14556219</v>
      </c>
      <c r="AQ37" s="80">
        <v>13092955</v>
      </c>
      <c r="AR37" s="80">
        <v>1359758</v>
      </c>
      <c r="AS37" s="80">
        <v>103506</v>
      </c>
      <c r="AT37" s="80">
        <v>99678</v>
      </c>
      <c r="AU37" s="80">
        <v>500277</v>
      </c>
      <c r="AV37" s="80">
        <v>77937594</v>
      </c>
      <c r="AW37" s="80">
        <v>37126957</v>
      </c>
      <c r="AX37" s="80">
        <v>19865354</v>
      </c>
      <c r="AY37" s="80">
        <v>3529341</v>
      </c>
      <c r="AZ37" s="80">
        <v>14719378</v>
      </c>
      <c r="BA37" s="80">
        <v>1616635</v>
      </c>
      <c r="BB37" s="80">
        <v>504164</v>
      </c>
      <c r="BC37" s="80">
        <v>18293873</v>
      </c>
      <c r="BD37" s="80">
        <v>2147246</v>
      </c>
      <c r="BE37" s="80">
        <v>7116580</v>
      </c>
      <c r="BF37" s="80">
        <v>3187885</v>
      </c>
      <c r="BG37" s="80">
        <v>95781376</v>
      </c>
    </row>
    <row r="38" spans="1:59" ht="13.5">
      <c r="A38" s="76"/>
      <c r="B38" s="83" t="s">
        <v>128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7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2223045</v>
      </c>
      <c r="U38" s="81">
        <v>2223045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14888</v>
      </c>
      <c r="AN38" s="81">
        <v>14888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v>0</v>
      </c>
      <c r="BA38" s="81">
        <v>0</v>
      </c>
      <c r="BB38" s="81">
        <v>0</v>
      </c>
      <c r="BC38" s="81">
        <v>0</v>
      </c>
      <c r="BD38" s="81">
        <v>0</v>
      </c>
      <c r="BE38" s="81">
        <v>0</v>
      </c>
      <c r="BF38" s="81">
        <v>2237933</v>
      </c>
      <c r="BG38" s="81">
        <v>2237933</v>
      </c>
    </row>
    <row r="39" spans="1:59" ht="13.5">
      <c r="A39" s="95" t="s">
        <v>73</v>
      </c>
      <c r="B39" s="106"/>
      <c r="C39" s="84">
        <f t="shared" si="5"/>
        <v>3276050</v>
      </c>
      <c r="D39" s="84">
        <f t="shared" si="6"/>
        <v>3240074</v>
      </c>
      <c r="E39" s="84">
        <v>3214020</v>
      </c>
      <c r="F39" s="84">
        <v>14756</v>
      </c>
      <c r="G39" s="84">
        <v>11298</v>
      </c>
      <c r="H39" s="84">
        <v>35976</v>
      </c>
      <c r="I39" s="84">
        <v>25927</v>
      </c>
      <c r="J39" s="84">
        <f t="shared" si="0"/>
        <v>20876869</v>
      </c>
      <c r="K39" s="84">
        <v>8983008</v>
      </c>
      <c r="L39" s="85">
        <f t="shared" si="1"/>
        <v>5557218</v>
      </c>
      <c r="M39" s="84">
        <v>801932</v>
      </c>
      <c r="N39" s="84">
        <v>4267724</v>
      </c>
      <c r="O39" s="84">
        <v>487562</v>
      </c>
      <c r="P39" s="84">
        <v>311148</v>
      </c>
      <c r="Q39" s="84">
        <v>5853513</v>
      </c>
      <c r="R39" s="84">
        <v>171982</v>
      </c>
      <c r="S39" s="84">
        <v>1793277</v>
      </c>
      <c r="T39" s="84">
        <v>1049787</v>
      </c>
      <c r="U39" s="84">
        <f t="shared" si="7"/>
        <v>25202706</v>
      </c>
      <c r="V39" s="84">
        <f t="shared" si="8"/>
        <v>1020414</v>
      </c>
      <c r="W39" s="84">
        <f t="shared" si="9"/>
        <v>953165</v>
      </c>
      <c r="X39" s="84">
        <v>467057</v>
      </c>
      <c r="Y39" s="84">
        <v>452767</v>
      </c>
      <c r="Z39" s="84">
        <v>33341</v>
      </c>
      <c r="AA39" s="84">
        <v>67249</v>
      </c>
      <c r="AB39" s="84">
        <v>64192</v>
      </c>
      <c r="AC39" s="84">
        <f t="shared" si="2"/>
        <v>4876008</v>
      </c>
      <c r="AD39" s="84">
        <v>1013692</v>
      </c>
      <c r="AE39" s="84">
        <f t="shared" si="10"/>
        <v>948681</v>
      </c>
      <c r="AF39" s="84">
        <v>278490</v>
      </c>
      <c r="AG39" s="84">
        <v>661169</v>
      </c>
      <c r="AH39" s="84">
        <v>9022</v>
      </c>
      <c r="AI39" s="84">
        <v>0</v>
      </c>
      <c r="AJ39" s="84">
        <v>2782493</v>
      </c>
      <c r="AK39" s="84">
        <v>131142</v>
      </c>
      <c r="AL39" s="84">
        <v>1514709</v>
      </c>
      <c r="AM39" s="84">
        <v>840004</v>
      </c>
      <c r="AN39" s="84">
        <f t="shared" si="11"/>
        <v>6736426</v>
      </c>
      <c r="AO39" s="84">
        <f t="shared" si="3"/>
        <v>4296464</v>
      </c>
      <c r="AP39" s="84">
        <f t="shared" si="13"/>
        <v>4193239</v>
      </c>
      <c r="AQ39" s="84">
        <f t="shared" si="14"/>
        <v>3681077</v>
      </c>
      <c r="AR39" s="84">
        <f t="shared" si="15"/>
        <v>467523</v>
      </c>
      <c r="AS39" s="84">
        <f t="shared" si="12"/>
        <v>44639</v>
      </c>
      <c r="AT39" s="84">
        <f t="shared" si="12"/>
        <v>103225</v>
      </c>
      <c r="AU39" s="84">
        <f t="shared" si="12"/>
        <v>90119</v>
      </c>
      <c r="AV39" s="84">
        <f t="shared" si="12"/>
        <v>25752877</v>
      </c>
      <c r="AW39" s="84">
        <f t="shared" si="12"/>
        <v>9996700</v>
      </c>
      <c r="AX39" s="84">
        <f t="shared" si="12"/>
        <v>6505899</v>
      </c>
      <c r="AY39" s="84">
        <f t="shared" si="12"/>
        <v>1080422</v>
      </c>
      <c r="AZ39" s="84">
        <f t="shared" si="12"/>
        <v>4928893</v>
      </c>
      <c r="BA39" s="84">
        <f t="shared" si="12"/>
        <v>496584</v>
      </c>
      <c r="BB39" s="84">
        <f t="shared" si="12"/>
        <v>311148</v>
      </c>
      <c r="BC39" s="84">
        <f t="shared" si="12"/>
        <v>8636006</v>
      </c>
      <c r="BD39" s="84">
        <f t="shared" si="12"/>
        <v>303124</v>
      </c>
      <c r="BE39" s="84">
        <f t="shared" si="12"/>
        <v>3307986</v>
      </c>
      <c r="BF39" s="84">
        <f t="shared" si="12"/>
        <v>1889791</v>
      </c>
      <c r="BG39" s="84">
        <f t="shared" si="12"/>
        <v>31939132</v>
      </c>
    </row>
    <row r="40" spans="1:59" ht="13.5">
      <c r="A40" s="95" t="s">
        <v>10</v>
      </c>
      <c r="B40" s="96"/>
      <c r="C40" s="17">
        <f t="shared" si="5"/>
        <v>1430707</v>
      </c>
      <c r="D40" s="17">
        <f t="shared" si="6"/>
        <v>1395660</v>
      </c>
      <c r="E40" s="17">
        <v>1249727</v>
      </c>
      <c r="F40" s="17">
        <v>144349</v>
      </c>
      <c r="G40" s="17">
        <v>1584</v>
      </c>
      <c r="H40" s="17">
        <v>35047</v>
      </c>
      <c r="I40" s="17">
        <v>292660</v>
      </c>
      <c r="J40" s="17">
        <f t="shared" si="0"/>
        <v>14394219</v>
      </c>
      <c r="K40" s="17">
        <v>5615874</v>
      </c>
      <c r="L40" s="56">
        <f t="shared" si="1"/>
        <v>3790726</v>
      </c>
      <c r="M40" s="17">
        <v>412164</v>
      </c>
      <c r="N40" s="17">
        <v>3140437</v>
      </c>
      <c r="O40" s="17">
        <v>238125</v>
      </c>
      <c r="P40" s="17">
        <v>161807</v>
      </c>
      <c r="Q40" s="17">
        <v>4485235</v>
      </c>
      <c r="R40" s="17">
        <v>340577</v>
      </c>
      <c r="S40" s="17">
        <v>2063023</v>
      </c>
      <c r="T40" s="17">
        <v>1134170</v>
      </c>
      <c r="U40" s="17">
        <f t="shared" si="7"/>
        <v>16959096</v>
      </c>
      <c r="V40" s="17">
        <f t="shared" si="8"/>
        <v>3089343</v>
      </c>
      <c r="W40" s="17">
        <f t="shared" si="9"/>
        <v>3089343</v>
      </c>
      <c r="X40" s="17">
        <v>3083531</v>
      </c>
      <c r="Y40" s="17">
        <v>0</v>
      </c>
      <c r="Z40" s="17">
        <v>5812</v>
      </c>
      <c r="AA40" s="17">
        <v>0</v>
      </c>
      <c r="AB40" s="17">
        <v>377158</v>
      </c>
      <c r="AC40" s="17">
        <f t="shared" si="2"/>
        <v>3267618</v>
      </c>
      <c r="AD40" s="17">
        <v>942358</v>
      </c>
      <c r="AE40" s="17">
        <f t="shared" si="10"/>
        <v>1714865</v>
      </c>
      <c r="AF40" s="17">
        <v>25965</v>
      </c>
      <c r="AG40" s="17">
        <v>1201489</v>
      </c>
      <c r="AH40" s="17">
        <v>487411</v>
      </c>
      <c r="AI40" s="17">
        <v>4581</v>
      </c>
      <c r="AJ40" s="17">
        <v>344072</v>
      </c>
      <c r="AK40" s="17">
        <v>261742</v>
      </c>
      <c r="AL40" s="17">
        <v>2201540</v>
      </c>
      <c r="AM40" s="17">
        <v>890181</v>
      </c>
      <c r="AN40" s="17">
        <f t="shared" si="11"/>
        <v>7247142</v>
      </c>
      <c r="AO40" s="17">
        <f t="shared" si="3"/>
        <v>4520050</v>
      </c>
      <c r="AP40" s="17">
        <f t="shared" si="13"/>
        <v>4485003</v>
      </c>
      <c r="AQ40" s="17">
        <f t="shared" si="14"/>
        <v>4333258</v>
      </c>
      <c r="AR40" s="17">
        <f t="shared" si="15"/>
        <v>144349</v>
      </c>
      <c r="AS40" s="17">
        <f t="shared" si="12"/>
        <v>7396</v>
      </c>
      <c r="AT40" s="17">
        <f t="shared" si="12"/>
        <v>35047</v>
      </c>
      <c r="AU40" s="17">
        <f t="shared" si="12"/>
        <v>669818</v>
      </c>
      <c r="AV40" s="17">
        <f t="shared" si="12"/>
        <v>17661837</v>
      </c>
      <c r="AW40" s="17">
        <f t="shared" si="12"/>
        <v>6558232</v>
      </c>
      <c r="AX40" s="17">
        <f t="shared" si="12"/>
        <v>5505591</v>
      </c>
      <c r="AY40" s="17">
        <f t="shared" si="12"/>
        <v>438129</v>
      </c>
      <c r="AZ40" s="17">
        <f t="shared" si="12"/>
        <v>4341926</v>
      </c>
      <c r="BA40" s="17">
        <f t="shared" si="12"/>
        <v>725536</v>
      </c>
      <c r="BB40" s="17">
        <f t="shared" si="12"/>
        <v>166388</v>
      </c>
      <c r="BC40" s="17">
        <f t="shared" si="12"/>
        <v>4829307</v>
      </c>
      <c r="BD40" s="17">
        <f t="shared" si="12"/>
        <v>602319</v>
      </c>
      <c r="BE40" s="17">
        <f t="shared" si="12"/>
        <v>4264563</v>
      </c>
      <c r="BF40" s="17">
        <f t="shared" si="12"/>
        <v>2024351</v>
      </c>
      <c r="BG40" s="17">
        <f t="shared" si="12"/>
        <v>24206238</v>
      </c>
    </row>
    <row r="41" spans="1:59" ht="13.5">
      <c r="A41" s="95" t="s">
        <v>93</v>
      </c>
      <c r="B41" s="96"/>
      <c r="C41" s="17">
        <f t="shared" si="5"/>
        <v>61865</v>
      </c>
      <c r="D41" s="17">
        <f t="shared" si="6"/>
        <v>61865</v>
      </c>
      <c r="E41" s="17">
        <v>61865</v>
      </c>
      <c r="F41" s="17">
        <v>0</v>
      </c>
      <c r="G41" s="17">
        <v>0</v>
      </c>
      <c r="H41" s="17">
        <v>0</v>
      </c>
      <c r="I41" s="17">
        <v>10191</v>
      </c>
      <c r="J41" s="17">
        <f t="shared" si="0"/>
        <v>7521220</v>
      </c>
      <c r="K41" s="17">
        <v>1242709</v>
      </c>
      <c r="L41" s="56">
        <f t="shared" si="1"/>
        <v>1533633</v>
      </c>
      <c r="M41" s="17">
        <v>33444</v>
      </c>
      <c r="N41" s="17">
        <v>1455863</v>
      </c>
      <c r="O41" s="17">
        <v>44326</v>
      </c>
      <c r="P41" s="17">
        <v>4830</v>
      </c>
      <c r="Q41" s="17">
        <v>4567997</v>
      </c>
      <c r="R41" s="17">
        <v>172051</v>
      </c>
      <c r="S41" s="17">
        <v>2519614</v>
      </c>
      <c r="T41" s="17">
        <v>790937</v>
      </c>
      <c r="U41" s="17">
        <f t="shared" si="7"/>
        <v>8374022</v>
      </c>
      <c r="V41" s="17">
        <f t="shared" si="8"/>
        <v>0</v>
      </c>
      <c r="W41" s="17">
        <f t="shared" si="9"/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f t="shared" si="2"/>
        <v>1440984</v>
      </c>
      <c r="AD41" s="17">
        <v>288185</v>
      </c>
      <c r="AE41" s="17">
        <f t="shared" si="10"/>
        <v>624414</v>
      </c>
      <c r="AF41" s="17">
        <v>63331</v>
      </c>
      <c r="AG41" s="17">
        <v>561083</v>
      </c>
      <c r="AH41" s="17">
        <v>0</v>
      </c>
      <c r="AI41" s="17">
        <v>0</v>
      </c>
      <c r="AJ41" s="17">
        <v>329860</v>
      </c>
      <c r="AK41" s="17">
        <v>198525</v>
      </c>
      <c r="AL41" s="17">
        <v>963624</v>
      </c>
      <c r="AM41" s="17">
        <v>42952</v>
      </c>
      <c r="AN41" s="17">
        <f t="shared" si="11"/>
        <v>1483936</v>
      </c>
      <c r="AO41" s="17">
        <f t="shared" si="3"/>
        <v>61865</v>
      </c>
      <c r="AP41" s="17">
        <f t="shared" si="13"/>
        <v>61865</v>
      </c>
      <c r="AQ41" s="17">
        <f t="shared" si="14"/>
        <v>61865</v>
      </c>
      <c r="AR41" s="17">
        <f t="shared" si="15"/>
        <v>0</v>
      </c>
      <c r="AS41" s="17">
        <f t="shared" si="12"/>
        <v>0</v>
      </c>
      <c r="AT41" s="17">
        <f t="shared" si="12"/>
        <v>0</v>
      </c>
      <c r="AU41" s="17">
        <f t="shared" si="12"/>
        <v>10191</v>
      </c>
      <c r="AV41" s="17">
        <f t="shared" si="12"/>
        <v>8962204</v>
      </c>
      <c r="AW41" s="17">
        <f t="shared" si="12"/>
        <v>1530894</v>
      </c>
      <c r="AX41" s="17">
        <f t="shared" si="12"/>
        <v>2158047</v>
      </c>
      <c r="AY41" s="17">
        <f t="shared" si="12"/>
        <v>96775</v>
      </c>
      <c r="AZ41" s="17">
        <f t="shared" si="12"/>
        <v>2016946</v>
      </c>
      <c r="BA41" s="17">
        <f t="shared" si="12"/>
        <v>44326</v>
      </c>
      <c r="BB41" s="17">
        <f t="shared" si="12"/>
        <v>4830</v>
      </c>
      <c r="BC41" s="17">
        <f t="shared" si="12"/>
        <v>4897857</v>
      </c>
      <c r="BD41" s="17">
        <f t="shared" si="12"/>
        <v>370576</v>
      </c>
      <c r="BE41" s="17">
        <f t="shared" si="12"/>
        <v>3483238</v>
      </c>
      <c r="BF41" s="17">
        <f t="shared" si="12"/>
        <v>833889</v>
      </c>
      <c r="BG41" s="17">
        <f t="shared" si="12"/>
        <v>9857958</v>
      </c>
    </row>
    <row r="42" spans="1:59" ht="13.5">
      <c r="A42" s="95" t="s">
        <v>87</v>
      </c>
      <c r="B42" s="96"/>
      <c r="C42" s="17">
        <f t="shared" si="5"/>
        <v>4410817</v>
      </c>
      <c r="D42" s="17">
        <f t="shared" si="6"/>
        <v>4379835</v>
      </c>
      <c r="E42" s="17">
        <v>3133225</v>
      </c>
      <c r="F42" s="17">
        <v>825383</v>
      </c>
      <c r="G42" s="17">
        <v>421227</v>
      </c>
      <c r="H42" s="17">
        <v>30982</v>
      </c>
      <c r="I42" s="17">
        <v>604526</v>
      </c>
      <c r="J42" s="17">
        <f t="shared" si="0"/>
        <v>9642903</v>
      </c>
      <c r="K42" s="17">
        <v>2491309</v>
      </c>
      <c r="L42" s="56">
        <f t="shared" si="1"/>
        <v>3616572</v>
      </c>
      <c r="M42" s="17">
        <v>206171</v>
      </c>
      <c r="N42" s="17">
        <v>3086416</v>
      </c>
      <c r="O42" s="17">
        <v>323985</v>
      </c>
      <c r="P42" s="17">
        <v>9991</v>
      </c>
      <c r="Q42" s="17">
        <v>3201407</v>
      </c>
      <c r="R42" s="17">
        <v>323624</v>
      </c>
      <c r="S42" s="17">
        <v>2735711</v>
      </c>
      <c r="T42" s="17">
        <v>335070</v>
      </c>
      <c r="U42" s="17">
        <f t="shared" si="7"/>
        <v>14388790</v>
      </c>
      <c r="V42" s="17">
        <f t="shared" si="8"/>
        <v>50915</v>
      </c>
      <c r="W42" s="17">
        <f t="shared" si="9"/>
        <v>50915</v>
      </c>
      <c r="X42" s="17">
        <v>0</v>
      </c>
      <c r="Y42" s="17">
        <v>0</v>
      </c>
      <c r="Z42" s="17">
        <v>50915</v>
      </c>
      <c r="AA42" s="17">
        <v>0</v>
      </c>
      <c r="AB42" s="17">
        <v>56284</v>
      </c>
      <c r="AC42" s="17">
        <f t="shared" si="2"/>
        <v>1824267</v>
      </c>
      <c r="AD42" s="17">
        <v>508587</v>
      </c>
      <c r="AE42" s="17">
        <f t="shared" si="10"/>
        <v>886848</v>
      </c>
      <c r="AF42" s="17">
        <v>2029</v>
      </c>
      <c r="AG42" s="17">
        <v>879971</v>
      </c>
      <c r="AH42" s="17">
        <v>4848</v>
      </c>
      <c r="AI42" s="17">
        <v>0</v>
      </c>
      <c r="AJ42" s="17">
        <v>404018</v>
      </c>
      <c r="AK42" s="17">
        <v>24814</v>
      </c>
      <c r="AL42" s="17">
        <v>1034109</v>
      </c>
      <c r="AM42" s="17">
        <v>156166</v>
      </c>
      <c r="AN42" s="17">
        <f t="shared" si="11"/>
        <v>2031348</v>
      </c>
      <c r="AO42" s="17">
        <f t="shared" si="3"/>
        <v>4461732</v>
      </c>
      <c r="AP42" s="17">
        <f t="shared" si="13"/>
        <v>4430750</v>
      </c>
      <c r="AQ42" s="17">
        <f t="shared" si="14"/>
        <v>3133225</v>
      </c>
      <c r="AR42" s="17">
        <f t="shared" si="15"/>
        <v>825383</v>
      </c>
      <c r="AS42" s="17">
        <f aca="true" t="shared" si="16" ref="AS42:AS52">G42+Z42</f>
        <v>472142</v>
      </c>
      <c r="AT42" s="17">
        <f aca="true" t="shared" si="17" ref="AT42:AT52">H42+AA42</f>
        <v>30982</v>
      </c>
      <c r="AU42" s="17">
        <f aca="true" t="shared" si="18" ref="AU42:AU52">I42+AB42</f>
        <v>660810</v>
      </c>
      <c r="AV42" s="17">
        <f aca="true" t="shared" si="19" ref="AV42:AV52">J42+AC42</f>
        <v>11467170</v>
      </c>
      <c r="AW42" s="17">
        <f aca="true" t="shared" si="20" ref="AW42:AW52">K42+AD42</f>
        <v>2999896</v>
      </c>
      <c r="AX42" s="17">
        <f aca="true" t="shared" si="21" ref="AX42:AX52">L42+AE42</f>
        <v>4503420</v>
      </c>
      <c r="AY42" s="17">
        <f aca="true" t="shared" si="22" ref="AY42:AY52">M42+AF42</f>
        <v>208200</v>
      </c>
      <c r="AZ42" s="17">
        <f aca="true" t="shared" si="23" ref="AZ42:AZ52">N42+AG42</f>
        <v>3966387</v>
      </c>
      <c r="BA42" s="17">
        <f aca="true" t="shared" si="24" ref="BA42:BA52">O42+AH42</f>
        <v>328833</v>
      </c>
      <c r="BB42" s="17">
        <f aca="true" t="shared" si="25" ref="BB42:BB52">P42+AI42</f>
        <v>9991</v>
      </c>
      <c r="BC42" s="17">
        <f aca="true" t="shared" si="26" ref="BC42:BC52">Q42+AJ42</f>
        <v>3605425</v>
      </c>
      <c r="BD42" s="17">
        <f aca="true" t="shared" si="27" ref="BD42:BD52">R42+AK42</f>
        <v>348438</v>
      </c>
      <c r="BE42" s="17">
        <f aca="true" t="shared" si="28" ref="BE42:BG57">S42+AL42</f>
        <v>3769820</v>
      </c>
      <c r="BF42" s="17">
        <f t="shared" si="28"/>
        <v>491236</v>
      </c>
      <c r="BG42" s="17">
        <f t="shared" si="28"/>
        <v>16420138</v>
      </c>
    </row>
    <row r="43" spans="1:59" ht="13.5">
      <c r="A43" s="95" t="s">
        <v>15</v>
      </c>
      <c r="B43" s="96"/>
      <c r="C43" s="17">
        <f t="shared" si="5"/>
        <v>494520</v>
      </c>
      <c r="D43" s="17">
        <f t="shared" si="6"/>
        <v>473105</v>
      </c>
      <c r="E43" s="17">
        <v>196405</v>
      </c>
      <c r="F43" s="17">
        <v>44226</v>
      </c>
      <c r="G43" s="17">
        <v>232474</v>
      </c>
      <c r="H43" s="17">
        <v>21415</v>
      </c>
      <c r="I43" s="17">
        <v>24486</v>
      </c>
      <c r="J43" s="17">
        <f t="shared" si="0"/>
        <v>23575025</v>
      </c>
      <c r="K43" s="17">
        <v>8463234</v>
      </c>
      <c r="L43" s="56">
        <f t="shared" si="1"/>
        <v>6118102</v>
      </c>
      <c r="M43" s="17">
        <v>817306</v>
      </c>
      <c r="N43" s="17">
        <v>4416172</v>
      </c>
      <c r="O43" s="17">
        <v>884624</v>
      </c>
      <c r="P43" s="17">
        <v>128729</v>
      </c>
      <c r="Q43" s="17">
        <v>8746330</v>
      </c>
      <c r="R43" s="17">
        <v>118630</v>
      </c>
      <c r="S43" s="17">
        <v>2837729</v>
      </c>
      <c r="T43" s="17">
        <v>1923610</v>
      </c>
      <c r="U43" s="17">
        <f t="shared" si="7"/>
        <v>25993155</v>
      </c>
      <c r="V43" s="17">
        <f t="shared" si="8"/>
        <v>1155486</v>
      </c>
      <c r="W43" s="17">
        <f t="shared" si="9"/>
        <v>1134596</v>
      </c>
      <c r="X43" s="17">
        <v>1134596</v>
      </c>
      <c r="Y43" s="17">
        <v>0</v>
      </c>
      <c r="Z43" s="17">
        <v>0</v>
      </c>
      <c r="AA43" s="17">
        <v>20890</v>
      </c>
      <c r="AB43" s="17">
        <v>126813</v>
      </c>
      <c r="AC43" s="17">
        <f t="shared" si="2"/>
        <v>4627725</v>
      </c>
      <c r="AD43" s="17">
        <v>1616797</v>
      </c>
      <c r="AE43" s="17">
        <f t="shared" si="10"/>
        <v>1387295</v>
      </c>
      <c r="AF43" s="17">
        <v>44107</v>
      </c>
      <c r="AG43" s="17">
        <v>1310939</v>
      </c>
      <c r="AH43" s="17">
        <v>32249</v>
      </c>
      <c r="AI43" s="17">
        <v>82559</v>
      </c>
      <c r="AJ43" s="17">
        <v>1428610</v>
      </c>
      <c r="AK43" s="17">
        <v>112464</v>
      </c>
      <c r="AL43" s="17">
        <v>1820074</v>
      </c>
      <c r="AM43" s="17">
        <v>673963</v>
      </c>
      <c r="AN43" s="17">
        <f t="shared" si="11"/>
        <v>6457174</v>
      </c>
      <c r="AO43" s="17">
        <f t="shared" si="3"/>
        <v>1650006</v>
      </c>
      <c r="AP43" s="17">
        <f t="shared" si="13"/>
        <v>1607701</v>
      </c>
      <c r="AQ43" s="17">
        <f t="shared" si="14"/>
        <v>1331001</v>
      </c>
      <c r="AR43" s="17">
        <f t="shared" si="15"/>
        <v>44226</v>
      </c>
      <c r="AS43" s="17">
        <f t="shared" si="16"/>
        <v>232474</v>
      </c>
      <c r="AT43" s="17">
        <f t="shared" si="17"/>
        <v>42305</v>
      </c>
      <c r="AU43" s="17">
        <f t="shared" si="18"/>
        <v>151299</v>
      </c>
      <c r="AV43" s="17">
        <f t="shared" si="19"/>
        <v>28202750</v>
      </c>
      <c r="AW43" s="17">
        <f t="shared" si="20"/>
        <v>10080031</v>
      </c>
      <c r="AX43" s="17">
        <f t="shared" si="21"/>
        <v>7505397</v>
      </c>
      <c r="AY43" s="17">
        <f t="shared" si="22"/>
        <v>861413</v>
      </c>
      <c r="AZ43" s="17">
        <f t="shared" si="23"/>
        <v>5727111</v>
      </c>
      <c r="BA43" s="17">
        <f t="shared" si="24"/>
        <v>916873</v>
      </c>
      <c r="BB43" s="17">
        <f t="shared" si="25"/>
        <v>211288</v>
      </c>
      <c r="BC43" s="17">
        <f t="shared" si="26"/>
        <v>10174940</v>
      </c>
      <c r="BD43" s="17">
        <f t="shared" si="27"/>
        <v>231094</v>
      </c>
      <c r="BE43" s="17">
        <f t="shared" si="28"/>
        <v>4657803</v>
      </c>
      <c r="BF43" s="17">
        <f t="shared" si="28"/>
        <v>2597573</v>
      </c>
      <c r="BG43" s="17">
        <f t="shared" si="28"/>
        <v>32450329</v>
      </c>
    </row>
    <row r="44" spans="1:59" ht="13.5">
      <c r="A44" s="95" t="s">
        <v>66</v>
      </c>
      <c r="B44" s="96"/>
      <c r="C44" s="17">
        <f t="shared" si="5"/>
        <v>5778294</v>
      </c>
      <c r="D44" s="17">
        <f t="shared" si="6"/>
        <v>5641491</v>
      </c>
      <c r="E44" s="17">
        <v>2263501</v>
      </c>
      <c r="F44" s="17">
        <v>3319837</v>
      </c>
      <c r="G44" s="17">
        <v>58153</v>
      </c>
      <c r="H44" s="17">
        <v>136803</v>
      </c>
      <c r="I44" s="17">
        <v>740892</v>
      </c>
      <c r="J44" s="17">
        <f t="shared" si="0"/>
        <v>35137302</v>
      </c>
      <c r="K44" s="17">
        <v>10394485</v>
      </c>
      <c r="L44" s="56">
        <f t="shared" si="1"/>
        <v>6898972</v>
      </c>
      <c r="M44" s="17">
        <v>634252</v>
      </c>
      <c r="N44" s="17">
        <v>5564380</v>
      </c>
      <c r="O44" s="17">
        <v>700340</v>
      </c>
      <c r="P44" s="17">
        <v>88704</v>
      </c>
      <c r="Q44" s="17">
        <v>16316240</v>
      </c>
      <c r="R44" s="17">
        <v>1438901</v>
      </c>
      <c r="S44" s="17">
        <v>3645108</v>
      </c>
      <c r="T44" s="17">
        <v>121673</v>
      </c>
      <c r="U44" s="17">
        <f t="shared" si="7"/>
        <v>41037269</v>
      </c>
      <c r="V44" s="17">
        <f t="shared" si="8"/>
        <v>193903</v>
      </c>
      <c r="W44" s="17">
        <f t="shared" si="9"/>
        <v>193903</v>
      </c>
      <c r="X44" s="17">
        <v>193903</v>
      </c>
      <c r="Y44" s="17">
        <v>0</v>
      </c>
      <c r="Z44" s="17">
        <v>0</v>
      </c>
      <c r="AA44" s="17">
        <v>0</v>
      </c>
      <c r="AB44" s="17">
        <v>210119</v>
      </c>
      <c r="AC44" s="17">
        <f t="shared" si="2"/>
        <v>7015744</v>
      </c>
      <c r="AD44" s="17">
        <v>1651951</v>
      </c>
      <c r="AE44" s="17">
        <f t="shared" si="10"/>
        <v>2277691</v>
      </c>
      <c r="AF44" s="17">
        <v>112238</v>
      </c>
      <c r="AG44" s="17">
        <v>1988485</v>
      </c>
      <c r="AH44" s="17">
        <v>176968</v>
      </c>
      <c r="AI44" s="17">
        <v>16902</v>
      </c>
      <c r="AJ44" s="17">
        <v>2691149</v>
      </c>
      <c r="AK44" s="17">
        <v>378051</v>
      </c>
      <c r="AL44" s="17">
        <v>2257001</v>
      </c>
      <c r="AM44" s="17">
        <v>311690</v>
      </c>
      <c r="AN44" s="17">
        <f t="shared" si="11"/>
        <v>7521337</v>
      </c>
      <c r="AO44" s="17">
        <f t="shared" si="3"/>
        <v>5972197</v>
      </c>
      <c r="AP44" s="17">
        <f t="shared" si="13"/>
        <v>5835394</v>
      </c>
      <c r="AQ44" s="17">
        <f t="shared" si="14"/>
        <v>2457404</v>
      </c>
      <c r="AR44" s="17">
        <f t="shared" si="15"/>
        <v>3319837</v>
      </c>
      <c r="AS44" s="17">
        <f t="shared" si="16"/>
        <v>58153</v>
      </c>
      <c r="AT44" s="17">
        <f t="shared" si="17"/>
        <v>136803</v>
      </c>
      <c r="AU44" s="17">
        <f t="shared" si="18"/>
        <v>951011</v>
      </c>
      <c r="AV44" s="17">
        <f t="shared" si="19"/>
        <v>42153046</v>
      </c>
      <c r="AW44" s="17">
        <f t="shared" si="20"/>
        <v>12046436</v>
      </c>
      <c r="AX44" s="17">
        <f t="shared" si="21"/>
        <v>9176663</v>
      </c>
      <c r="AY44" s="17">
        <f t="shared" si="22"/>
        <v>746490</v>
      </c>
      <c r="AZ44" s="17">
        <f t="shared" si="23"/>
        <v>7552865</v>
      </c>
      <c r="BA44" s="17">
        <f t="shared" si="24"/>
        <v>877308</v>
      </c>
      <c r="BB44" s="17">
        <f t="shared" si="25"/>
        <v>105606</v>
      </c>
      <c r="BC44" s="17">
        <f t="shared" si="26"/>
        <v>19007389</v>
      </c>
      <c r="BD44" s="17">
        <f t="shared" si="27"/>
        <v>1816952</v>
      </c>
      <c r="BE44" s="17">
        <f t="shared" si="28"/>
        <v>5902109</v>
      </c>
      <c r="BF44" s="17">
        <f t="shared" si="28"/>
        <v>433363</v>
      </c>
      <c r="BG44" s="17">
        <f t="shared" si="28"/>
        <v>48558606</v>
      </c>
    </row>
    <row r="45" spans="1:59" ht="13.5">
      <c r="A45" s="95" t="s">
        <v>6</v>
      </c>
      <c r="B45" s="96"/>
      <c r="C45" s="17">
        <f t="shared" si="5"/>
        <v>2086509</v>
      </c>
      <c r="D45" s="17">
        <f t="shared" si="6"/>
        <v>2049527</v>
      </c>
      <c r="E45" s="17">
        <v>1011980</v>
      </c>
      <c r="F45" s="17">
        <v>1002980</v>
      </c>
      <c r="G45" s="17">
        <v>34567</v>
      </c>
      <c r="H45" s="17">
        <v>36982</v>
      </c>
      <c r="I45" s="17">
        <v>254788</v>
      </c>
      <c r="J45" s="17">
        <f t="shared" si="0"/>
        <v>18118610</v>
      </c>
      <c r="K45" s="17">
        <v>7438773</v>
      </c>
      <c r="L45" s="56">
        <f t="shared" si="1"/>
        <v>4788077</v>
      </c>
      <c r="M45" s="17">
        <v>990743</v>
      </c>
      <c r="N45" s="17">
        <v>3436183</v>
      </c>
      <c r="O45" s="17">
        <v>361151</v>
      </c>
      <c r="P45" s="17">
        <v>143578</v>
      </c>
      <c r="Q45" s="17">
        <v>5491118</v>
      </c>
      <c r="R45" s="17">
        <v>257064</v>
      </c>
      <c r="S45" s="17">
        <v>3432189</v>
      </c>
      <c r="T45" s="17">
        <v>320325</v>
      </c>
      <c r="U45" s="17">
        <f t="shared" si="7"/>
        <v>20525444</v>
      </c>
      <c r="V45" s="17">
        <f t="shared" si="8"/>
        <v>57537</v>
      </c>
      <c r="W45" s="17">
        <f t="shared" si="9"/>
        <v>56592</v>
      </c>
      <c r="X45" s="17">
        <v>29001</v>
      </c>
      <c r="Y45" s="17">
        <v>0</v>
      </c>
      <c r="Z45" s="17">
        <v>27591</v>
      </c>
      <c r="AA45" s="17">
        <v>945</v>
      </c>
      <c r="AB45" s="17">
        <v>0</v>
      </c>
      <c r="AC45" s="17">
        <f t="shared" si="2"/>
        <v>4173976</v>
      </c>
      <c r="AD45" s="17">
        <v>1076550</v>
      </c>
      <c r="AE45" s="17">
        <f t="shared" si="10"/>
        <v>1568344</v>
      </c>
      <c r="AF45" s="17">
        <v>134175</v>
      </c>
      <c r="AG45" s="17">
        <v>1274623</v>
      </c>
      <c r="AH45" s="17">
        <v>159546</v>
      </c>
      <c r="AI45" s="17">
        <v>686</v>
      </c>
      <c r="AJ45" s="17">
        <v>1190965</v>
      </c>
      <c r="AK45" s="17">
        <v>337431</v>
      </c>
      <c r="AL45" s="17">
        <v>1389977</v>
      </c>
      <c r="AM45" s="17">
        <v>41312</v>
      </c>
      <c r="AN45" s="17">
        <f t="shared" si="11"/>
        <v>4272825</v>
      </c>
      <c r="AO45" s="17">
        <f t="shared" si="3"/>
        <v>2144046</v>
      </c>
      <c r="AP45" s="17">
        <f t="shared" si="13"/>
        <v>2106119</v>
      </c>
      <c r="AQ45" s="17">
        <f t="shared" si="14"/>
        <v>1040981</v>
      </c>
      <c r="AR45" s="17">
        <f t="shared" si="15"/>
        <v>1002980</v>
      </c>
      <c r="AS45" s="17">
        <f t="shared" si="16"/>
        <v>62158</v>
      </c>
      <c r="AT45" s="17">
        <f t="shared" si="17"/>
        <v>37927</v>
      </c>
      <c r="AU45" s="17">
        <f t="shared" si="18"/>
        <v>254788</v>
      </c>
      <c r="AV45" s="17">
        <f t="shared" si="19"/>
        <v>22292586</v>
      </c>
      <c r="AW45" s="17">
        <f t="shared" si="20"/>
        <v>8515323</v>
      </c>
      <c r="AX45" s="17">
        <f t="shared" si="21"/>
        <v>6356421</v>
      </c>
      <c r="AY45" s="17">
        <f t="shared" si="22"/>
        <v>1124918</v>
      </c>
      <c r="AZ45" s="17">
        <f t="shared" si="23"/>
        <v>4710806</v>
      </c>
      <c r="BA45" s="17">
        <f t="shared" si="24"/>
        <v>520697</v>
      </c>
      <c r="BB45" s="17">
        <f t="shared" si="25"/>
        <v>144264</v>
      </c>
      <c r="BC45" s="17">
        <f t="shared" si="26"/>
        <v>6682083</v>
      </c>
      <c r="BD45" s="17">
        <f t="shared" si="27"/>
        <v>594495</v>
      </c>
      <c r="BE45" s="17">
        <f t="shared" si="28"/>
        <v>4822166</v>
      </c>
      <c r="BF45" s="17">
        <f t="shared" si="28"/>
        <v>361637</v>
      </c>
      <c r="BG45" s="17">
        <f t="shared" si="28"/>
        <v>24798269</v>
      </c>
    </row>
    <row r="46" spans="1:59" ht="13.5">
      <c r="A46" s="95" t="s">
        <v>67</v>
      </c>
      <c r="B46" s="96"/>
      <c r="C46" s="17">
        <f t="shared" si="5"/>
        <v>7434500</v>
      </c>
      <c r="D46" s="17">
        <f t="shared" si="6"/>
        <v>7398908</v>
      </c>
      <c r="E46" s="17">
        <v>6307235</v>
      </c>
      <c r="F46" s="17">
        <v>1055593</v>
      </c>
      <c r="G46" s="17">
        <v>36080</v>
      </c>
      <c r="H46" s="17">
        <v>35592</v>
      </c>
      <c r="I46" s="17">
        <v>389172</v>
      </c>
      <c r="J46" s="17">
        <f t="shared" si="0"/>
        <v>12680257</v>
      </c>
      <c r="K46" s="17">
        <v>5557827</v>
      </c>
      <c r="L46" s="56">
        <f t="shared" si="1"/>
        <v>3021437</v>
      </c>
      <c r="M46" s="17">
        <v>549363</v>
      </c>
      <c r="N46" s="17">
        <v>2275294</v>
      </c>
      <c r="O46" s="17">
        <v>196780</v>
      </c>
      <c r="P46" s="17">
        <v>106460</v>
      </c>
      <c r="Q46" s="17">
        <v>3940638</v>
      </c>
      <c r="R46" s="17">
        <v>53895</v>
      </c>
      <c r="S46" s="17">
        <v>2833247</v>
      </c>
      <c r="T46" s="17">
        <v>1331081</v>
      </c>
      <c r="U46" s="17">
        <f t="shared" si="7"/>
        <v>21445838</v>
      </c>
      <c r="V46" s="17">
        <f t="shared" si="8"/>
        <v>13110</v>
      </c>
      <c r="W46" s="17">
        <f t="shared" si="9"/>
        <v>13110</v>
      </c>
      <c r="X46" s="17">
        <v>13110</v>
      </c>
      <c r="Y46" s="17">
        <v>0</v>
      </c>
      <c r="Z46" s="17">
        <v>0</v>
      </c>
      <c r="AA46" s="17">
        <v>0</v>
      </c>
      <c r="AB46" s="17">
        <v>1302</v>
      </c>
      <c r="AC46" s="17">
        <f t="shared" si="2"/>
        <v>2741580</v>
      </c>
      <c r="AD46" s="17">
        <v>893352</v>
      </c>
      <c r="AE46" s="17">
        <f t="shared" si="10"/>
        <v>1346938</v>
      </c>
      <c r="AF46" s="17">
        <v>17684</v>
      </c>
      <c r="AG46" s="17">
        <v>1329254</v>
      </c>
      <c r="AH46" s="17">
        <v>0</v>
      </c>
      <c r="AI46" s="17">
        <v>5582</v>
      </c>
      <c r="AJ46" s="17">
        <v>458082</v>
      </c>
      <c r="AK46" s="17">
        <v>37626</v>
      </c>
      <c r="AL46" s="17">
        <v>1204881</v>
      </c>
      <c r="AM46" s="17">
        <v>198130</v>
      </c>
      <c r="AN46" s="17">
        <f t="shared" si="11"/>
        <v>2952820</v>
      </c>
      <c r="AO46" s="17">
        <f t="shared" si="3"/>
        <v>7447610</v>
      </c>
      <c r="AP46" s="17">
        <f t="shared" si="13"/>
        <v>7412018</v>
      </c>
      <c r="AQ46" s="17">
        <f t="shared" si="14"/>
        <v>6320345</v>
      </c>
      <c r="AR46" s="17">
        <f t="shared" si="15"/>
        <v>1055593</v>
      </c>
      <c r="AS46" s="17">
        <f t="shared" si="16"/>
        <v>36080</v>
      </c>
      <c r="AT46" s="17">
        <f t="shared" si="17"/>
        <v>35592</v>
      </c>
      <c r="AU46" s="17">
        <f t="shared" si="18"/>
        <v>390474</v>
      </c>
      <c r="AV46" s="17">
        <f t="shared" si="19"/>
        <v>15421837</v>
      </c>
      <c r="AW46" s="17">
        <f t="shared" si="20"/>
        <v>6451179</v>
      </c>
      <c r="AX46" s="17">
        <f t="shared" si="21"/>
        <v>4368375</v>
      </c>
      <c r="AY46" s="17">
        <f t="shared" si="22"/>
        <v>567047</v>
      </c>
      <c r="AZ46" s="17">
        <f t="shared" si="23"/>
        <v>3604548</v>
      </c>
      <c r="BA46" s="17">
        <f t="shared" si="24"/>
        <v>196780</v>
      </c>
      <c r="BB46" s="17">
        <f t="shared" si="25"/>
        <v>112042</v>
      </c>
      <c r="BC46" s="17">
        <f t="shared" si="26"/>
        <v>4398720</v>
      </c>
      <c r="BD46" s="17">
        <f t="shared" si="27"/>
        <v>91521</v>
      </c>
      <c r="BE46" s="17">
        <f t="shared" si="28"/>
        <v>4038128</v>
      </c>
      <c r="BF46" s="17">
        <f t="shared" si="28"/>
        <v>1529211</v>
      </c>
      <c r="BG46" s="17">
        <f t="shared" si="28"/>
        <v>24398658</v>
      </c>
    </row>
    <row r="47" spans="1:59" ht="13.5">
      <c r="A47" s="95" t="s">
        <v>18</v>
      </c>
      <c r="B47" s="96"/>
      <c r="C47" s="17">
        <f t="shared" si="5"/>
        <v>281016</v>
      </c>
      <c r="D47" s="17">
        <f t="shared" si="6"/>
        <v>268162</v>
      </c>
      <c r="E47" s="17">
        <v>138119</v>
      </c>
      <c r="F47" s="17">
        <v>117602</v>
      </c>
      <c r="G47" s="17">
        <v>12441</v>
      </c>
      <c r="H47" s="17">
        <v>12854</v>
      </c>
      <c r="I47" s="17">
        <v>31447</v>
      </c>
      <c r="J47" s="17">
        <f t="shared" si="0"/>
        <v>13175326</v>
      </c>
      <c r="K47" s="17">
        <v>4271151</v>
      </c>
      <c r="L47" s="56">
        <f t="shared" si="1"/>
        <v>3118212</v>
      </c>
      <c r="M47" s="17">
        <v>694078</v>
      </c>
      <c r="N47" s="17">
        <v>2146950</v>
      </c>
      <c r="O47" s="17">
        <v>277184</v>
      </c>
      <c r="P47" s="17">
        <v>95528</v>
      </c>
      <c r="Q47" s="17">
        <v>4836530</v>
      </c>
      <c r="R47" s="17">
        <v>853905</v>
      </c>
      <c r="S47" s="17">
        <v>3478564</v>
      </c>
      <c r="T47" s="17">
        <v>372919</v>
      </c>
      <c r="U47" s="17">
        <f t="shared" si="7"/>
        <v>13829261</v>
      </c>
      <c r="V47" s="17">
        <f t="shared" si="8"/>
        <v>44873</v>
      </c>
      <c r="W47" s="17">
        <f t="shared" si="9"/>
        <v>44873</v>
      </c>
      <c r="X47" s="17">
        <v>3885</v>
      </c>
      <c r="Y47" s="17">
        <v>40988</v>
      </c>
      <c r="Z47" s="17">
        <v>0</v>
      </c>
      <c r="AA47" s="17">
        <v>0</v>
      </c>
      <c r="AB47" s="17">
        <v>0</v>
      </c>
      <c r="AC47" s="17">
        <f t="shared" si="2"/>
        <v>3250366</v>
      </c>
      <c r="AD47" s="17">
        <v>981175</v>
      </c>
      <c r="AE47" s="17">
        <f t="shared" si="10"/>
        <v>1432329</v>
      </c>
      <c r="AF47" s="17">
        <v>294132</v>
      </c>
      <c r="AG47" s="17">
        <v>991021</v>
      </c>
      <c r="AH47" s="17">
        <v>147176</v>
      </c>
      <c r="AI47" s="17">
        <v>7249</v>
      </c>
      <c r="AJ47" s="17">
        <v>737897</v>
      </c>
      <c r="AK47" s="17">
        <v>91716</v>
      </c>
      <c r="AL47" s="17">
        <v>1520113</v>
      </c>
      <c r="AM47" s="17">
        <v>68032</v>
      </c>
      <c r="AN47" s="17">
        <f t="shared" si="11"/>
        <v>3363271</v>
      </c>
      <c r="AO47" s="17">
        <f t="shared" si="3"/>
        <v>325889</v>
      </c>
      <c r="AP47" s="17">
        <f t="shared" si="13"/>
        <v>313035</v>
      </c>
      <c r="AQ47" s="17">
        <f t="shared" si="14"/>
        <v>142004</v>
      </c>
      <c r="AR47" s="17">
        <f t="shared" si="15"/>
        <v>158590</v>
      </c>
      <c r="AS47" s="17">
        <f t="shared" si="16"/>
        <v>12441</v>
      </c>
      <c r="AT47" s="17">
        <f t="shared" si="17"/>
        <v>12854</v>
      </c>
      <c r="AU47" s="17">
        <f t="shared" si="18"/>
        <v>31447</v>
      </c>
      <c r="AV47" s="17">
        <f t="shared" si="19"/>
        <v>16425692</v>
      </c>
      <c r="AW47" s="17">
        <f t="shared" si="20"/>
        <v>5252326</v>
      </c>
      <c r="AX47" s="17">
        <f t="shared" si="21"/>
        <v>4550541</v>
      </c>
      <c r="AY47" s="17">
        <f t="shared" si="22"/>
        <v>988210</v>
      </c>
      <c r="AZ47" s="17">
        <f t="shared" si="23"/>
        <v>3137971</v>
      </c>
      <c r="BA47" s="17">
        <f t="shared" si="24"/>
        <v>424360</v>
      </c>
      <c r="BB47" s="17">
        <f t="shared" si="25"/>
        <v>102777</v>
      </c>
      <c r="BC47" s="17">
        <f t="shared" si="26"/>
        <v>5574427</v>
      </c>
      <c r="BD47" s="17">
        <f t="shared" si="27"/>
        <v>945621</v>
      </c>
      <c r="BE47" s="17">
        <f t="shared" si="28"/>
        <v>4998677</v>
      </c>
      <c r="BF47" s="17">
        <f t="shared" si="28"/>
        <v>440951</v>
      </c>
      <c r="BG47" s="17">
        <f t="shared" si="28"/>
        <v>17192532</v>
      </c>
    </row>
    <row r="48" spans="1:59" ht="13.5">
      <c r="A48" s="95" t="s">
        <v>123</v>
      </c>
      <c r="B48" s="96"/>
      <c r="C48" s="17">
        <f t="shared" si="5"/>
        <v>1538257</v>
      </c>
      <c r="D48" s="17">
        <f t="shared" si="6"/>
        <v>1506895</v>
      </c>
      <c r="E48" s="17">
        <v>1441551</v>
      </c>
      <c r="F48" s="17">
        <v>44311</v>
      </c>
      <c r="G48" s="17">
        <v>21033</v>
      </c>
      <c r="H48" s="17">
        <v>31362</v>
      </c>
      <c r="I48" s="17">
        <v>137086</v>
      </c>
      <c r="J48" s="17">
        <f t="shared" si="0"/>
        <v>17065363</v>
      </c>
      <c r="K48" s="17">
        <v>3330639</v>
      </c>
      <c r="L48" s="56">
        <f t="shared" si="1"/>
        <v>4300596</v>
      </c>
      <c r="M48" s="17">
        <v>282611</v>
      </c>
      <c r="N48" s="17">
        <v>3399557</v>
      </c>
      <c r="O48" s="17">
        <v>618428</v>
      </c>
      <c r="P48" s="17">
        <v>64316</v>
      </c>
      <c r="Q48" s="17">
        <v>9125715</v>
      </c>
      <c r="R48" s="17">
        <v>244097</v>
      </c>
      <c r="S48" s="17">
        <v>2714231</v>
      </c>
      <c r="T48" s="17">
        <v>764650</v>
      </c>
      <c r="U48" s="17">
        <f t="shared" si="7"/>
        <v>19368270</v>
      </c>
      <c r="V48" s="17">
        <f t="shared" si="8"/>
        <v>442570</v>
      </c>
      <c r="W48" s="17">
        <f t="shared" si="9"/>
        <v>442570</v>
      </c>
      <c r="X48" s="17">
        <v>377520</v>
      </c>
      <c r="Y48" s="17">
        <v>38454</v>
      </c>
      <c r="Z48" s="17">
        <v>26596</v>
      </c>
      <c r="AA48" s="17">
        <v>0</v>
      </c>
      <c r="AB48" s="17">
        <v>103426</v>
      </c>
      <c r="AC48" s="17">
        <f t="shared" si="2"/>
        <v>3621582</v>
      </c>
      <c r="AD48" s="17">
        <v>917950</v>
      </c>
      <c r="AE48" s="17">
        <f t="shared" si="10"/>
        <v>1737002</v>
      </c>
      <c r="AF48" s="17">
        <v>129727</v>
      </c>
      <c r="AG48" s="17">
        <v>1607175</v>
      </c>
      <c r="AH48" s="17">
        <v>100</v>
      </c>
      <c r="AI48" s="17">
        <v>0</v>
      </c>
      <c r="AJ48" s="17">
        <v>729211</v>
      </c>
      <c r="AK48" s="17">
        <v>237419</v>
      </c>
      <c r="AL48" s="17">
        <v>1854052</v>
      </c>
      <c r="AM48" s="17">
        <v>272497</v>
      </c>
      <c r="AN48" s="17">
        <f t="shared" si="11"/>
        <v>4336649</v>
      </c>
      <c r="AO48" s="17">
        <f t="shared" si="3"/>
        <v>1980827</v>
      </c>
      <c r="AP48" s="17">
        <f t="shared" si="13"/>
        <v>1949465</v>
      </c>
      <c r="AQ48" s="17">
        <f t="shared" si="14"/>
        <v>1819071</v>
      </c>
      <c r="AR48" s="17">
        <f t="shared" si="15"/>
        <v>82765</v>
      </c>
      <c r="AS48" s="17">
        <f t="shared" si="16"/>
        <v>47629</v>
      </c>
      <c r="AT48" s="17">
        <f t="shared" si="17"/>
        <v>31362</v>
      </c>
      <c r="AU48" s="17">
        <f t="shared" si="18"/>
        <v>240512</v>
      </c>
      <c r="AV48" s="17">
        <f t="shared" si="19"/>
        <v>20686945</v>
      </c>
      <c r="AW48" s="17">
        <f t="shared" si="20"/>
        <v>4248589</v>
      </c>
      <c r="AX48" s="17">
        <f t="shared" si="21"/>
        <v>6037598</v>
      </c>
      <c r="AY48" s="17">
        <f t="shared" si="22"/>
        <v>412338</v>
      </c>
      <c r="AZ48" s="17">
        <f t="shared" si="23"/>
        <v>5006732</v>
      </c>
      <c r="BA48" s="17">
        <f t="shared" si="24"/>
        <v>618528</v>
      </c>
      <c r="BB48" s="17">
        <f t="shared" si="25"/>
        <v>64316</v>
      </c>
      <c r="BC48" s="17">
        <f t="shared" si="26"/>
        <v>9854926</v>
      </c>
      <c r="BD48" s="17">
        <f t="shared" si="27"/>
        <v>481516</v>
      </c>
      <c r="BE48" s="17">
        <f t="shared" si="28"/>
        <v>4568283</v>
      </c>
      <c r="BF48" s="17">
        <f t="shared" si="28"/>
        <v>1037147</v>
      </c>
      <c r="BG48" s="17">
        <f t="shared" si="28"/>
        <v>23704919</v>
      </c>
    </row>
    <row r="49" spans="1:59" ht="13.5">
      <c r="A49" s="95" t="s">
        <v>7</v>
      </c>
      <c r="B49" s="96"/>
      <c r="C49" s="17">
        <f t="shared" si="5"/>
        <v>2691493</v>
      </c>
      <c r="D49" s="17">
        <f t="shared" si="6"/>
        <v>2691493</v>
      </c>
      <c r="E49" s="17">
        <v>2428582</v>
      </c>
      <c r="F49" s="17">
        <v>256232</v>
      </c>
      <c r="G49" s="17">
        <v>6679</v>
      </c>
      <c r="H49" s="17">
        <v>0</v>
      </c>
      <c r="I49" s="17">
        <v>362955</v>
      </c>
      <c r="J49" s="17">
        <f t="shared" si="0"/>
        <v>8245568</v>
      </c>
      <c r="K49" s="17">
        <v>2869992</v>
      </c>
      <c r="L49" s="56">
        <f t="shared" si="1"/>
        <v>1999317</v>
      </c>
      <c r="M49" s="17">
        <v>184979</v>
      </c>
      <c r="N49" s="17">
        <v>1428489</v>
      </c>
      <c r="O49" s="17">
        <v>385849</v>
      </c>
      <c r="P49" s="17">
        <v>9190</v>
      </c>
      <c r="Q49" s="17">
        <v>3245619</v>
      </c>
      <c r="R49" s="17">
        <v>121450</v>
      </c>
      <c r="S49" s="17">
        <v>2311595</v>
      </c>
      <c r="T49" s="17">
        <v>668718</v>
      </c>
      <c r="U49" s="17">
        <f t="shared" si="7"/>
        <v>11605779</v>
      </c>
      <c r="V49" s="17">
        <f t="shared" si="8"/>
        <v>180066</v>
      </c>
      <c r="W49" s="17">
        <f t="shared" si="9"/>
        <v>171141</v>
      </c>
      <c r="X49" s="17">
        <v>169569</v>
      </c>
      <c r="Y49" s="17">
        <v>280</v>
      </c>
      <c r="Z49" s="17">
        <v>1292</v>
      </c>
      <c r="AA49" s="17">
        <v>8925</v>
      </c>
      <c r="AB49" s="17">
        <v>39956</v>
      </c>
      <c r="AC49" s="17">
        <f t="shared" si="2"/>
        <v>2234934</v>
      </c>
      <c r="AD49" s="17">
        <v>588873</v>
      </c>
      <c r="AE49" s="17">
        <f t="shared" si="10"/>
        <v>868946</v>
      </c>
      <c r="AF49" s="17">
        <v>12495</v>
      </c>
      <c r="AG49" s="17">
        <v>657179</v>
      </c>
      <c r="AH49" s="17">
        <v>199272</v>
      </c>
      <c r="AI49" s="17">
        <v>0</v>
      </c>
      <c r="AJ49" s="17">
        <v>717693</v>
      </c>
      <c r="AK49" s="17">
        <v>59422</v>
      </c>
      <c r="AL49" s="17">
        <v>909987</v>
      </c>
      <c r="AM49" s="17">
        <v>196426</v>
      </c>
      <c r="AN49" s="17">
        <f t="shared" si="11"/>
        <v>2611426</v>
      </c>
      <c r="AO49" s="17">
        <f t="shared" si="3"/>
        <v>2871559</v>
      </c>
      <c r="AP49" s="17">
        <f t="shared" si="13"/>
        <v>2862634</v>
      </c>
      <c r="AQ49" s="17">
        <f t="shared" si="14"/>
        <v>2598151</v>
      </c>
      <c r="AR49" s="17">
        <f t="shared" si="15"/>
        <v>256512</v>
      </c>
      <c r="AS49" s="17">
        <f t="shared" si="16"/>
        <v>7971</v>
      </c>
      <c r="AT49" s="17">
        <f t="shared" si="17"/>
        <v>8925</v>
      </c>
      <c r="AU49" s="17">
        <f t="shared" si="18"/>
        <v>402911</v>
      </c>
      <c r="AV49" s="17">
        <f t="shared" si="19"/>
        <v>10480502</v>
      </c>
      <c r="AW49" s="17">
        <f t="shared" si="20"/>
        <v>3458865</v>
      </c>
      <c r="AX49" s="17">
        <f t="shared" si="21"/>
        <v>2868263</v>
      </c>
      <c r="AY49" s="17">
        <f t="shared" si="22"/>
        <v>197474</v>
      </c>
      <c r="AZ49" s="17">
        <f t="shared" si="23"/>
        <v>2085668</v>
      </c>
      <c r="BA49" s="17">
        <f t="shared" si="24"/>
        <v>585121</v>
      </c>
      <c r="BB49" s="17">
        <f t="shared" si="25"/>
        <v>9190</v>
      </c>
      <c r="BC49" s="17">
        <f t="shared" si="26"/>
        <v>3963312</v>
      </c>
      <c r="BD49" s="17">
        <f t="shared" si="27"/>
        <v>180872</v>
      </c>
      <c r="BE49" s="17">
        <f t="shared" si="28"/>
        <v>3221582</v>
      </c>
      <c r="BF49" s="17">
        <f t="shared" si="28"/>
        <v>865144</v>
      </c>
      <c r="BG49" s="17">
        <f t="shared" si="28"/>
        <v>14217205</v>
      </c>
    </row>
    <row r="50" spans="1:59" ht="13.5">
      <c r="A50" s="95" t="s">
        <v>69</v>
      </c>
      <c r="B50" s="96"/>
      <c r="C50" s="17">
        <f t="shared" si="5"/>
        <v>13439389</v>
      </c>
      <c r="D50" s="17">
        <f t="shared" si="6"/>
        <v>13197089</v>
      </c>
      <c r="E50" s="17">
        <v>8707295</v>
      </c>
      <c r="F50" s="17">
        <v>4023563</v>
      </c>
      <c r="G50" s="17">
        <v>466231</v>
      </c>
      <c r="H50" s="17">
        <v>242300</v>
      </c>
      <c r="I50" s="17">
        <v>2215826</v>
      </c>
      <c r="J50" s="17">
        <f t="shared" si="0"/>
        <v>66931508</v>
      </c>
      <c r="K50" s="17">
        <v>15813456</v>
      </c>
      <c r="L50" s="56">
        <f t="shared" si="1"/>
        <v>14051609</v>
      </c>
      <c r="M50" s="17">
        <v>1375774</v>
      </c>
      <c r="N50" s="17">
        <v>11022874</v>
      </c>
      <c r="O50" s="17">
        <v>1652961</v>
      </c>
      <c r="P50" s="17">
        <v>284183</v>
      </c>
      <c r="Q50" s="17">
        <v>34761611</v>
      </c>
      <c r="R50" s="17">
        <v>2020649</v>
      </c>
      <c r="S50" s="17">
        <v>12190963</v>
      </c>
      <c r="T50" s="17">
        <v>4281228</v>
      </c>
      <c r="U50" s="17">
        <f t="shared" si="7"/>
        <v>84652125</v>
      </c>
      <c r="V50" s="17">
        <f t="shared" si="8"/>
        <v>2355175</v>
      </c>
      <c r="W50" s="17">
        <f t="shared" si="9"/>
        <v>2355175</v>
      </c>
      <c r="X50" s="17">
        <v>2113134</v>
      </c>
      <c r="Y50" s="17">
        <v>4620</v>
      </c>
      <c r="Z50" s="17">
        <v>237421</v>
      </c>
      <c r="AA50" s="17">
        <v>0</v>
      </c>
      <c r="AB50" s="17">
        <v>353493</v>
      </c>
      <c r="AC50" s="17">
        <f t="shared" si="2"/>
        <v>12316606</v>
      </c>
      <c r="AD50" s="17">
        <v>2557784</v>
      </c>
      <c r="AE50" s="17">
        <f t="shared" si="10"/>
        <v>3800005</v>
      </c>
      <c r="AF50" s="17">
        <v>154441</v>
      </c>
      <c r="AG50" s="17">
        <v>3641759</v>
      </c>
      <c r="AH50" s="17">
        <v>3805</v>
      </c>
      <c r="AI50" s="17">
        <v>24421</v>
      </c>
      <c r="AJ50" s="17">
        <v>5598281</v>
      </c>
      <c r="AK50" s="17">
        <v>336115</v>
      </c>
      <c r="AL50" s="17">
        <v>3747934</v>
      </c>
      <c r="AM50" s="17">
        <v>351738</v>
      </c>
      <c r="AN50" s="17">
        <f t="shared" si="11"/>
        <v>15023519</v>
      </c>
      <c r="AO50" s="17">
        <f t="shared" si="3"/>
        <v>15794564</v>
      </c>
      <c r="AP50" s="17">
        <f t="shared" si="13"/>
        <v>15552264</v>
      </c>
      <c r="AQ50" s="17">
        <f t="shared" si="14"/>
        <v>10820429</v>
      </c>
      <c r="AR50" s="17">
        <f t="shared" si="15"/>
        <v>4028183</v>
      </c>
      <c r="AS50" s="17">
        <f t="shared" si="16"/>
        <v>703652</v>
      </c>
      <c r="AT50" s="17">
        <f t="shared" si="17"/>
        <v>242300</v>
      </c>
      <c r="AU50" s="17">
        <f t="shared" si="18"/>
        <v>2569319</v>
      </c>
      <c r="AV50" s="17">
        <f t="shared" si="19"/>
        <v>79248114</v>
      </c>
      <c r="AW50" s="17">
        <f t="shared" si="20"/>
        <v>18371240</v>
      </c>
      <c r="AX50" s="17">
        <f t="shared" si="21"/>
        <v>17851614</v>
      </c>
      <c r="AY50" s="17">
        <f t="shared" si="22"/>
        <v>1530215</v>
      </c>
      <c r="AZ50" s="17">
        <f t="shared" si="23"/>
        <v>14664633</v>
      </c>
      <c r="BA50" s="17">
        <f t="shared" si="24"/>
        <v>1656766</v>
      </c>
      <c r="BB50" s="17">
        <f t="shared" si="25"/>
        <v>308604</v>
      </c>
      <c r="BC50" s="17">
        <f t="shared" si="26"/>
        <v>40359892</v>
      </c>
      <c r="BD50" s="17">
        <f t="shared" si="27"/>
        <v>2356764</v>
      </c>
      <c r="BE50" s="17">
        <f t="shared" si="28"/>
        <v>15938897</v>
      </c>
      <c r="BF50" s="17">
        <f t="shared" si="28"/>
        <v>4632966</v>
      </c>
      <c r="BG50" s="17">
        <f t="shared" si="28"/>
        <v>99675644</v>
      </c>
    </row>
    <row r="51" spans="1:59" ht="13.5">
      <c r="A51" s="95" t="s">
        <v>62</v>
      </c>
      <c r="B51" s="96"/>
      <c r="C51" s="17">
        <f t="shared" si="5"/>
        <v>1733308</v>
      </c>
      <c r="D51" s="17">
        <f t="shared" si="6"/>
        <v>1723839</v>
      </c>
      <c r="E51" s="17">
        <v>1104636</v>
      </c>
      <c r="F51" s="17">
        <v>612368</v>
      </c>
      <c r="G51" s="17">
        <v>6835</v>
      </c>
      <c r="H51" s="17">
        <v>9469</v>
      </c>
      <c r="I51" s="17">
        <v>616361</v>
      </c>
      <c r="J51" s="17">
        <f t="shared" si="0"/>
        <v>8331494</v>
      </c>
      <c r="K51" s="17">
        <v>1861714</v>
      </c>
      <c r="L51" s="56">
        <f t="shared" si="1"/>
        <v>2132666</v>
      </c>
      <c r="M51" s="17">
        <v>234937</v>
      </c>
      <c r="N51" s="17">
        <v>1827389</v>
      </c>
      <c r="O51" s="17">
        <v>70340</v>
      </c>
      <c r="P51" s="17">
        <v>0</v>
      </c>
      <c r="Q51" s="17">
        <v>4155571</v>
      </c>
      <c r="R51" s="17">
        <v>181543</v>
      </c>
      <c r="S51" s="17">
        <v>2510779</v>
      </c>
      <c r="T51" s="17">
        <v>881297</v>
      </c>
      <c r="U51" s="17">
        <f t="shared" si="7"/>
        <v>10946099</v>
      </c>
      <c r="V51" s="17">
        <f t="shared" si="8"/>
        <v>482065</v>
      </c>
      <c r="W51" s="17">
        <f t="shared" si="9"/>
        <v>482065</v>
      </c>
      <c r="X51" s="17">
        <v>482065</v>
      </c>
      <c r="Y51" s="17">
        <v>0</v>
      </c>
      <c r="Z51" s="17">
        <v>0</v>
      </c>
      <c r="AA51" s="17">
        <v>0</v>
      </c>
      <c r="AB51" s="17">
        <v>0</v>
      </c>
      <c r="AC51" s="17">
        <f t="shared" si="2"/>
        <v>2419515</v>
      </c>
      <c r="AD51" s="17">
        <v>521118</v>
      </c>
      <c r="AE51" s="17">
        <f t="shared" si="10"/>
        <v>1316516</v>
      </c>
      <c r="AF51" s="17">
        <v>340</v>
      </c>
      <c r="AG51" s="17">
        <v>1306699</v>
      </c>
      <c r="AH51" s="17">
        <v>9477</v>
      </c>
      <c r="AI51" s="17">
        <v>0</v>
      </c>
      <c r="AJ51" s="17">
        <v>481250</v>
      </c>
      <c r="AK51" s="17">
        <v>100631</v>
      </c>
      <c r="AL51" s="17">
        <v>2038400</v>
      </c>
      <c r="AM51" s="17">
        <v>130437</v>
      </c>
      <c r="AN51" s="17">
        <f t="shared" si="11"/>
        <v>3032017</v>
      </c>
      <c r="AO51" s="17">
        <f t="shared" si="3"/>
        <v>2215373</v>
      </c>
      <c r="AP51" s="17">
        <f t="shared" si="13"/>
        <v>2205904</v>
      </c>
      <c r="AQ51" s="17">
        <f t="shared" si="14"/>
        <v>1586701</v>
      </c>
      <c r="AR51" s="17">
        <f t="shared" si="15"/>
        <v>612368</v>
      </c>
      <c r="AS51" s="17">
        <f t="shared" si="16"/>
        <v>6835</v>
      </c>
      <c r="AT51" s="17">
        <f t="shared" si="17"/>
        <v>9469</v>
      </c>
      <c r="AU51" s="17">
        <f t="shared" si="18"/>
        <v>616361</v>
      </c>
      <c r="AV51" s="17">
        <f t="shared" si="19"/>
        <v>10751009</v>
      </c>
      <c r="AW51" s="17">
        <f t="shared" si="20"/>
        <v>2382832</v>
      </c>
      <c r="AX51" s="17">
        <f t="shared" si="21"/>
        <v>3449182</v>
      </c>
      <c r="AY51" s="17">
        <f t="shared" si="22"/>
        <v>235277</v>
      </c>
      <c r="AZ51" s="17">
        <f t="shared" si="23"/>
        <v>3134088</v>
      </c>
      <c r="BA51" s="17">
        <f t="shared" si="24"/>
        <v>79817</v>
      </c>
      <c r="BB51" s="17">
        <f t="shared" si="25"/>
        <v>0</v>
      </c>
      <c r="BC51" s="17">
        <f t="shared" si="26"/>
        <v>4636821</v>
      </c>
      <c r="BD51" s="17">
        <f t="shared" si="27"/>
        <v>282174</v>
      </c>
      <c r="BE51" s="17">
        <f t="shared" si="28"/>
        <v>4549179</v>
      </c>
      <c r="BF51" s="17">
        <f t="shared" si="28"/>
        <v>1011734</v>
      </c>
      <c r="BG51" s="17">
        <f t="shared" si="28"/>
        <v>13978116</v>
      </c>
    </row>
    <row r="52" spans="1:59" ht="13.5">
      <c r="A52" s="95" t="s">
        <v>5</v>
      </c>
      <c r="B52" s="96"/>
      <c r="C52" s="17">
        <f t="shared" si="5"/>
        <v>9488391</v>
      </c>
      <c r="D52" s="17">
        <f t="shared" si="6"/>
        <v>9283709</v>
      </c>
      <c r="E52" s="17">
        <v>7848720</v>
      </c>
      <c r="F52" s="17">
        <v>922222</v>
      </c>
      <c r="G52" s="17">
        <v>512767</v>
      </c>
      <c r="H52" s="17">
        <v>204682</v>
      </c>
      <c r="I52" s="17">
        <v>1892330</v>
      </c>
      <c r="J52" s="17">
        <f t="shared" si="0"/>
        <v>19512637</v>
      </c>
      <c r="K52" s="17">
        <v>7284023</v>
      </c>
      <c r="L52" s="56">
        <f t="shared" si="1"/>
        <v>5404672</v>
      </c>
      <c r="M52" s="17">
        <v>1046037</v>
      </c>
      <c r="N52" s="17">
        <v>3959862</v>
      </c>
      <c r="O52" s="17">
        <v>398773</v>
      </c>
      <c r="P52" s="17">
        <v>42468</v>
      </c>
      <c r="Q52" s="17">
        <v>6056985</v>
      </c>
      <c r="R52" s="17">
        <v>724489</v>
      </c>
      <c r="S52" s="17">
        <v>2921519</v>
      </c>
      <c r="T52" s="17">
        <v>4259154</v>
      </c>
      <c r="U52" s="17">
        <f t="shared" si="7"/>
        <v>33260182</v>
      </c>
      <c r="V52" s="17">
        <f t="shared" si="8"/>
        <v>4971852</v>
      </c>
      <c r="W52" s="17">
        <f t="shared" si="9"/>
        <v>4932786</v>
      </c>
      <c r="X52" s="17">
        <v>4919668</v>
      </c>
      <c r="Y52" s="17">
        <v>5145</v>
      </c>
      <c r="Z52" s="17">
        <v>7973</v>
      </c>
      <c r="AA52" s="17">
        <v>39066</v>
      </c>
      <c r="AB52" s="17">
        <v>277670</v>
      </c>
      <c r="AC52" s="17">
        <f t="shared" si="2"/>
        <v>4398258</v>
      </c>
      <c r="AD52" s="17">
        <v>1092277</v>
      </c>
      <c r="AE52" s="17">
        <f t="shared" si="10"/>
        <v>1932887</v>
      </c>
      <c r="AF52" s="17">
        <v>56684</v>
      </c>
      <c r="AG52" s="17">
        <v>1288605</v>
      </c>
      <c r="AH52" s="17">
        <v>587598</v>
      </c>
      <c r="AI52" s="17">
        <v>27691</v>
      </c>
      <c r="AJ52" s="17">
        <v>1169182</v>
      </c>
      <c r="AK52" s="17">
        <v>176221</v>
      </c>
      <c r="AL52" s="17">
        <v>1282168</v>
      </c>
      <c r="AM52" s="17">
        <v>605572</v>
      </c>
      <c r="AN52" s="17">
        <f t="shared" si="11"/>
        <v>9975682</v>
      </c>
      <c r="AO52" s="17">
        <f t="shared" si="3"/>
        <v>14460243</v>
      </c>
      <c r="AP52" s="17">
        <f t="shared" si="13"/>
        <v>14216495</v>
      </c>
      <c r="AQ52" s="17">
        <f t="shared" si="14"/>
        <v>12768388</v>
      </c>
      <c r="AR52" s="17">
        <f t="shared" si="15"/>
        <v>927367</v>
      </c>
      <c r="AS52" s="17">
        <f t="shared" si="16"/>
        <v>520740</v>
      </c>
      <c r="AT52" s="17">
        <f t="shared" si="17"/>
        <v>243748</v>
      </c>
      <c r="AU52" s="17">
        <f t="shared" si="18"/>
        <v>2170000</v>
      </c>
      <c r="AV52" s="17">
        <f t="shared" si="19"/>
        <v>23910895</v>
      </c>
      <c r="AW52" s="17">
        <f t="shared" si="20"/>
        <v>8376300</v>
      </c>
      <c r="AX52" s="17">
        <f t="shared" si="21"/>
        <v>7337559</v>
      </c>
      <c r="AY52" s="17">
        <f t="shared" si="22"/>
        <v>1102721</v>
      </c>
      <c r="AZ52" s="17">
        <f t="shared" si="23"/>
        <v>5248467</v>
      </c>
      <c r="BA52" s="17">
        <f t="shared" si="24"/>
        <v>986371</v>
      </c>
      <c r="BB52" s="17">
        <f t="shared" si="25"/>
        <v>70159</v>
      </c>
      <c r="BC52" s="17">
        <f t="shared" si="26"/>
        <v>7226167</v>
      </c>
      <c r="BD52" s="17">
        <f t="shared" si="27"/>
        <v>900710</v>
      </c>
      <c r="BE52" s="17">
        <f t="shared" si="28"/>
        <v>4203687</v>
      </c>
      <c r="BF52" s="17">
        <f t="shared" si="28"/>
        <v>4864726</v>
      </c>
      <c r="BG52" s="17">
        <f t="shared" si="28"/>
        <v>43235864</v>
      </c>
    </row>
    <row r="53" spans="1:59" ht="13.5">
      <c r="A53" s="95" t="s">
        <v>11</v>
      </c>
      <c r="B53" s="96"/>
      <c r="C53" s="17">
        <f t="shared" si="5"/>
        <v>1452403</v>
      </c>
      <c r="D53" s="17">
        <f t="shared" si="6"/>
        <v>1424407</v>
      </c>
      <c r="E53" s="17">
        <v>449873</v>
      </c>
      <c r="F53" s="17">
        <v>903706</v>
      </c>
      <c r="G53" s="17">
        <v>70828</v>
      </c>
      <c r="H53" s="17">
        <v>27996</v>
      </c>
      <c r="I53" s="17">
        <v>347996</v>
      </c>
      <c r="J53" s="17">
        <f t="shared" si="0"/>
        <v>16168232</v>
      </c>
      <c r="K53" s="17">
        <v>5358368</v>
      </c>
      <c r="L53" s="56">
        <f t="shared" si="1"/>
        <v>5432542</v>
      </c>
      <c r="M53" s="17">
        <v>374457</v>
      </c>
      <c r="N53" s="17">
        <v>4576777</v>
      </c>
      <c r="O53" s="17">
        <v>481308</v>
      </c>
      <c r="P53" s="17">
        <v>144686</v>
      </c>
      <c r="Q53" s="17">
        <v>4979310</v>
      </c>
      <c r="R53" s="17">
        <v>253326</v>
      </c>
      <c r="S53" s="17">
        <v>6497838</v>
      </c>
      <c r="T53" s="17">
        <v>659079</v>
      </c>
      <c r="U53" s="17">
        <f t="shared" si="7"/>
        <v>18279714</v>
      </c>
      <c r="V53" s="17">
        <f t="shared" si="8"/>
        <v>3279133</v>
      </c>
      <c r="W53" s="17">
        <f t="shared" si="9"/>
        <v>3250200</v>
      </c>
      <c r="X53" s="17">
        <v>3156422</v>
      </c>
      <c r="Y53" s="17">
        <v>0</v>
      </c>
      <c r="Z53" s="17">
        <v>93778</v>
      </c>
      <c r="AA53" s="17">
        <v>28933</v>
      </c>
      <c r="AB53" s="17">
        <v>263306</v>
      </c>
      <c r="AC53" s="17">
        <f t="shared" si="2"/>
        <v>4106107</v>
      </c>
      <c r="AD53" s="17">
        <v>926570</v>
      </c>
      <c r="AE53" s="17">
        <f t="shared" si="10"/>
        <v>1796965</v>
      </c>
      <c r="AF53" s="17">
        <v>37789</v>
      </c>
      <c r="AG53" s="17">
        <v>1715979</v>
      </c>
      <c r="AH53" s="17">
        <v>43197</v>
      </c>
      <c r="AI53" s="17">
        <v>679</v>
      </c>
      <c r="AJ53" s="17">
        <v>969694</v>
      </c>
      <c r="AK53" s="17">
        <v>412199</v>
      </c>
      <c r="AL53" s="17">
        <v>2241660</v>
      </c>
      <c r="AM53" s="17">
        <v>188607</v>
      </c>
      <c r="AN53" s="17">
        <f t="shared" si="11"/>
        <v>7573847</v>
      </c>
      <c r="AO53" s="17">
        <f t="shared" si="3"/>
        <v>4731536</v>
      </c>
      <c r="AP53" s="17">
        <f aca="true" t="shared" si="29" ref="AP53:BD57">D53+W53</f>
        <v>4674607</v>
      </c>
      <c r="AQ53" s="17">
        <f t="shared" si="29"/>
        <v>3606295</v>
      </c>
      <c r="AR53" s="17">
        <f t="shared" si="29"/>
        <v>903706</v>
      </c>
      <c r="AS53" s="17">
        <f t="shared" si="29"/>
        <v>164606</v>
      </c>
      <c r="AT53" s="17">
        <f t="shared" si="29"/>
        <v>56929</v>
      </c>
      <c r="AU53" s="17">
        <f t="shared" si="29"/>
        <v>611302</v>
      </c>
      <c r="AV53" s="17">
        <f t="shared" si="29"/>
        <v>20274339</v>
      </c>
      <c r="AW53" s="17">
        <f t="shared" si="29"/>
        <v>6284938</v>
      </c>
      <c r="AX53" s="17">
        <f t="shared" si="29"/>
        <v>7229507</v>
      </c>
      <c r="AY53" s="17">
        <f t="shared" si="29"/>
        <v>412246</v>
      </c>
      <c r="AZ53" s="17">
        <f t="shared" si="29"/>
        <v>6292756</v>
      </c>
      <c r="BA53" s="17">
        <f t="shared" si="29"/>
        <v>524505</v>
      </c>
      <c r="BB53" s="17">
        <f t="shared" si="29"/>
        <v>145365</v>
      </c>
      <c r="BC53" s="17">
        <f t="shared" si="29"/>
        <v>5949004</v>
      </c>
      <c r="BD53" s="17">
        <f t="shared" si="29"/>
        <v>665525</v>
      </c>
      <c r="BE53" s="17">
        <f t="shared" si="28"/>
        <v>8739498</v>
      </c>
      <c r="BF53" s="17">
        <f t="shared" si="28"/>
        <v>847686</v>
      </c>
      <c r="BG53" s="17">
        <f t="shared" si="28"/>
        <v>25853561</v>
      </c>
    </row>
    <row r="54" spans="1:59" ht="13.5">
      <c r="A54" s="95" t="s">
        <v>9</v>
      </c>
      <c r="B54" s="96"/>
      <c r="C54" s="17">
        <f t="shared" si="5"/>
        <v>405352</v>
      </c>
      <c r="D54" s="17">
        <f t="shared" si="6"/>
        <v>342479</v>
      </c>
      <c r="E54" s="17">
        <v>238303</v>
      </c>
      <c r="F54" s="17">
        <v>97172</v>
      </c>
      <c r="G54" s="17">
        <v>7004</v>
      </c>
      <c r="H54" s="17">
        <v>62873</v>
      </c>
      <c r="I54" s="17">
        <v>61719</v>
      </c>
      <c r="J54" s="17">
        <f t="shared" si="0"/>
        <v>12145182</v>
      </c>
      <c r="K54" s="17">
        <v>5920149</v>
      </c>
      <c r="L54" s="56">
        <f t="shared" si="1"/>
        <v>3364984</v>
      </c>
      <c r="M54" s="17">
        <v>419712</v>
      </c>
      <c r="N54" s="17">
        <v>2790496</v>
      </c>
      <c r="O54" s="17">
        <v>154776</v>
      </c>
      <c r="P54" s="17">
        <v>62881</v>
      </c>
      <c r="Q54" s="17">
        <v>2582688</v>
      </c>
      <c r="R54" s="17">
        <v>214480</v>
      </c>
      <c r="S54" s="17">
        <v>3634330</v>
      </c>
      <c r="T54" s="17">
        <v>2766346</v>
      </c>
      <c r="U54" s="17">
        <f t="shared" si="7"/>
        <v>15316880</v>
      </c>
      <c r="V54" s="17">
        <f t="shared" si="8"/>
        <v>1247970</v>
      </c>
      <c r="W54" s="17">
        <f t="shared" si="9"/>
        <v>1247970</v>
      </c>
      <c r="X54" s="17">
        <v>1237923</v>
      </c>
      <c r="Y54" s="17">
        <v>0</v>
      </c>
      <c r="Z54" s="17">
        <v>10047</v>
      </c>
      <c r="AA54" s="17">
        <v>0</v>
      </c>
      <c r="AB54" s="17">
        <v>134155</v>
      </c>
      <c r="AC54" s="17">
        <f t="shared" si="2"/>
        <v>3873002</v>
      </c>
      <c r="AD54" s="17">
        <v>1133747</v>
      </c>
      <c r="AE54" s="17">
        <f t="shared" si="10"/>
        <v>2032571</v>
      </c>
      <c r="AF54" s="17">
        <v>27941</v>
      </c>
      <c r="AG54" s="17">
        <v>1991314</v>
      </c>
      <c r="AH54" s="17">
        <v>13316</v>
      </c>
      <c r="AI54" s="17">
        <v>2749</v>
      </c>
      <c r="AJ54" s="17">
        <v>619578</v>
      </c>
      <c r="AK54" s="17">
        <v>84357</v>
      </c>
      <c r="AL54" s="17">
        <v>1288640</v>
      </c>
      <c r="AM54" s="17">
        <v>574504</v>
      </c>
      <c r="AN54" s="17">
        <f t="shared" si="11"/>
        <v>5695476</v>
      </c>
      <c r="AO54" s="17">
        <f t="shared" si="3"/>
        <v>1653322</v>
      </c>
      <c r="AP54" s="17">
        <f t="shared" si="29"/>
        <v>1590449</v>
      </c>
      <c r="AQ54" s="17">
        <f t="shared" si="29"/>
        <v>1476226</v>
      </c>
      <c r="AR54" s="17">
        <f t="shared" si="29"/>
        <v>97172</v>
      </c>
      <c r="AS54" s="17">
        <f t="shared" si="29"/>
        <v>17051</v>
      </c>
      <c r="AT54" s="17">
        <f t="shared" si="29"/>
        <v>62873</v>
      </c>
      <c r="AU54" s="17">
        <f t="shared" si="29"/>
        <v>195874</v>
      </c>
      <c r="AV54" s="17">
        <f t="shared" si="29"/>
        <v>16018184</v>
      </c>
      <c r="AW54" s="17">
        <f t="shared" si="29"/>
        <v>7053896</v>
      </c>
      <c r="AX54" s="17">
        <f t="shared" si="29"/>
        <v>5397555</v>
      </c>
      <c r="AY54" s="17">
        <f t="shared" si="29"/>
        <v>447653</v>
      </c>
      <c r="AZ54" s="17">
        <f t="shared" si="29"/>
        <v>4781810</v>
      </c>
      <c r="BA54" s="17">
        <f t="shared" si="29"/>
        <v>168092</v>
      </c>
      <c r="BB54" s="17">
        <f t="shared" si="29"/>
        <v>65630</v>
      </c>
      <c r="BC54" s="17">
        <f t="shared" si="29"/>
        <v>3202266</v>
      </c>
      <c r="BD54" s="17">
        <f t="shared" si="29"/>
        <v>298837</v>
      </c>
      <c r="BE54" s="17">
        <f t="shared" si="28"/>
        <v>4922970</v>
      </c>
      <c r="BF54" s="17">
        <f t="shared" si="28"/>
        <v>3340850</v>
      </c>
      <c r="BG54" s="17">
        <f t="shared" si="28"/>
        <v>21012356</v>
      </c>
    </row>
    <row r="55" spans="1:59" ht="13.5">
      <c r="A55" s="95" t="s">
        <v>80</v>
      </c>
      <c r="B55" s="96"/>
      <c r="C55" s="17">
        <f t="shared" si="5"/>
        <v>21497532</v>
      </c>
      <c r="D55" s="17">
        <f t="shared" si="6"/>
        <v>21446803</v>
      </c>
      <c r="E55" s="17">
        <v>15223835</v>
      </c>
      <c r="F55" s="17">
        <v>5155084</v>
      </c>
      <c r="G55" s="17">
        <v>1067884</v>
      </c>
      <c r="H55" s="17">
        <v>50729</v>
      </c>
      <c r="I55" s="17">
        <v>1343235</v>
      </c>
      <c r="J55" s="17">
        <f t="shared" si="0"/>
        <v>10450478</v>
      </c>
      <c r="K55" s="17">
        <v>4243106</v>
      </c>
      <c r="L55" s="56">
        <f t="shared" si="1"/>
        <v>2452705</v>
      </c>
      <c r="M55" s="17">
        <v>677321</v>
      </c>
      <c r="N55" s="17">
        <v>1393633</v>
      </c>
      <c r="O55" s="17">
        <v>381751</v>
      </c>
      <c r="P55" s="17">
        <v>86267</v>
      </c>
      <c r="Q55" s="17">
        <v>3558259</v>
      </c>
      <c r="R55" s="17">
        <v>110141</v>
      </c>
      <c r="S55" s="17">
        <v>1692016</v>
      </c>
      <c r="T55" s="17">
        <v>637670</v>
      </c>
      <c r="U55" s="17">
        <f t="shared" si="7"/>
        <v>32585680</v>
      </c>
      <c r="V55" s="17">
        <f t="shared" si="8"/>
        <v>304543</v>
      </c>
      <c r="W55" s="17">
        <f t="shared" si="9"/>
        <v>299818</v>
      </c>
      <c r="X55" s="17">
        <v>281758</v>
      </c>
      <c r="Y55" s="17">
        <v>0</v>
      </c>
      <c r="Z55" s="17">
        <v>18060</v>
      </c>
      <c r="AA55" s="17">
        <v>4725</v>
      </c>
      <c r="AB55" s="17">
        <v>960</v>
      </c>
      <c r="AC55" s="17">
        <f t="shared" si="2"/>
        <v>2811100</v>
      </c>
      <c r="AD55" s="17">
        <v>448853</v>
      </c>
      <c r="AE55" s="17">
        <f t="shared" si="10"/>
        <v>913872</v>
      </c>
      <c r="AF55" s="17">
        <v>2157</v>
      </c>
      <c r="AG55" s="17">
        <v>911715</v>
      </c>
      <c r="AH55" s="17">
        <v>0</v>
      </c>
      <c r="AI55" s="17">
        <v>0</v>
      </c>
      <c r="AJ55" s="17">
        <v>1354094</v>
      </c>
      <c r="AK55" s="17">
        <v>94281</v>
      </c>
      <c r="AL55" s="17">
        <v>1134993</v>
      </c>
      <c r="AM55" s="17">
        <v>159242</v>
      </c>
      <c r="AN55" s="17">
        <f t="shared" si="11"/>
        <v>3274885</v>
      </c>
      <c r="AO55" s="17">
        <f t="shared" si="3"/>
        <v>21802075</v>
      </c>
      <c r="AP55" s="17">
        <f t="shared" si="29"/>
        <v>21746621</v>
      </c>
      <c r="AQ55" s="17">
        <f t="shared" si="29"/>
        <v>15505593</v>
      </c>
      <c r="AR55" s="17">
        <f t="shared" si="29"/>
        <v>5155084</v>
      </c>
      <c r="AS55" s="17">
        <f t="shared" si="29"/>
        <v>1085944</v>
      </c>
      <c r="AT55" s="17">
        <f t="shared" si="29"/>
        <v>55454</v>
      </c>
      <c r="AU55" s="17">
        <f t="shared" si="29"/>
        <v>1344195</v>
      </c>
      <c r="AV55" s="17">
        <f t="shared" si="29"/>
        <v>13261578</v>
      </c>
      <c r="AW55" s="17">
        <f t="shared" si="29"/>
        <v>4691959</v>
      </c>
      <c r="AX55" s="17">
        <f t="shared" si="29"/>
        <v>3366577</v>
      </c>
      <c r="AY55" s="17">
        <f t="shared" si="29"/>
        <v>679478</v>
      </c>
      <c r="AZ55" s="17">
        <f t="shared" si="29"/>
        <v>2305348</v>
      </c>
      <c r="BA55" s="17">
        <f t="shared" si="29"/>
        <v>381751</v>
      </c>
      <c r="BB55" s="17">
        <f t="shared" si="29"/>
        <v>86267</v>
      </c>
      <c r="BC55" s="17">
        <f t="shared" si="29"/>
        <v>4912353</v>
      </c>
      <c r="BD55" s="17">
        <f t="shared" si="29"/>
        <v>204422</v>
      </c>
      <c r="BE55" s="17">
        <f t="shared" si="28"/>
        <v>2827009</v>
      </c>
      <c r="BF55" s="17">
        <f t="shared" si="28"/>
        <v>796912</v>
      </c>
      <c r="BG55" s="17">
        <f t="shared" si="28"/>
        <v>35860565</v>
      </c>
    </row>
    <row r="56" spans="1:59" ht="13.5">
      <c r="A56" s="95" t="s">
        <v>16</v>
      </c>
      <c r="B56" s="96"/>
      <c r="C56" s="17">
        <f t="shared" si="5"/>
        <v>8329439</v>
      </c>
      <c r="D56" s="17">
        <f t="shared" si="6"/>
        <v>8251414</v>
      </c>
      <c r="E56" s="17">
        <v>7312985</v>
      </c>
      <c r="F56" s="17">
        <v>389914</v>
      </c>
      <c r="G56" s="17">
        <v>548515</v>
      </c>
      <c r="H56" s="17">
        <v>78025</v>
      </c>
      <c r="I56" s="17">
        <v>460459</v>
      </c>
      <c r="J56" s="17">
        <f t="shared" si="0"/>
        <v>15291514</v>
      </c>
      <c r="K56" s="17">
        <v>3813044</v>
      </c>
      <c r="L56" s="56">
        <f t="shared" si="1"/>
        <v>4194529</v>
      </c>
      <c r="M56" s="17">
        <v>577474</v>
      </c>
      <c r="N56" s="17">
        <v>3129519</v>
      </c>
      <c r="O56" s="17">
        <v>487536</v>
      </c>
      <c r="P56" s="17">
        <v>82272</v>
      </c>
      <c r="Q56" s="17">
        <v>5943398</v>
      </c>
      <c r="R56" s="17">
        <v>1258271</v>
      </c>
      <c r="S56" s="17">
        <v>5166224</v>
      </c>
      <c r="T56" s="17">
        <v>1938591</v>
      </c>
      <c r="U56" s="17">
        <f t="shared" si="7"/>
        <v>25559544</v>
      </c>
      <c r="V56" s="17">
        <f t="shared" si="8"/>
        <v>918529</v>
      </c>
      <c r="W56" s="17">
        <f t="shared" si="9"/>
        <v>912596</v>
      </c>
      <c r="X56" s="17">
        <v>837379</v>
      </c>
      <c r="Y56" s="17">
        <v>3218</v>
      </c>
      <c r="Z56" s="17">
        <v>71999</v>
      </c>
      <c r="AA56" s="17">
        <v>5933</v>
      </c>
      <c r="AB56" s="17">
        <v>326478</v>
      </c>
      <c r="AC56" s="17">
        <f t="shared" si="2"/>
        <v>4195597</v>
      </c>
      <c r="AD56" s="17">
        <v>1225591</v>
      </c>
      <c r="AE56" s="17">
        <f t="shared" si="10"/>
        <v>1628270</v>
      </c>
      <c r="AF56" s="17">
        <v>29621</v>
      </c>
      <c r="AG56" s="17">
        <v>1518869</v>
      </c>
      <c r="AH56" s="17">
        <v>79780</v>
      </c>
      <c r="AI56" s="17">
        <v>5466</v>
      </c>
      <c r="AJ56" s="17">
        <v>1251456</v>
      </c>
      <c r="AK56" s="17">
        <v>84814</v>
      </c>
      <c r="AL56" s="17">
        <v>1936031</v>
      </c>
      <c r="AM56" s="17">
        <v>323824</v>
      </c>
      <c r="AN56" s="17">
        <f t="shared" si="11"/>
        <v>5437950</v>
      </c>
      <c r="AO56" s="17">
        <f t="shared" si="3"/>
        <v>9247968</v>
      </c>
      <c r="AP56" s="17">
        <f t="shared" si="29"/>
        <v>9164010</v>
      </c>
      <c r="AQ56" s="17">
        <f t="shared" si="29"/>
        <v>8150364</v>
      </c>
      <c r="AR56" s="17">
        <f t="shared" si="29"/>
        <v>393132</v>
      </c>
      <c r="AS56" s="17">
        <f t="shared" si="29"/>
        <v>620514</v>
      </c>
      <c r="AT56" s="17">
        <f t="shared" si="29"/>
        <v>83958</v>
      </c>
      <c r="AU56" s="17">
        <f t="shared" si="29"/>
        <v>786937</v>
      </c>
      <c r="AV56" s="17">
        <f t="shared" si="29"/>
        <v>19487111</v>
      </c>
      <c r="AW56" s="17">
        <f t="shared" si="29"/>
        <v>5038635</v>
      </c>
      <c r="AX56" s="17">
        <f t="shared" si="29"/>
        <v>5822799</v>
      </c>
      <c r="AY56" s="17">
        <f t="shared" si="29"/>
        <v>607095</v>
      </c>
      <c r="AZ56" s="17">
        <f t="shared" si="29"/>
        <v>4648388</v>
      </c>
      <c r="BA56" s="17">
        <f t="shared" si="29"/>
        <v>567316</v>
      </c>
      <c r="BB56" s="17">
        <f t="shared" si="29"/>
        <v>87738</v>
      </c>
      <c r="BC56" s="17">
        <f t="shared" si="29"/>
        <v>7194854</v>
      </c>
      <c r="BD56" s="17">
        <f t="shared" si="29"/>
        <v>1343085</v>
      </c>
      <c r="BE56" s="17">
        <f t="shared" si="28"/>
        <v>7102255</v>
      </c>
      <c r="BF56" s="17">
        <f t="shared" si="28"/>
        <v>2262415</v>
      </c>
      <c r="BG56" s="17">
        <f t="shared" si="28"/>
        <v>30997494</v>
      </c>
    </row>
    <row r="57" spans="1:59" ht="13.5">
      <c r="A57" s="95" t="s">
        <v>68</v>
      </c>
      <c r="B57" s="96"/>
      <c r="C57" s="17">
        <f t="shared" si="5"/>
        <v>10823550</v>
      </c>
      <c r="D57" s="17">
        <f t="shared" si="6"/>
        <v>10798945</v>
      </c>
      <c r="E57" s="17">
        <v>8631993</v>
      </c>
      <c r="F57" s="17">
        <v>1456123</v>
      </c>
      <c r="G57" s="17">
        <v>710829</v>
      </c>
      <c r="H57" s="17">
        <v>24605</v>
      </c>
      <c r="I57" s="17">
        <v>1557884</v>
      </c>
      <c r="J57" s="17">
        <f t="shared" si="0"/>
        <v>11929298</v>
      </c>
      <c r="K57" s="17">
        <v>3029307</v>
      </c>
      <c r="L57" s="56">
        <f t="shared" si="1"/>
        <v>3726173</v>
      </c>
      <c r="M57" s="17">
        <v>404616</v>
      </c>
      <c r="N57" s="17">
        <v>3122386</v>
      </c>
      <c r="O57" s="17">
        <v>199171</v>
      </c>
      <c r="P57" s="17">
        <v>35093</v>
      </c>
      <c r="Q57" s="17">
        <v>4574156</v>
      </c>
      <c r="R57" s="17">
        <v>564569</v>
      </c>
      <c r="S57" s="17">
        <v>3991732</v>
      </c>
      <c r="T57" s="17">
        <v>1540793</v>
      </c>
      <c r="U57" s="17">
        <f t="shared" si="7"/>
        <v>24293641</v>
      </c>
      <c r="V57" s="17">
        <f t="shared" si="8"/>
        <v>5436</v>
      </c>
      <c r="W57" s="17">
        <f t="shared" si="9"/>
        <v>5436</v>
      </c>
      <c r="X57" s="17">
        <v>5436</v>
      </c>
      <c r="Y57" s="17">
        <v>0</v>
      </c>
      <c r="Z57" s="17">
        <v>0</v>
      </c>
      <c r="AA57" s="17">
        <v>0</v>
      </c>
      <c r="AB57" s="17">
        <v>5516</v>
      </c>
      <c r="AC57" s="17">
        <f t="shared" si="2"/>
        <v>1221218</v>
      </c>
      <c r="AD57" s="17">
        <v>252287</v>
      </c>
      <c r="AE57" s="17">
        <f t="shared" si="10"/>
        <v>351740</v>
      </c>
      <c r="AF57" s="17">
        <v>8814</v>
      </c>
      <c r="AG57" s="17">
        <v>294016</v>
      </c>
      <c r="AH57" s="17">
        <v>48910</v>
      </c>
      <c r="AI57" s="17">
        <v>0</v>
      </c>
      <c r="AJ57" s="17">
        <v>506935</v>
      </c>
      <c r="AK57" s="17">
        <v>110256</v>
      </c>
      <c r="AL57" s="17">
        <v>530600</v>
      </c>
      <c r="AM57" s="17">
        <v>265551</v>
      </c>
      <c r="AN57" s="17">
        <f t="shared" si="11"/>
        <v>1492205</v>
      </c>
      <c r="AO57" s="17">
        <f t="shared" si="3"/>
        <v>10828986</v>
      </c>
      <c r="AP57" s="17">
        <f t="shared" si="29"/>
        <v>10804381</v>
      </c>
      <c r="AQ57" s="17">
        <f t="shared" si="29"/>
        <v>8637429</v>
      </c>
      <c r="AR57" s="17">
        <f t="shared" si="29"/>
        <v>1456123</v>
      </c>
      <c r="AS57" s="17">
        <f t="shared" si="29"/>
        <v>710829</v>
      </c>
      <c r="AT57" s="17">
        <f t="shared" si="29"/>
        <v>24605</v>
      </c>
      <c r="AU57" s="17">
        <f t="shared" si="29"/>
        <v>1563400</v>
      </c>
      <c r="AV57" s="17">
        <f t="shared" si="29"/>
        <v>13150516</v>
      </c>
      <c r="AW57" s="17">
        <f t="shared" si="29"/>
        <v>3281594</v>
      </c>
      <c r="AX57" s="17">
        <f t="shared" si="29"/>
        <v>4077913</v>
      </c>
      <c r="AY57" s="17">
        <f t="shared" si="29"/>
        <v>413430</v>
      </c>
      <c r="AZ57" s="17">
        <f t="shared" si="29"/>
        <v>3416402</v>
      </c>
      <c r="BA57" s="17">
        <f t="shared" si="29"/>
        <v>248081</v>
      </c>
      <c r="BB57" s="17">
        <f t="shared" si="29"/>
        <v>35093</v>
      </c>
      <c r="BC57" s="17">
        <f t="shared" si="29"/>
        <v>5081091</v>
      </c>
      <c r="BD57" s="17">
        <f t="shared" si="29"/>
        <v>674825</v>
      </c>
      <c r="BE57" s="17">
        <f t="shared" si="28"/>
        <v>4522332</v>
      </c>
      <c r="BF57" s="17">
        <f t="shared" si="28"/>
        <v>1806344</v>
      </c>
      <c r="BG57" s="17">
        <f t="shared" si="28"/>
        <v>25785846</v>
      </c>
    </row>
    <row r="58" spans="1:59" ht="13.5">
      <c r="A58" s="93" t="s">
        <v>89</v>
      </c>
      <c r="B58" s="94"/>
      <c r="C58" s="88">
        <f aca="true" t="shared" si="30" ref="C58:AH58">C59+C60</f>
        <v>301774471</v>
      </c>
      <c r="D58" s="88">
        <f t="shared" si="30"/>
        <v>298324441</v>
      </c>
      <c r="E58" s="88">
        <f t="shared" si="30"/>
        <v>214515585</v>
      </c>
      <c r="F58" s="88">
        <f t="shared" si="30"/>
        <v>71691853</v>
      </c>
      <c r="G58" s="88">
        <f t="shared" si="30"/>
        <v>12117003</v>
      </c>
      <c r="H58" s="88">
        <f t="shared" si="30"/>
        <v>3450030</v>
      </c>
      <c r="I58" s="88">
        <f t="shared" si="30"/>
        <v>38135632</v>
      </c>
      <c r="J58" s="88">
        <f t="shared" si="30"/>
        <v>1544591392</v>
      </c>
      <c r="K58" s="88">
        <f t="shared" si="30"/>
        <v>550043000</v>
      </c>
      <c r="L58" s="88">
        <f t="shared" si="30"/>
        <v>398154833</v>
      </c>
      <c r="M58" s="88">
        <f t="shared" si="30"/>
        <v>78861382</v>
      </c>
      <c r="N58" s="88">
        <f t="shared" si="30"/>
        <v>283153438</v>
      </c>
      <c r="O58" s="88">
        <f t="shared" si="30"/>
        <v>36140013</v>
      </c>
      <c r="P58" s="88">
        <f t="shared" si="30"/>
        <v>7702091</v>
      </c>
      <c r="Q58" s="88">
        <f t="shared" si="30"/>
        <v>545481699</v>
      </c>
      <c r="R58" s="88">
        <f t="shared" si="30"/>
        <v>43209769</v>
      </c>
      <c r="S58" s="88">
        <f t="shared" si="30"/>
        <v>272923127</v>
      </c>
      <c r="T58" s="88">
        <f t="shared" si="30"/>
        <v>87964330</v>
      </c>
      <c r="U58" s="88">
        <f t="shared" si="30"/>
        <v>1934330193</v>
      </c>
      <c r="V58" s="88">
        <f t="shared" si="30"/>
        <v>55480868</v>
      </c>
      <c r="W58" s="88">
        <f t="shared" si="30"/>
        <v>55049064</v>
      </c>
      <c r="X58" s="88">
        <f t="shared" si="30"/>
        <v>46640220</v>
      </c>
      <c r="Y58" s="88">
        <f t="shared" si="30"/>
        <v>2928513</v>
      </c>
      <c r="Z58" s="88">
        <f t="shared" si="30"/>
        <v>5480331</v>
      </c>
      <c r="AA58" s="88">
        <f t="shared" si="30"/>
        <v>431804</v>
      </c>
      <c r="AB58" s="88">
        <f t="shared" si="30"/>
        <v>6524937</v>
      </c>
      <c r="AC58" s="88">
        <f t="shared" si="30"/>
        <v>236736450</v>
      </c>
      <c r="AD58" s="88">
        <f t="shared" si="30"/>
        <v>64541332</v>
      </c>
      <c r="AE58" s="88">
        <f t="shared" si="30"/>
        <v>82874340</v>
      </c>
      <c r="AF58" s="88">
        <f t="shared" si="30"/>
        <v>5129267</v>
      </c>
      <c r="AG58" s="88">
        <f t="shared" si="30"/>
        <v>73745346</v>
      </c>
      <c r="AH58" s="88">
        <f t="shared" si="30"/>
        <v>3999727</v>
      </c>
      <c r="AI58" s="88">
        <f aca="true" t="shared" si="31" ref="AI58:BG58">AI59+AI60</f>
        <v>704051</v>
      </c>
      <c r="AJ58" s="88">
        <f t="shared" si="31"/>
        <v>76977010</v>
      </c>
      <c r="AK58" s="88">
        <f t="shared" si="31"/>
        <v>11639717</v>
      </c>
      <c r="AL58" s="88">
        <f t="shared" si="31"/>
        <v>93325690</v>
      </c>
      <c r="AM58" s="88">
        <f t="shared" si="31"/>
        <v>18430681</v>
      </c>
      <c r="AN58" s="88">
        <f t="shared" si="31"/>
        <v>310647999</v>
      </c>
      <c r="AO58" s="88">
        <f t="shared" si="31"/>
        <v>357255339</v>
      </c>
      <c r="AP58" s="88">
        <f t="shared" si="31"/>
        <v>353373505</v>
      </c>
      <c r="AQ58" s="88">
        <f t="shared" si="31"/>
        <v>261155805</v>
      </c>
      <c r="AR58" s="88">
        <f t="shared" si="31"/>
        <v>74620366</v>
      </c>
      <c r="AS58" s="88">
        <f t="shared" si="31"/>
        <v>17597334</v>
      </c>
      <c r="AT58" s="88">
        <f t="shared" si="31"/>
        <v>3881834</v>
      </c>
      <c r="AU58" s="88">
        <f t="shared" si="31"/>
        <v>44660569</v>
      </c>
      <c r="AV58" s="88">
        <f t="shared" si="31"/>
        <v>1781327842</v>
      </c>
      <c r="AW58" s="88">
        <f t="shared" si="31"/>
        <v>614584332</v>
      </c>
      <c r="AX58" s="88">
        <f t="shared" si="31"/>
        <v>481029173</v>
      </c>
      <c r="AY58" s="88">
        <f t="shared" si="31"/>
        <v>83990649</v>
      </c>
      <c r="AZ58" s="88">
        <f t="shared" si="31"/>
        <v>356898784</v>
      </c>
      <c r="BA58" s="88">
        <f t="shared" si="31"/>
        <v>40139740</v>
      </c>
      <c r="BB58" s="88">
        <f t="shared" si="31"/>
        <v>8406142</v>
      </c>
      <c r="BC58" s="88">
        <f t="shared" si="31"/>
        <v>622458709</v>
      </c>
      <c r="BD58" s="88">
        <f t="shared" si="31"/>
        <v>54849486</v>
      </c>
      <c r="BE58" s="88">
        <f t="shared" si="31"/>
        <v>366248817</v>
      </c>
      <c r="BF58" s="88">
        <f t="shared" si="31"/>
        <v>106395011</v>
      </c>
      <c r="BG58" s="88">
        <f t="shared" si="31"/>
        <v>2244978192</v>
      </c>
    </row>
    <row r="59" spans="1:59" ht="13.5">
      <c r="A59" s="76"/>
      <c r="B59" s="82" t="s">
        <v>127</v>
      </c>
      <c r="C59" s="80">
        <f aca="true" t="shared" si="32" ref="C59:AH59">C7+C8+C9+C10+C11+C12+C13+C14+C15+C16+C17+C18+C19+C20+C22+C24+C25+C26+C27+C28+C29+C30+C31+C32+C33+C34+C35+C37+C39+C40+C41+C42+C43+C44+C45+C46+C47+C48+C49+C50+C51+C52+C53+C54+C55+C56+C57</f>
        <v>301752177</v>
      </c>
      <c r="D59" s="80">
        <f t="shared" si="32"/>
        <v>298302147</v>
      </c>
      <c r="E59" s="80">
        <f t="shared" si="32"/>
        <v>214493291</v>
      </c>
      <c r="F59" s="80">
        <f t="shared" si="32"/>
        <v>71691853</v>
      </c>
      <c r="G59" s="80">
        <f t="shared" si="32"/>
        <v>12117003</v>
      </c>
      <c r="H59" s="80">
        <f t="shared" si="32"/>
        <v>3450030</v>
      </c>
      <c r="I59" s="80">
        <f t="shared" si="32"/>
        <v>38135632</v>
      </c>
      <c r="J59" s="80">
        <f t="shared" si="32"/>
        <v>1540884322</v>
      </c>
      <c r="K59" s="80">
        <f t="shared" si="32"/>
        <v>550025904</v>
      </c>
      <c r="L59" s="80">
        <f t="shared" si="32"/>
        <v>397980145</v>
      </c>
      <c r="M59" s="80">
        <f t="shared" si="32"/>
        <v>78840592</v>
      </c>
      <c r="N59" s="80">
        <f t="shared" si="32"/>
        <v>283043648</v>
      </c>
      <c r="O59" s="80">
        <f t="shared" si="32"/>
        <v>36095905</v>
      </c>
      <c r="P59" s="80">
        <f t="shared" si="32"/>
        <v>7702091</v>
      </c>
      <c r="Q59" s="80">
        <f t="shared" si="32"/>
        <v>542068364</v>
      </c>
      <c r="R59" s="80">
        <f t="shared" si="32"/>
        <v>43107818</v>
      </c>
      <c r="S59" s="80">
        <f t="shared" si="32"/>
        <v>272784591</v>
      </c>
      <c r="T59" s="80">
        <f t="shared" si="32"/>
        <v>85064745</v>
      </c>
      <c r="U59" s="80">
        <f t="shared" si="32"/>
        <v>1927701244</v>
      </c>
      <c r="V59" s="80">
        <f t="shared" si="32"/>
        <v>55460467</v>
      </c>
      <c r="W59" s="80">
        <f t="shared" si="32"/>
        <v>55028663</v>
      </c>
      <c r="X59" s="80">
        <f t="shared" si="32"/>
        <v>46619819</v>
      </c>
      <c r="Y59" s="80">
        <f t="shared" si="32"/>
        <v>2928513</v>
      </c>
      <c r="Z59" s="80">
        <f t="shared" si="32"/>
        <v>5480331</v>
      </c>
      <c r="AA59" s="80">
        <f t="shared" si="32"/>
        <v>431804</v>
      </c>
      <c r="AB59" s="80">
        <f t="shared" si="32"/>
        <v>6524937</v>
      </c>
      <c r="AC59" s="80">
        <f t="shared" si="32"/>
        <v>236599953</v>
      </c>
      <c r="AD59" s="80">
        <f t="shared" si="32"/>
        <v>64538147</v>
      </c>
      <c r="AE59" s="80">
        <f t="shared" si="32"/>
        <v>82812020</v>
      </c>
      <c r="AF59" s="80">
        <f t="shared" si="32"/>
        <v>5076392</v>
      </c>
      <c r="AG59" s="80">
        <f t="shared" si="32"/>
        <v>73735901</v>
      </c>
      <c r="AH59" s="80">
        <f t="shared" si="32"/>
        <v>3999727</v>
      </c>
      <c r="AI59" s="80">
        <f aca="true" t="shared" si="33" ref="AI59:BG59">AI7+AI8+AI9+AI10+AI11+AI12+AI13+AI14+AI15+AI16+AI17+AI18+AI19+AI20+AI22+AI24+AI25+AI26+AI27+AI28+AI29+AI30+AI31+AI32+AI33+AI34+AI35+AI37+AI39+AI40+AI41+AI42+AI43+AI44+AI45+AI46+AI47+AI48+AI49+AI50+AI51+AI52+AI53+AI54+AI55+AI56+AI57</f>
        <v>704051</v>
      </c>
      <c r="AJ59" s="80">
        <f t="shared" si="33"/>
        <v>76906018</v>
      </c>
      <c r="AK59" s="80">
        <f t="shared" si="33"/>
        <v>11639717</v>
      </c>
      <c r="AL59" s="80">
        <f t="shared" si="33"/>
        <v>93306005</v>
      </c>
      <c r="AM59" s="80">
        <f t="shared" si="33"/>
        <v>18402394</v>
      </c>
      <c r="AN59" s="80">
        <f t="shared" si="33"/>
        <v>310462814</v>
      </c>
      <c r="AO59" s="80">
        <f t="shared" si="33"/>
        <v>357212644</v>
      </c>
      <c r="AP59" s="80">
        <f t="shared" si="33"/>
        <v>353330810</v>
      </c>
      <c r="AQ59" s="80">
        <f t="shared" si="33"/>
        <v>261113110</v>
      </c>
      <c r="AR59" s="80">
        <f t="shared" si="33"/>
        <v>74620366</v>
      </c>
      <c r="AS59" s="80">
        <f t="shared" si="33"/>
        <v>17597334</v>
      </c>
      <c r="AT59" s="80">
        <f t="shared" si="33"/>
        <v>3881834</v>
      </c>
      <c r="AU59" s="80">
        <f t="shared" si="33"/>
        <v>44660569</v>
      </c>
      <c r="AV59" s="80">
        <f t="shared" si="33"/>
        <v>1777484275</v>
      </c>
      <c r="AW59" s="80">
        <f t="shared" si="33"/>
        <v>614564051</v>
      </c>
      <c r="AX59" s="80">
        <f t="shared" si="33"/>
        <v>480792165</v>
      </c>
      <c r="AY59" s="80">
        <f t="shared" si="33"/>
        <v>83916984</v>
      </c>
      <c r="AZ59" s="80">
        <f t="shared" si="33"/>
        <v>356779549</v>
      </c>
      <c r="BA59" s="80">
        <f t="shared" si="33"/>
        <v>40095632</v>
      </c>
      <c r="BB59" s="80">
        <f t="shared" si="33"/>
        <v>8406142</v>
      </c>
      <c r="BC59" s="80">
        <f t="shared" si="33"/>
        <v>618974382</v>
      </c>
      <c r="BD59" s="80">
        <f t="shared" si="33"/>
        <v>54747535</v>
      </c>
      <c r="BE59" s="80">
        <f t="shared" si="33"/>
        <v>366090596</v>
      </c>
      <c r="BF59" s="80">
        <f t="shared" si="33"/>
        <v>103467139</v>
      </c>
      <c r="BG59" s="80">
        <f t="shared" si="33"/>
        <v>2238164058</v>
      </c>
    </row>
    <row r="60" spans="1:59" ht="13.5">
      <c r="A60" s="79"/>
      <c r="B60" s="83" t="s">
        <v>128</v>
      </c>
      <c r="C60" s="81">
        <f aca="true" t="shared" si="34" ref="C60:AH60">C23+C38</f>
        <v>22294</v>
      </c>
      <c r="D60" s="81">
        <f t="shared" si="34"/>
        <v>22294</v>
      </c>
      <c r="E60" s="81">
        <f t="shared" si="34"/>
        <v>22294</v>
      </c>
      <c r="F60" s="81">
        <f t="shared" si="34"/>
        <v>0</v>
      </c>
      <c r="G60" s="81">
        <f t="shared" si="34"/>
        <v>0</v>
      </c>
      <c r="H60" s="81">
        <f t="shared" si="34"/>
        <v>0</v>
      </c>
      <c r="I60" s="81">
        <f t="shared" si="34"/>
        <v>0</v>
      </c>
      <c r="J60" s="81">
        <f t="shared" si="34"/>
        <v>3707070</v>
      </c>
      <c r="K60" s="81">
        <f t="shared" si="34"/>
        <v>17096</v>
      </c>
      <c r="L60" s="81">
        <f t="shared" si="34"/>
        <v>174688</v>
      </c>
      <c r="M60" s="81">
        <f t="shared" si="34"/>
        <v>20790</v>
      </c>
      <c r="N60" s="81">
        <f t="shared" si="34"/>
        <v>109790</v>
      </c>
      <c r="O60" s="81">
        <f t="shared" si="34"/>
        <v>44108</v>
      </c>
      <c r="P60" s="81">
        <f t="shared" si="34"/>
        <v>0</v>
      </c>
      <c r="Q60" s="81">
        <f t="shared" si="34"/>
        <v>3413335</v>
      </c>
      <c r="R60" s="81">
        <f t="shared" si="34"/>
        <v>101951</v>
      </c>
      <c r="S60" s="81">
        <f t="shared" si="34"/>
        <v>138536</v>
      </c>
      <c r="T60" s="81">
        <f t="shared" si="34"/>
        <v>2899585</v>
      </c>
      <c r="U60" s="81">
        <f t="shared" si="34"/>
        <v>6628949</v>
      </c>
      <c r="V60" s="81">
        <f t="shared" si="34"/>
        <v>20401</v>
      </c>
      <c r="W60" s="81">
        <f t="shared" si="34"/>
        <v>20401</v>
      </c>
      <c r="X60" s="81">
        <f t="shared" si="34"/>
        <v>20401</v>
      </c>
      <c r="Y60" s="81">
        <f t="shared" si="34"/>
        <v>0</v>
      </c>
      <c r="Z60" s="81">
        <f t="shared" si="34"/>
        <v>0</v>
      </c>
      <c r="AA60" s="81">
        <f t="shared" si="34"/>
        <v>0</v>
      </c>
      <c r="AB60" s="81">
        <f t="shared" si="34"/>
        <v>0</v>
      </c>
      <c r="AC60" s="81">
        <f t="shared" si="34"/>
        <v>136497</v>
      </c>
      <c r="AD60" s="81">
        <f t="shared" si="34"/>
        <v>3185</v>
      </c>
      <c r="AE60" s="81">
        <f t="shared" si="34"/>
        <v>62320</v>
      </c>
      <c r="AF60" s="81">
        <f t="shared" si="34"/>
        <v>52875</v>
      </c>
      <c r="AG60" s="81">
        <f t="shared" si="34"/>
        <v>9445</v>
      </c>
      <c r="AH60" s="81">
        <f t="shared" si="34"/>
        <v>0</v>
      </c>
      <c r="AI60" s="81">
        <f aca="true" t="shared" si="35" ref="AI60:BG60">AI23+AI38</f>
        <v>0</v>
      </c>
      <c r="AJ60" s="81">
        <f t="shared" si="35"/>
        <v>70992</v>
      </c>
      <c r="AK60" s="81">
        <f t="shared" si="35"/>
        <v>0</v>
      </c>
      <c r="AL60" s="81">
        <f t="shared" si="35"/>
        <v>19685</v>
      </c>
      <c r="AM60" s="81">
        <f t="shared" si="35"/>
        <v>28287</v>
      </c>
      <c r="AN60" s="81">
        <f t="shared" si="35"/>
        <v>185185</v>
      </c>
      <c r="AO60" s="81">
        <f t="shared" si="35"/>
        <v>42695</v>
      </c>
      <c r="AP60" s="81">
        <f t="shared" si="35"/>
        <v>42695</v>
      </c>
      <c r="AQ60" s="81">
        <f t="shared" si="35"/>
        <v>42695</v>
      </c>
      <c r="AR60" s="81">
        <f t="shared" si="35"/>
        <v>0</v>
      </c>
      <c r="AS60" s="81">
        <f t="shared" si="35"/>
        <v>0</v>
      </c>
      <c r="AT60" s="81">
        <f t="shared" si="35"/>
        <v>0</v>
      </c>
      <c r="AU60" s="81">
        <f t="shared" si="35"/>
        <v>0</v>
      </c>
      <c r="AV60" s="81">
        <f t="shared" si="35"/>
        <v>3843567</v>
      </c>
      <c r="AW60" s="81">
        <f t="shared" si="35"/>
        <v>20281</v>
      </c>
      <c r="AX60" s="81">
        <f t="shared" si="35"/>
        <v>237008</v>
      </c>
      <c r="AY60" s="81">
        <f t="shared" si="35"/>
        <v>73665</v>
      </c>
      <c r="AZ60" s="81">
        <f t="shared" si="35"/>
        <v>119235</v>
      </c>
      <c r="BA60" s="81">
        <f t="shared" si="35"/>
        <v>44108</v>
      </c>
      <c r="BB60" s="81">
        <f t="shared" si="35"/>
        <v>0</v>
      </c>
      <c r="BC60" s="81">
        <f t="shared" si="35"/>
        <v>3484327</v>
      </c>
      <c r="BD60" s="81">
        <f t="shared" si="35"/>
        <v>101951</v>
      </c>
      <c r="BE60" s="81">
        <f t="shared" si="35"/>
        <v>158221</v>
      </c>
      <c r="BF60" s="81">
        <f t="shared" si="35"/>
        <v>2927872</v>
      </c>
      <c r="BG60" s="81">
        <f t="shared" si="35"/>
        <v>6814134</v>
      </c>
    </row>
  </sheetData>
  <mergeCells count="73">
    <mergeCell ref="A2:B6"/>
    <mergeCell ref="AJ4:AJ5"/>
    <mergeCell ref="AK4:AK5"/>
    <mergeCell ref="I3:I5"/>
    <mergeCell ref="H4:H5"/>
    <mergeCell ref="R4:R5"/>
    <mergeCell ref="K4:K5"/>
    <mergeCell ref="P4:P5"/>
    <mergeCell ref="Q4:Q5"/>
    <mergeCell ref="BF3:BF5"/>
    <mergeCell ref="AT4:AT5"/>
    <mergeCell ref="AW4:AW5"/>
    <mergeCell ref="BB4:BB5"/>
    <mergeCell ref="BC4:BC5"/>
    <mergeCell ref="BD4:BD5"/>
    <mergeCell ref="AM3:AM5"/>
    <mergeCell ref="AU3:AU5"/>
    <mergeCell ref="BE3:BE5"/>
    <mergeCell ref="S3:S5"/>
    <mergeCell ref="T3:T5"/>
    <mergeCell ref="AB3:AB5"/>
    <mergeCell ref="AL3:AL5"/>
    <mergeCell ref="AA4:AA5"/>
    <mergeCell ref="AD4:AD5"/>
    <mergeCell ref="AI4:A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60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75390625" style="46" customWidth="1"/>
    <col min="2" max="2" width="6.50390625" style="46" customWidth="1"/>
    <col min="3" max="8" width="10.625" style="46" customWidth="1"/>
    <col min="9" max="16384" width="9.00390625" style="55" customWidth="1"/>
  </cols>
  <sheetData>
    <row r="1" spans="1:8" ht="17.25">
      <c r="A1" s="1" t="s">
        <v>99</v>
      </c>
      <c r="B1" s="1"/>
      <c r="C1" s="1"/>
      <c r="D1" s="1"/>
      <c r="E1" s="1"/>
      <c r="F1" s="1"/>
      <c r="G1" s="1"/>
      <c r="H1" s="1"/>
    </row>
    <row r="2" spans="1:8" s="54" customFormat="1" ht="22.5" customHeight="1">
      <c r="A2" s="100" t="s">
        <v>124</v>
      </c>
      <c r="B2" s="101"/>
      <c r="C2" s="113" t="s">
        <v>82</v>
      </c>
      <c r="D2" s="114"/>
      <c r="E2" s="114"/>
      <c r="F2" s="114"/>
      <c r="G2" s="114"/>
      <c r="H2" s="115"/>
    </row>
    <row r="3" spans="1:8" s="54" customFormat="1" ht="22.5" customHeight="1">
      <c r="A3" s="102"/>
      <c r="B3" s="103"/>
      <c r="C3" s="116"/>
      <c r="D3" s="117"/>
      <c r="E3" s="117"/>
      <c r="F3" s="117"/>
      <c r="G3" s="117"/>
      <c r="H3" s="118"/>
    </row>
    <row r="4" spans="1:8" s="54" customFormat="1" ht="22.5" customHeight="1">
      <c r="A4" s="102"/>
      <c r="B4" s="103"/>
      <c r="C4" s="40" t="s">
        <v>12</v>
      </c>
      <c r="D4" s="47"/>
      <c r="E4" s="41"/>
      <c r="F4" s="40" t="s">
        <v>81</v>
      </c>
      <c r="G4" s="47"/>
      <c r="H4" s="41"/>
    </row>
    <row r="5" spans="1:8" s="54" customFormat="1" ht="22.5" customHeight="1">
      <c r="A5" s="102"/>
      <c r="B5" s="103"/>
      <c r="C5" s="42" t="s">
        <v>23</v>
      </c>
      <c r="D5" s="18" t="s">
        <v>24</v>
      </c>
      <c r="E5" s="43" t="s">
        <v>82</v>
      </c>
      <c r="F5" s="42" t="s">
        <v>23</v>
      </c>
      <c r="G5" s="18" t="s">
        <v>24</v>
      </c>
      <c r="H5" s="37" t="s">
        <v>82</v>
      </c>
    </row>
    <row r="6" spans="1:8" s="54" customFormat="1" ht="22.5" customHeight="1">
      <c r="A6" s="104"/>
      <c r="B6" s="105"/>
      <c r="C6" s="44" t="s">
        <v>86</v>
      </c>
      <c r="D6" s="45" t="s">
        <v>86</v>
      </c>
      <c r="E6" s="45" t="s">
        <v>86</v>
      </c>
      <c r="F6" s="44" t="s">
        <v>86</v>
      </c>
      <c r="G6" s="45" t="s">
        <v>86</v>
      </c>
      <c r="H6" s="45" t="s">
        <v>86</v>
      </c>
    </row>
    <row r="7" spans="1:8" ht="13.5">
      <c r="A7" s="95" t="s">
        <v>125</v>
      </c>
      <c r="B7" s="96"/>
      <c r="C7" s="17">
        <v>781386</v>
      </c>
      <c r="D7" s="17">
        <v>8235163</v>
      </c>
      <c r="E7" s="17">
        <f>SUM(C7:D7)</f>
        <v>9016549</v>
      </c>
      <c r="F7" s="17">
        <v>148877</v>
      </c>
      <c r="G7" s="17">
        <v>4077115</v>
      </c>
      <c r="H7" s="17">
        <f>SUM(F7:G7)</f>
        <v>4225992</v>
      </c>
    </row>
    <row r="8" spans="1:8" ht="13.5">
      <c r="A8" s="95" t="s">
        <v>22</v>
      </c>
      <c r="B8" s="96"/>
      <c r="C8" s="17">
        <v>379142</v>
      </c>
      <c r="D8" s="17">
        <v>5531621</v>
      </c>
      <c r="E8" s="17">
        <f aca="true" t="shared" si="0" ref="E8:E57">SUM(C8:D8)</f>
        <v>5910763</v>
      </c>
      <c r="F8" s="17">
        <v>96392</v>
      </c>
      <c r="G8" s="17">
        <v>2933337</v>
      </c>
      <c r="H8" s="17">
        <f aca="true" t="shared" si="1" ref="H8:H57">SUM(F8:G8)</f>
        <v>3029729</v>
      </c>
    </row>
    <row r="9" spans="1:8" ht="13.5">
      <c r="A9" s="95" t="s">
        <v>64</v>
      </c>
      <c r="B9" s="96"/>
      <c r="C9" s="17">
        <v>69255</v>
      </c>
      <c r="D9" s="17">
        <v>4730640</v>
      </c>
      <c r="E9" s="17">
        <f t="shared" si="0"/>
        <v>4799895</v>
      </c>
      <c r="F9" s="17">
        <v>202963</v>
      </c>
      <c r="G9" s="17">
        <v>2756668</v>
      </c>
      <c r="H9" s="17">
        <f t="shared" si="1"/>
        <v>2959631</v>
      </c>
    </row>
    <row r="10" spans="1:8" ht="13.5">
      <c r="A10" s="95" t="s">
        <v>56</v>
      </c>
      <c r="B10" s="96"/>
      <c r="C10" s="17">
        <v>363332</v>
      </c>
      <c r="D10" s="17">
        <v>5123953</v>
      </c>
      <c r="E10" s="17">
        <f t="shared" si="0"/>
        <v>5487285</v>
      </c>
      <c r="F10" s="17">
        <v>83586</v>
      </c>
      <c r="G10" s="17">
        <v>3100492</v>
      </c>
      <c r="H10" s="17">
        <f t="shared" si="1"/>
        <v>3184078</v>
      </c>
    </row>
    <row r="11" spans="1:8" ht="13.5">
      <c r="A11" s="95" t="s">
        <v>4</v>
      </c>
      <c r="B11" s="96"/>
      <c r="C11" s="17">
        <v>87951</v>
      </c>
      <c r="D11" s="17">
        <v>3295601</v>
      </c>
      <c r="E11" s="17">
        <f t="shared" si="0"/>
        <v>3383552</v>
      </c>
      <c r="F11" s="17">
        <v>28740</v>
      </c>
      <c r="G11" s="17">
        <v>2444861</v>
      </c>
      <c r="H11" s="17">
        <f t="shared" si="1"/>
        <v>2473601</v>
      </c>
    </row>
    <row r="12" spans="1:8" ht="13.5">
      <c r="A12" s="95" t="s">
        <v>58</v>
      </c>
      <c r="B12" s="96"/>
      <c r="C12" s="17">
        <v>91753</v>
      </c>
      <c r="D12" s="17">
        <v>2896301</v>
      </c>
      <c r="E12" s="17">
        <f t="shared" si="0"/>
        <v>2988054</v>
      </c>
      <c r="F12" s="17">
        <v>2147</v>
      </c>
      <c r="G12" s="17">
        <v>1854039</v>
      </c>
      <c r="H12" s="17">
        <f t="shared" si="1"/>
        <v>1856186</v>
      </c>
    </row>
    <row r="13" spans="1:8" ht="13.5">
      <c r="A13" s="95" t="s">
        <v>21</v>
      </c>
      <c r="B13" s="96"/>
      <c r="C13" s="17">
        <v>382063</v>
      </c>
      <c r="D13" s="17">
        <v>4382607</v>
      </c>
      <c r="E13" s="17">
        <f t="shared" si="0"/>
        <v>4764670</v>
      </c>
      <c r="F13" s="17">
        <v>209287</v>
      </c>
      <c r="G13" s="17">
        <v>1612117</v>
      </c>
      <c r="H13" s="17">
        <f t="shared" si="1"/>
        <v>1821404</v>
      </c>
    </row>
    <row r="14" spans="1:8" ht="13.5">
      <c r="A14" s="95" t="s">
        <v>101</v>
      </c>
      <c r="B14" s="96"/>
      <c r="C14" s="17">
        <v>114786</v>
      </c>
      <c r="D14" s="17">
        <v>10502959</v>
      </c>
      <c r="E14" s="17">
        <f t="shared" si="0"/>
        <v>10617745</v>
      </c>
      <c r="F14" s="17">
        <v>694855</v>
      </c>
      <c r="G14" s="17">
        <v>2560365</v>
      </c>
      <c r="H14" s="17">
        <f t="shared" si="1"/>
        <v>3255220</v>
      </c>
    </row>
    <row r="15" spans="1:8" ht="13.5">
      <c r="A15" s="95" t="s">
        <v>77</v>
      </c>
      <c r="B15" s="96"/>
      <c r="C15" s="17">
        <v>175970</v>
      </c>
      <c r="D15" s="17">
        <v>3851155</v>
      </c>
      <c r="E15" s="17">
        <f t="shared" si="0"/>
        <v>4027125</v>
      </c>
      <c r="F15" s="17">
        <v>29400</v>
      </c>
      <c r="G15" s="17">
        <v>1735585</v>
      </c>
      <c r="H15" s="17">
        <f t="shared" si="1"/>
        <v>1764985</v>
      </c>
    </row>
    <row r="16" spans="1:8" ht="13.5">
      <c r="A16" s="95" t="s">
        <v>57</v>
      </c>
      <c r="B16" s="96"/>
      <c r="C16" s="17">
        <v>13645</v>
      </c>
      <c r="D16" s="17">
        <v>4025868</v>
      </c>
      <c r="E16" s="17">
        <f t="shared" si="0"/>
        <v>4039513</v>
      </c>
      <c r="F16" s="17">
        <v>1284</v>
      </c>
      <c r="G16" s="17">
        <v>1878260</v>
      </c>
      <c r="H16" s="17">
        <f t="shared" si="1"/>
        <v>1879544</v>
      </c>
    </row>
    <row r="17" spans="1:8" ht="13.5">
      <c r="A17" s="95" t="s">
        <v>91</v>
      </c>
      <c r="B17" s="96"/>
      <c r="C17" s="17">
        <v>510884</v>
      </c>
      <c r="D17" s="17">
        <v>21454653</v>
      </c>
      <c r="E17" s="17">
        <f t="shared" si="0"/>
        <v>21965537</v>
      </c>
      <c r="F17" s="17">
        <v>882448</v>
      </c>
      <c r="G17" s="17">
        <v>5863216</v>
      </c>
      <c r="H17" s="17">
        <f t="shared" si="1"/>
        <v>6745664</v>
      </c>
    </row>
    <row r="18" spans="1:8" ht="13.5">
      <c r="A18" s="95" t="s">
        <v>95</v>
      </c>
      <c r="B18" s="96"/>
      <c r="C18" s="17">
        <v>688994</v>
      </c>
      <c r="D18" s="17">
        <v>8092116</v>
      </c>
      <c r="E18" s="17">
        <f t="shared" si="0"/>
        <v>8781110</v>
      </c>
      <c r="F18" s="17">
        <v>118343</v>
      </c>
      <c r="G18" s="17">
        <v>1340152</v>
      </c>
      <c r="H18" s="17">
        <f t="shared" si="1"/>
        <v>1458495</v>
      </c>
    </row>
    <row r="19" spans="1:8" ht="13.5">
      <c r="A19" s="95" t="s">
        <v>92</v>
      </c>
      <c r="B19" s="96"/>
      <c r="C19" s="17">
        <v>11922785</v>
      </c>
      <c r="D19" s="17">
        <v>37680473</v>
      </c>
      <c r="E19" s="17">
        <f t="shared" si="0"/>
        <v>49603258</v>
      </c>
      <c r="F19" s="17">
        <v>15569</v>
      </c>
      <c r="G19" s="17">
        <v>847609</v>
      </c>
      <c r="H19" s="17">
        <f t="shared" si="1"/>
        <v>863178</v>
      </c>
    </row>
    <row r="20" spans="1:8" ht="13.5">
      <c r="A20" s="95" t="s">
        <v>94</v>
      </c>
      <c r="B20" s="96"/>
      <c r="C20" s="17">
        <v>28556</v>
      </c>
      <c r="D20" s="17">
        <v>5319184</v>
      </c>
      <c r="E20" s="17">
        <f t="shared" si="0"/>
        <v>5347740</v>
      </c>
      <c r="F20" s="17">
        <v>30513</v>
      </c>
      <c r="G20" s="17">
        <v>894438</v>
      </c>
      <c r="H20" s="17">
        <f t="shared" si="1"/>
        <v>924951</v>
      </c>
    </row>
    <row r="21" spans="1:8" ht="13.5">
      <c r="A21" s="98" t="s">
        <v>126</v>
      </c>
      <c r="B21" s="99"/>
      <c r="C21" s="17">
        <v>440235</v>
      </c>
      <c r="D21" s="17">
        <v>8521214</v>
      </c>
      <c r="E21" s="17">
        <f t="shared" si="0"/>
        <v>8961449</v>
      </c>
      <c r="F21" s="17">
        <v>80174</v>
      </c>
      <c r="G21" s="17">
        <v>3478536</v>
      </c>
      <c r="H21" s="17">
        <f t="shared" si="1"/>
        <v>3558710</v>
      </c>
    </row>
    <row r="22" spans="1:8" ht="13.5">
      <c r="A22" s="76"/>
      <c r="B22" s="82" t="s">
        <v>127</v>
      </c>
      <c r="C22" s="80">
        <v>440235</v>
      </c>
      <c r="D22" s="80">
        <v>8382678</v>
      </c>
      <c r="E22" s="80">
        <v>8822913</v>
      </c>
      <c r="F22" s="80">
        <v>80174</v>
      </c>
      <c r="G22" s="80">
        <v>3458851</v>
      </c>
      <c r="H22" s="80">
        <v>3539025</v>
      </c>
    </row>
    <row r="23" spans="1:8" ht="13.5">
      <c r="A23" s="76"/>
      <c r="B23" s="83" t="s">
        <v>128</v>
      </c>
      <c r="C23" s="81">
        <v>4354</v>
      </c>
      <c r="D23" s="81">
        <v>506325</v>
      </c>
      <c r="E23" s="81">
        <v>510679</v>
      </c>
      <c r="F23" s="81">
        <v>0</v>
      </c>
      <c r="G23" s="81">
        <v>19685</v>
      </c>
      <c r="H23" s="81">
        <v>19685</v>
      </c>
    </row>
    <row r="24" spans="1:8" ht="13.5">
      <c r="A24" s="95" t="s">
        <v>96</v>
      </c>
      <c r="B24" s="96"/>
      <c r="C24" s="17">
        <v>153785</v>
      </c>
      <c r="D24" s="17">
        <v>1938994</v>
      </c>
      <c r="E24" s="17">
        <f t="shared" si="0"/>
        <v>2092779</v>
      </c>
      <c r="F24" s="17">
        <v>19043</v>
      </c>
      <c r="G24" s="17">
        <v>816537</v>
      </c>
      <c r="H24" s="17">
        <f t="shared" si="1"/>
        <v>835580</v>
      </c>
    </row>
    <row r="25" spans="1:8" ht="13.5">
      <c r="A25" s="95" t="s">
        <v>72</v>
      </c>
      <c r="B25" s="96"/>
      <c r="C25" s="17">
        <v>275877</v>
      </c>
      <c r="D25" s="17">
        <v>2892762</v>
      </c>
      <c r="E25" s="17">
        <f t="shared" si="0"/>
        <v>3168639</v>
      </c>
      <c r="F25" s="17">
        <v>0</v>
      </c>
      <c r="G25" s="17">
        <v>1307352</v>
      </c>
      <c r="H25" s="17">
        <f t="shared" si="1"/>
        <v>1307352</v>
      </c>
    </row>
    <row r="26" spans="1:8" ht="13.5">
      <c r="A26" s="95" t="s">
        <v>61</v>
      </c>
      <c r="B26" s="96"/>
      <c r="C26" s="17">
        <v>396071</v>
      </c>
      <c r="D26" s="17">
        <v>3008555</v>
      </c>
      <c r="E26" s="17">
        <f t="shared" si="0"/>
        <v>3404626</v>
      </c>
      <c r="F26" s="17">
        <v>4127</v>
      </c>
      <c r="G26" s="17">
        <v>776591</v>
      </c>
      <c r="H26" s="17">
        <f t="shared" si="1"/>
        <v>780718</v>
      </c>
    </row>
    <row r="27" spans="1:8" ht="13.5">
      <c r="A27" s="95" t="s">
        <v>71</v>
      </c>
      <c r="B27" s="96"/>
      <c r="C27" s="17">
        <v>284659</v>
      </c>
      <c r="D27" s="17">
        <v>1940345</v>
      </c>
      <c r="E27" s="17">
        <f t="shared" si="0"/>
        <v>2225004</v>
      </c>
      <c r="F27" s="17">
        <v>2819</v>
      </c>
      <c r="G27" s="17">
        <v>609662</v>
      </c>
      <c r="H27" s="17">
        <f t="shared" si="1"/>
        <v>612481</v>
      </c>
    </row>
    <row r="28" spans="1:8" ht="13.5">
      <c r="A28" s="95" t="s">
        <v>63</v>
      </c>
      <c r="B28" s="96"/>
      <c r="C28" s="17">
        <v>316660</v>
      </c>
      <c r="D28" s="17">
        <v>5155705</v>
      </c>
      <c r="E28" s="17">
        <f t="shared" si="0"/>
        <v>5472365</v>
      </c>
      <c r="F28" s="17">
        <v>76383</v>
      </c>
      <c r="G28" s="17">
        <v>3348886</v>
      </c>
      <c r="H28" s="17">
        <f t="shared" si="1"/>
        <v>3425269</v>
      </c>
    </row>
    <row r="29" spans="1:8" ht="13.5">
      <c r="A29" s="95" t="s">
        <v>88</v>
      </c>
      <c r="B29" s="96"/>
      <c r="C29" s="17">
        <v>165896</v>
      </c>
      <c r="D29" s="17">
        <v>4482912</v>
      </c>
      <c r="E29" s="17">
        <f t="shared" si="0"/>
        <v>4648808</v>
      </c>
      <c r="F29" s="17">
        <v>97245</v>
      </c>
      <c r="G29" s="17">
        <v>1428570</v>
      </c>
      <c r="H29" s="17">
        <f t="shared" si="1"/>
        <v>1525815</v>
      </c>
    </row>
    <row r="30" spans="1:8" ht="13.5">
      <c r="A30" s="95" t="s">
        <v>17</v>
      </c>
      <c r="B30" s="96"/>
      <c r="C30" s="17">
        <v>1921665</v>
      </c>
      <c r="D30" s="17">
        <v>7142269</v>
      </c>
      <c r="E30" s="17">
        <f t="shared" si="0"/>
        <v>9063934</v>
      </c>
      <c r="F30" s="17">
        <v>303812</v>
      </c>
      <c r="G30" s="17">
        <v>3148524</v>
      </c>
      <c r="H30" s="17">
        <f t="shared" si="1"/>
        <v>3452336</v>
      </c>
    </row>
    <row r="31" spans="1:8" ht="13.5">
      <c r="A31" s="95" t="s">
        <v>70</v>
      </c>
      <c r="B31" s="96"/>
      <c r="C31" s="17">
        <v>1193086</v>
      </c>
      <c r="D31" s="17">
        <v>14901692</v>
      </c>
      <c r="E31" s="17">
        <f t="shared" si="0"/>
        <v>16094778</v>
      </c>
      <c r="F31" s="17">
        <v>354361</v>
      </c>
      <c r="G31" s="17">
        <v>4323700</v>
      </c>
      <c r="H31" s="17">
        <f t="shared" si="1"/>
        <v>4678061</v>
      </c>
    </row>
    <row r="32" spans="1:8" ht="13.5">
      <c r="A32" s="95" t="s">
        <v>54</v>
      </c>
      <c r="B32" s="96"/>
      <c r="C32" s="17">
        <v>435307</v>
      </c>
      <c r="D32" s="17">
        <v>4429162</v>
      </c>
      <c r="E32" s="17">
        <f t="shared" si="0"/>
        <v>4864469</v>
      </c>
      <c r="F32" s="17">
        <v>486744</v>
      </c>
      <c r="G32" s="17">
        <v>2488917</v>
      </c>
      <c r="H32" s="17">
        <f t="shared" si="1"/>
        <v>2975661</v>
      </c>
    </row>
    <row r="33" spans="1:8" ht="13.5">
      <c r="A33" s="95" t="s">
        <v>19</v>
      </c>
      <c r="B33" s="96"/>
      <c r="C33" s="17">
        <v>495561</v>
      </c>
      <c r="D33" s="17">
        <v>3755025</v>
      </c>
      <c r="E33" s="17">
        <f t="shared" si="0"/>
        <v>4250586</v>
      </c>
      <c r="F33" s="17">
        <v>44720</v>
      </c>
      <c r="G33" s="17">
        <v>1392050</v>
      </c>
      <c r="H33" s="17">
        <f t="shared" si="1"/>
        <v>1436770</v>
      </c>
    </row>
    <row r="34" spans="1:8" ht="13.5">
      <c r="A34" s="95" t="s">
        <v>65</v>
      </c>
      <c r="B34" s="96"/>
      <c r="C34" s="17">
        <v>976293</v>
      </c>
      <c r="D34" s="17">
        <v>3519879</v>
      </c>
      <c r="E34" s="17">
        <f t="shared" si="0"/>
        <v>4496172</v>
      </c>
      <c r="F34" s="17">
        <v>16462</v>
      </c>
      <c r="G34" s="17">
        <v>1779284</v>
      </c>
      <c r="H34" s="17">
        <f t="shared" si="1"/>
        <v>1795746</v>
      </c>
    </row>
    <row r="35" spans="1:8" ht="13.5">
      <c r="A35" s="95" t="s">
        <v>55</v>
      </c>
      <c r="B35" s="96"/>
      <c r="C35" s="17">
        <v>3611158</v>
      </c>
      <c r="D35" s="17">
        <v>11242590</v>
      </c>
      <c r="E35" s="17">
        <f t="shared" si="0"/>
        <v>14853748</v>
      </c>
      <c r="F35" s="17">
        <v>142475</v>
      </c>
      <c r="G35" s="17">
        <v>2441794</v>
      </c>
      <c r="H35" s="17">
        <f t="shared" si="1"/>
        <v>2584269</v>
      </c>
    </row>
    <row r="36" spans="1:8" ht="13.5">
      <c r="A36" s="97" t="s">
        <v>20</v>
      </c>
      <c r="B36" s="96"/>
      <c r="C36" s="17">
        <v>488937</v>
      </c>
      <c r="D36" s="17">
        <v>5900040</v>
      </c>
      <c r="E36" s="17">
        <f t="shared" si="0"/>
        <v>6388977</v>
      </c>
      <c r="F36" s="17">
        <v>11340</v>
      </c>
      <c r="G36" s="17">
        <v>1216540</v>
      </c>
      <c r="H36" s="17">
        <f t="shared" si="1"/>
        <v>1227880</v>
      </c>
    </row>
    <row r="37" spans="1:8" ht="13.5">
      <c r="A37" s="76"/>
      <c r="B37" s="82" t="s">
        <v>127</v>
      </c>
      <c r="C37" s="80">
        <v>489001</v>
      </c>
      <c r="D37" s="80">
        <v>5908485</v>
      </c>
      <c r="E37" s="80">
        <v>6397486</v>
      </c>
      <c r="F37" s="80">
        <v>13133</v>
      </c>
      <c r="G37" s="80">
        <v>1346580</v>
      </c>
      <c r="H37" s="80">
        <v>1359713</v>
      </c>
    </row>
    <row r="38" spans="1:8" ht="13.5">
      <c r="A38" s="76"/>
      <c r="B38" s="83" t="s">
        <v>128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</row>
    <row r="39" spans="1:8" ht="13.5">
      <c r="A39" s="95" t="s">
        <v>73</v>
      </c>
      <c r="B39" s="96"/>
      <c r="C39" s="17">
        <v>25927</v>
      </c>
      <c r="D39" s="17">
        <v>1793277</v>
      </c>
      <c r="E39" s="17">
        <f t="shared" si="0"/>
        <v>1819204</v>
      </c>
      <c r="F39" s="17">
        <v>64192</v>
      </c>
      <c r="G39" s="17">
        <v>1514709</v>
      </c>
      <c r="H39" s="17">
        <f t="shared" si="1"/>
        <v>1578901</v>
      </c>
    </row>
    <row r="40" spans="1:8" ht="13.5">
      <c r="A40" s="95" t="s">
        <v>10</v>
      </c>
      <c r="B40" s="96"/>
      <c r="C40" s="17">
        <v>292660</v>
      </c>
      <c r="D40" s="17">
        <v>2063023</v>
      </c>
      <c r="E40" s="17">
        <f t="shared" si="0"/>
        <v>2355683</v>
      </c>
      <c r="F40" s="17">
        <v>377158</v>
      </c>
      <c r="G40" s="17">
        <v>2201540</v>
      </c>
      <c r="H40" s="17">
        <f t="shared" si="1"/>
        <v>2578698</v>
      </c>
    </row>
    <row r="41" spans="1:8" ht="13.5">
      <c r="A41" s="95" t="s">
        <v>93</v>
      </c>
      <c r="B41" s="96"/>
      <c r="C41" s="17">
        <v>10191</v>
      </c>
      <c r="D41" s="17">
        <v>2519614</v>
      </c>
      <c r="E41" s="17">
        <f t="shared" si="0"/>
        <v>2529805</v>
      </c>
      <c r="F41" s="17">
        <v>0</v>
      </c>
      <c r="G41" s="17">
        <v>963624</v>
      </c>
      <c r="H41" s="17">
        <f t="shared" si="1"/>
        <v>963624</v>
      </c>
    </row>
    <row r="42" spans="1:8" ht="13.5">
      <c r="A42" s="95" t="s">
        <v>87</v>
      </c>
      <c r="B42" s="96"/>
      <c r="C42" s="17">
        <v>604526</v>
      </c>
      <c r="D42" s="17">
        <v>2735711</v>
      </c>
      <c r="E42" s="17">
        <f t="shared" si="0"/>
        <v>3340237</v>
      </c>
      <c r="F42" s="17">
        <v>56284</v>
      </c>
      <c r="G42" s="17">
        <v>1034109</v>
      </c>
      <c r="H42" s="17">
        <f t="shared" si="1"/>
        <v>1090393</v>
      </c>
    </row>
    <row r="43" spans="1:8" ht="13.5">
      <c r="A43" s="95" t="s">
        <v>15</v>
      </c>
      <c r="B43" s="96"/>
      <c r="C43" s="17">
        <v>24486</v>
      </c>
      <c r="D43" s="17">
        <v>2837729</v>
      </c>
      <c r="E43" s="17">
        <f t="shared" si="0"/>
        <v>2862215</v>
      </c>
      <c r="F43" s="17">
        <v>126813</v>
      </c>
      <c r="G43" s="17">
        <v>1820074</v>
      </c>
      <c r="H43" s="17">
        <f t="shared" si="1"/>
        <v>1946887</v>
      </c>
    </row>
    <row r="44" spans="1:8" ht="13.5">
      <c r="A44" s="95" t="s">
        <v>66</v>
      </c>
      <c r="B44" s="96"/>
      <c r="C44" s="17">
        <v>740892</v>
      </c>
      <c r="D44" s="17">
        <v>3645108</v>
      </c>
      <c r="E44" s="17">
        <f t="shared" si="0"/>
        <v>4386000</v>
      </c>
      <c r="F44" s="17">
        <v>210119</v>
      </c>
      <c r="G44" s="17">
        <v>2257001</v>
      </c>
      <c r="H44" s="17">
        <f t="shared" si="1"/>
        <v>2467120</v>
      </c>
    </row>
    <row r="45" spans="1:8" ht="13.5">
      <c r="A45" s="95" t="s">
        <v>6</v>
      </c>
      <c r="B45" s="96"/>
      <c r="C45" s="17">
        <v>254788</v>
      </c>
      <c r="D45" s="17">
        <v>3432189</v>
      </c>
      <c r="E45" s="17">
        <f t="shared" si="0"/>
        <v>3686977</v>
      </c>
      <c r="F45" s="17">
        <v>0</v>
      </c>
      <c r="G45" s="17">
        <v>1389977</v>
      </c>
      <c r="H45" s="17">
        <f t="shared" si="1"/>
        <v>1389977</v>
      </c>
    </row>
    <row r="46" spans="1:8" ht="13.5">
      <c r="A46" s="95" t="s">
        <v>67</v>
      </c>
      <c r="B46" s="96"/>
      <c r="C46" s="17">
        <v>389172</v>
      </c>
      <c r="D46" s="17">
        <v>2833247</v>
      </c>
      <c r="E46" s="17">
        <f t="shared" si="0"/>
        <v>3222419</v>
      </c>
      <c r="F46" s="17">
        <v>1302</v>
      </c>
      <c r="G46" s="17">
        <v>1204881</v>
      </c>
      <c r="H46" s="17">
        <f t="shared" si="1"/>
        <v>1206183</v>
      </c>
    </row>
    <row r="47" spans="1:8" ht="13.5">
      <c r="A47" s="95" t="s">
        <v>18</v>
      </c>
      <c r="B47" s="96"/>
      <c r="C47" s="17">
        <v>31447</v>
      </c>
      <c r="D47" s="17">
        <v>3478564</v>
      </c>
      <c r="E47" s="17">
        <f t="shared" si="0"/>
        <v>3510011</v>
      </c>
      <c r="F47" s="17">
        <v>0</v>
      </c>
      <c r="G47" s="17">
        <v>1520113</v>
      </c>
      <c r="H47" s="17">
        <f t="shared" si="1"/>
        <v>1520113</v>
      </c>
    </row>
    <row r="48" spans="1:8" ht="13.5">
      <c r="A48" s="95" t="s">
        <v>123</v>
      </c>
      <c r="B48" s="96"/>
      <c r="C48" s="17">
        <v>137086</v>
      </c>
      <c r="D48" s="17">
        <v>2714231</v>
      </c>
      <c r="E48" s="17">
        <f t="shared" si="0"/>
        <v>2851317</v>
      </c>
      <c r="F48" s="17">
        <v>103426</v>
      </c>
      <c r="G48" s="17">
        <v>1854052</v>
      </c>
      <c r="H48" s="17">
        <f t="shared" si="1"/>
        <v>1957478</v>
      </c>
    </row>
    <row r="49" spans="1:8" ht="13.5">
      <c r="A49" s="95" t="s">
        <v>7</v>
      </c>
      <c r="B49" s="96"/>
      <c r="C49" s="17">
        <v>362955</v>
      </c>
      <c r="D49" s="17">
        <v>2311595</v>
      </c>
      <c r="E49" s="17">
        <f t="shared" si="0"/>
        <v>2674550</v>
      </c>
      <c r="F49" s="17">
        <v>39956</v>
      </c>
      <c r="G49" s="17">
        <v>909987</v>
      </c>
      <c r="H49" s="17">
        <f t="shared" si="1"/>
        <v>949943</v>
      </c>
    </row>
    <row r="50" spans="1:8" ht="13.5">
      <c r="A50" s="95" t="s">
        <v>69</v>
      </c>
      <c r="B50" s="96"/>
      <c r="C50" s="17">
        <v>2215826</v>
      </c>
      <c r="D50" s="17">
        <v>12190963</v>
      </c>
      <c r="E50" s="17">
        <f t="shared" si="0"/>
        <v>14406789</v>
      </c>
      <c r="F50" s="17">
        <v>353493</v>
      </c>
      <c r="G50" s="17">
        <v>3747934</v>
      </c>
      <c r="H50" s="17">
        <f t="shared" si="1"/>
        <v>4101427</v>
      </c>
    </row>
    <row r="51" spans="1:8" ht="13.5">
      <c r="A51" s="95" t="s">
        <v>62</v>
      </c>
      <c r="B51" s="96"/>
      <c r="C51" s="17">
        <v>616361</v>
      </c>
      <c r="D51" s="17">
        <v>2510779</v>
      </c>
      <c r="E51" s="17">
        <f t="shared" si="0"/>
        <v>3127140</v>
      </c>
      <c r="F51" s="17">
        <v>0</v>
      </c>
      <c r="G51" s="17">
        <v>2038400</v>
      </c>
      <c r="H51" s="17">
        <f t="shared" si="1"/>
        <v>2038400</v>
      </c>
    </row>
    <row r="52" spans="1:8" ht="13.5">
      <c r="A52" s="95" t="s">
        <v>5</v>
      </c>
      <c r="B52" s="96"/>
      <c r="C52" s="17">
        <v>1892330</v>
      </c>
      <c r="D52" s="17">
        <v>2921519</v>
      </c>
      <c r="E52" s="17">
        <f t="shared" si="0"/>
        <v>4813849</v>
      </c>
      <c r="F52" s="17">
        <v>277670</v>
      </c>
      <c r="G52" s="17">
        <v>1282168</v>
      </c>
      <c r="H52" s="17">
        <f t="shared" si="1"/>
        <v>1559838</v>
      </c>
    </row>
    <row r="53" spans="1:8" ht="13.5">
      <c r="A53" s="95" t="s">
        <v>11</v>
      </c>
      <c r="B53" s="96"/>
      <c r="C53" s="17">
        <v>347996</v>
      </c>
      <c r="D53" s="17">
        <v>6497838</v>
      </c>
      <c r="E53" s="17">
        <f t="shared" si="0"/>
        <v>6845834</v>
      </c>
      <c r="F53" s="17">
        <v>263306</v>
      </c>
      <c r="G53" s="17">
        <v>2241660</v>
      </c>
      <c r="H53" s="17">
        <f t="shared" si="1"/>
        <v>2504966</v>
      </c>
    </row>
    <row r="54" spans="1:8" ht="13.5">
      <c r="A54" s="95" t="s">
        <v>9</v>
      </c>
      <c r="B54" s="96"/>
      <c r="C54" s="17">
        <v>61719</v>
      </c>
      <c r="D54" s="17">
        <v>3634330</v>
      </c>
      <c r="E54" s="17">
        <f t="shared" si="0"/>
        <v>3696049</v>
      </c>
      <c r="F54" s="17">
        <v>134155</v>
      </c>
      <c r="G54" s="17">
        <v>1288640</v>
      </c>
      <c r="H54" s="17">
        <f t="shared" si="1"/>
        <v>1422795</v>
      </c>
    </row>
    <row r="55" spans="1:8" ht="13.5">
      <c r="A55" s="95" t="s">
        <v>80</v>
      </c>
      <c r="B55" s="96"/>
      <c r="C55" s="17">
        <v>1343235</v>
      </c>
      <c r="D55" s="17">
        <v>1692016</v>
      </c>
      <c r="E55" s="17">
        <f t="shared" si="0"/>
        <v>3035251</v>
      </c>
      <c r="F55" s="17">
        <v>960</v>
      </c>
      <c r="G55" s="17">
        <v>1134993</v>
      </c>
      <c r="H55" s="17">
        <f t="shared" si="1"/>
        <v>1135953</v>
      </c>
    </row>
    <row r="56" spans="1:8" ht="13.5">
      <c r="A56" s="95" t="s">
        <v>16</v>
      </c>
      <c r="B56" s="96"/>
      <c r="C56" s="17">
        <v>460459</v>
      </c>
      <c r="D56" s="17">
        <v>5166224</v>
      </c>
      <c r="E56" s="17">
        <f t="shared" si="0"/>
        <v>5626683</v>
      </c>
      <c r="F56" s="17">
        <v>326478</v>
      </c>
      <c r="G56" s="17">
        <v>1936031</v>
      </c>
      <c r="H56" s="17">
        <f t="shared" si="1"/>
        <v>2262509</v>
      </c>
    </row>
    <row r="57" spans="1:8" ht="13.5">
      <c r="A57" s="95" t="s">
        <v>68</v>
      </c>
      <c r="B57" s="96"/>
      <c r="C57" s="17">
        <v>1557884</v>
      </c>
      <c r="D57" s="17">
        <v>3991732</v>
      </c>
      <c r="E57" s="17">
        <f t="shared" si="0"/>
        <v>5549616</v>
      </c>
      <c r="F57" s="17">
        <v>5516</v>
      </c>
      <c r="G57" s="17">
        <v>530600</v>
      </c>
      <c r="H57" s="17">
        <f t="shared" si="1"/>
        <v>536116</v>
      </c>
    </row>
    <row r="58" spans="1:8" ht="13.5">
      <c r="A58" s="93" t="s">
        <v>89</v>
      </c>
      <c r="B58" s="94"/>
      <c r="C58" s="88">
        <f aca="true" t="shared" si="2" ref="C58:H58">C59+C60</f>
        <v>38140050</v>
      </c>
      <c r="D58" s="88">
        <f t="shared" si="2"/>
        <v>273299361</v>
      </c>
      <c r="E58" s="88">
        <f t="shared" si="2"/>
        <v>311439411</v>
      </c>
      <c r="F58" s="88">
        <f t="shared" si="2"/>
        <v>6526730</v>
      </c>
      <c r="G58" s="88">
        <f t="shared" si="2"/>
        <v>93455730</v>
      </c>
      <c r="H58" s="88">
        <f t="shared" si="2"/>
        <v>99982460</v>
      </c>
    </row>
    <row r="59" spans="1:8" ht="13.5">
      <c r="A59" s="76"/>
      <c r="B59" s="82" t="s">
        <v>127</v>
      </c>
      <c r="C59" s="80">
        <f aca="true" t="shared" si="3" ref="C59:H59">C7+C8+C9+C10+C11+C12+C13+C14+C15+C16+C17+C18+C19+C20+C22+C24+C25+C26+C27+C28+C29+C30+C31+C32+C33+C34+C35+C37+C39+C40+C41+C42+C43+C44+C45+C46+C47+C48+C49+C50+C51+C52+C53+C54+C55+C56+C57</f>
        <v>38135696</v>
      </c>
      <c r="D59" s="80">
        <f t="shared" si="3"/>
        <v>272793036</v>
      </c>
      <c r="E59" s="80">
        <f t="shared" si="3"/>
        <v>310928732</v>
      </c>
      <c r="F59" s="80">
        <f t="shared" si="3"/>
        <v>6526730</v>
      </c>
      <c r="G59" s="80">
        <f t="shared" si="3"/>
        <v>93436045</v>
      </c>
      <c r="H59" s="80">
        <f t="shared" si="3"/>
        <v>99962775</v>
      </c>
    </row>
    <row r="60" spans="1:8" ht="13.5">
      <c r="A60" s="79"/>
      <c r="B60" s="83" t="s">
        <v>128</v>
      </c>
      <c r="C60" s="81">
        <f aca="true" t="shared" si="4" ref="C60:H60">C23+C38</f>
        <v>4354</v>
      </c>
      <c r="D60" s="81">
        <f t="shared" si="4"/>
        <v>506325</v>
      </c>
      <c r="E60" s="81">
        <f t="shared" si="4"/>
        <v>510679</v>
      </c>
      <c r="F60" s="81">
        <f t="shared" si="4"/>
        <v>0</v>
      </c>
      <c r="G60" s="81">
        <f t="shared" si="4"/>
        <v>19685</v>
      </c>
      <c r="H60" s="81">
        <f t="shared" si="4"/>
        <v>19685</v>
      </c>
    </row>
  </sheetData>
  <mergeCells count="50">
    <mergeCell ref="C2:H3"/>
    <mergeCell ref="A2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6:B56"/>
    <mergeCell ref="A57:B57"/>
    <mergeCell ref="A58:B58"/>
    <mergeCell ref="A52:B52"/>
    <mergeCell ref="A53:B53"/>
    <mergeCell ref="A54:B54"/>
    <mergeCell ref="A55:B55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60"/>
  <sheetViews>
    <sheetView showGridLines="0" workbookViewId="0" topLeftCell="A1">
      <pane xSplit="2" ySplit="6" topLeftCell="C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7" sqref="C7"/>
    </sheetView>
  </sheetViews>
  <sheetFormatPr defaultColWidth="9.00390625" defaultRowHeight="13.5"/>
  <cols>
    <col min="1" max="1" width="2.75390625" style="46" customWidth="1"/>
    <col min="2" max="2" width="6.50390625" style="46" customWidth="1"/>
    <col min="3" max="4" width="14.625" style="46" customWidth="1"/>
    <col min="5" max="16384" width="9.00390625" style="55" customWidth="1"/>
  </cols>
  <sheetData>
    <row r="1" spans="1:4" ht="17.25">
      <c r="A1" s="1" t="s">
        <v>98</v>
      </c>
      <c r="B1" s="1"/>
      <c r="C1" s="1"/>
      <c r="D1" s="1"/>
    </row>
    <row r="2" spans="1:4" s="54" customFormat="1" ht="22.5" customHeight="1">
      <c r="A2" s="100" t="s">
        <v>124</v>
      </c>
      <c r="B2" s="101"/>
      <c r="C2" s="113" t="s">
        <v>13</v>
      </c>
      <c r="D2" s="115"/>
    </row>
    <row r="3" spans="1:4" s="54" customFormat="1" ht="22.5" customHeight="1">
      <c r="A3" s="102"/>
      <c r="B3" s="103"/>
      <c r="C3" s="116"/>
      <c r="D3" s="118"/>
    </row>
    <row r="4" spans="1:4" s="54" customFormat="1" ht="22.5" customHeight="1">
      <c r="A4" s="102"/>
      <c r="B4" s="103"/>
      <c r="C4" s="36" t="s">
        <v>14</v>
      </c>
      <c r="D4" s="36" t="s">
        <v>81</v>
      </c>
    </row>
    <row r="5" spans="1:4" s="54" customFormat="1" ht="22.5" customHeight="1">
      <c r="A5" s="102"/>
      <c r="B5" s="103"/>
      <c r="C5" s="37"/>
      <c r="D5" s="37"/>
    </row>
    <row r="6" spans="1:4" s="54" customFormat="1" ht="22.5" customHeight="1">
      <c r="A6" s="104"/>
      <c r="B6" s="105"/>
      <c r="C6" s="45" t="s">
        <v>86</v>
      </c>
      <c r="D6" s="45" t="s">
        <v>86</v>
      </c>
    </row>
    <row r="7" spans="1:4" ht="13.5">
      <c r="A7" s="95" t="s">
        <v>125</v>
      </c>
      <c r="B7" s="96"/>
      <c r="C7" s="17">
        <v>9016549</v>
      </c>
      <c r="D7" s="17">
        <v>4225992</v>
      </c>
    </row>
    <row r="8" spans="1:4" ht="13.5">
      <c r="A8" s="95" t="s">
        <v>22</v>
      </c>
      <c r="B8" s="96"/>
      <c r="C8" s="17">
        <v>5910763</v>
      </c>
      <c r="D8" s="17">
        <v>3029729</v>
      </c>
    </row>
    <row r="9" spans="1:4" ht="13.5">
      <c r="A9" s="95" t="s">
        <v>64</v>
      </c>
      <c r="B9" s="96"/>
      <c r="C9" s="17">
        <v>4799895</v>
      </c>
      <c r="D9" s="17">
        <v>2959631</v>
      </c>
    </row>
    <row r="10" spans="1:4" ht="13.5">
      <c r="A10" s="95" t="s">
        <v>56</v>
      </c>
      <c r="B10" s="96"/>
      <c r="C10" s="17">
        <v>5487285</v>
      </c>
      <c r="D10" s="17">
        <v>3184078</v>
      </c>
    </row>
    <row r="11" spans="1:4" ht="13.5">
      <c r="A11" s="95" t="s">
        <v>4</v>
      </c>
      <c r="B11" s="96"/>
      <c r="C11" s="17">
        <v>3383552</v>
      </c>
      <c r="D11" s="17">
        <v>2473601</v>
      </c>
    </row>
    <row r="12" spans="1:4" ht="13.5">
      <c r="A12" s="95" t="s">
        <v>58</v>
      </c>
      <c r="B12" s="96"/>
      <c r="C12" s="17">
        <v>2988054</v>
      </c>
      <c r="D12" s="17">
        <v>1856186</v>
      </c>
    </row>
    <row r="13" spans="1:4" ht="13.5">
      <c r="A13" s="95" t="s">
        <v>21</v>
      </c>
      <c r="B13" s="96"/>
      <c r="C13" s="17">
        <v>4764670</v>
      </c>
      <c r="D13" s="17">
        <v>1821404</v>
      </c>
    </row>
    <row r="14" spans="1:4" ht="13.5">
      <c r="A14" s="95" t="s">
        <v>101</v>
      </c>
      <c r="B14" s="96"/>
      <c r="C14" s="17">
        <v>10617745</v>
      </c>
      <c r="D14" s="17">
        <v>3255220</v>
      </c>
    </row>
    <row r="15" spans="1:4" ht="13.5">
      <c r="A15" s="95" t="s">
        <v>77</v>
      </c>
      <c r="B15" s="96"/>
      <c r="C15" s="17">
        <v>4027125</v>
      </c>
      <c r="D15" s="17">
        <v>1764985</v>
      </c>
    </row>
    <row r="16" spans="1:4" ht="13.5">
      <c r="A16" s="95" t="s">
        <v>57</v>
      </c>
      <c r="B16" s="96"/>
      <c r="C16" s="17">
        <v>4039513</v>
      </c>
      <c r="D16" s="17">
        <v>1879544</v>
      </c>
    </row>
    <row r="17" spans="1:4" ht="13.5">
      <c r="A17" s="95" t="s">
        <v>91</v>
      </c>
      <c r="B17" s="96"/>
      <c r="C17" s="17">
        <v>21965537</v>
      </c>
      <c r="D17" s="17">
        <v>6745664</v>
      </c>
    </row>
    <row r="18" spans="1:4" ht="13.5">
      <c r="A18" s="95" t="s">
        <v>95</v>
      </c>
      <c r="B18" s="96"/>
      <c r="C18" s="17">
        <v>8781110</v>
      </c>
      <c r="D18" s="17">
        <v>1458495</v>
      </c>
    </row>
    <row r="19" spans="1:4" ht="13.5">
      <c r="A19" s="95" t="s">
        <v>92</v>
      </c>
      <c r="B19" s="96"/>
      <c r="C19" s="17">
        <v>49603258</v>
      </c>
      <c r="D19" s="17">
        <v>863178</v>
      </c>
    </row>
    <row r="20" spans="1:4" ht="13.5">
      <c r="A20" s="95" t="s">
        <v>94</v>
      </c>
      <c r="B20" s="96"/>
      <c r="C20" s="17">
        <v>5347740</v>
      </c>
      <c r="D20" s="17">
        <v>924951</v>
      </c>
    </row>
    <row r="21" spans="1:4" ht="13.5">
      <c r="A21" s="98" t="s">
        <v>126</v>
      </c>
      <c r="B21" s="99"/>
      <c r="C21" s="17">
        <v>8970606</v>
      </c>
      <c r="D21" s="17">
        <v>3566016</v>
      </c>
    </row>
    <row r="22" spans="1:4" ht="13.5">
      <c r="A22" s="76"/>
      <c r="B22" s="82" t="s">
        <v>127</v>
      </c>
      <c r="C22" s="80">
        <v>8832070</v>
      </c>
      <c r="D22" s="80">
        <v>3546331</v>
      </c>
    </row>
    <row r="23" spans="1:4" ht="13.5">
      <c r="A23" s="76"/>
      <c r="B23" s="83" t="s">
        <v>128</v>
      </c>
      <c r="C23" s="81">
        <v>138536</v>
      </c>
      <c r="D23" s="81">
        <v>19685</v>
      </c>
    </row>
    <row r="24" spans="1:4" ht="13.5">
      <c r="A24" s="95" t="s">
        <v>96</v>
      </c>
      <c r="B24" s="106"/>
      <c r="C24" s="84">
        <v>2092779</v>
      </c>
      <c r="D24" s="84">
        <v>835580</v>
      </c>
    </row>
    <row r="25" spans="1:4" ht="13.5">
      <c r="A25" s="95" t="s">
        <v>72</v>
      </c>
      <c r="B25" s="96"/>
      <c r="C25" s="17">
        <v>3168639</v>
      </c>
      <c r="D25" s="17">
        <v>1307352</v>
      </c>
    </row>
    <row r="26" spans="1:4" ht="13.5">
      <c r="A26" s="95" t="s">
        <v>61</v>
      </c>
      <c r="B26" s="96"/>
      <c r="C26" s="17">
        <v>3404626</v>
      </c>
      <c r="D26" s="17">
        <v>780718</v>
      </c>
    </row>
    <row r="27" spans="1:4" ht="13.5">
      <c r="A27" s="95" t="s">
        <v>71</v>
      </c>
      <c r="B27" s="96"/>
      <c r="C27" s="17">
        <v>2225004</v>
      </c>
      <c r="D27" s="17">
        <v>612481</v>
      </c>
    </row>
    <row r="28" spans="1:4" ht="13.5">
      <c r="A28" s="95" t="s">
        <v>63</v>
      </c>
      <c r="B28" s="96"/>
      <c r="C28" s="17">
        <v>5438346</v>
      </c>
      <c r="D28" s="17">
        <v>3409195</v>
      </c>
    </row>
    <row r="29" spans="1:4" ht="13.5">
      <c r="A29" s="95" t="s">
        <v>88</v>
      </c>
      <c r="B29" s="96"/>
      <c r="C29" s="17">
        <v>4648808</v>
      </c>
      <c r="D29" s="17">
        <v>1525815</v>
      </c>
    </row>
    <row r="30" spans="1:4" ht="13.5">
      <c r="A30" s="95" t="s">
        <v>17</v>
      </c>
      <c r="B30" s="96"/>
      <c r="C30" s="17">
        <v>9063934</v>
      </c>
      <c r="D30" s="17">
        <v>3452336</v>
      </c>
    </row>
    <row r="31" spans="1:4" ht="13.5">
      <c r="A31" s="95" t="s">
        <v>70</v>
      </c>
      <c r="B31" s="96"/>
      <c r="C31" s="17">
        <v>16119640</v>
      </c>
      <c r="D31" s="17">
        <v>4686829</v>
      </c>
    </row>
    <row r="32" spans="1:4" ht="13.5">
      <c r="A32" s="95" t="s">
        <v>54</v>
      </c>
      <c r="B32" s="96"/>
      <c r="C32" s="17">
        <v>4864469</v>
      </c>
      <c r="D32" s="17">
        <v>2904857</v>
      </c>
    </row>
    <row r="33" spans="1:4" ht="13.5">
      <c r="A33" s="95" t="s">
        <v>19</v>
      </c>
      <c r="B33" s="96"/>
      <c r="C33" s="17">
        <v>4250586</v>
      </c>
      <c r="D33" s="17">
        <v>1436770</v>
      </c>
    </row>
    <row r="34" spans="1:4" ht="13.5">
      <c r="A34" s="95" t="s">
        <v>65</v>
      </c>
      <c r="B34" s="96"/>
      <c r="C34" s="17">
        <v>4496172</v>
      </c>
      <c r="D34" s="17">
        <v>1795746</v>
      </c>
    </row>
    <row r="35" spans="1:4" ht="13.5">
      <c r="A35" s="95" t="s">
        <v>55</v>
      </c>
      <c r="B35" s="96"/>
      <c r="C35" s="17">
        <v>15592907</v>
      </c>
      <c r="D35" s="17">
        <v>2584269</v>
      </c>
    </row>
    <row r="36" spans="1:4" ht="13.5">
      <c r="A36" s="97" t="s">
        <v>20</v>
      </c>
      <c r="B36" s="96"/>
      <c r="C36" s="17">
        <v>5649818</v>
      </c>
      <c r="D36" s="17">
        <v>1227880</v>
      </c>
    </row>
    <row r="37" spans="1:4" ht="13.5">
      <c r="A37" s="76"/>
      <c r="B37" s="82" t="s">
        <v>127</v>
      </c>
      <c r="C37" s="80">
        <v>5649818</v>
      </c>
      <c r="D37" s="80">
        <v>1227880</v>
      </c>
    </row>
    <row r="38" spans="1:4" ht="13.5">
      <c r="A38" s="76"/>
      <c r="B38" s="83" t="s">
        <v>128</v>
      </c>
      <c r="C38" s="81">
        <v>0</v>
      </c>
      <c r="D38" s="81">
        <v>0</v>
      </c>
    </row>
    <row r="39" spans="1:4" ht="13.5">
      <c r="A39" s="95" t="s">
        <v>73</v>
      </c>
      <c r="B39" s="106"/>
      <c r="C39" s="84">
        <v>1819204</v>
      </c>
      <c r="D39" s="84">
        <v>1578901</v>
      </c>
    </row>
    <row r="40" spans="1:4" ht="13.5">
      <c r="A40" s="95" t="s">
        <v>10</v>
      </c>
      <c r="B40" s="96"/>
      <c r="C40" s="17">
        <v>2355683</v>
      </c>
      <c r="D40" s="17">
        <v>2649502</v>
      </c>
    </row>
    <row r="41" spans="1:4" ht="13.5">
      <c r="A41" s="95" t="s">
        <v>93</v>
      </c>
      <c r="B41" s="96"/>
      <c r="C41" s="17">
        <v>2529805</v>
      </c>
      <c r="D41" s="17">
        <v>963624</v>
      </c>
    </row>
    <row r="42" spans="1:4" ht="13.5">
      <c r="A42" s="95" t="s">
        <v>87</v>
      </c>
      <c r="B42" s="96"/>
      <c r="C42" s="17">
        <v>3340237</v>
      </c>
      <c r="D42" s="17">
        <v>1105865</v>
      </c>
    </row>
    <row r="43" spans="1:4" ht="13.5">
      <c r="A43" s="95" t="s">
        <v>15</v>
      </c>
      <c r="B43" s="96"/>
      <c r="C43" s="17">
        <v>2862215</v>
      </c>
      <c r="D43" s="17">
        <v>1946887</v>
      </c>
    </row>
    <row r="44" spans="1:4" ht="13.5">
      <c r="A44" s="95" t="s">
        <v>66</v>
      </c>
      <c r="B44" s="96"/>
      <c r="C44" s="17">
        <v>4411563</v>
      </c>
      <c r="D44" s="17">
        <v>2484371</v>
      </c>
    </row>
    <row r="45" spans="1:4" ht="13.5">
      <c r="A45" s="95" t="s">
        <v>6</v>
      </c>
      <c r="B45" s="96"/>
      <c r="C45" s="17">
        <v>3686977</v>
      </c>
      <c r="D45" s="17">
        <v>1374505</v>
      </c>
    </row>
    <row r="46" spans="1:4" ht="13.5">
      <c r="A46" s="95" t="s">
        <v>67</v>
      </c>
      <c r="B46" s="96"/>
      <c r="C46" s="17">
        <v>3222419</v>
      </c>
      <c r="D46" s="17">
        <v>1206183</v>
      </c>
    </row>
    <row r="47" spans="1:4" ht="13.5">
      <c r="A47" s="95" t="s">
        <v>18</v>
      </c>
      <c r="B47" s="96"/>
      <c r="C47" s="17">
        <v>3510011</v>
      </c>
      <c r="D47" s="17">
        <v>1520113</v>
      </c>
    </row>
    <row r="48" spans="1:4" ht="13.5">
      <c r="A48" s="95" t="s">
        <v>123</v>
      </c>
      <c r="B48" s="96"/>
      <c r="C48" s="17">
        <v>2825754</v>
      </c>
      <c r="D48" s="17">
        <v>1940227</v>
      </c>
    </row>
    <row r="49" spans="1:4" ht="13.5">
      <c r="A49" s="95" t="s">
        <v>7</v>
      </c>
      <c r="B49" s="96"/>
      <c r="C49" s="17">
        <v>2674550</v>
      </c>
      <c r="D49" s="17">
        <v>949943</v>
      </c>
    </row>
    <row r="50" spans="1:4" ht="13.5">
      <c r="A50" s="95" t="s">
        <v>69</v>
      </c>
      <c r="B50" s="96"/>
      <c r="C50" s="17">
        <v>14754936</v>
      </c>
      <c r="D50" s="17">
        <v>4101427</v>
      </c>
    </row>
    <row r="51" spans="1:4" ht="13.5">
      <c r="A51" s="95" t="s">
        <v>62</v>
      </c>
      <c r="B51" s="96"/>
      <c r="C51" s="17">
        <v>2919871</v>
      </c>
      <c r="D51" s="17">
        <v>2038400</v>
      </c>
    </row>
    <row r="52" spans="1:4" ht="13.5">
      <c r="A52" s="95" t="s">
        <v>5</v>
      </c>
      <c r="B52" s="96"/>
      <c r="C52" s="17">
        <v>4813849</v>
      </c>
      <c r="D52" s="17">
        <v>1559838</v>
      </c>
    </row>
    <row r="53" spans="1:4" ht="13.5">
      <c r="A53" s="95" t="s">
        <v>11</v>
      </c>
      <c r="B53" s="96"/>
      <c r="C53" s="17">
        <v>6620843</v>
      </c>
      <c r="D53" s="17">
        <v>2504966</v>
      </c>
    </row>
    <row r="54" spans="1:4" ht="13.5">
      <c r="A54" s="95" t="s">
        <v>9</v>
      </c>
      <c r="B54" s="96"/>
      <c r="C54" s="17">
        <v>3696049</v>
      </c>
      <c r="D54" s="17">
        <v>1422795</v>
      </c>
    </row>
    <row r="55" spans="1:4" ht="13.5">
      <c r="A55" s="95" t="s">
        <v>80</v>
      </c>
      <c r="B55" s="96"/>
      <c r="C55" s="17">
        <v>3035251</v>
      </c>
      <c r="D55" s="17">
        <v>1135953</v>
      </c>
    </row>
    <row r="56" spans="1:4" ht="13.5">
      <c r="A56" s="95" t="s">
        <v>16</v>
      </c>
      <c r="B56" s="96"/>
      <c r="C56" s="17">
        <v>5626683</v>
      </c>
      <c r="D56" s="17">
        <v>2262509</v>
      </c>
    </row>
    <row r="57" spans="1:4" ht="13.5">
      <c r="A57" s="95" t="s">
        <v>68</v>
      </c>
      <c r="B57" s="96"/>
      <c r="C57" s="17">
        <v>5549616</v>
      </c>
      <c r="D57" s="17">
        <v>536116</v>
      </c>
    </row>
    <row r="58" spans="1:4" ht="13.5">
      <c r="A58" s="93" t="s">
        <v>89</v>
      </c>
      <c r="B58" s="94"/>
      <c r="C58" s="88">
        <f>C59+C60</f>
        <v>310974646</v>
      </c>
      <c r="D58" s="88">
        <f>D59+D60</f>
        <v>99850627</v>
      </c>
    </row>
    <row r="59" spans="1:4" ht="13.5">
      <c r="A59" s="76"/>
      <c r="B59" s="82" t="s">
        <v>127</v>
      </c>
      <c r="C59" s="80">
        <f>C7+C8+C9+C10+C11+C12+C13+C14+C15+C16+C17+C18+C19+C20+C22+C24+C25+C26+C27+C28+C29+C30+C31+C32+C33+C34+C35+C37+C39+C40+C41+C42+C43+C44+C45+C46+C47+C48+C49+C50+C51+C52+C53+C54+C55+C56+C57</f>
        <v>310836110</v>
      </c>
      <c r="D59" s="80">
        <f>D7+D8+D9+D10+D11+D12+D13+D14+D15+D16+D17+D18+D19+D20+D22+D24+D25+D26+D27+D28+D29+D30+D31+D32+D33+D34+D35+D37+D39+D40+D41+D42+D43+D44+D45+D46+D47+D48+D49+D50+D51+D52+D53+D54+D55+D56+D57</f>
        <v>99830942</v>
      </c>
    </row>
    <row r="60" spans="1:4" ht="13.5">
      <c r="A60" s="79"/>
      <c r="B60" s="83" t="s">
        <v>128</v>
      </c>
      <c r="C60" s="81">
        <f>C23+C38</f>
        <v>138536</v>
      </c>
      <c r="D60" s="81">
        <f>D23+D38</f>
        <v>19685</v>
      </c>
    </row>
  </sheetData>
  <mergeCells count="50">
    <mergeCell ref="C2:D3"/>
    <mergeCell ref="A2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6:B56"/>
    <mergeCell ref="A57:B57"/>
    <mergeCell ref="A58:B58"/>
    <mergeCell ref="A52:B52"/>
    <mergeCell ref="A53:B53"/>
    <mergeCell ref="A54:B54"/>
    <mergeCell ref="A55:B55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73" customWidth="1"/>
    <col min="3" max="3" width="12.125" style="73" customWidth="1"/>
    <col min="4" max="5" width="16.50390625" style="73" customWidth="1"/>
    <col min="6" max="8" width="4.50390625" style="73" customWidth="1"/>
    <col min="9" max="9" width="14.625" style="73" customWidth="1"/>
    <col min="10" max="11" width="16.50390625" style="73" customWidth="1"/>
    <col min="12" max="16384" width="8.00390625" style="73" customWidth="1"/>
  </cols>
  <sheetData>
    <row r="1" spans="1:9" s="59" customFormat="1" ht="21" customHeight="1">
      <c r="A1" s="134" t="s">
        <v>90</v>
      </c>
      <c r="B1" s="134"/>
      <c r="C1" s="58" t="s">
        <v>26</v>
      </c>
      <c r="G1" s="57"/>
      <c r="H1" s="57"/>
      <c r="I1" s="58" t="s">
        <v>8</v>
      </c>
    </row>
    <row r="2" spans="1:9" s="62" customFormat="1" ht="18" customHeight="1">
      <c r="A2" s="60"/>
      <c r="B2" s="60"/>
      <c r="C2" s="61"/>
      <c r="G2" s="60"/>
      <c r="H2" s="60"/>
      <c r="I2" s="61"/>
    </row>
    <row r="3" spans="1:11" s="62" customFormat="1" ht="18" customHeight="1">
      <c r="A3" s="128" t="s">
        <v>27</v>
      </c>
      <c r="B3" s="91"/>
      <c r="C3" s="92"/>
      <c r="D3" s="63" t="s">
        <v>53</v>
      </c>
      <c r="E3" s="64" t="s">
        <v>81</v>
      </c>
      <c r="G3" s="90" t="s">
        <v>28</v>
      </c>
      <c r="H3" s="91"/>
      <c r="I3" s="92"/>
      <c r="J3" s="63" t="s">
        <v>53</v>
      </c>
      <c r="K3" s="64" t="s">
        <v>81</v>
      </c>
    </row>
    <row r="4" spans="1:11" s="62" customFormat="1" ht="18" customHeight="1">
      <c r="A4" s="124" t="s">
        <v>29</v>
      </c>
      <c r="B4" s="125"/>
      <c r="C4" s="125"/>
      <c r="D4" s="65">
        <f>SUMIF('廃棄物事業経費（歳入）'!$A$7:$A$58,$A$1,'廃棄物事業経費（歳入）'!$E$7:$E$58)</f>
        <v>88548728</v>
      </c>
      <c r="E4" s="65">
        <f>SUMIF('廃棄物事業経費（歳入）'!$A$7:$A$58,$A$1,'廃棄物事業経費（歳入）'!$N$7:$N$58)</f>
        <v>12031305</v>
      </c>
      <c r="G4" s="89" t="s">
        <v>30</v>
      </c>
      <c r="H4" s="89" t="s">
        <v>31</v>
      </c>
      <c r="I4" s="66" t="s">
        <v>32</v>
      </c>
      <c r="J4" s="65">
        <f>SUMIF('廃棄物事業経費（歳出）'!$A$7:$A$58,$A$1,'廃棄物事業経費（歳出）'!$E$7:$E$58)</f>
        <v>214515585</v>
      </c>
      <c r="K4" s="65">
        <f>SUMIF('廃棄物事業経費（歳出）'!$A$7:$A$58,$A$1,'廃棄物事業経費（歳出）'!$X$7:$X$58)</f>
        <v>46640220</v>
      </c>
    </row>
    <row r="5" spans="1:11" s="62" customFormat="1" ht="18" customHeight="1">
      <c r="A5" s="124" t="s">
        <v>33</v>
      </c>
      <c r="B5" s="125"/>
      <c r="C5" s="125"/>
      <c r="D5" s="65">
        <f>SUMIF('廃棄物事業経費（歳入）'!$A$7:$A$58,$A$1,'廃棄物事業経費（歳入）'!$F$7:$F$58)</f>
        <v>9714320</v>
      </c>
      <c r="E5" s="65">
        <f>SUMIF('廃棄物事業経費（歳入）'!$A$7:$A$58,$A$1,'廃棄物事業経費（歳入）'!$O$7:$O$58)</f>
        <v>2551289</v>
      </c>
      <c r="G5" s="89"/>
      <c r="H5" s="89"/>
      <c r="I5" s="66" t="s">
        <v>34</v>
      </c>
      <c r="J5" s="65">
        <f>SUMIF('廃棄物事業経費（歳出）'!$A$7:$A$58,$A$1,'廃棄物事業経費（歳出）'!$F$7:$F$58)</f>
        <v>71691853</v>
      </c>
      <c r="K5" s="65">
        <f>SUMIF('廃棄物事業経費（歳出）'!$A$7:$A$58,$A$1,'廃棄物事業経費（歳出）'!$Y$7:$Y$58)</f>
        <v>2928513</v>
      </c>
    </row>
    <row r="6" spans="1:11" s="62" customFormat="1" ht="18" customHeight="1">
      <c r="A6" s="124" t="s">
        <v>35</v>
      </c>
      <c r="B6" s="125"/>
      <c r="C6" s="125"/>
      <c r="D6" s="65">
        <f>SUMIF('廃棄物事業経費（歳入）'!$A$7:$A$58,$A$1,'廃棄物事業経費（歳入）'!$G$7:$G$58)</f>
        <v>159450936</v>
      </c>
      <c r="E6" s="65">
        <f>SUMIF('廃棄物事業経費（歳入）'!$A$7:$A$58,$A$1,'廃棄物事業経費（歳入）'!$P$7:$P$58)</f>
        <v>29279262</v>
      </c>
      <c r="G6" s="89"/>
      <c r="H6" s="89"/>
      <c r="I6" s="66" t="s">
        <v>36</v>
      </c>
      <c r="J6" s="65">
        <f>SUMIF('廃棄物事業経費（歳出）'!$A$7:$A$58,$A$1,'廃棄物事業経費（歳出）'!$G$7:$G$58)</f>
        <v>12117003</v>
      </c>
      <c r="K6" s="65">
        <f>SUMIF('廃棄物事業経費（歳出）'!$A$7:$A$58,$A$1,'廃棄物事業経費（歳出）'!$Z$7:$Z$58)</f>
        <v>5480331</v>
      </c>
    </row>
    <row r="7" spans="1:11" s="62" customFormat="1" ht="18" customHeight="1">
      <c r="A7" s="124" t="s">
        <v>37</v>
      </c>
      <c r="B7" s="125"/>
      <c r="C7" s="125"/>
      <c r="D7" s="65">
        <f>SUMIF('廃棄物事業経費（歳入）'!$A$7:$A$58,$A$1,'廃棄物事業経費（歳入）'!$H$7:$H$58)</f>
        <v>212616262</v>
      </c>
      <c r="E7" s="65">
        <f>SUMIF('廃棄物事業経費（歳入）'!$A$7:$A$58,$A$1,'廃棄物事業経費（歳入）'!$Q$7:$Q$58)</f>
        <v>42125144</v>
      </c>
      <c r="G7" s="89"/>
      <c r="H7" s="124" t="s">
        <v>38</v>
      </c>
      <c r="I7" s="124"/>
      <c r="J7" s="65">
        <f>SUMIF('廃棄物事業経費（歳出）'!$A$7:$A$58,$A$1,'廃棄物事業経費（歳出）'!$H$7:$H$58)</f>
        <v>3450030</v>
      </c>
      <c r="K7" s="65">
        <f>SUMIF('廃棄物事業経費（歳出）'!$A$7:$A$58,$A$1,'廃棄物事業経費（歳出）'!$AA$7:$AA$58)</f>
        <v>431804</v>
      </c>
    </row>
    <row r="8" spans="1:11" s="62" customFormat="1" ht="18" customHeight="1">
      <c r="A8" s="131" t="s">
        <v>39</v>
      </c>
      <c r="B8" s="125"/>
      <c r="C8" s="125"/>
      <c r="D8" s="65">
        <f>SUMIF('廃棄物事業経費（歳入）'!$A$7:$A$58,$A$1,'廃棄物事業経費（歳入）'!$I$7:$I$58)</f>
        <v>311058759</v>
      </c>
      <c r="E8" s="65">
        <f>SUMIF('廃棄物事業経費（歳入）'!$A$7:$A$58,$A$1,'廃棄物事業経費（歳入）'!$R$7:$S$58)</f>
        <v>99850627</v>
      </c>
      <c r="G8" s="89"/>
      <c r="H8" s="124" t="s">
        <v>40</v>
      </c>
      <c r="I8" s="124"/>
      <c r="J8" s="65">
        <f>SUMIF('廃棄物事業経費（歳出）'!$A$7:$A$58,$A$1,'廃棄物事業経費（歳出）'!$I$7:$I$58)</f>
        <v>38135632</v>
      </c>
      <c r="K8" s="65">
        <f>SUMIF('廃棄物事業経費（歳出）'!$A$7:$A$58,$A$1,'廃棄物事業経費（歳出）'!$AB$7:$AB$58)</f>
        <v>6524937</v>
      </c>
    </row>
    <row r="9" spans="1:11" s="62" customFormat="1" ht="18" customHeight="1">
      <c r="A9" s="124" t="s">
        <v>36</v>
      </c>
      <c r="B9" s="125"/>
      <c r="C9" s="125"/>
      <c r="D9" s="65">
        <f>SUMIF('廃棄物事業経費（歳入）'!$A$7:$A$58,$A$1,'廃棄物事業経費（歳入）'!$J$7:$J$58)</f>
        <v>90937740</v>
      </c>
      <c r="E9" s="65">
        <f>SUMIF('廃棄物事業経費（歳入）'!$A$7:$A$58,$A$1,'廃棄物事業経費（歳入）'!$S$7:$S$58)</f>
        <v>8649872</v>
      </c>
      <c r="G9" s="89"/>
      <c r="H9" s="120" t="s">
        <v>25</v>
      </c>
      <c r="I9" s="120"/>
      <c r="J9" s="67">
        <f>SUM(J4:J8)</f>
        <v>339910103</v>
      </c>
      <c r="K9" s="67">
        <f>SUM(K4:K8)</f>
        <v>62005805</v>
      </c>
    </row>
    <row r="10" spans="1:11" s="62" customFormat="1" ht="18" customHeight="1">
      <c r="A10" s="132" t="s">
        <v>41</v>
      </c>
      <c r="B10" s="133"/>
      <c r="C10" s="133"/>
      <c r="D10" s="68">
        <f>SUM(D4:D9)</f>
        <v>872326745</v>
      </c>
      <c r="E10" s="68">
        <f>SUM(E4:E9)</f>
        <v>194487499</v>
      </c>
      <c r="G10" s="89"/>
      <c r="H10" s="69"/>
      <c r="I10" s="70" t="s">
        <v>42</v>
      </c>
      <c r="J10" s="71">
        <f>J9-J8</f>
        <v>301774471</v>
      </c>
      <c r="K10" s="71">
        <f>K9-K8</f>
        <v>55480868</v>
      </c>
    </row>
    <row r="11" spans="1:11" s="62" customFormat="1" ht="18" customHeight="1">
      <c r="A11" s="69"/>
      <c r="B11" s="129" t="s">
        <v>42</v>
      </c>
      <c r="C11" s="130"/>
      <c r="D11" s="72">
        <f>D10-D8</f>
        <v>561267986</v>
      </c>
      <c r="E11" s="72">
        <f>E10-E8</f>
        <v>94636872</v>
      </c>
      <c r="G11" s="123" t="s">
        <v>43</v>
      </c>
      <c r="H11" s="124" t="s">
        <v>44</v>
      </c>
      <c r="I11" s="124"/>
      <c r="J11" s="65">
        <f>SUMIF('廃棄物事業経費（歳出）'!$A$7:$A$58,$A$1,'廃棄物事業経費（歳出）'!$K$7:$K$58)</f>
        <v>550043000</v>
      </c>
      <c r="K11" s="65">
        <f>SUMIF('廃棄物事業経費（歳出）'!$A$7:$A$58,$A$1,'廃棄物事業経費（歳出）'!$AD$7:$AD$58)</f>
        <v>64541332</v>
      </c>
    </row>
    <row r="12" spans="1:11" s="62" customFormat="1" ht="18" customHeight="1">
      <c r="A12" s="124" t="s">
        <v>45</v>
      </c>
      <c r="B12" s="125"/>
      <c r="C12" s="125"/>
      <c r="D12" s="65">
        <f>SUMIF('廃棄物事業経費（歳入）'!$A$7:$A$58,$A$1,'廃棄物事業経費（歳入）'!$K$7:$K$58)</f>
        <v>1373062207</v>
      </c>
      <c r="E12" s="65">
        <f>SUMIF('廃棄物事業経費（歳入）'!$A$7:$A$58,$A$1,'廃棄物事業経費（歳入）'!$T$7:$T$58)</f>
        <v>216011127</v>
      </c>
      <c r="G12" s="123"/>
      <c r="H12" s="89" t="s">
        <v>46</v>
      </c>
      <c r="I12" s="66" t="s">
        <v>47</v>
      </c>
      <c r="J12" s="65">
        <f>SUMIF('廃棄物事業経費（歳出）'!$A$7:$A$58,$A$1,'廃棄物事業経費（歳出）'!$M$7:$M$58)</f>
        <v>78861382</v>
      </c>
      <c r="K12" s="65">
        <f>SUMIF('廃棄物事業経費（歳出）'!$A$7:$A$58,$A$1,'廃棄物事業経費（歳出）'!$AF$7:$AF$58)</f>
        <v>5129267</v>
      </c>
    </row>
    <row r="13" spans="1:11" s="62" customFormat="1" ht="18" customHeight="1">
      <c r="A13" s="126" t="s">
        <v>82</v>
      </c>
      <c r="B13" s="127"/>
      <c r="C13" s="127"/>
      <c r="D13" s="68">
        <f>D10+D12</f>
        <v>2245388952</v>
      </c>
      <c r="E13" s="68">
        <f>E10+E12</f>
        <v>410498626</v>
      </c>
      <c r="G13" s="123"/>
      <c r="H13" s="89"/>
      <c r="I13" s="66" t="s">
        <v>32</v>
      </c>
      <c r="J13" s="65">
        <f>SUMIF('廃棄物事業経費（歳出）'!$A$7:$A$58,$A$1,'廃棄物事業経費（歳出）'!$N$7:$N$58)</f>
        <v>283153438</v>
      </c>
      <c r="K13" s="65">
        <f>SUMIF('廃棄物事業経費（歳出）'!$A$7:$A$58,$A$1,'廃棄物事業経費（歳出）'!$AG$7:$AG$58)</f>
        <v>73745346</v>
      </c>
    </row>
    <row r="14" spans="1:11" s="62" customFormat="1" ht="18" customHeight="1">
      <c r="A14" s="69"/>
      <c r="B14" s="129" t="s">
        <v>42</v>
      </c>
      <c r="C14" s="130"/>
      <c r="D14" s="72">
        <f>D13-D8</f>
        <v>1934330193</v>
      </c>
      <c r="E14" s="72">
        <f>E13-E8</f>
        <v>310647999</v>
      </c>
      <c r="G14" s="123"/>
      <c r="H14" s="89"/>
      <c r="I14" s="66" t="s">
        <v>48</v>
      </c>
      <c r="J14" s="65">
        <f>SUMIF('廃棄物事業経費（歳出）'!$A$7:$A$58,$A$1,'廃棄物事業経費（歳出）'!$O$7:$O$58)</f>
        <v>36140013</v>
      </c>
      <c r="K14" s="65">
        <f>SUMIF('廃棄物事業経費（歳出）'!$A$7:$A$58,$A$1,'廃棄物事業経費（歳出）'!$AH$7:$AH$58)</f>
        <v>3999727</v>
      </c>
    </row>
    <row r="15" spans="7:11" s="62" customFormat="1" ht="18" customHeight="1">
      <c r="G15" s="123"/>
      <c r="H15" s="124" t="s">
        <v>49</v>
      </c>
      <c r="I15" s="124"/>
      <c r="J15" s="65">
        <f>SUMIF('廃棄物事業経費（歳出）'!$A$7:$A$58,$A$1,'廃棄物事業経費（歳出）'!$P$7:$P$58)</f>
        <v>7702091</v>
      </c>
      <c r="K15" s="65">
        <f>SUMIF('廃棄物事業経費（歳出）'!$A$7:$A$58,$A$1,'廃棄物事業経費（歳出）'!$AI$7:$AI$58)</f>
        <v>704051</v>
      </c>
    </row>
    <row r="16" spans="1:11" s="62" customFormat="1" ht="18" customHeight="1">
      <c r="A16" s="73"/>
      <c r="B16" s="73"/>
      <c r="C16" s="73"/>
      <c r="D16" s="73"/>
      <c r="E16" s="73"/>
      <c r="G16" s="123"/>
      <c r="H16" s="124" t="s">
        <v>50</v>
      </c>
      <c r="I16" s="124"/>
      <c r="J16" s="65">
        <f>SUMIF('廃棄物事業経費（歳出）'!$A$7:$A$58,$A$1,'廃棄物事業経費（歳出）'!$Q$7:$Q$58)</f>
        <v>545481699</v>
      </c>
      <c r="K16" s="65">
        <f>SUMIF('廃棄物事業経費（歳出）'!$A$7:$A$58,$A$1,'廃棄物事業経費（歳出）'!$AJ$7:$AJ$58)</f>
        <v>76977010</v>
      </c>
    </row>
    <row r="17" spans="1:11" s="62" customFormat="1" ht="18" customHeight="1">
      <c r="A17" s="121" t="s">
        <v>51</v>
      </c>
      <c r="B17" s="121"/>
      <c r="C17" s="121"/>
      <c r="D17" s="74">
        <f>D8</f>
        <v>311058759</v>
      </c>
      <c r="E17" s="74">
        <f>E8</f>
        <v>99850627</v>
      </c>
      <c r="G17" s="123"/>
      <c r="H17" s="124" t="s">
        <v>40</v>
      </c>
      <c r="I17" s="124"/>
      <c r="J17" s="65">
        <f>SUMIF('廃棄物事業経費（歳出）'!$A$7:$A$58,$A$1,'廃棄物事業経費（歳出）'!$S$7:$S$58)</f>
        <v>272923127</v>
      </c>
      <c r="K17" s="65">
        <f>SUMIF('廃棄物事業経費（歳出）'!$A$7:$A$58,$A$1,'廃棄物事業経費（歳出）'!$AL$7:$AL$58)</f>
        <v>93325690</v>
      </c>
    </row>
    <row r="18" spans="1:11" s="62" customFormat="1" ht="18" customHeight="1">
      <c r="A18" s="121" t="s">
        <v>52</v>
      </c>
      <c r="B18" s="122"/>
      <c r="C18" s="122"/>
      <c r="D18" s="74">
        <f>J8+J17</f>
        <v>311058759</v>
      </c>
      <c r="E18" s="74">
        <f>K8+K17</f>
        <v>99850627</v>
      </c>
      <c r="G18" s="123"/>
      <c r="H18" s="124" t="s">
        <v>36</v>
      </c>
      <c r="I18" s="124"/>
      <c r="J18" s="65">
        <f>SUMIF('廃棄物事業経費（歳出）'!$A$7:$A$58,$A$1,'廃棄物事業経費（歳出）'!$R$7:$R$58)</f>
        <v>43209769</v>
      </c>
      <c r="K18" s="65">
        <f>SUMIF('廃棄物事業経費（歳出）'!$A$7:$A$58,$A$1,'廃棄物事業経費（歳出）'!$AK$7:$AK$58)</f>
        <v>11639717</v>
      </c>
    </row>
    <row r="19" spans="1:11" s="62" customFormat="1" ht="18" customHeight="1">
      <c r="A19" s="73"/>
      <c r="B19" s="73"/>
      <c r="C19" s="73"/>
      <c r="D19" s="73"/>
      <c r="E19" s="73"/>
      <c r="G19" s="123"/>
      <c r="H19" s="120" t="s">
        <v>25</v>
      </c>
      <c r="I19" s="120"/>
      <c r="J19" s="67">
        <f>SUM(J11:J18)</f>
        <v>1817514519</v>
      </c>
      <c r="K19" s="67">
        <f>SUM(K11:K18)</f>
        <v>330062140</v>
      </c>
    </row>
    <row r="20" spans="1:11" s="62" customFormat="1" ht="18" customHeight="1">
      <c r="A20" s="73"/>
      <c r="B20" s="73"/>
      <c r="C20" s="73"/>
      <c r="D20" s="73"/>
      <c r="E20" s="73"/>
      <c r="G20" s="123"/>
      <c r="H20" s="69"/>
      <c r="I20" s="70" t="s">
        <v>42</v>
      </c>
      <c r="J20" s="71">
        <f>J19-J17</f>
        <v>1544591392</v>
      </c>
      <c r="K20" s="71">
        <f>K19-K17</f>
        <v>236736450</v>
      </c>
    </row>
    <row r="21" spans="1:11" s="62" customFormat="1" ht="18" customHeight="1">
      <c r="A21" s="73"/>
      <c r="B21" s="73"/>
      <c r="C21" s="73"/>
      <c r="D21" s="73"/>
      <c r="E21" s="73"/>
      <c r="G21" s="119" t="s">
        <v>36</v>
      </c>
      <c r="H21" s="119"/>
      <c r="I21" s="119"/>
      <c r="J21" s="65">
        <f>SUMIF('廃棄物事業経費（歳出）'!$A$7:$A$58,$A$1,'廃棄物事業経費（歳出）'!$T$7:$T$58)</f>
        <v>87964330</v>
      </c>
      <c r="K21" s="65">
        <f>SUMIF('廃棄物事業経費（歳出）'!$A$7:$A$58,$A$1,'廃棄物事業経費（歳出）'!$AM$7:$AM$58)</f>
        <v>18430681</v>
      </c>
    </row>
    <row r="22" spans="1:11" s="62" customFormat="1" ht="18" customHeight="1">
      <c r="A22" s="73"/>
      <c r="B22" s="73"/>
      <c r="C22" s="73"/>
      <c r="D22" s="73"/>
      <c r="E22" s="73"/>
      <c r="G22" s="120" t="s">
        <v>82</v>
      </c>
      <c r="H22" s="120"/>
      <c r="I22" s="120"/>
      <c r="J22" s="67">
        <f>J9+J19+J21</f>
        <v>2245388952</v>
      </c>
      <c r="K22" s="67">
        <f>K9+K19+K21</f>
        <v>410498626</v>
      </c>
    </row>
    <row r="23" spans="1:11" s="62" customFormat="1" ht="18" customHeight="1">
      <c r="A23" s="73"/>
      <c r="B23" s="73"/>
      <c r="C23" s="73"/>
      <c r="D23" s="73"/>
      <c r="E23" s="73"/>
      <c r="G23" s="69"/>
      <c r="H23" s="75"/>
      <c r="I23" s="70" t="s">
        <v>42</v>
      </c>
      <c r="J23" s="71">
        <f>J22-J8-J17</f>
        <v>1934330193</v>
      </c>
      <c r="K23" s="71">
        <f>K22-K8-K17</f>
        <v>310647999</v>
      </c>
    </row>
    <row r="24" spans="1:11" s="62" customFormat="1" ht="16.5" customHeight="1">
      <c r="A24" s="73"/>
      <c r="B24" s="73"/>
      <c r="C24" s="73"/>
      <c r="D24" s="73"/>
      <c r="E24" s="73"/>
      <c r="G24" s="73"/>
      <c r="H24" s="73"/>
      <c r="I24" s="73"/>
      <c r="J24" s="73"/>
      <c r="K24" s="73"/>
    </row>
    <row r="25" spans="1:5" s="62" customFormat="1" ht="16.5" customHeight="1">
      <c r="A25" s="73"/>
      <c r="B25" s="73"/>
      <c r="C25" s="73"/>
      <c r="D25" s="73"/>
      <c r="E25" s="73"/>
    </row>
    <row r="26" spans="1:5" s="62" customFormat="1" ht="16.5" customHeight="1">
      <c r="A26" s="73"/>
      <c r="B26" s="73"/>
      <c r="C26" s="73"/>
      <c r="D26" s="73"/>
      <c r="E26" s="73"/>
    </row>
    <row r="27" spans="1:11" s="62" customFormat="1" ht="16.5" customHeight="1">
      <c r="A27" s="73"/>
      <c r="B27" s="73"/>
      <c r="C27" s="73"/>
      <c r="D27" s="73"/>
      <c r="E27" s="73"/>
      <c r="G27" s="73"/>
      <c r="H27" s="73"/>
      <c r="I27" s="73"/>
      <c r="J27" s="73"/>
      <c r="K27" s="73"/>
    </row>
    <row r="28" spans="1:11" s="62" customFormat="1" ht="16.5" customHeight="1">
      <c r="A28" s="73"/>
      <c r="B28" s="73"/>
      <c r="C28" s="73"/>
      <c r="D28" s="73"/>
      <c r="E28" s="73"/>
      <c r="G28" s="73"/>
      <c r="H28" s="73"/>
      <c r="I28" s="73"/>
      <c r="J28" s="73"/>
      <c r="K28" s="73"/>
    </row>
    <row r="29" spans="1:11" s="62" customFormat="1" ht="16.5" customHeight="1">
      <c r="A29" s="73"/>
      <c r="B29" s="73"/>
      <c r="C29" s="73"/>
      <c r="D29" s="73"/>
      <c r="E29" s="73"/>
      <c r="G29" s="73"/>
      <c r="H29" s="73"/>
      <c r="I29" s="73"/>
      <c r="J29" s="73"/>
      <c r="K29" s="73"/>
    </row>
    <row r="30" spans="1:11" s="62" customFormat="1" ht="16.5" customHeight="1">
      <c r="A30" s="73"/>
      <c r="B30" s="73"/>
      <c r="C30" s="73"/>
      <c r="D30" s="73"/>
      <c r="E30" s="73"/>
      <c r="G30" s="73"/>
      <c r="H30" s="73"/>
      <c r="I30" s="73"/>
      <c r="J30" s="73"/>
      <c r="K30" s="73"/>
    </row>
    <row r="31" spans="1:11" s="62" customFormat="1" ht="16.5" customHeight="1">
      <c r="A31" s="73"/>
      <c r="B31" s="73"/>
      <c r="C31" s="73"/>
      <c r="D31" s="73"/>
      <c r="E31" s="73"/>
      <c r="G31" s="73"/>
      <c r="H31" s="73"/>
      <c r="I31" s="73"/>
      <c r="J31" s="73"/>
      <c r="K31" s="73"/>
    </row>
    <row r="32" spans="1:11" s="62" customFormat="1" ht="16.5" customHeight="1">
      <c r="A32" s="73"/>
      <c r="B32" s="73"/>
      <c r="C32" s="73"/>
      <c r="D32" s="73"/>
      <c r="E32" s="73"/>
      <c r="G32" s="73"/>
      <c r="H32" s="73"/>
      <c r="I32" s="73"/>
      <c r="J32" s="73"/>
      <c r="K32" s="73"/>
    </row>
    <row r="33" spans="1:11" s="62" customFormat="1" ht="16.5" customHeight="1">
      <c r="A33" s="73"/>
      <c r="B33" s="73"/>
      <c r="C33" s="73"/>
      <c r="D33" s="73"/>
      <c r="E33" s="73"/>
      <c r="G33" s="73"/>
      <c r="H33" s="73"/>
      <c r="I33" s="73"/>
      <c r="J33" s="73"/>
      <c r="K33" s="73"/>
    </row>
    <row r="34" spans="1:11" s="62" customFormat="1" ht="16.5" customHeight="1">
      <c r="A34" s="73"/>
      <c r="B34" s="73"/>
      <c r="C34" s="73"/>
      <c r="D34" s="73"/>
      <c r="E34" s="73"/>
      <c r="G34" s="73"/>
      <c r="H34" s="73"/>
      <c r="I34" s="73"/>
      <c r="J34" s="73"/>
      <c r="K34" s="73"/>
    </row>
    <row r="35" spans="1:11" s="62" customFormat="1" ht="16.5" customHeight="1">
      <c r="A35" s="73"/>
      <c r="B35" s="73"/>
      <c r="C35" s="73"/>
      <c r="D35" s="73"/>
      <c r="E35" s="73"/>
      <c r="G35" s="73"/>
      <c r="H35" s="73"/>
      <c r="I35" s="73"/>
      <c r="J35" s="73"/>
      <c r="K35" s="73"/>
    </row>
    <row r="36" spans="1:11" s="62" customFormat="1" ht="16.5" customHeight="1">
      <c r="A36" s="73"/>
      <c r="B36" s="73"/>
      <c r="C36" s="73"/>
      <c r="D36" s="73"/>
      <c r="E36" s="73"/>
      <c r="G36" s="73"/>
      <c r="H36" s="73"/>
      <c r="I36" s="73"/>
      <c r="J36" s="73"/>
      <c r="K36" s="73"/>
    </row>
    <row r="37" spans="1:11" s="62" customFormat="1" ht="16.5" customHeight="1">
      <c r="A37" s="73"/>
      <c r="B37" s="73"/>
      <c r="C37" s="73"/>
      <c r="D37" s="73"/>
      <c r="E37" s="73"/>
      <c r="G37" s="73"/>
      <c r="H37" s="73"/>
      <c r="I37" s="73"/>
      <c r="J37" s="73"/>
      <c r="K37" s="73"/>
    </row>
    <row r="39" ht="14.25" customHeight="1"/>
    <row r="40" ht="14.25" customHeight="1"/>
  </sheetData>
  <mergeCells count="31">
    <mergeCell ref="A5:C5"/>
    <mergeCell ref="A6:C6"/>
    <mergeCell ref="B14:C14"/>
    <mergeCell ref="A1:B1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H18:I18"/>
    <mergeCell ref="H19:I19"/>
    <mergeCell ref="G4:G10"/>
    <mergeCell ref="H4:H6"/>
    <mergeCell ref="H7:I7"/>
    <mergeCell ref="H8:I8"/>
    <mergeCell ref="H9:I9"/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2006-06-09T04:59:20Z</cp:lastPrinted>
  <dcterms:created xsi:type="dcterms:W3CDTF">2002-10-23T08:37:30Z</dcterms:created>
  <dcterms:modified xsi:type="dcterms:W3CDTF">2006-06-30T01:59:35Z</dcterms:modified>
  <cp:category/>
  <cp:version/>
  <cp:contentType/>
  <cp:contentStatus/>
</cp:coreProperties>
</file>