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'し尿処理の状況'!$A$2:$AC$75</definedName>
    <definedName name="_xlnm.Print_Area" localSheetId="0">'水洗化人口等'!$A$2:$U$75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<sst xmlns="http://schemas.openxmlformats.org/spreadsheetml/2006/main" count="626" uniqueCount="222">
  <si>
    <t>高森町</t>
  </si>
  <si>
    <t>水洗化人口等（平成１６年度実績）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</si>
  <si>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</si>
  <si>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</si>
  <si>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</si>
  <si>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</si>
  <si>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</si>
  <si>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</si>
  <si>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</si>
  <si>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</si>
  <si>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</si>
  <si>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</si>
  <si>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</si>
  <si>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</si>
  <si>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</si>
  <si>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</si>
  <si>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し尿処理の状況（平成１６年度実績）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</si>
  <si>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</si>
  <si>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</si>
  <si>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</si>
  <si>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</si>
  <si>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</si>
  <si>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</si>
  <si>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</si>
  <si>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</si>
  <si>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</si>
  <si>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</si>
  <si>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</si>
  <si>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熊本県</t>
  </si>
  <si>
    <t>錦町</t>
  </si>
  <si>
    <t>有明町</t>
  </si>
  <si>
    <t>43212</t>
  </si>
  <si>
    <t>上天草市</t>
  </si>
  <si>
    <t>43514</t>
  </si>
  <si>
    <t>あさぎり町</t>
  </si>
  <si>
    <t>43527</t>
  </si>
  <si>
    <t>倉岳町</t>
  </si>
  <si>
    <t>43528</t>
  </si>
  <si>
    <t>栖本町</t>
  </si>
  <si>
    <t>43529</t>
  </si>
  <si>
    <t>新和町</t>
  </si>
  <si>
    <t>43530</t>
  </si>
  <si>
    <t>五和町</t>
  </si>
  <si>
    <t>43531</t>
  </si>
  <si>
    <t>苓北町</t>
  </si>
  <si>
    <t>43532</t>
  </si>
  <si>
    <t>天草町</t>
  </si>
  <si>
    <t>43533</t>
  </si>
  <si>
    <t>河浦町</t>
  </si>
  <si>
    <t>熊本県合計</t>
  </si>
  <si>
    <t>熊本県</t>
  </si>
  <si>
    <t>43201</t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</si>
  <si>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</si>
  <si>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</si>
  <si>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</si>
  <si>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</si>
  <si>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</si>
  <si>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</si>
  <si>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</si>
  <si>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</si>
  <si>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</si>
  <si>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</si>
  <si>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</si>
  <si>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43207</t>
  </si>
  <si>
    <t>本渡市</t>
  </si>
  <si>
    <t>43208</t>
  </si>
  <si>
    <t>山鹿市</t>
  </si>
  <si>
    <t>43209</t>
  </si>
  <si>
    <t>牛深市</t>
  </si>
  <si>
    <t>43210</t>
  </si>
  <si>
    <t>菊池市</t>
  </si>
  <si>
    <t>43211</t>
  </si>
  <si>
    <t>宇土市</t>
  </si>
  <si>
    <t>43341</t>
  </si>
  <si>
    <t>城南町</t>
  </si>
  <si>
    <t>43342</t>
  </si>
  <si>
    <t>富合町</t>
  </si>
  <si>
    <t>43361</t>
  </si>
  <si>
    <t>岱明町</t>
  </si>
  <si>
    <t>43362</t>
  </si>
  <si>
    <t>横島町</t>
  </si>
  <si>
    <t>43363</t>
  </si>
  <si>
    <t>天水町</t>
  </si>
  <si>
    <t>43364</t>
  </si>
  <si>
    <t>玉東町</t>
  </si>
  <si>
    <t>43365</t>
  </si>
  <si>
    <t>菊水町</t>
  </si>
  <si>
    <t>43366</t>
  </si>
  <si>
    <t>三加和町</t>
  </si>
  <si>
    <t>43367</t>
  </si>
  <si>
    <t>南関町</t>
  </si>
  <si>
    <t>43368</t>
  </si>
  <si>
    <t>長洲町</t>
  </si>
  <si>
    <t>43385</t>
  </si>
  <si>
    <t>植木町</t>
  </si>
  <si>
    <t>43403</t>
  </si>
  <si>
    <t>大津町</t>
  </si>
  <si>
    <t>43404</t>
  </si>
  <si>
    <t>菊陽町</t>
  </si>
  <si>
    <t>43405</t>
  </si>
  <si>
    <t>合志町</t>
  </si>
  <si>
    <t>43407</t>
  </si>
  <si>
    <t>西合志町</t>
  </si>
  <si>
    <t>43423</t>
  </si>
  <si>
    <t>南小国町</t>
  </si>
  <si>
    <t>43424</t>
  </si>
  <si>
    <t>43425</t>
  </si>
  <si>
    <t>産山村</t>
  </si>
  <si>
    <t>43428</t>
  </si>
  <si>
    <t>43432</t>
  </si>
  <si>
    <t>西原村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</si>
  <si>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</si>
  <si>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</si>
  <si>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</si>
  <si>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</si>
  <si>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</si>
  <si>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</si>
  <si>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</si>
  <si>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</si>
  <si>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43461</t>
  </si>
  <si>
    <t>坂本村</t>
  </si>
  <si>
    <t>43462</t>
  </si>
  <si>
    <t>千丁町</t>
  </si>
  <si>
    <t>43463</t>
  </si>
  <si>
    <t>鏡町</t>
  </si>
  <si>
    <t>43464</t>
  </si>
  <si>
    <t>竜北町</t>
  </si>
  <si>
    <t>43465</t>
  </si>
  <si>
    <t>宮原町</t>
  </si>
  <si>
    <t>43466</t>
  </si>
  <si>
    <t>東陽村</t>
  </si>
  <si>
    <t>43467</t>
  </si>
  <si>
    <t>泉村</t>
  </si>
  <si>
    <t>43482</t>
  </si>
  <si>
    <t>芦北町</t>
  </si>
  <si>
    <t>43484</t>
  </si>
  <si>
    <t>津奈木町</t>
  </si>
  <si>
    <t>43501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</si>
  <si>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</si>
  <si>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</si>
  <si>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</si>
  <si>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</si>
  <si>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</si>
  <si>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</si>
  <si>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</si>
  <si>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</si>
  <si>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</si>
  <si>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</si>
  <si>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</si>
  <si>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</si>
  <si>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</si>
  <si>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</si>
  <si>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43523</t>
  </si>
  <si>
    <t>43526</t>
  </si>
  <si>
    <t>御所浦町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</si>
  <si>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</si>
  <si>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</si>
  <si>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</si>
  <si>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</si>
  <si>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</si>
  <si>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</si>
  <si>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</si>
  <si>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</si>
  <si>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</si>
  <si>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</si>
  <si>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</si>
  <si>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</si>
  <si>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</si>
  <si>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</si>
  <si>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</si>
  <si>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</si>
  <si>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</si>
  <si>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</si>
  <si>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</si>
  <si>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</si>
  <si>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</si>
  <si>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</si>
  <si>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</si>
  <si>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</si>
  <si>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</si>
  <si>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</si>
  <si>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</si>
  <si>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</si>
  <si>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</si>
  <si>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</si>
  <si>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</si>
  <si>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</si>
  <si>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</si>
  <si>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</si>
  <si>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</si>
  <si>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</si>
  <si>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</si>
  <si>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</si>
  <si>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</si>
  <si>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</si>
  <si>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</si>
  <si>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</si>
  <si>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</si>
  <si>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</si>
  <si>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</si>
  <si>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</si>
  <si>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</si>
  <si>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</si>
  <si>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</si>
  <si>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</si>
  <si>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</si>
  <si>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</si>
  <si>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</si>
  <si>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</si>
  <si>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</si>
  <si>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43213</t>
  </si>
  <si>
    <t>宇城市</t>
  </si>
  <si>
    <t>43214</t>
  </si>
  <si>
    <t>阿蘇市</t>
  </si>
  <si>
    <t>43348</t>
  </si>
  <si>
    <t>43433</t>
  </si>
  <si>
    <t>南阿蘇村</t>
  </si>
  <si>
    <t>43447</t>
  </si>
  <si>
    <t>小国町</t>
  </si>
  <si>
    <t>山都町</t>
  </si>
  <si>
    <t>美里町</t>
  </si>
  <si>
    <t>○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</si>
</sst>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  <numFmt numFmtId="227" formatCode="0;[Red]0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7" xfId="0" applyFont="1" applyBorder="1" applyAlignment="1" quotePrefix="1">
      <alignment horizontal="center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9" fillId="0" borderId="7" xfId="23" applyFont="1" applyBorder="1" applyAlignment="1">
      <alignment horizontal="center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3" xfId="23" applyFont="1" applyBorder="1" applyAlignment="1">
      <alignment horizontal="center" vertical="center" textRotation="255" shrinkToFit="1"/>
      <protection/>
    </xf>
    <xf numFmtId="0" fontId="9" fillId="0" borderId="10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3" xfId="23" applyFont="1" applyBorder="1" applyAlignment="1">
      <alignment horizontal="center" vertical="center" textRotation="255"/>
      <protection/>
    </xf>
    <xf numFmtId="0" fontId="9" fillId="0" borderId="10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H12集計結果（経費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U75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1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2" t="s">
        <v>164</v>
      </c>
      <c r="B2" s="65" t="s">
        <v>2</v>
      </c>
      <c r="C2" s="68" t="s">
        <v>3</v>
      </c>
      <c r="D2" s="5" t="s">
        <v>165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71" t="s">
        <v>166</v>
      </c>
      <c r="S2" s="72"/>
      <c r="T2" s="72"/>
      <c r="U2" s="73"/>
    </row>
    <row r="3" spans="1:21" s="30" customFormat="1" ht="22.5" customHeight="1">
      <c r="A3" s="63"/>
      <c r="B3" s="66"/>
      <c r="C3" s="69"/>
      <c r="D3" s="22"/>
      <c r="E3" s="7" t="s">
        <v>167</v>
      </c>
      <c r="F3" s="20"/>
      <c r="G3" s="20"/>
      <c r="H3" s="23"/>
      <c r="I3" s="7" t="s">
        <v>4</v>
      </c>
      <c r="J3" s="20"/>
      <c r="K3" s="20"/>
      <c r="L3" s="20"/>
      <c r="M3" s="20"/>
      <c r="N3" s="20"/>
      <c r="O3" s="20"/>
      <c r="P3" s="20"/>
      <c r="Q3" s="21"/>
      <c r="R3" s="74"/>
      <c r="S3" s="75"/>
      <c r="T3" s="75"/>
      <c r="U3" s="76"/>
    </row>
    <row r="4" spans="1:21" s="30" customFormat="1" ht="22.5" customHeight="1">
      <c r="A4" s="63"/>
      <c r="B4" s="66"/>
      <c r="C4" s="69"/>
      <c r="D4" s="22"/>
      <c r="E4" s="6" t="s">
        <v>168</v>
      </c>
      <c r="F4" s="77" t="s">
        <v>5</v>
      </c>
      <c r="G4" s="77" t="s">
        <v>6</v>
      </c>
      <c r="H4" s="77" t="s">
        <v>7</v>
      </c>
      <c r="I4" s="6" t="s">
        <v>168</v>
      </c>
      <c r="J4" s="77" t="s">
        <v>8</v>
      </c>
      <c r="K4" s="77" t="s">
        <v>9</v>
      </c>
      <c r="L4" s="77" t="s">
        <v>10</v>
      </c>
      <c r="M4" s="77" t="s">
        <v>11</v>
      </c>
      <c r="N4" s="77" t="s">
        <v>12</v>
      </c>
      <c r="O4" s="81" t="s">
        <v>13</v>
      </c>
      <c r="P4" s="8"/>
      <c r="Q4" s="77" t="s">
        <v>14</v>
      </c>
      <c r="R4" s="77" t="s">
        <v>169</v>
      </c>
      <c r="S4" s="77" t="s">
        <v>170</v>
      </c>
      <c r="T4" s="79" t="s">
        <v>171</v>
      </c>
      <c r="U4" s="79" t="s">
        <v>172</v>
      </c>
    </row>
    <row r="5" spans="1:21" s="30" customFormat="1" ht="22.5" customHeight="1">
      <c r="A5" s="63"/>
      <c r="B5" s="66"/>
      <c r="C5" s="69"/>
      <c r="D5" s="22"/>
      <c r="E5" s="6"/>
      <c r="F5" s="78"/>
      <c r="G5" s="78"/>
      <c r="H5" s="78"/>
      <c r="I5" s="6"/>
      <c r="J5" s="78"/>
      <c r="K5" s="78"/>
      <c r="L5" s="78"/>
      <c r="M5" s="78"/>
      <c r="N5" s="78"/>
      <c r="O5" s="78"/>
      <c r="P5" s="9" t="s">
        <v>173</v>
      </c>
      <c r="Q5" s="78"/>
      <c r="R5" s="82"/>
      <c r="S5" s="82"/>
      <c r="T5" s="82"/>
      <c r="U5" s="78"/>
    </row>
    <row r="6" spans="1:21" s="30" customFormat="1" ht="22.5" customHeight="1">
      <c r="A6" s="64"/>
      <c r="B6" s="67"/>
      <c r="C6" s="70"/>
      <c r="D6" s="10" t="s">
        <v>174</v>
      </c>
      <c r="E6" s="10" t="s">
        <v>174</v>
      </c>
      <c r="F6" s="11" t="s">
        <v>15</v>
      </c>
      <c r="G6" s="10" t="s">
        <v>174</v>
      </c>
      <c r="H6" s="10" t="s">
        <v>174</v>
      </c>
      <c r="I6" s="10" t="s">
        <v>174</v>
      </c>
      <c r="J6" s="11" t="s">
        <v>15</v>
      </c>
      <c r="K6" s="10" t="s">
        <v>174</v>
      </c>
      <c r="L6" s="11" t="s">
        <v>15</v>
      </c>
      <c r="M6" s="10" t="s">
        <v>174</v>
      </c>
      <c r="N6" s="11" t="s">
        <v>15</v>
      </c>
      <c r="O6" s="10" t="s">
        <v>174</v>
      </c>
      <c r="P6" s="10" t="s">
        <v>174</v>
      </c>
      <c r="Q6" s="11" t="s">
        <v>15</v>
      </c>
      <c r="R6" s="83"/>
      <c r="S6" s="83"/>
      <c r="T6" s="83"/>
      <c r="U6" s="80"/>
    </row>
    <row r="7" spans="1:21" ht="13.5">
      <c r="A7" s="54" t="s">
        <v>50</v>
      </c>
      <c r="B7" s="54" t="s">
        <v>51</v>
      </c>
      <c r="C7" s="55" t="s">
        <v>52</v>
      </c>
      <c r="D7" s="31">
        <f aca="true" t="shared" si="0" ref="D7:D70">E7+I7</f>
        <v>670945</v>
      </c>
      <c r="E7" s="32">
        <f aca="true" t="shared" si="1" ref="E7:E30">G7+H7</f>
        <v>18375</v>
      </c>
      <c r="F7" s="33">
        <f aca="true" t="shared" si="2" ref="F7:F70">E7/D7*100</f>
        <v>2.7386745560366346</v>
      </c>
      <c r="G7" s="31">
        <v>18289</v>
      </c>
      <c r="H7" s="31">
        <v>86</v>
      </c>
      <c r="I7" s="32">
        <f aca="true" t="shared" si="3" ref="I7:I30">K7+M7+O7</f>
        <v>652570</v>
      </c>
      <c r="J7" s="33">
        <f aca="true" t="shared" si="4" ref="J7:J70">I7/D7*100</f>
        <v>97.26132544396336</v>
      </c>
      <c r="K7" s="31">
        <v>513619</v>
      </c>
      <c r="L7" s="33">
        <f aca="true" t="shared" si="5" ref="L7:L70">K7/D7*100</f>
        <v>76.55158023384926</v>
      </c>
      <c r="M7" s="31">
        <v>0</v>
      </c>
      <c r="N7" s="33">
        <f aca="true" t="shared" si="6" ref="N7:N70">M7/D7*100</f>
        <v>0</v>
      </c>
      <c r="O7" s="31">
        <v>138951</v>
      </c>
      <c r="P7" s="31">
        <v>23545</v>
      </c>
      <c r="Q7" s="33">
        <f aca="true" t="shared" si="7" ref="Q7:Q70">O7/D7*100</f>
        <v>20.709745210114093</v>
      </c>
      <c r="R7" s="31" t="s">
        <v>221</v>
      </c>
      <c r="S7" s="31"/>
      <c r="T7" s="31"/>
      <c r="U7" s="31"/>
    </row>
    <row r="8" spans="1:21" ht="13.5">
      <c r="A8" s="54" t="s">
        <v>50</v>
      </c>
      <c r="B8" s="54" t="s">
        <v>53</v>
      </c>
      <c r="C8" s="55" t="s">
        <v>54</v>
      </c>
      <c r="D8" s="31">
        <f t="shared" si="0"/>
        <v>104269</v>
      </c>
      <c r="E8" s="32">
        <f t="shared" si="1"/>
        <v>17478</v>
      </c>
      <c r="F8" s="33">
        <f t="shared" si="2"/>
        <v>16.762412605856007</v>
      </c>
      <c r="G8" s="31">
        <v>17343</v>
      </c>
      <c r="H8" s="31">
        <v>135</v>
      </c>
      <c r="I8" s="32">
        <f t="shared" si="3"/>
        <v>86791</v>
      </c>
      <c r="J8" s="33">
        <f t="shared" si="4"/>
        <v>83.237587394144</v>
      </c>
      <c r="K8" s="31">
        <v>25193</v>
      </c>
      <c r="L8" s="33">
        <f t="shared" si="5"/>
        <v>24.16154369946964</v>
      </c>
      <c r="M8" s="31">
        <v>0</v>
      </c>
      <c r="N8" s="33">
        <f t="shared" si="6"/>
        <v>0</v>
      </c>
      <c r="O8" s="31">
        <v>61598</v>
      </c>
      <c r="P8" s="31">
        <v>15452</v>
      </c>
      <c r="Q8" s="33">
        <f t="shared" si="7"/>
        <v>59.076043694674354</v>
      </c>
      <c r="R8" s="31" t="s">
        <v>221</v>
      </c>
      <c r="S8" s="31"/>
      <c r="T8" s="31"/>
      <c r="U8" s="31"/>
    </row>
    <row r="9" spans="1:21" ht="13.5">
      <c r="A9" s="54" t="s">
        <v>50</v>
      </c>
      <c r="B9" s="54" t="s">
        <v>55</v>
      </c>
      <c r="C9" s="55" t="s">
        <v>56</v>
      </c>
      <c r="D9" s="31">
        <f t="shared" si="0"/>
        <v>38444</v>
      </c>
      <c r="E9" s="32">
        <f t="shared" si="1"/>
        <v>7782</v>
      </c>
      <c r="F9" s="33">
        <f t="shared" si="2"/>
        <v>20.24243054833004</v>
      </c>
      <c r="G9" s="31">
        <v>7683</v>
      </c>
      <c r="H9" s="31">
        <v>99</v>
      </c>
      <c r="I9" s="32">
        <f t="shared" si="3"/>
        <v>30662</v>
      </c>
      <c r="J9" s="33">
        <f t="shared" si="4"/>
        <v>79.75756945166997</v>
      </c>
      <c r="K9" s="31">
        <v>24374</v>
      </c>
      <c r="L9" s="33">
        <f t="shared" si="5"/>
        <v>63.40131099781501</v>
      </c>
      <c r="M9" s="31">
        <v>0</v>
      </c>
      <c r="N9" s="33">
        <f t="shared" si="6"/>
        <v>0</v>
      </c>
      <c r="O9" s="31">
        <v>6288</v>
      </c>
      <c r="P9" s="31">
        <v>1620</v>
      </c>
      <c r="Q9" s="33">
        <f t="shared" si="7"/>
        <v>16.35625845385496</v>
      </c>
      <c r="R9" s="31" t="s">
        <v>221</v>
      </c>
      <c r="S9" s="31"/>
      <c r="T9" s="31"/>
      <c r="U9" s="31"/>
    </row>
    <row r="10" spans="1:21" ht="13.5">
      <c r="A10" s="54" t="s">
        <v>50</v>
      </c>
      <c r="B10" s="54" t="s">
        <v>57</v>
      </c>
      <c r="C10" s="55" t="s">
        <v>58</v>
      </c>
      <c r="D10" s="31">
        <f t="shared" si="0"/>
        <v>57687</v>
      </c>
      <c r="E10" s="32">
        <f t="shared" si="1"/>
        <v>20521</v>
      </c>
      <c r="F10" s="33">
        <f t="shared" si="2"/>
        <v>35.57300604988992</v>
      </c>
      <c r="G10" s="31">
        <v>20062</v>
      </c>
      <c r="H10" s="31">
        <v>459</v>
      </c>
      <c r="I10" s="32">
        <f t="shared" si="3"/>
        <v>37166</v>
      </c>
      <c r="J10" s="33">
        <f t="shared" si="4"/>
        <v>64.42699395011007</v>
      </c>
      <c r="K10" s="31">
        <v>31664</v>
      </c>
      <c r="L10" s="33">
        <f t="shared" si="5"/>
        <v>54.889316483783176</v>
      </c>
      <c r="M10" s="31">
        <v>0</v>
      </c>
      <c r="N10" s="33">
        <f t="shared" si="6"/>
        <v>0</v>
      </c>
      <c r="O10" s="31">
        <v>5502</v>
      </c>
      <c r="P10" s="31">
        <v>3763</v>
      </c>
      <c r="Q10" s="33">
        <f t="shared" si="7"/>
        <v>9.537677466326903</v>
      </c>
      <c r="R10" s="31" t="s">
        <v>221</v>
      </c>
      <c r="S10" s="31"/>
      <c r="T10" s="31"/>
      <c r="U10" s="31"/>
    </row>
    <row r="11" spans="1:21" ht="13.5">
      <c r="A11" s="54" t="s">
        <v>50</v>
      </c>
      <c r="B11" s="54" t="s">
        <v>59</v>
      </c>
      <c r="C11" s="55" t="s">
        <v>60</v>
      </c>
      <c r="D11" s="31">
        <f t="shared" si="0"/>
        <v>30545</v>
      </c>
      <c r="E11" s="32">
        <f t="shared" si="1"/>
        <v>12595</v>
      </c>
      <c r="F11" s="33">
        <f t="shared" si="2"/>
        <v>41.23424455721067</v>
      </c>
      <c r="G11" s="31">
        <v>12595</v>
      </c>
      <c r="H11" s="31">
        <v>0</v>
      </c>
      <c r="I11" s="32">
        <f t="shared" si="3"/>
        <v>17950</v>
      </c>
      <c r="J11" s="33">
        <f t="shared" si="4"/>
        <v>58.76575544278933</v>
      </c>
      <c r="K11" s="31">
        <v>9550</v>
      </c>
      <c r="L11" s="33">
        <f t="shared" si="5"/>
        <v>31.265346210509087</v>
      </c>
      <c r="M11" s="31">
        <v>810</v>
      </c>
      <c r="N11" s="33">
        <f t="shared" si="6"/>
        <v>2.6518251759698805</v>
      </c>
      <c r="O11" s="31">
        <v>7590</v>
      </c>
      <c r="P11" s="31">
        <v>3340</v>
      </c>
      <c r="Q11" s="33">
        <f t="shared" si="7"/>
        <v>24.84858405631036</v>
      </c>
      <c r="R11" s="31" t="s">
        <v>221</v>
      </c>
      <c r="S11" s="31"/>
      <c r="T11" s="31"/>
      <c r="U11" s="31"/>
    </row>
    <row r="12" spans="1:21" ht="13.5">
      <c r="A12" s="54" t="s">
        <v>50</v>
      </c>
      <c r="B12" s="54" t="s">
        <v>61</v>
      </c>
      <c r="C12" s="55" t="s">
        <v>62</v>
      </c>
      <c r="D12" s="31">
        <f t="shared" si="0"/>
        <v>45562</v>
      </c>
      <c r="E12" s="32">
        <f t="shared" si="1"/>
        <v>13796</v>
      </c>
      <c r="F12" s="33">
        <f t="shared" si="2"/>
        <v>30.279618980729555</v>
      </c>
      <c r="G12" s="31">
        <v>13790</v>
      </c>
      <c r="H12" s="31">
        <v>6</v>
      </c>
      <c r="I12" s="32">
        <f t="shared" si="3"/>
        <v>31766</v>
      </c>
      <c r="J12" s="33">
        <f t="shared" si="4"/>
        <v>69.72038101927045</v>
      </c>
      <c r="K12" s="31">
        <v>17232</v>
      </c>
      <c r="L12" s="33">
        <f t="shared" si="5"/>
        <v>37.82099117685791</v>
      </c>
      <c r="M12" s="31">
        <v>0</v>
      </c>
      <c r="N12" s="33">
        <f t="shared" si="6"/>
        <v>0</v>
      </c>
      <c r="O12" s="31">
        <v>14534</v>
      </c>
      <c r="P12" s="31">
        <v>7659</v>
      </c>
      <c r="Q12" s="33">
        <f t="shared" si="7"/>
        <v>31.899389842412536</v>
      </c>
      <c r="R12" s="31" t="s">
        <v>221</v>
      </c>
      <c r="S12" s="31"/>
      <c r="T12" s="31"/>
      <c r="U12" s="31"/>
    </row>
    <row r="13" spans="1:21" ht="13.5">
      <c r="A13" s="54" t="s">
        <v>50</v>
      </c>
      <c r="B13" s="54" t="s">
        <v>63</v>
      </c>
      <c r="C13" s="55" t="s">
        <v>64</v>
      </c>
      <c r="D13" s="31">
        <f t="shared" si="0"/>
        <v>40468</v>
      </c>
      <c r="E13" s="32">
        <f t="shared" si="1"/>
        <v>10545</v>
      </c>
      <c r="F13" s="33">
        <f t="shared" si="2"/>
        <v>26.057625778392808</v>
      </c>
      <c r="G13" s="31">
        <v>10545</v>
      </c>
      <c r="H13" s="31">
        <v>0</v>
      </c>
      <c r="I13" s="32">
        <f t="shared" si="3"/>
        <v>29923</v>
      </c>
      <c r="J13" s="33">
        <f t="shared" si="4"/>
        <v>73.9423742216072</v>
      </c>
      <c r="K13" s="31">
        <v>21932</v>
      </c>
      <c r="L13" s="33">
        <f t="shared" si="5"/>
        <v>54.1959078778294</v>
      </c>
      <c r="M13" s="31">
        <v>0</v>
      </c>
      <c r="N13" s="33">
        <f t="shared" si="6"/>
        <v>0</v>
      </c>
      <c r="O13" s="31">
        <v>7991</v>
      </c>
      <c r="P13" s="31">
        <v>3180</v>
      </c>
      <c r="Q13" s="33">
        <f t="shared" si="7"/>
        <v>19.7464663437778</v>
      </c>
      <c r="R13" s="31" t="s">
        <v>221</v>
      </c>
      <c r="S13" s="31"/>
      <c r="T13" s="31"/>
      <c r="U13" s="31"/>
    </row>
    <row r="14" spans="1:21" ht="13.5">
      <c r="A14" s="54" t="s">
        <v>50</v>
      </c>
      <c r="B14" s="54" t="s">
        <v>65</v>
      </c>
      <c r="C14" s="55" t="s">
        <v>66</v>
      </c>
      <c r="D14" s="31">
        <f t="shared" si="0"/>
        <v>60123</v>
      </c>
      <c r="E14" s="32">
        <f t="shared" si="1"/>
        <v>14167</v>
      </c>
      <c r="F14" s="33">
        <f t="shared" si="2"/>
        <v>23.56336177502786</v>
      </c>
      <c r="G14" s="31">
        <v>12407</v>
      </c>
      <c r="H14" s="31">
        <v>1760</v>
      </c>
      <c r="I14" s="32">
        <f t="shared" si="3"/>
        <v>45956</v>
      </c>
      <c r="J14" s="33">
        <f t="shared" si="4"/>
        <v>76.43663822497214</v>
      </c>
      <c r="K14" s="31">
        <v>23125</v>
      </c>
      <c r="L14" s="33">
        <f t="shared" si="5"/>
        <v>38.46281788999219</v>
      </c>
      <c r="M14" s="31">
        <v>694</v>
      </c>
      <c r="N14" s="33">
        <f t="shared" si="6"/>
        <v>1.154300350947225</v>
      </c>
      <c r="O14" s="31">
        <v>22137</v>
      </c>
      <c r="P14" s="31">
        <v>15648</v>
      </c>
      <c r="Q14" s="33">
        <f t="shared" si="7"/>
        <v>36.81951998403273</v>
      </c>
      <c r="R14" s="31" t="s">
        <v>221</v>
      </c>
      <c r="S14" s="31"/>
      <c r="T14" s="31"/>
      <c r="U14" s="31"/>
    </row>
    <row r="15" spans="1:21" ht="13.5">
      <c r="A15" s="54" t="s">
        <v>50</v>
      </c>
      <c r="B15" s="54" t="s">
        <v>67</v>
      </c>
      <c r="C15" s="55" t="s">
        <v>68</v>
      </c>
      <c r="D15" s="31">
        <f t="shared" si="0"/>
        <v>17884</v>
      </c>
      <c r="E15" s="32">
        <f t="shared" si="1"/>
        <v>9326</v>
      </c>
      <c r="F15" s="33">
        <f t="shared" si="2"/>
        <v>52.14717065533437</v>
      </c>
      <c r="G15" s="31">
        <v>9326</v>
      </c>
      <c r="H15" s="31">
        <v>0</v>
      </c>
      <c r="I15" s="32">
        <f t="shared" si="3"/>
        <v>8558</v>
      </c>
      <c r="J15" s="33">
        <f t="shared" si="4"/>
        <v>47.85282934466562</v>
      </c>
      <c r="K15" s="31">
        <v>0</v>
      </c>
      <c r="L15" s="33">
        <f t="shared" si="5"/>
        <v>0</v>
      </c>
      <c r="M15" s="31">
        <v>0</v>
      </c>
      <c r="N15" s="33">
        <f t="shared" si="6"/>
        <v>0</v>
      </c>
      <c r="O15" s="31">
        <v>8558</v>
      </c>
      <c r="P15" s="31">
        <v>3713</v>
      </c>
      <c r="Q15" s="33">
        <f t="shared" si="7"/>
        <v>47.85282934466562</v>
      </c>
      <c r="R15" s="31" t="s">
        <v>221</v>
      </c>
      <c r="S15" s="31"/>
      <c r="T15" s="31"/>
      <c r="U15" s="31"/>
    </row>
    <row r="16" spans="1:21" ht="13.5">
      <c r="A16" s="54" t="s">
        <v>50</v>
      </c>
      <c r="B16" s="54" t="s">
        <v>69</v>
      </c>
      <c r="C16" s="55" t="s">
        <v>70</v>
      </c>
      <c r="D16" s="31">
        <f t="shared" si="0"/>
        <v>53016</v>
      </c>
      <c r="E16" s="32">
        <f t="shared" si="1"/>
        <v>13495</v>
      </c>
      <c r="F16" s="33">
        <f t="shared" si="2"/>
        <v>25.45457974950958</v>
      </c>
      <c r="G16" s="31">
        <v>11833</v>
      </c>
      <c r="H16" s="31">
        <v>1662</v>
      </c>
      <c r="I16" s="32">
        <f t="shared" si="3"/>
        <v>39521</v>
      </c>
      <c r="J16" s="33">
        <f t="shared" si="4"/>
        <v>74.54542025049041</v>
      </c>
      <c r="K16" s="31">
        <v>16850</v>
      </c>
      <c r="L16" s="33">
        <f t="shared" si="5"/>
        <v>31.782858005130528</v>
      </c>
      <c r="M16" s="31">
        <v>0</v>
      </c>
      <c r="N16" s="33">
        <f t="shared" si="6"/>
        <v>0</v>
      </c>
      <c r="O16" s="31">
        <v>22671</v>
      </c>
      <c r="P16" s="31">
        <v>4913</v>
      </c>
      <c r="Q16" s="33">
        <f t="shared" si="7"/>
        <v>42.762562245359895</v>
      </c>
      <c r="R16" s="31" t="s">
        <v>221</v>
      </c>
      <c r="S16" s="31"/>
      <c r="T16" s="31"/>
      <c r="U16" s="31"/>
    </row>
    <row r="17" spans="1:21" ht="13.5">
      <c r="A17" s="54" t="s">
        <v>50</v>
      </c>
      <c r="B17" s="54" t="s">
        <v>71</v>
      </c>
      <c r="C17" s="55" t="s">
        <v>72</v>
      </c>
      <c r="D17" s="31">
        <f t="shared" si="0"/>
        <v>38743</v>
      </c>
      <c r="E17" s="32">
        <f t="shared" si="1"/>
        <v>6648</v>
      </c>
      <c r="F17" s="33">
        <f t="shared" si="2"/>
        <v>17.159228763905737</v>
      </c>
      <c r="G17" s="31">
        <v>6648</v>
      </c>
      <c r="H17" s="31">
        <v>0</v>
      </c>
      <c r="I17" s="32">
        <f t="shared" si="3"/>
        <v>32095</v>
      </c>
      <c r="J17" s="33">
        <f t="shared" si="4"/>
        <v>82.84077123609426</v>
      </c>
      <c r="K17" s="31">
        <v>21673</v>
      </c>
      <c r="L17" s="33">
        <f t="shared" si="5"/>
        <v>55.94042794827453</v>
      </c>
      <c r="M17" s="31">
        <v>0</v>
      </c>
      <c r="N17" s="33">
        <f t="shared" si="6"/>
        <v>0</v>
      </c>
      <c r="O17" s="31">
        <v>10422</v>
      </c>
      <c r="P17" s="31">
        <v>2287</v>
      </c>
      <c r="Q17" s="33">
        <f t="shared" si="7"/>
        <v>26.900343287819734</v>
      </c>
      <c r="R17" s="31" t="s">
        <v>221</v>
      </c>
      <c r="S17" s="31"/>
      <c r="T17" s="31"/>
      <c r="U17" s="31"/>
    </row>
    <row r="18" spans="1:21" ht="13.5">
      <c r="A18" s="54" t="s">
        <v>50</v>
      </c>
      <c r="B18" s="54" t="s">
        <v>31</v>
      </c>
      <c r="C18" s="55" t="s">
        <v>32</v>
      </c>
      <c r="D18" s="31">
        <f t="shared" si="0"/>
        <v>35576</v>
      </c>
      <c r="E18" s="32">
        <f t="shared" si="1"/>
        <v>18616</v>
      </c>
      <c r="F18" s="33">
        <f t="shared" si="2"/>
        <v>52.327411738250504</v>
      </c>
      <c r="G18" s="31">
        <v>18316</v>
      </c>
      <c r="H18" s="31">
        <v>300</v>
      </c>
      <c r="I18" s="32">
        <f t="shared" si="3"/>
        <v>16960</v>
      </c>
      <c r="J18" s="33">
        <f t="shared" si="4"/>
        <v>47.672588261749496</v>
      </c>
      <c r="K18" s="31">
        <v>2718</v>
      </c>
      <c r="L18" s="33">
        <f t="shared" si="5"/>
        <v>7.6399820103440526</v>
      </c>
      <c r="M18" s="31">
        <v>680</v>
      </c>
      <c r="N18" s="33">
        <f t="shared" si="6"/>
        <v>1.9114009444569373</v>
      </c>
      <c r="O18" s="31">
        <v>13562</v>
      </c>
      <c r="P18" s="31">
        <v>4665</v>
      </c>
      <c r="Q18" s="33">
        <f t="shared" si="7"/>
        <v>38.121205306948504</v>
      </c>
      <c r="R18" s="31" t="s">
        <v>221</v>
      </c>
      <c r="S18" s="31"/>
      <c r="T18" s="31"/>
      <c r="U18" s="31"/>
    </row>
    <row r="19" spans="1:21" ht="13.5">
      <c r="A19" s="54" t="s">
        <v>50</v>
      </c>
      <c r="B19" s="54" t="s">
        <v>210</v>
      </c>
      <c r="C19" s="55" t="s">
        <v>211</v>
      </c>
      <c r="D19" s="31">
        <f t="shared" si="0"/>
        <v>64437</v>
      </c>
      <c r="E19" s="32">
        <f t="shared" si="1"/>
        <v>21616</v>
      </c>
      <c r="F19" s="33">
        <f t="shared" si="2"/>
        <v>33.54594410043919</v>
      </c>
      <c r="G19" s="31">
        <v>21616</v>
      </c>
      <c r="H19" s="31">
        <v>0</v>
      </c>
      <c r="I19" s="32">
        <f t="shared" si="3"/>
        <v>42821</v>
      </c>
      <c r="J19" s="33">
        <f t="shared" si="4"/>
        <v>66.45405589956081</v>
      </c>
      <c r="K19" s="31">
        <v>15539</v>
      </c>
      <c r="L19" s="33">
        <f t="shared" si="5"/>
        <v>24.115027080714498</v>
      </c>
      <c r="M19" s="31">
        <v>0</v>
      </c>
      <c r="N19" s="33">
        <f t="shared" si="6"/>
        <v>0</v>
      </c>
      <c r="O19" s="31">
        <v>27282</v>
      </c>
      <c r="P19" s="31">
        <v>8750</v>
      </c>
      <c r="Q19" s="33">
        <f t="shared" si="7"/>
        <v>42.339028818846316</v>
      </c>
      <c r="R19" s="31" t="s">
        <v>221</v>
      </c>
      <c r="S19" s="31"/>
      <c r="T19" s="31"/>
      <c r="U19" s="31"/>
    </row>
    <row r="20" spans="1:21" ht="13.5">
      <c r="A20" s="54" t="s">
        <v>50</v>
      </c>
      <c r="B20" s="54" t="s">
        <v>212</v>
      </c>
      <c r="C20" s="55" t="s">
        <v>213</v>
      </c>
      <c r="D20" s="31">
        <f t="shared" si="0"/>
        <v>29862</v>
      </c>
      <c r="E20" s="32">
        <f t="shared" si="1"/>
        <v>10501</v>
      </c>
      <c r="F20" s="33">
        <f t="shared" si="2"/>
        <v>35.165092760029474</v>
      </c>
      <c r="G20" s="31">
        <v>10249</v>
      </c>
      <c r="H20" s="31">
        <v>252</v>
      </c>
      <c r="I20" s="32">
        <f t="shared" si="3"/>
        <v>19361</v>
      </c>
      <c r="J20" s="33">
        <f t="shared" si="4"/>
        <v>64.83490723997053</v>
      </c>
      <c r="K20" s="31">
        <v>3505</v>
      </c>
      <c r="L20" s="33">
        <f t="shared" si="5"/>
        <v>11.737325028464268</v>
      </c>
      <c r="M20" s="31">
        <v>0</v>
      </c>
      <c r="N20" s="33">
        <f t="shared" si="6"/>
        <v>0</v>
      </c>
      <c r="O20" s="31">
        <v>15856</v>
      </c>
      <c r="P20" s="31">
        <v>4488</v>
      </c>
      <c r="Q20" s="33">
        <f t="shared" si="7"/>
        <v>53.097582211506264</v>
      </c>
      <c r="R20" s="31" t="s">
        <v>221</v>
      </c>
      <c r="S20" s="31"/>
      <c r="T20" s="31"/>
      <c r="U20" s="31"/>
    </row>
    <row r="21" spans="1:21" ht="13.5">
      <c r="A21" s="54" t="s">
        <v>50</v>
      </c>
      <c r="B21" s="54" t="s">
        <v>73</v>
      </c>
      <c r="C21" s="55" t="s">
        <v>74</v>
      </c>
      <c r="D21" s="31">
        <f t="shared" si="0"/>
        <v>19673</v>
      </c>
      <c r="E21" s="32">
        <f t="shared" si="1"/>
        <v>5662</v>
      </c>
      <c r="F21" s="33">
        <f t="shared" si="2"/>
        <v>28.780562191836527</v>
      </c>
      <c r="G21" s="31">
        <v>5662</v>
      </c>
      <c r="H21" s="31">
        <v>0</v>
      </c>
      <c r="I21" s="32">
        <f t="shared" si="3"/>
        <v>14011</v>
      </c>
      <c r="J21" s="33">
        <f t="shared" si="4"/>
        <v>71.21943780816348</v>
      </c>
      <c r="K21" s="31">
        <v>3648</v>
      </c>
      <c r="L21" s="33">
        <f t="shared" si="5"/>
        <v>18.543181009505414</v>
      </c>
      <c r="M21" s="31">
        <v>0</v>
      </c>
      <c r="N21" s="33">
        <f t="shared" si="6"/>
        <v>0</v>
      </c>
      <c r="O21" s="31">
        <v>10363</v>
      </c>
      <c r="P21" s="31">
        <v>4106</v>
      </c>
      <c r="Q21" s="33">
        <f t="shared" si="7"/>
        <v>52.67625679865806</v>
      </c>
      <c r="R21" s="31" t="s">
        <v>221</v>
      </c>
      <c r="S21" s="31"/>
      <c r="T21" s="31"/>
      <c r="U21" s="31"/>
    </row>
    <row r="22" spans="1:21" ht="13.5">
      <c r="A22" s="54" t="s">
        <v>50</v>
      </c>
      <c r="B22" s="54" t="s">
        <v>75</v>
      </c>
      <c r="C22" s="55" t="s">
        <v>76</v>
      </c>
      <c r="D22" s="31">
        <f t="shared" si="0"/>
        <v>8059</v>
      </c>
      <c r="E22" s="32">
        <f t="shared" si="1"/>
        <v>2180</v>
      </c>
      <c r="F22" s="33">
        <f t="shared" si="2"/>
        <v>27.050502543739917</v>
      </c>
      <c r="G22" s="31">
        <v>2180</v>
      </c>
      <c r="H22" s="31">
        <v>0</v>
      </c>
      <c r="I22" s="32">
        <f t="shared" si="3"/>
        <v>5879</v>
      </c>
      <c r="J22" s="33">
        <f t="shared" si="4"/>
        <v>72.94949745626008</v>
      </c>
      <c r="K22" s="31">
        <v>662</v>
      </c>
      <c r="L22" s="33">
        <f t="shared" si="5"/>
        <v>8.214418662365059</v>
      </c>
      <c r="M22" s="31">
        <v>0</v>
      </c>
      <c r="N22" s="33">
        <f t="shared" si="6"/>
        <v>0</v>
      </c>
      <c r="O22" s="31">
        <v>5217</v>
      </c>
      <c r="P22" s="31">
        <v>1608</v>
      </c>
      <c r="Q22" s="33">
        <f t="shared" si="7"/>
        <v>64.73507879389503</v>
      </c>
      <c r="R22" s="31" t="s">
        <v>221</v>
      </c>
      <c r="S22" s="31"/>
      <c r="T22" s="31"/>
      <c r="U22" s="31"/>
    </row>
    <row r="23" spans="1:21" ht="13.5">
      <c r="A23" s="54" t="s">
        <v>50</v>
      </c>
      <c r="B23" s="54" t="s">
        <v>214</v>
      </c>
      <c r="C23" s="55" t="s">
        <v>220</v>
      </c>
      <c r="D23" s="31">
        <f t="shared" si="0"/>
        <v>13006</v>
      </c>
      <c r="E23" s="32">
        <f t="shared" si="1"/>
        <v>6847</v>
      </c>
      <c r="F23" s="33">
        <f t="shared" si="2"/>
        <v>52.6449331077964</v>
      </c>
      <c r="G23" s="31">
        <v>5042</v>
      </c>
      <c r="H23" s="31">
        <v>1805</v>
      </c>
      <c r="I23" s="32">
        <f t="shared" si="3"/>
        <v>6159</v>
      </c>
      <c r="J23" s="33">
        <f t="shared" si="4"/>
        <v>47.3550668922036</v>
      </c>
      <c r="K23" s="31">
        <v>0</v>
      </c>
      <c r="L23" s="33">
        <f t="shared" si="5"/>
        <v>0</v>
      </c>
      <c r="M23" s="31">
        <v>0</v>
      </c>
      <c r="N23" s="33">
        <f t="shared" si="6"/>
        <v>0</v>
      </c>
      <c r="O23" s="31">
        <v>6159</v>
      </c>
      <c r="P23" s="31">
        <v>2435</v>
      </c>
      <c r="Q23" s="33">
        <f t="shared" si="7"/>
        <v>47.3550668922036</v>
      </c>
      <c r="R23" s="31" t="s">
        <v>221</v>
      </c>
      <c r="S23" s="31"/>
      <c r="T23" s="31"/>
      <c r="U23" s="31"/>
    </row>
    <row r="24" spans="1:21" ht="13.5">
      <c r="A24" s="54" t="s">
        <v>50</v>
      </c>
      <c r="B24" s="54" t="s">
        <v>77</v>
      </c>
      <c r="C24" s="55" t="s">
        <v>78</v>
      </c>
      <c r="D24" s="31">
        <f t="shared" si="0"/>
        <v>14277</v>
      </c>
      <c r="E24" s="32">
        <f t="shared" si="1"/>
        <v>4455</v>
      </c>
      <c r="F24" s="33">
        <f t="shared" si="2"/>
        <v>31.204034461021223</v>
      </c>
      <c r="G24" s="31">
        <v>4455</v>
      </c>
      <c r="H24" s="31">
        <v>0</v>
      </c>
      <c r="I24" s="32">
        <f t="shared" si="3"/>
        <v>9822</v>
      </c>
      <c r="J24" s="33">
        <f t="shared" si="4"/>
        <v>68.79596553897878</v>
      </c>
      <c r="K24" s="31">
        <v>7074</v>
      </c>
      <c r="L24" s="33">
        <f t="shared" si="5"/>
        <v>49.54822441689431</v>
      </c>
      <c r="M24" s="31">
        <v>0</v>
      </c>
      <c r="N24" s="33">
        <f t="shared" si="6"/>
        <v>0</v>
      </c>
      <c r="O24" s="31">
        <v>2748</v>
      </c>
      <c r="P24" s="31">
        <v>1025</v>
      </c>
      <c r="Q24" s="33">
        <f t="shared" si="7"/>
        <v>19.24774112208447</v>
      </c>
      <c r="R24" s="31" t="s">
        <v>221</v>
      </c>
      <c r="S24" s="31"/>
      <c r="T24" s="31"/>
      <c r="U24" s="31"/>
    </row>
    <row r="25" spans="1:21" ht="13.5">
      <c r="A25" s="54" t="s">
        <v>50</v>
      </c>
      <c r="B25" s="54" t="s">
        <v>79</v>
      </c>
      <c r="C25" s="55" t="s">
        <v>80</v>
      </c>
      <c r="D25" s="31">
        <f t="shared" si="0"/>
        <v>5801</v>
      </c>
      <c r="E25" s="32">
        <f t="shared" si="1"/>
        <v>799</v>
      </c>
      <c r="F25" s="33">
        <f t="shared" si="2"/>
        <v>13.773487329770727</v>
      </c>
      <c r="G25" s="31">
        <v>745</v>
      </c>
      <c r="H25" s="31">
        <v>54</v>
      </c>
      <c r="I25" s="32">
        <f t="shared" si="3"/>
        <v>5002</v>
      </c>
      <c r="J25" s="33">
        <f t="shared" si="4"/>
        <v>86.22651267022927</v>
      </c>
      <c r="K25" s="31">
        <v>0</v>
      </c>
      <c r="L25" s="33">
        <f t="shared" si="5"/>
        <v>0</v>
      </c>
      <c r="M25" s="31">
        <v>0</v>
      </c>
      <c r="N25" s="33">
        <f t="shared" si="6"/>
        <v>0</v>
      </c>
      <c r="O25" s="31">
        <v>5002</v>
      </c>
      <c r="P25" s="31">
        <v>230</v>
      </c>
      <c r="Q25" s="33">
        <f t="shared" si="7"/>
        <v>86.22651267022927</v>
      </c>
      <c r="R25" s="31" t="s">
        <v>221</v>
      </c>
      <c r="S25" s="31"/>
      <c r="T25" s="31"/>
      <c r="U25" s="31"/>
    </row>
    <row r="26" spans="1:21" ht="13.5">
      <c r="A26" s="54" t="s">
        <v>50</v>
      </c>
      <c r="B26" s="54" t="s">
        <v>81</v>
      </c>
      <c r="C26" s="55" t="s">
        <v>82</v>
      </c>
      <c r="D26" s="31">
        <f t="shared" si="0"/>
        <v>6858</v>
      </c>
      <c r="E26" s="32">
        <f t="shared" si="1"/>
        <v>2330</v>
      </c>
      <c r="F26" s="33">
        <f t="shared" si="2"/>
        <v>33.974919801691456</v>
      </c>
      <c r="G26" s="31">
        <v>2195</v>
      </c>
      <c r="H26" s="31">
        <v>135</v>
      </c>
      <c r="I26" s="32">
        <f t="shared" si="3"/>
        <v>4528</v>
      </c>
      <c r="J26" s="33">
        <f t="shared" si="4"/>
        <v>66.02508019830854</v>
      </c>
      <c r="K26" s="31">
        <v>0</v>
      </c>
      <c r="L26" s="33">
        <f t="shared" si="5"/>
        <v>0</v>
      </c>
      <c r="M26" s="31">
        <v>0</v>
      </c>
      <c r="N26" s="33">
        <f t="shared" si="6"/>
        <v>0</v>
      </c>
      <c r="O26" s="31">
        <v>4528</v>
      </c>
      <c r="P26" s="31">
        <v>994</v>
      </c>
      <c r="Q26" s="33">
        <f t="shared" si="7"/>
        <v>66.02508019830854</v>
      </c>
      <c r="R26" s="31" t="s">
        <v>221</v>
      </c>
      <c r="S26" s="31"/>
      <c r="T26" s="31"/>
      <c r="U26" s="31"/>
    </row>
    <row r="27" spans="1:21" ht="13.5">
      <c r="A27" s="54" t="s">
        <v>50</v>
      </c>
      <c r="B27" s="54" t="s">
        <v>83</v>
      </c>
      <c r="C27" s="55" t="s">
        <v>84</v>
      </c>
      <c r="D27" s="31">
        <f t="shared" si="0"/>
        <v>5580</v>
      </c>
      <c r="E27" s="32">
        <f t="shared" si="1"/>
        <v>1415</v>
      </c>
      <c r="F27" s="33">
        <f t="shared" si="2"/>
        <v>25.3584229390681</v>
      </c>
      <c r="G27" s="31">
        <v>1368</v>
      </c>
      <c r="H27" s="31">
        <v>47</v>
      </c>
      <c r="I27" s="32">
        <f t="shared" si="3"/>
        <v>4165</v>
      </c>
      <c r="J27" s="33">
        <f t="shared" si="4"/>
        <v>74.6415770609319</v>
      </c>
      <c r="K27" s="31">
        <v>0</v>
      </c>
      <c r="L27" s="33">
        <f t="shared" si="5"/>
        <v>0</v>
      </c>
      <c r="M27" s="31">
        <v>0</v>
      </c>
      <c r="N27" s="33">
        <f t="shared" si="6"/>
        <v>0</v>
      </c>
      <c r="O27" s="31">
        <v>4165</v>
      </c>
      <c r="P27" s="31">
        <v>1610</v>
      </c>
      <c r="Q27" s="33">
        <f t="shared" si="7"/>
        <v>74.6415770609319</v>
      </c>
      <c r="R27" s="31" t="s">
        <v>221</v>
      </c>
      <c r="S27" s="31"/>
      <c r="T27" s="31"/>
      <c r="U27" s="31"/>
    </row>
    <row r="28" spans="1:21" ht="13.5">
      <c r="A28" s="54" t="s">
        <v>50</v>
      </c>
      <c r="B28" s="54" t="s">
        <v>85</v>
      </c>
      <c r="C28" s="55" t="s">
        <v>86</v>
      </c>
      <c r="D28" s="31">
        <f t="shared" si="0"/>
        <v>6629</v>
      </c>
      <c r="E28" s="32">
        <f t="shared" si="1"/>
        <v>2721</v>
      </c>
      <c r="F28" s="33">
        <f t="shared" si="2"/>
        <v>41.046915070146326</v>
      </c>
      <c r="G28" s="31">
        <v>2613</v>
      </c>
      <c r="H28" s="31">
        <v>108</v>
      </c>
      <c r="I28" s="32">
        <f t="shared" si="3"/>
        <v>3908</v>
      </c>
      <c r="J28" s="33">
        <f t="shared" si="4"/>
        <v>58.953084929853674</v>
      </c>
      <c r="K28" s="31">
        <v>0</v>
      </c>
      <c r="L28" s="33">
        <f t="shared" si="5"/>
        <v>0</v>
      </c>
      <c r="M28" s="31">
        <v>0</v>
      </c>
      <c r="N28" s="33">
        <f t="shared" si="6"/>
        <v>0</v>
      </c>
      <c r="O28" s="31">
        <v>3908</v>
      </c>
      <c r="P28" s="31">
        <v>2973</v>
      </c>
      <c r="Q28" s="33">
        <f t="shared" si="7"/>
        <v>58.953084929853674</v>
      </c>
      <c r="R28" s="31"/>
      <c r="S28" s="31"/>
      <c r="T28" s="31"/>
      <c r="U28" s="31" t="s">
        <v>221</v>
      </c>
    </row>
    <row r="29" spans="1:21" ht="13.5">
      <c r="A29" s="54" t="s">
        <v>50</v>
      </c>
      <c r="B29" s="54" t="s">
        <v>87</v>
      </c>
      <c r="C29" s="55" t="s">
        <v>88</v>
      </c>
      <c r="D29" s="31">
        <f t="shared" si="0"/>
        <v>5489</v>
      </c>
      <c r="E29" s="32">
        <f t="shared" si="1"/>
        <v>2081</v>
      </c>
      <c r="F29" s="33">
        <f t="shared" si="2"/>
        <v>37.91218801238841</v>
      </c>
      <c r="G29" s="31">
        <v>1878</v>
      </c>
      <c r="H29" s="31">
        <v>203</v>
      </c>
      <c r="I29" s="32">
        <f t="shared" si="3"/>
        <v>3408</v>
      </c>
      <c r="J29" s="33">
        <f t="shared" si="4"/>
        <v>62.08781198761159</v>
      </c>
      <c r="K29" s="31">
        <v>0</v>
      </c>
      <c r="L29" s="33">
        <f t="shared" si="5"/>
        <v>0</v>
      </c>
      <c r="M29" s="31">
        <v>0</v>
      </c>
      <c r="N29" s="33">
        <f t="shared" si="6"/>
        <v>0</v>
      </c>
      <c r="O29" s="31">
        <v>3408</v>
      </c>
      <c r="P29" s="31">
        <v>3022</v>
      </c>
      <c r="Q29" s="33">
        <f t="shared" si="7"/>
        <v>62.08781198761159</v>
      </c>
      <c r="R29" s="31" t="s">
        <v>221</v>
      </c>
      <c r="S29" s="31"/>
      <c r="T29" s="31"/>
      <c r="U29" s="31"/>
    </row>
    <row r="30" spans="1:21" ht="13.5">
      <c r="A30" s="54" t="s">
        <v>50</v>
      </c>
      <c r="B30" s="54" t="s">
        <v>89</v>
      </c>
      <c r="C30" s="55" t="s">
        <v>90</v>
      </c>
      <c r="D30" s="31">
        <f t="shared" si="0"/>
        <v>11405</v>
      </c>
      <c r="E30" s="32">
        <f t="shared" si="1"/>
        <v>6970</v>
      </c>
      <c r="F30" s="33">
        <f t="shared" si="2"/>
        <v>61.113546690048224</v>
      </c>
      <c r="G30" s="31">
        <v>6807</v>
      </c>
      <c r="H30" s="31">
        <v>163</v>
      </c>
      <c r="I30" s="32">
        <f t="shared" si="3"/>
        <v>4435</v>
      </c>
      <c r="J30" s="33">
        <f t="shared" si="4"/>
        <v>38.886453309951776</v>
      </c>
      <c r="K30" s="31">
        <v>650</v>
      </c>
      <c r="L30" s="33">
        <f t="shared" si="5"/>
        <v>5.699254712845243</v>
      </c>
      <c r="M30" s="31">
        <v>0</v>
      </c>
      <c r="N30" s="33">
        <f t="shared" si="6"/>
        <v>0</v>
      </c>
      <c r="O30" s="31">
        <v>3785</v>
      </c>
      <c r="P30" s="31">
        <v>2713</v>
      </c>
      <c r="Q30" s="33">
        <f t="shared" si="7"/>
        <v>33.18719859710653</v>
      </c>
      <c r="R30" s="31" t="s">
        <v>221</v>
      </c>
      <c r="S30" s="31"/>
      <c r="T30" s="31"/>
      <c r="U30" s="31"/>
    </row>
    <row r="31" spans="1:21" ht="13.5">
      <c r="A31" s="54" t="s">
        <v>50</v>
      </c>
      <c r="B31" s="54" t="s">
        <v>91</v>
      </c>
      <c r="C31" s="55" t="s">
        <v>92</v>
      </c>
      <c r="D31" s="31">
        <f t="shared" si="0"/>
        <v>17606</v>
      </c>
      <c r="E31" s="32">
        <f aca="true" t="shared" si="8" ref="E31:E74">G31+H31</f>
        <v>4097</v>
      </c>
      <c r="F31" s="33">
        <f t="shared" si="2"/>
        <v>23.27047597409974</v>
      </c>
      <c r="G31" s="31">
        <v>4079</v>
      </c>
      <c r="H31" s="31">
        <v>18</v>
      </c>
      <c r="I31" s="32">
        <f aca="true" t="shared" si="9" ref="I31:I74">K31+M31+O31</f>
        <v>13509</v>
      </c>
      <c r="J31" s="33">
        <f t="shared" si="4"/>
        <v>76.72952402590026</v>
      </c>
      <c r="K31" s="31">
        <v>12685</v>
      </c>
      <c r="L31" s="33">
        <f t="shared" si="5"/>
        <v>72.04930137453141</v>
      </c>
      <c r="M31" s="31">
        <v>0</v>
      </c>
      <c r="N31" s="33">
        <f t="shared" si="6"/>
        <v>0</v>
      </c>
      <c r="O31" s="31">
        <v>824</v>
      </c>
      <c r="P31" s="31">
        <v>227</v>
      </c>
      <c r="Q31" s="33">
        <f t="shared" si="7"/>
        <v>4.680222651368852</v>
      </c>
      <c r="R31" s="31" t="s">
        <v>221</v>
      </c>
      <c r="S31" s="31"/>
      <c r="T31" s="31"/>
      <c r="U31" s="31"/>
    </row>
    <row r="32" spans="1:21" ht="13.5">
      <c r="A32" s="54" t="s">
        <v>50</v>
      </c>
      <c r="B32" s="54" t="s">
        <v>93</v>
      </c>
      <c r="C32" s="55" t="s">
        <v>94</v>
      </c>
      <c r="D32" s="31">
        <f t="shared" si="0"/>
        <v>31506</v>
      </c>
      <c r="E32" s="32">
        <f t="shared" si="8"/>
        <v>8677</v>
      </c>
      <c r="F32" s="33">
        <f t="shared" si="2"/>
        <v>27.540785882054212</v>
      </c>
      <c r="G32" s="31">
        <v>8600</v>
      </c>
      <c r="H32" s="31">
        <v>77</v>
      </c>
      <c r="I32" s="32">
        <f t="shared" si="9"/>
        <v>22829</v>
      </c>
      <c r="J32" s="33">
        <f t="shared" si="4"/>
        <v>72.45921411794579</v>
      </c>
      <c r="K32" s="31">
        <v>0</v>
      </c>
      <c r="L32" s="33">
        <f t="shared" si="5"/>
        <v>0</v>
      </c>
      <c r="M32" s="31">
        <v>56</v>
      </c>
      <c r="N32" s="33">
        <f t="shared" si="6"/>
        <v>0.17774392179267443</v>
      </c>
      <c r="O32" s="31">
        <v>22773</v>
      </c>
      <c r="P32" s="31">
        <v>12609</v>
      </c>
      <c r="Q32" s="33">
        <f t="shared" si="7"/>
        <v>72.28147019615312</v>
      </c>
      <c r="R32" s="31" t="s">
        <v>221</v>
      </c>
      <c r="S32" s="31"/>
      <c r="T32" s="31"/>
      <c r="U32" s="31"/>
    </row>
    <row r="33" spans="1:21" ht="13.5">
      <c r="A33" s="54" t="s">
        <v>50</v>
      </c>
      <c r="B33" s="54" t="s">
        <v>95</v>
      </c>
      <c r="C33" s="55" t="s">
        <v>96</v>
      </c>
      <c r="D33" s="31">
        <f t="shared" si="0"/>
        <v>29106</v>
      </c>
      <c r="E33" s="32">
        <f t="shared" si="8"/>
        <v>5874</v>
      </c>
      <c r="F33" s="33">
        <f t="shared" si="2"/>
        <v>20.181405895691608</v>
      </c>
      <c r="G33" s="31">
        <v>5874</v>
      </c>
      <c r="H33" s="31">
        <v>0</v>
      </c>
      <c r="I33" s="32">
        <f t="shared" si="9"/>
        <v>23232</v>
      </c>
      <c r="J33" s="33">
        <f t="shared" si="4"/>
        <v>79.81859410430839</v>
      </c>
      <c r="K33" s="31">
        <v>12229</v>
      </c>
      <c r="L33" s="33">
        <f t="shared" si="5"/>
        <v>42.01539201539202</v>
      </c>
      <c r="M33" s="31">
        <v>2257</v>
      </c>
      <c r="N33" s="33">
        <f t="shared" si="6"/>
        <v>7.7544148972720395</v>
      </c>
      <c r="O33" s="31">
        <v>8746</v>
      </c>
      <c r="P33" s="31">
        <v>3306</v>
      </c>
      <c r="Q33" s="33">
        <f t="shared" si="7"/>
        <v>30.048787191644333</v>
      </c>
      <c r="R33" s="31" t="s">
        <v>221</v>
      </c>
      <c r="S33" s="31"/>
      <c r="T33" s="31"/>
      <c r="U33" s="31"/>
    </row>
    <row r="34" spans="1:21" ht="13.5">
      <c r="A34" s="54" t="s">
        <v>50</v>
      </c>
      <c r="B34" s="54" t="s">
        <v>97</v>
      </c>
      <c r="C34" s="55" t="s">
        <v>98</v>
      </c>
      <c r="D34" s="31">
        <f t="shared" si="0"/>
        <v>30774</v>
      </c>
      <c r="E34" s="32">
        <f t="shared" si="8"/>
        <v>2034</v>
      </c>
      <c r="F34" s="33">
        <f t="shared" si="2"/>
        <v>6.60947553129265</v>
      </c>
      <c r="G34" s="31">
        <v>1817</v>
      </c>
      <c r="H34" s="31">
        <v>217</v>
      </c>
      <c r="I34" s="32">
        <f t="shared" si="9"/>
        <v>28740</v>
      </c>
      <c r="J34" s="33">
        <f t="shared" si="4"/>
        <v>93.39052446870735</v>
      </c>
      <c r="K34" s="31">
        <v>26055</v>
      </c>
      <c r="L34" s="33">
        <f t="shared" si="5"/>
        <v>84.66562682784169</v>
      </c>
      <c r="M34" s="31">
        <v>0</v>
      </c>
      <c r="N34" s="33">
        <f t="shared" si="6"/>
        <v>0</v>
      </c>
      <c r="O34" s="31">
        <v>2685</v>
      </c>
      <c r="P34" s="31">
        <v>377</v>
      </c>
      <c r="Q34" s="33">
        <f t="shared" si="7"/>
        <v>8.724897640865665</v>
      </c>
      <c r="R34" s="31"/>
      <c r="S34" s="31" t="s">
        <v>221</v>
      </c>
      <c r="T34" s="31"/>
      <c r="U34" s="31"/>
    </row>
    <row r="35" spans="1:21" ht="13.5">
      <c r="A35" s="54" t="s">
        <v>50</v>
      </c>
      <c r="B35" s="54" t="s">
        <v>99</v>
      </c>
      <c r="C35" s="55" t="s">
        <v>100</v>
      </c>
      <c r="D35" s="31">
        <f t="shared" si="0"/>
        <v>22666</v>
      </c>
      <c r="E35" s="32">
        <f t="shared" si="8"/>
        <v>1350</v>
      </c>
      <c r="F35" s="33">
        <f t="shared" si="2"/>
        <v>5.956057531103856</v>
      </c>
      <c r="G35" s="31">
        <v>950</v>
      </c>
      <c r="H35" s="31">
        <v>400</v>
      </c>
      <c r="I35" s="32">
        <f t="shared" si="9"/>
        <v>21316</v>
      </c>
      <c r="J35" s="33">
        <f t="shared" si="4"/>
        <v>94.04394246889615</v>
      </c>
      <c r="K35" s="31">
        <v>20540</v>
      </c>
      <c r="L35" s="33">
        <f t="shared" si="5"/>
        <v>90.6203123621283</v>
      </c>
      <c r="M35" s="31">
        <v>0</v>
      </c>
      <c r="N35" s="33">
        <f t="shared" si="6"/>
        <v>0</v>
      </c>
      <c r="O35" s="31">
        <v>776</v>
      </c>
      <c r="P35" s="31">
        <v>80</v>
      </c>
      <c r="Q35" s="33">
        <f t="shared" si="7"/>
        <v>3.4236301067678463</v>
      </c>
      <c r="R35" s="31" t="s">
        <v>221</v>
      </c>
      <c r="S35" s="31"/>
      <c r="T35" s="31"/>
      <c r="U35" s="31"/>
    </row>
    <row r="36" spans="1:21" ht="13.5">
      <c r="A36" s="54" t="s">
        <v>50</v>
      </c>
      <c r="B36" s="54" t="s">
        <v>101</v>
      </c>
      <c r="C36" s="55" t="s">
        <v>102</v>
      </c>
      <c r="D36" s="31">
        <f t="shared" si="0"/>
        <v>29071</v>
      </c>
      <c r="E36" s="32">
        <f t="shared" si="8"/>
        <v>1545</v>
      </c>
      <c r="F36" s="33">
        <f t="shared" si="2"/>
        <v>5.31457466203433</v>
      </c>
      <c r="G36" s="31">
        <v>1535</v>
      </c>
      <c r="H36" s="31">
        <v>10</v>
      </c>
      <c r="I36" s="32">
        <f t="shared" si="9"/>
        <v>27526</v>
      </c>
      <c r="J36" s="33">
        <f t="shared" si="4"/>
        <v>94.68542533796567</v>
      </c>
      <c r="K36" s="31">
        <v>26553</v>
      </c>
      <c r="L36" s="33">
        <f t="shared" si="5"/>
        <v>91.3384472498366</v>
      </c>
      <c r="M36" s="31">
        <v>0</v>
      </c>
      <c r="N36" s="33">
        <f t="shared" si="6"/>
        <v>0</v>
      </c>
      <c r="O36" s="31">
        <v>973</v>
      </c>
      <c r="P36" s="31">
        <v>168</v>
      </c>
      <c r="Q36" s="33">
        <f t="shared" si="7"/>
        <v>3.3469780881290636</v>
      </c>
      <c r="R36" s="31" t="s">
        <v>221</v>
      </c>
      <c r="S36" s="31"/>
      <c r="T36" s="31"/>
      <c r="U36" s="31"/>
    </row>
    <row r="37" spans="1:21" ht="13.5">
      <c r="A37" s="54" t="s">
        <v>50</v>
      </c>
      <c r="B37" s="54" t="s">
        <v>103</v>
      </c>
      <c r="C37" s="55" t="s">
        <v>104</v>
      </c>
      <c r="D37" s="31">
        <f t="shared" si="0"/>
        <v>4686</v>
      </c>
      <c r="E37" s="32">
        <f t="shared" si="8"/>
        <v>1933</v>
      </c>
      <c r="F37" s="33">
        <f t="shared" si="2"/>
        <v>41.25053350405463</v>
      </c>
      <c r="G37" s="31">
        <v>1833</v>
      </c>
      <c r="H37" s="31">
        <v>100</v>
      </c>
      <c r="I37" s="32">
        <f t="shared" si="9"/>
        <v>2753</v>
      </c>
      <c r="J37" s="33">
        <f t="shared" si="4"/>
        <v>58.74946649594537</v>
      </c>
      <c r="K37" s="31">
        <v>0</v>
      </c>
      <c r="L37" s="33">
        <f t="shared" si="5"/>
        <v>0</v>
      </c>
      <c r="M37" s="31">
        <v>0</v>
      </c>
      <c r="N37" s="33">
        <f t="shared" si="6"/>
        <v>0</v>
      </c>
      <c r="O37" s="31">
        <v>2753</v>
      </c>
      <c r="P37" s="31">
        <v>2213</v>
      </c>
      <c r="Q37" s="33">
        <f t="shared" si="7"/>
        <v>58.74946649594537</v>
      </c>
      <c r="R37" s="31" t="s">
        <v>221</v>
      </c>
      <c r="S37" s="31"/>
      <c r="T37" s="31"/>
      <c r="U37" s="31"/>
    </row>
    <row r="38" spans="1:21" ht="13.5">
      <c r="A38" s="54" t="s">
        <v>50</v>
      </c>
      <c r="B38" s="54" t="s">
        <v>105</v>
      </c>
      <c r="C38" s="55" t="s">
        <v>218</v>
      </c>
      <c r="D38" s="31">
        <f t="shared" si="0"/>
        <v>8659</v>
      </c>
      <c r="E38" s="32">
        <f t="shared" si="8"/>
        <v>3404</v>
      </c>
      <c r="F38" s="33">
        <f t="shared" si="2"/>
        <v>39.3116988104862</v>
      </c>
      <c r="G38" s="31">
        <v>3294</v>
      </c>
      <c r="H38" s="31">
        <v>110</v>
      </c>
      <c r="I38" s="32">
        <f t="shared" si="9"/>
        <v>5255</v>
      </c>
      <c r="J38" s="33">
        <f t="shared" si="4"/>
        <v>60.68830118951381</v>
      </c>
      <c r="K38" s="31">
        <v>0</v>
      </c>
      <c r="L38" s="33">
        <f t="shared" si="5"/>
        <v>0</v>
      </c>
      <c r="M38" s="31">
        <v>0</v>
      </c>
      <c r="N38" s="33">
        <f t="shared" si="6"/>
        <v>0</v>
      </c>
      <c r="O38" s="31">
        <v>5255</v>
      </c>
      <c r="P38" s="31">
        <v>3464</v>
      </c>
      <c r="Q38" s="33">
        <f t="shared" si="7"/>
        <v>60.68830118951381</v>
      </c>
      <c r="R38" s="31" t="s">
        <v>221</v>
      </c>
      <c r="S38" s="31"/>
      <c r="T38" s="31"/>
      <c r="U38" s="31"/>
    </row>
    <row r="39" spans="1:21" ht="13.5">
      <c r="A39" s="54" t="s">
        <v>50</v>
      </c>
      <c r="B39" s="54" t="s">
        <v>106</v>
      </c>
      <c r="C39" s="55" t="s">
        <v>107</v>
      </c>
      <c r="D39" s="31">
        <f t="shared" si="0"/>
        <v>1778</v>
      </c>
      <c r="E39" s="32">
        <f t="shared" si="8"/>
        <v>1067</v>
      </c>
      <c r="F39" s="33">
        <f t="shared" si="2"/>
        <v>60.01124859392576</v>
      </c>
      <c r="G39" s="31">
        <v>997</v>
      </c>
      <c r="H39" s="31">
        <v>70</v>
      </c>
      <c r="I39" s="32">
        <f t="shared" si="9"/>
        <v>711</v>
      </c>
      <c r="J39" s="33">
        <f t="shared" si="4"/>
        <v>39.98875140607424</v>
      </c>
      <c r="K39" s="31">
        <v>0</v>
      </c>
      <c r="L39" s="33">
        <f t="shared" si="5"/>
        <v>0</v>
      </c>
      <c r="M39" s="31">
        <v>0</v>
      </c>
      <c r="N39" s="33">
        <f t="shared" si="6"/>
        <v>0</v>
      </c>
      <c r="O39" s="31">
        <v>711</v>
      </c>
      <c r="P39" s="31">
        <v>640</v>
      </c>
      <c r="Q39" s="33">
        <f t="shared" si="7"/>
        <v>39.98875140607424</v>
      </c>
      <c r="R39" s="31"/>
      <c r="S39" s="31"/>
      <c r="T39" s="31" t="s">
        <v>221</v>
      </c>
      <c r="U39" s="31"/>
    </row>
    <row r="40" spans="1:21" ht="13.5">
      <c r="A40" s="54" t="s">
        <v>50</v>
      </c>
      <c r="B40" s="54" t="s">
        <v>108</v>
      </c>
      <c r="C40" s="55" t="s">
        <v>0</v>
      </c>
      <c r="D40" s="31">
        <f t="shared" si="0"/>
        <v>7110</v>
      </c>
      <c r="E40" s="32">
        <f t="shared" si="8"/>
        <v>5010</v>
      </c>
      <c r="F40" s="33">
        <f t="shared" si="2"/>
        <v>70.46413502109705</v>
      </c>
      <c r="G40" s="31">
        <v>4755</v>
      </c>
      <c r="H40" s="31">
        <v>255</v>
      </c>
      <c r="I40" s="32">
        <f t="shared" si="9"/>
        <v>2100</v>
      </c>
      <c r="J40" s="33">
        <f t="shared" si="4"/>
        <v>29.535864978902953</v>
      </c>
      <c r="K40" s="31">
        <v>0</v>
      </c>
      <c r="L40" s="33">
        <f t="shared" si="5"/>
        <v>0</v>
      </c>
      <c r="M40" s="31">
        <v>0</v>
      </c>
      <c r="N40" s="33">
        <f t="shared" si="6"/>
        <v>0</v>
      </c>
      <c r="O40" s="31">
        <v>2100</v>
      </c>
      <c r="P40" s="31">
        <v>1543</v>
      </c>
      <c r="Q40" s="33">
        <f t="shared" si="7"/>
        <v>29.535864978902953</v>
      </c>
      <c r="R40" s="31" t="s">
        <v>221</v>
      </c>
      <c r="S40" s="31"/>
      <c r="T40" s="31"/>
      <c r="U40" s="31"/>
    </row>
    <row r="41" spans="1:21" ht="13.5">
      <c r="A41" s="54" t="s">
        <v>50</v>
      </c>
      <c r="B41" s="54" t="s">
        <v>109</v>
      </c>
      <c r="C41" s="55" t="s">
        <v>110</v>
      </c>
      <c r="D41" s="31">
        <f t="shared" si="0"/>
        <v>6441</v>
      </c>
      <c r="E41" s="32">
        <f t="shared" si="8"/>
        <v>2116</v>
      </c>
      <c r="F41" s="33">
        <f t="shared" si="2"/>
        <v>32.852041608445894</v>
      </c>
      <c r="G41" s="31">
        <v>2116</v>
      </c>
      <c r="H41" s="31">
        <v>0</v>
      </c>
      <c r="I41" s="32">
        <f t="shared" si="9"/>
        <v>4325</v>
      </c>
      <c r="J41" s="33">
        <f t="shared" si="4"/>
        <v>67.14795839155411</v>
      </c>
      <c r="K41" s="31">
        <v>0</v>
      </c>
      <c r="L41" s="33">
        <f t="shared" si="5"/>
        <v>0</v>
      </c>
      <c r="M41" s="31">
        <v>0</v>
      </c>
      <c r="N41" s="33">
        <f t="shared" si="6"/>
        <v>0</v>
      </c>
      <c r="O41" s="31">
        <v>4325</v>
      </c>
      <c r="P41" s="31">
        <v>2513</v>
      </c>
      <c r="Q41" s="33">
        <f t="shared" si="7"/>
        <v>67.14795839155411</v>
      </c>
      <c r="R41" s="31" t="s">
        <v>221</v>
      </c>
      <c r="S41" s="31"/>
      <c r="T41" s="31"/>
      <c r="U41" s="31"/>
    </row>
    <row r="42" spans="1:21" ht="13.5">
      <c r="A42" s="54" t="s">
        <v>50</v>
      </c>
      <c r="B42" s="54" t="s">
        <v>215</v>
      </c>
      <c r="C42" s="55" t="s">
        <v>216</v>
      </c>
      <c r="D42" s="31">
        <f t="shared" si="0"/>
        <v>12498</v>
      </c>
      <c r="E42" s="32">
        <f t="shared" si="8"/>
        <v>6978</v>
      </c>
      <c r="F42" s="33">
        <f t="shared" si="2"/>
        <v>55.83293326932309</v>
      </c>
      <c r="G42" s="31">
        <v>6619</v>
      </c>
      <c r="H42" s="31">
        <v>359</v>
      </c>
      <c r="I42" s="32">
        <f t="shared" si="9"/>
        <v>5520</v>
      </c>
      <c r="J42" s="33">
        <f t="shared" si="4"/>
        <v>44.16706673067691</v>
      </c>
      <c r="K42" s="31">
        <v>0</v>
      </c>
      <c r="L42" s="33">
        <f t="shared" si="5"/>
        <v>0</v>
      </c>
      <c r="M42" s="31">
        <v>0</v>
      </c>
      <c r="N42" s="33">
        <f t="shared" si="6"/>
        <v>0</v>
      </c>
      <c r="O42" s="31">
        <v>5520</v>
      </c>
      <c r="P42" s="31">
        <v>4438</v>
      </c>
      <c r="Q42" s="33">
        <f t="shared" si="7"/>
        <v>44.16706673067691</v>
      </c>
      <c r="R42" s="31" t="s">
        <v>221</v>
      </c>
      <c r="S42" s="31"/>
      <c r="T42" s="31"/>
      <c r="U42" s="31"/>
    </row>
    <row r="43" spans="1:21" ht="13.5">
      <c r="A43" s="54" t="s">
        <v>50</v>
      </c>
      <c r="B43" s="54" t="s">
        <v>111</v>
      </c>
      <c r="C43" s="55" t="s">
        <v>112</v>
      </c>
      <c r="D43" s="31">
        <f t="shared" si="0"/>
        <v>18665</v>
      </c>
      <c r="E43" s="32">
        <f t="shared" si="8"/>
        <v>5520</v>
      </c>
      <c r="F43" s="33">
        <f t="shared" si="2"/>
        <v>29.57406911331369</v>
      </c>
      <c r="G43" s="31">
        <v>5520</v>
      </c>
      <c r="H43" s="31">
        <v>0</v>
      </c>
      <c r="I43" s="32">
        <f t="shared" si="9"/>
        <v>13145</v>
      </c>
      <c r="J43" s="33">
        <f t="shared" si="4"/>
        <v>70.42593088668632</v>
      </c>
      <c r="K43" s="31">
        <v>5700</v>
      </c>
      <c r="L43" s="33">
        <f t="shared" si="5"/>
        <v>30.53844093222609</v>
      </c>
      <c r="M43" s="31">
        <v>0</v>
      </c>
      <c r="N43" s="33">
        <f t="shared" si="6"/>
        <v>0</v>
      </c>
      <c r="O43" s="31">
        <v>7445</v>
      </c>
      <c r="P43" s="31">
        <v>3111</v>
      </c>
      <c r="Q43" s="33">
        <f t="shared" si="7"/>
        <v>39.88748995446022</v>
      </c>
      <c r="R43" s="31"/>
      <c r="S43" s="31"/>
      <c r="T43" s="31" t="s">
        <v>221</v>
      </c>
      <c r="U43" s="31"/>
    </row>
    <row r="44" spans="1:21" ht="13.5">
      <c r="A44" s="54" t="s">
        <v>50</v>
      </c>
      <c r="B44" s="54" t="s">
        <v>113</v>
      </c>
      <c r="C44" s="55" t="s">
        <v>114</v>
      </c>
      <c r="D44" s="31">
        <f t="shared" si="0"/>
        <v>8381</v>
      </c>
      <c r="E44" s="32">
        <f t="shared" si="8"/>
        <v>1323</v>
      </c>
      <c r="F44" s="33">
        <f t="shared" si="2"/>
        <v>15.785705763035438</v>
      </c>
      <c r="G44" s="31">
        <v>1323</v>
      </c>
      <c r="H44" s="31">
        <v>0</v>
      </c>
      <c r="I44" s="32">
        <f t="shared" si="9"/>
        <v>7058</v>
      </c>
      <c r="J44" s="33">
        <f t="shared" si="4"/>
        <v>84.21429423696456</v>
      </c>
      <c r="K44" s="31">
        <v>0</v>
      </c>
      <c r="L44" s="33">
        <f t="shared" si="5"/>
        <v>0</v>
      </c>
      <c r="M44" s="31">
        <v>0</v>
      </c>
      <c r="N44" s="33">
        <f t="shared" si="6"/>
        <v>0</v>
      </c>
      <c r="O44" s="31">
        <v>7058</v>
      </c>
      <c r="P44" s="31">
        <v>3545</v>
      </c>
      <c r="Q44" s="33">
        <f t="shared" si="7"/>
        <v>84.21429423696456</v>
      </c>
      <c r="R44" s="31" t="s">
        <v>221</v>
      </c>
      <c r="S44" s="31"/>
      <c r="T44" s="31"/>
      <c r="U44" s="31"/>
    </row>
    <row r="45" spans="1:21" ht="13.5">
      <c r="A45" s="54" t="s">
        <v>50</v>
      </c>
      <c r="B45" s="54" t="s">
        <v>115</v>
      </c>
      <c r="C45" s="55" t="s">
        <v>116</v>
      </c>
      <c r="D45" s="31">
        <f t="shared" si="0"/>
        <v>32757</v>
      </c>
      <c r="E45" s="32">
        <f t="shared" si="8"/>
        <v>3272</v>
      </c>
      <c r="F45" s="33">
        <f t="shared" si="2"/>
        <v>9.988704704338005</v>
      </c>
      <c r="G45" s="31">
        <v>3272</v>
      </c>
      <c r="H45" s="31">
        <v>0</v>
      </c>
      <c r="I45" s="32">
        <f t="shared" si="9"/>
        <v>29485</v>
      </c>
      <c r="J45" s="33">
        <f t="shared" si="4"/>
        <v>90.011295295662</v>
      </c>
      <c r="K45" s="31">
        <v>18607</v>
      </c>
      <c r="L45" s="33">
        <f t="shared" si="5"/>
        <v>56.803126049394024</v>
      </c>
      <c r="M45" s="31">
        <v>0</v>
      </c>
      <c r="N45" s="33">
        <f t="shared" si="6"/>
        <v>0</v>
      </c>
      <c r="O45" s="31">
        <v>10878</v>
      </c>
      <c r="P45" s="31">
        <v>1999</v>
      </c>
      <c r="Q45" s="33">
        <f t="shared" si="7"/>
        <v>33.20816924626797</v>
      </c>
      <c r="R45" s="31" t="s">
        <v>221</v>
      </c>
      <c r="S45" s="31"/>
      <c r="T45" s="31"/>
      <c r="U45" s="31"/>
    </row>
    <row r="46" spans="1:21" ht="13.5">
      <c r="A46" s="54" t="s">
        <v>50</v>
      </c>
      <c r="B46" s="54" t="s">
        <v>117</v>
      </c>
      <c r="C46" s="55" t="s">
        <v>118</v>
      </c>
      <c r="D46" s="31">
        <f t="shared" si="0"/>
        <v>12069</v>
      </c>
      <c r="E46" s="32">
        <f t="shared" si="8"/>
        <v>5280</v>
      </c>
      <c r="F46" s="33">
        <f t="shared" si="2"/>
        <v>43.74844643301019</v>
      </c>
      <c r="G46" s="31">
        <v>5280</v>
      </c>
      <c r="H46" s="31">
        <v>0</v>
      </c>
      <c r="I46" s="32">
        <f t="shared" si="9"/>
        <v>6789</v>
      </c>
      <c r="J46" s="33">
        <f t="shared" si="4"/>
        <v>56.25155356698981</v>
      </c>
      <c r="K46" s="31">
        <v>0</v>
      </c>
      <c r="L46" s="33">
        <f t="shared" si="5"/>
        <v>0</v>
      </c>
      <c r="M46" s="31">
        <v>0</v>
      </c>
      <c r="N46" s="33">
        <f t="shared" si="6"/>
        <v>0</v>
      </c>
      <c r="O46" s="31">
        <v>6789</v>
      </c>
      <c r="P46" s="31">
        <v>3592</v>
      </c>
      <c r="Q46" s="33">
        <f t="shared" si="7"/>
        <v>56.25155356698981</v>
      </c>
      <c r="R46" s="31" t="s">
        <v>221</v>
      </c>
      <c r="S46" s="31"/>
      <c r="T46" s="31"/>
      <c r="U46" s="31"/>
    </row>
    <row r="47" spans="1:21" ht="13.5">
      <c r="A47" s="54" t="s">
        <v>50</v>
      </c>
      <c r="B47" s="54" t="s">
        <v>217</v>
      </c>
      <c r="C47" s="55" t="s">
        <v>219</v>
      </c>
      <c r="D47" s="31">
        <f t="shared" si="0"/>
        <v>20426</v>
      </c>
      <c r="E47" s="32">
        <f t="shared" si="8"/>
        <v>11504</v>
      </c>
      <c r="F47" s="33">
        <f t="shared" si="2"/>
        <v>56.32037599138353</v>
      </c>
      <c r="G47" s="31">
        <v>11504</v>
      </c>
      <c r="H47" s="31">
        <v>0</v>
      </c>
      <c r="I47" s="32">
        <f t="shared" si="9"/>
        <v>8922</v>
      </c>
      <c r="J47" s="33">
        <f t="shared" si="4"/>
        <v>43.67962400861647</v>
      </c>
      <c r="K47" s="31">
        <v>0</v>
      </c>
      <c r="L47" s="33">
        <f t="shared" si="5"/>
        <v>0</v>
      </c>
      <c r="M47" s="31">
        <v>0</v>
      </c>
      <c r="N47" s="33">
        <f t="shared" si="6"/>
        <v>0</v>
      </c>
      <c r="O47" s="31">
        <v>8922</v>
      </c>
      <c r="P47" s="31">
        <v>6543</v>
      </c>
      <c r="Q47" s="33">
        <f t="shared" si="7"/>
        <v>43.67962400861647</v>
      </c>
      <c r="R47" s="31" t="s">
        <v>221</v>
      </c>
      <c r="S47" s="31"/>
      <c r="T47" s="31"/>
      <c r="U47" s="31"/>
    </row>
    <row r="48" spans="1:21" ht="13.5">
      <c r="A48" s="54" t="s">
        <v>50</v>
      </c>
      <c r="B48" s="54" t="s">
        <v>119</v>
      </c>
      <c r="C48" s="55" t="s">
        <v>120</v>
      </c>
      <c r="D48" s="31">
        <f t="shared" si="0"/>
        <v>5629</v>
      </c>
      <c r="E48" s="32">
        <f t="shared" si="8"/>
        <v>2546</v>
      </c>
      <c r="F48" s="33">
        <f t="shared" si="2"/>
        <v>45.230058624977794</v>
      </c>
      <c r="G48" s="31">
        <v>2546</v>
      </c>
      <c r="H48" s="31">
        <v>0</v>
      </c>
      <c r="I48" s="32">
        <f t="shared" si="9"/>
        <v>3083</v>
      </c>
      <c r="J48" s="33">
        <f t="shared" si="4"/>
        <v>54.7699413750222</v>
      </c>
      <c r="K48" s="31">
        <v>0</v>
      </c>
      <c r="L48" s="33">
        <f t="shared" si="5"/>
        <v>0</v>
      </c>
      <c r="M48" s="31">
        <v>0</v>
      </c>
      <c r="N48" s="33">
        <f t="shared" si="6"/>
        <v>0</v>
      </c>
      <c r="O48" s="31">
        <v>3083</v>
      </c>
      <c r="P48" s="31">
        <v>1000</v>
      </c>
      <c r="Q48" s="33">
        <f t="shared" si="7"/>
        <v>54.7699413750222</v>
      </c>
      <c r="R48" s="31" t="s">
        <v>221</v>
      </c>
      <c r="S48" s="31"/>
      <c r="T48" s="31"/>
      <c r="U48" s="31"/>
    </row>
    <row r="49" spans="1:21" ht="13.5">
      <c r="A49" s="54" t="s">
        <v>50</v>
      </c>
      <c r="B49" s="54" t="s">
        <v>121</v>
      </c>
      <c r="C49" s="55" t="s">
        <v>122</v>
      </c>
      <c r="D49" s="31">
        <f t="shared" si="0"/>
        <v>7068</v>
      </c>
      <c r="E49" s="32">
        <f t="shared" si="8"/>
        <v>1141</v>
      </c>
      <c r="F49" s="33">
        <f t="shared" si="2"/>
        <v>16.143180531975098</v>
      </c>
      <c r="G49" s="31">
        <v>1141</v>
      </c>
      <c r="H49" s="31">
        <v>0</v>
      </c>
      <c r="I49" s="32">
        <f t="shared" si="9"/>
        <v>5927</v>
      </c>
      <c r="J49" s="33">
        <f t="shared" si="4"/>
        <v>83.8568194680249</v>
      </c>
      <c r="K49" s="31">
        <v>1920</v>
      </c>
      <c r="L49" s="33">
        <f t="shared" si="5"/>
        <v>27.164685908319186</v>
      </c>
      <c r="M49" s="31">
        <v>0</v>
      </c>
      <c r="N49" s="33">
        <f t="shared" si="6"/>
        <v>0</v>
      </c>
      <c r="O49" s="31">
        <v>4007</v>
      </c>
      <c r="P49" s="31">
        <v>327</v>
      </c>
      <c r="Q49" s="33">
        <f t="shared" si="7"/>
        <v>56.69213355970572</v>
      </c>
      <c r="R49" s="31" t="s">
        <v>221</v>
      </c>
      <c r="S49" s="31"/>
      <c r="T49" s="31"/>
      <c r="U49" s="31"/>
    </row>
    <row r="50" spans="1:21" ht="13.5">
      <c r="A50" s="54" t="s">
        <v>50</v>
      </c>
      <c r="B50" s="54" t="s">
        <v>123</v>
      </c>
      <c r="C50" s="55" t="s">
        <v>124</v>
      </c>
      <c r="D50" s="31">
        <f t="shared" si="0"/>
        <v>16328</v>
      </c>
      <c r="E50" s="32">
        <f t="shared" si="8"/>
        <v>4370</v>
      </c>
      <c r="F50" s="33">
        <f t="shared" si="2"/>
        <v>26.76384125428711</v>
      </c>
      <c r="G50" s="31">
        <v>4370</v>
      </c>
      <c r="H50" s="31">
        <v>0</v>
      </c>
      <c r="I50" s="32">
        <f t="shared" si="9"/>
        <v>11958</v>
      </c>
      <c r="J50" s="33">
        <f t="shared" si="4"/>
        <v>73.23615874571288</v>
      </c>
      <c r="K50" s="31">
        <v>2419</v>
      </c>
      <c r="L50" s="33">
        <f t="shared" si="5"/>
        <v>14.815041646251837</v>
      </c>
      <c r="M50" s="31">
        <v>0</v>
      </c>
      <c r="N50" s="33">
        <f t="shared" si="6"/>
        <v>0</v>
      </c>
      <c r="O50" s="31">
        <v>9539</v>
      </c>
      <c r="P50" s="31">
        <v>978</v>
      </c>
      <c r="Q50" s="33">
        <f t="shared" si="7"/>
        <v>58.42111709946105</v>
      </c>
      <c r="R50" s="31" t="s">
        <v>221</v>
      </c>
      <c r="S50" s="31"/>
      <c r="T50" s="31"/>
      <c r="U50" s="31"/>
    </row>
    <row r="51" spans="1:21" ht="13.5">
      <c r="A51" s="54" t="s">
        <v>50</v>
      </c>
      <c r="B51" s="54" t="s">
        <v>125</v>
      </c>
      <c r="C51" s="55" t="s">
        <v>126</v>
      </c>
      <c r="D51" s="31">
        <f t="shared" si="0"/>
        <v>8723</v>
      </c>
      <c r="E51" s="32">
        <f t="shared" si="8"/>
        <v>3442</v>
      </c>
      <c r="F51" s="33">
        <f t="shared" si="2"/>
        <v>39.458901753983724</v>
      </c>
      <c r="G51" s="31">
        <v>3442</v>
      </c>
      <c r="H51" s="31">
        <v>0</v>
      </c>
      <c r="I51" s="32">
        <f t="shared" si="9"/>
        <v>5281</v>
      </c>
      <c r="J51" s="33">
        <f t="shared" si="4"/>
        <v>60.541098246016276</v>
      </c>
      <c r="K51" s="31">
        <v>1299</v>
      </c>
      <c r="L51" s="33">
        <f t="shared" si="5"/>
        <v>14.891665711337843</v>
      </c>
      <c r="M51" s="31">
        <v>0</v>
      </c>
      <c r="N51" s="33">
        <f t="shared" si="6"/>
        <v>0</v>
      </c>
      <c r="O51" s="31">
        <v>3982</v>
      </c>
      <c r="P51" s="31">
        <v>931</v>
      </c>
      <c r="Q51" s="33">
        <f t="shared" si="7"/>
        <v>45.64943253467844</v>
      </c>
      <c r="R51" s="31" t="s">
        <v>221</v>
      </c>
      <c r="S51" s="31"/>
      <c r="T51" s="31"/>
      <c r="U51" s="31"/>
    </row>
    <row r="52" spans="1:21" ht="13.5">
      <c r="A52" s="54" t="s">
        <v>50</v>
      </c>
      <c r="B52" s="54" t="s">
        <v>127</v>
      </c>
      <c r="C52" s="55" t="s">
        <v>128</v>
      </c>
      <c r="D52" s="31">
        <f t="shared" si="0"/>
        <v>5130</v>
      </c>
      <c r="E52" s="32">
        <f t="shared" si="8"/>
        <v>376</v>
      </c>
      <c r="F52" s="33">
        <f t="shared" si="2"/>
        <v>7.329434697855751</v>
      </c>
      <c r="G52" s="31">
        <v>376</v>
      </c>
      <c r="H52" s="31">
        <v>0</v>
      </c>
      <c r="I52" s="32">
        <f t="shared" si="9"/>
        <v>4754</v>
      </c>
      <c r="J52" s="33">
        <f t="shared" si="4"/>
        <v>92.67056530214425</v>
      </c>
      <c r="K52" s="31">
        <v>4565</v>
      </c>
      <c r="L52" s="33">
        <f t="shared" si="5"/>
        <v>88.98635477582846</v>
      </c>
      <c r="M52" s="31">
        <v>0</v>
      </c>
      <c r="N52" s="33">
        <f t="shared" si="6"/>
        <v>0</v>
      </c>
      <c r="O52" s="31">
        <v>189</v>
      </c>
      <c r="P52" s="31">
        <v>73</v>
      </c>
      <c r="Q52" s="33">
        <f t="shared" si="7"/>
        <v>3.684210526315789</v>
      </c>
      <c r="R52" s="31" t="s">
        <v>221</v>
      </c>
      <c r="S52" s="31"/>
      <c r="T52" s="31"/>
      <c r="U52" s="31"/>
    </row>
    <row r="53" spans="1:21" ht="13.5">
      <c r="A53" s="54" t="s">
        <v>50</v>
      </c>
      <c r="B53" s="54" t="s">
        <v>129</v>
      </c>
      <c r="C53" s="55" t="s">
        <v>130</v>
      </c>
      <c r="D53" s="31">
        <f t="shared" si="0"/>
        <v>2873</v>
      </c>
      <c r="E53" s="32">
        <f t="shared" si="8"/>
        <v>1021</v>
      </c>
      <c r="F53" s="33">
        <f t="shared" si="2"/>
        <v>35.53776540201879</v>
      </c>
      <c r="G53" s="31">
        <v>1021</v>
      </c>
      <c r="H53" s="31">
        <v>0</v>
      </c>
      <c r="I53" s="32">
        <f t="shared" si="9"/>
        <v>1852</v>
      </c>
      <c r="J53" s="33">
        <f t="shared" si="4"/>
        <v>64.46223459798121</v>
      </c>
      <c r="K53" s="31">
        <v>0</v>
      </c>
      <c r="L53" s="33">
        <f t="shared" si="5"/>
        <v>0</v>
      </c>
      <c r="M53" s="31">
        <v>0</v>
      </c>
      <c r="N53" s="33">
        <f t="shared" si="6"/>
        <v>0</v>
      </c>
      <c r="O53" s="31">
        <v>1852</v>
      </c>
      <c r="P53" s="31">
        <v>239</v>
      </c>
      <c r="Q53" s="33">
        <f t="shared" si="7"/>
        <v>64.46223459798121</v>
      </c>
      <c r="R53" s="31" t="s">
        <v>221</v>
      </c>
      <c r="S53" s="31"/>
      <c r="T53" s="31"/>
      <c r="U53" s="31"/>
    </row>
    <row r="54" spans="1:21" ht="13.5">
      <c r="A54" s="54" t="s">
        <v>50</v>
      </c>
      <c r="B54" s="54" t="s">
        <v>131</v>
      </c>
      <c r="C54" s="55" t="s">
        <v>132</v>
      </c>
      <c r="D54" s="31">
        <f t="shared" si="0"/>
        <v>2687</v>
      </c>
      <c r="E54" s="32">
        <f t="shared" si="8"/>
        <v>804</v>
      </c>
      <c r="F54" s="33">
        <f t="shared" si="2"/>
        <v>29.92184592482322</v>
      </c>
      <c r="G54" s="31">
        <v>804</v>
      </c>
      <c r="H54" s="31">
        <v>0</v>
      </c>
      <c r="I54" s="32">
        <f t="shared" si="9"/>
        <v>1883</v>
      </c>
      <c r="J54" s="33">
        <f t="shared" si="4"/>
        <v>70.07815407517678</v>
      </c>
      <c r="K54" s="31">
        <v>0</v>
      </c>
      <c r="L54" s="33">
        <f t="shared" si="5"/>
        <v>0</v>
      </c>
      <c r="M54" s="31">
        <v>0</v>
      </c>
      <c r="N54" s="33">
        <f t="shared" si="6"/>
        <v>0</v>
      </c>
      <c r="O54" s="31">
        <v>1883</v>
      </c>
      <c r="P54" s="31">
        <v>1324</v>
      </c>
      <c r="Q54" s="33">
        <f t="shared" si="7"/>
        <v>70.07815407517678</v>
      </c>
      <c r="R54" s="31" t="s">
        <v>221</v>
      </c>
      <c r="S54" s="31"/>
      <c r="T54" s="31"/>
      <c r="U54" s="31"/>
    </row>
    <row r="55" spans="1:21" ht="13.5">
      <c r="A55" s="54" t="s">
        <v>50</v>
      </c>
      <c r="B55" s="54" t="s">
        <v>133</v>
      </c>
      <c r="C55" s="55" t="s">
        <v>134</v>
      </c>
      <c r="D55" s="31">
        <f t="shared" si="0"/>
        <v>21755</v>
      </c>
      <c r="E55" s="32">
        <f t="shared" si="8"/>
        <v>8273</v>
      </c>
      <c r="F55" s="33">
        <f t="shared" si="2"/>
        <v>38.02803953114227</v>
      </c>
      <c r="G55" s="31">
        <v>8100</v>
      </c>
      <c r="H55" s="31">
        <v>173</v>
      </c>
      <c r="I55" s="32">
        <f t="shared" si="9"/>
        <v>13482</v>
      </c>
      <c r="J55" s="33">
        <f t="shared" si="4"/>
        <v>61.97196046885773</v>
      </c>
      <c r="K55" s="31">
        <v>0</v>
      </c>
      <c r="L55" s="33">
        <f t="shared" si="5"/>
        <v>0</v>
      </c>
      <c r="M55" s="31">
        <v>0</v>
      </c>
      <c r="N55" s="33">
        <f t="shared" si="6"/>
        <v>0</v>
      </c>
      <c r="O55" s="31">
        <v>13482</v>
      </c>
      <c r="P55" s="31">
        <v>8673</v>
      </c>
      <c r="Q55" s="33">
        <f t="shared" si="7"/>
        <v>61.97196046885773</v>
      </c>
      <c r="R55" s="31" t="s">
        <v>221</v>
      </c>
      <c r="S55" s="31"/>
      <c r="T55" s="31"/>
      <c r="U55" s="31"/>
    </row>
    <row r="56" spans="1:21" ht="13.5">
      <c r="A56" s="54" t="s">
        <v>50</v>
      </c>
      <c r="B56" s="54" t="s">
        <v>135</v>
      </c>
      <c r="C56" s="55" t="s">
        <v>136</v>
      </c>
      <c r="D56" s="31">
        <f t="shared" si="0"/>
        <v>5762</v>
      </c>
      <c r="E56" s="32">
        <f t="shared" si="8"/>
        <v>2612</v>
      </c>
      <c r="F56" s="33">
        <f t="shared" si="2"/>
        <v>45.33148212426241</v>
      </c>
      <c r="G56" s="31">
        <v>2542</v>
      </c>
      <c r="H56" s="31">
        <v>70</v>
      </c>
      <c r="I56" s="32">
        <f t="shared" si="9"/>
        <v>3150</v>
      </c>
      <c r="J56" s="33">
        <f t="shared" si="4"/>
        <v>54.668517875737585</v>
      </c>
      <c r="K56" s="31">
        <v>0</v>
      </c>
      <c r="L56" s="33">
        <f t="shared" si="5"/>
        <v>0</v>
      </c>
      <c r="M56" s="31">
        <v>0</v>
      </c>
      <c r="N56" s="33">
        <f t="shared" si="6"/>
        <v>0</v>
      </c>
      <c r="O56" s="31">
        <v>3150</v>
      </c>
      <c r="P56" s="31">
        <v>367</v>
      </c>
      <c r="Q56" s="33">
        <f t="shared" si="7"/>
        <v>54.668517875737585</v>
      </c>
      <c r="R56" s="31" t="s">
        <v>221</v>
      </c>
      <c r="S56" s="31"/>
      <c r="T56" s="31"/>
      <c r="U56" s="31"/>
    </row>
    <row r="57" spans="1:21" ht="13.5">
      <c r="A57" s="54" t="s">
        <v>50</v>
      </c>
      <c r="B57" s="54" t="s">
        <v>137</v>
      </c>
      <c r="C57" s="55" t="s">
        <v>29</v>
      </c>
      <c r="D57" s="31">
        <f t="shared" si="0"/>
        <v>12193</v>
      </c>
      <c r="E57" s="32">
        <f t="shared" si="8"/>
        <v>9174</v>
      </c>
      <c r="F57" s="33">
        <f t="shared" si="2"/>
        <v>75.23989174116296</v>
      </c>
      <c r="G57" s="31">
        <v>9094</v>
      </c>
      <c r="H57" s="31">
        <v>80</v>
      </c>
      <c r="I57" s="32">
        <f t="shared" si="9"/>
        <v>3019</v>
      </c>
      <c r="J57" s="33">
        <f t="shared" si="4"/>
        <v>24.76010825883704</v>
      </c>
      <c r="K57" s="31">
        <v>659</v>
      </c>
      <c r="L57" s="33">
        <f t="shared" si="5"/>
        <v>5.404740424833921</v>
      </c>
      <c r="M57" s="31">
        <v>0</v>
      </c>
      <c r="N57" s="33">
        <f t="shared" si="6"/>
        <v>0</v>
      </c>
      <c r="O57" s="31">
        <v>2360</v>
      </c>
      <c r="P57" s="31">
        <v>2360</v>
      </c>
      <c r="Q57" s="33">
        <f t="shared" si="7"/>
        <v>19.35536783400312</v>
      </c>
      <c r="R57" s="31" t="s">
        <v>221</v>
      </c>
      <c r="S57" s="31"/>
      <c r="T57" s="31"/>
      <c r="U57" s="31"/>
    </row>
    <row r="58" spans="1:21" ht="13.5">
      <c r="A58" s="54" t="s">
        <v>50</v>
      </c>
      <c r="B58" s="54" t="s">
        <v>138</v>
      </c>
      <c r="C58" s="55" t="s">
        <v>139</v>
      </c>
      <c r="D58" s="31">
        <f t="shared" si="0"/>
        <v>11871</v>
      </c>
      <c r="E58" s="32">
        <f t="shared" si="8"/>
        <v>5700</v>
      </c>
      <c r="F58" s="33">
        <f t="shared" si="2"/>
        <v>48.016173869092746</v>
      </c>
      <c r="G58" s="31">
        <v>5615</v>
      </c>
      <c r="H58" s="31">
        <v>85</v>
      </c>
      <c r="I58" s="32">
        <f t="shared" si="9"/>
        <v>6171</v>
      </c>
      <c r="J58" s="33">
        <f t="shared" si="4"/>
        <v>51.983826130907254</v>
      </c>
      <c r="K58" s="31">
        <v>2579</v>
      </c>
      <c r="L58" s="33">
        <f t="shared" si="5"/>
        <v>21.725212703226347</v>
      </c>
      <c r="M58" s="31">
        <v>0</v>
      </c>
      <c r="N58" s="33">
        <f t="shared" si="6"/>
        <v>0</v>
      </c>
      <c r="O58" s="31">
        <v>3592</v>
      </c>
      <c r="P58" s="31">
        <v>1524</v>
      </c>
      <c r="Q58" s="33">
        <f t="shared" si="7"/>
        <v>30.258613427680903</v>
      </c>
      <c r="R58" s="31" t="s">
        <v>221</v>
      </c>
      <c r="S58" s="31"/>
      <c r="T58" s="31"/>
      <c r="U58" s="31"/>
    </row>
    <row r="59" spans="1:21" ht="13.5">
      <c r="A59" s="54" t="s">
        <v>50</v>
      </c>
      <c r="B59" s="54" t="s">
        <v>140</v>
      </c>
      <c r="C59" s="55" t="s">
        <v>141</v>
      </c>
      <c r="D59" s="31">
        <f t="shared" si="0"/>
        <v>4940</v>
      </c>
      <c r="E59" s="32">
        <f t="shared" si="8"/>
        <v>2308</v>
      </c>
      <c r="F59" s="33">
        <f t="shared" si="2"/>
        <v>46.72064777327935</v>
      </c>
      <c r="G59" s="31">
        <v>2085</v>
      </c>
      <c r="H59" s="31">
        <v>223</v>
      </c>
      <c r="I59" s="32">
        <f t="shared" si="9"/>
        <v>2632</v>
      </c>
      <c r="J59" s="33">
        <f t="shared" si="4"/>
        <v>53.27935222672065</v>
      </c>
      <c r="K59" s="31">
        <v>1409</v>
      </c>
      <c r="L59" s="33">
        <f t="shared" si="5"/>
        <v>28.522267206477732</v>
      </c>
      <c r="M59" s="31">
        <v>0</v>
      </c>
      <c r="N59" s="33">
        <f t="shared" si="6"/>
        <v>0</v>
      </c>
      <c r="O59" s="31">
        <v>1223</v>
      </c>
      <c r="P59" s="31">
        <v>685</v>
      </c>
      <c r="Q59" s="33">
        <f t="shared" si="7"/>
        <v>24.757085020242915</v>
      </c>
      <c r="R59" s="31" t="s">
        <v>221</v>
      </c>
      <c r="S59" s="31"/>
      <c r="T59" s="31"/>
      <c r="U59" s="31"/>
    </row>
    <row r="60" spans="1:21" ht="13.5">
      <c r="A60" s="54" t="s">
        <v>50</v>
      </c>
      <c r="B60" s="54" t="s">
        <v>142</v>
      </c>
      <c r="C60" s="55" t="s">
        <v>143</v>
      </c>
      <c r="D60" s="31">
        <f t="shared" si="0"/>
        <v>2688</v>
      </c>
      <c r="E60" s="32">
        <f t="shared" si="8"/>
        <v>1021</v>
      </c>
      <c r="F60" s="33">
        <f t="shared" si="2"/>
        <v>37.983630952380956</v>
      </c>
      <c r="G60" s="31">
        <v>901</v>
      </c>
      <c r="H60" s="31">
        <v>120</v>
      </c>
      <c r="I60" s="32">
        <f t="shared" si="9"/>
        <v>1667</v>
      </c>
      <c r="J60" s="33">
        <f t="shared" si="4"/>
        <v>62.016369047619044</v>
      </c>
      <c r="K60" s="31">
        <v>787</v>
      </c>
      <c r="L60" s="33">
        <f t="shared" si="5"/>
        <v>29.278273809523807</v>
      </c>
      <c r="M60" s="31">
        <v>0</v>
      </c>
      <c r="N60" s="33">
        <f t="shared" si="6"/>
        <v>0</v>
      </c>
      <c r="O60" s="31">
        <v>880</v>
      </c>
      <c r="P60" s="31">
        <v>880</v>
      </c>
      <c r="Q60" s="33">
        <f t="shared" si="7"/>
        <v>32.73809523809524</v>
      </c>
      <c r="R60" s="31" t="s">
        <v>221</v>
      </c>
      <c r="S60" s="31"/>
      <c r="T60" s="31"/>
      <c r="U60" s="31"/>
    </row>
    <row r="61" spans="1:21" ht="13.5">
      <c r="A61" s="54" t="s">
        <v>50</v>
      </c>
      <c r="B61" s="54" t="s">
        <v>144</v>
      </c>
      <c r="C61" s="55" t="s">
        <v>145</v>
      </c>
      <c r="D61" s="31">
        <f t="shared" si="0"/>
        <v>5627</v>
      </c>
      <c r="E61" s="32">
        <f t="shared" si="8"/>
        <v>3409</v>
      </c>
      <c r="F61" s="33">
        <f t="shared" si="2"/>
        <v>60.58290385640661</v>
      </c>
      <c r="G61" s="31">
        <v>3409</v>
      </c>
      <c r="H61" s="31">
        <v>0</v>
      </c>
      <c r="I61" s="32">
        <f t="shared" si="9"/>
        <v>2218</v>
      </c>
      <c r="J61" s="33">
        <f t="shared" si="4"/>
        <v>39.41709614359339</v>
      </c>
      <c r="K61" s="31">
        <v>0</v>
      </c>
      <c r="L61" s="33">
        <f t="shared" si="5"/>
        <v>0</v>
      </c>
      <c r="M61" s="31">
        <v>0</v>
      </c>
      <c r="N61" s="33">
        <f t="shared" si="6"/>
        <v>0</v>
      </c>
      <c r="O61" s="31">
        <v>2218</v>
      </c>
      <c r="P61" s="31">
        <v>792</v>
      </c>
      <c r="Q61" s="33">
        <f t="shared" si="7"/>
        <v>39.41709614359339</v>
      </c>
      <c r="R61" s="31" t="s">
        <v>221</v>
      </c>
      <c r="S61" s="31"/>
      <c r="T61" s="31"/>
      <c r="U61" s="31"/>
    </row>
    <row r="62" spans="1:21" ht="13.5">
      <c r="A62" s="54" t="s">
        <v>50</v>
      </c>
      <c r="B62" s="54" t="s">
        <v>146</v>
      </c>
      <c r="C62" s="55" t="s">
        <v>147</v>
      </c>
      <c r="D62" s="31">
        <f t="shared" si="0"/>
        <v>1564</v>
      </c>
      <c r="E62" s="32">
        <f t="shared" si="8"/>
        <v>363</v>
      </c>
      <c r="F62" s="33">
        <f t="shared" si="2"/>
        <v>23.209718670076725</v>
      </c>
      <c r="G62" s="31">
        <v>278</v>
      </c>
      <c r="H62" s="31">
        <v>85</v>
      </c>
      <c r="I62" s="32">
        <f t="shared" si="9"/>
        <v>1201</v>
      </c>
      <c r="J62" s="33">
        <f t="shared" si="4"/>
        <v>76.79028132992327</v>
      </c>
      <c r="K62" s="31">
        <v>0</v>
      </c>
      <c r="L62" s="33">
        <f t="shared" si="5"/>
        <v>0</v>
      </c>
      <c r="M62" s="31">
        <v>448</v>
      </c>
      <c r="N62" s="33">
        <f t="shared" si="6"/>
        <v>28.644501278772378</v>
      </c>
      <c r="O62" s="31">
        <v>753</v>
      </c>
      <c r="P62" s="31">
        <v>240</v>
      </c>
      <c r="Q62" s="33">
        <f t="shared" si="7"/>
        <v>48.14578005115089</v>
      </c>
      <c r="R62" s="31" t="s">
        <v>221</v>
      </c>
      <c r="S62" s="31"/>
      <c r="T62" s="31"/>
      <c r="U62" s="31"/>
    </row>
    <row r="63" spans="1:21" ht="13.5">
      <c r="A63" s="54" t="s">
        <v>50</v>
      </c>
      <c r="B63" s="54" t="s">
        <v>148</v>
      </c>
      <c r="C63" s="55" t="s">
        <v>149</v>
      </c>
      <c r="D63" s="31">
        <f t="shared" si="0"/>
        <v>4090</v>
      </c>
      <c r="E63" s="32">
        <f t="shared" si="8"/>
        <v>1503</v>
      </c>
      <c r="F63" s="33">
        <f t="shared" si="2"/>
        <v>36.7481662591687</v>
      </c>
      <c r="G63" s="31">
        <v>1350</v>
      </c>
      <c r="H63" s="31">
        <v>153</v>
      </c>
      <c r="I63" s="32">
        <f t="shared" si="9"/>
        <v>2587</v>
      </c>
      <c r="J63" s="33">
        <f t="shared" si="4"/>
        <v>63.2518337408313</v>
      </c>
      <c r="K63" s="31">
        <v>0</v>
      </c>
      <c r="L63" s="33">
        <f t="shared" si="5"/>
        <v>0</v>
      </c>
      <c r="M63" s="31">
        <v>0</v>
      </c>
      <c r="N63" s="33">
        <f t="shared" si="6"/>
        <v>0</v>
      </c>
      <c r="O63" s="31">
        <v>2587</v>
      </c>
      <c r="P63" s="31">
        <v>2346</v>
      </c>
      <c r="Q63" s="33">
        <f t="shared" si="7"/>
        <v>63.2518337408313</v>
      </c>
      <c r="R63" s="31" t="s">
        <v>221</v>
      </c>
      <c r="S63" s="31"/>
      <c r="T63" s="31"/>
      <c r="U63" s="31"/>
    </row>
    <row r="64" spans="1:21" ht="13.5">
      <c r="A64" s="54" t="s">
        <v>50</v>
      </c>
      <c r="B64" s="54" t="s">
        <v>150</v>
      </c>
      <c r="C64" s="55" t="s">
        <v>151</v>
      </c>
      <c r="D64" s="31">
        <f t="shared" si="0"/>
        <v>5125</v>
      </c>
      <c r="E64" s="32">
        <f t="shared" si="8"/>
        <v>3203</v>
      </c>
      <c r="F64" s="33">
        <f t="shared" si="2"/>
        <v>62.49756097560976</v>
      </c>
      <c r="G64" s="31">
        <v>2853</v>
      </c>
      <c r="H64" s="31">
        <v>350</v>
      </c>
      <c r="I64" s="32">
        <f t="shared" si="9"/>
        <v>1922</v>
      </c>
      <c r="J64" s="33">
        <f t="shared" si="4"/>
        <v>37.50243902439024</v>
      </c>
      <c r="K64" s="31">
        <v>0</v>
      </c>
      <c r="L64" s="33">
        <f t="shared" si="5"/>
        <v>0</v>
      </c>
      <c r="M64" s="31">
        <v>0</v>
      </c>
      <c r="N64" s="33">
        <f t="shared" si="6"/>
        <v>0</v>
      </c>
      <c r="O64" s="31">
        <v>1922</v>
      </c>
      <c r="P64" s="31">
        <v>1715</v>
      </c>
      <c r="Q64" s="33">
        <f t="shared" si="7"/>
        <v>37.50243902439024</v>
      </c>
      <c r="R64" s="31" t="s">
        <v>221</v>
      </c>
      <c r="S64" s="31"/>
      <c r="T64" s="31"/>
      <c r="U64" s="31"/>
    </row>
    <row r="65" spans="1:21" ht="13.5">
      <c r="A65" s="54" t="s">
        <v>50</v>
      </c>
      <c r="B65" s="54" t="s">
        <v>33</v>
      </c>
      <c r="C65" s="55" t="s">
        <v>34</v>
      </c>
      <c r="D65" s="31">
        <f t="shared" si="0"/>
        <v>17580</v>
      </c>
      <c r="E65" s="32">
        <f t="shared" si="8"/>
        <v>5620</v>
      </c>
      <c r="F65" s="33">
        <f t="shared" si="2"/>
        <v>31.968145620022753</v>
      </c>
      <c r="G65" s="31">
        <v>5475</v>
      </c>
      <c r="H65" s="31">
        <v>145</v>
      </c>
      <c r="I65" s="32">
        <f t="shared" si="9"/>
        <v>11960</v>
      </c>
      <c r="J65" s="33">
        <f t="shared" si="4"/>
        <v>68.03185437997725</v>
      </c>
      <c r="K65" s="31">
        <v>6978</v>
      </c>
      <c r="L65" s="33">
        <f t="shared" si="5"/>
        <v>39.69283276450512</v>
      </c>
      <c r="M65" s="31">
        <v>0</v>
      </c>
      <c r="N65" s="33">
        <f t="shared" si="6"/>
        <v>0</v>
      </c>
      <c r="O65" s="31">
        <v>4982</v>
      </c>
      <c r="P65" s="31">
        <v>1982</v>
      </c>
      <c r="Q65" s="33">
        <f t="shared" si="7"/>
        <v>28.339021615472127</v>
      </c>
      <c r="R65" s="31" t="s">
        <v>221</v>
      </c>
      <c r="S65" s="31"/>
      <c r="T65" s="31"/>
      <c r="U65" s="31"/>
    </row>
    <row r="66" spans="1:21" ht="13.5">
      <c r="A66" s="54" t="s">
        <v>50</v>
      </c>
      <c r="B66" s="54" t="s">
        <v>152</v>
      </c>
      <c r="C66" s="55" t="s">
        <v>30</v>
      </c>
      <c r="D66" s="31">
        <f t="shared" si="0"/>
        <v>6489</v>
      </c>
      <c r="E66" s="32">
        <f t="shared" si="8"/>
        <v>4181</v>
      </c>
      <c r="F66" s="33">
        <f t="shared" si="2"/>
        <v>64.43211588842657</v>
      </c>
      <c r="G66" s="31">
        <v>4181</v>
      </c>
      <c r="H66" s="31">
        <v>0</v>
      </c>
      <c r="I66" s="32">
        <f t="shared" si="9"/>
        <v>2308</v>
      </c>
      <c r="J66" s="33">
        <f t="shared" si="4"/>
        <v>35.567884111573434</v>
      </c>
      <c r="K66" s="31">
        <v>0</v>
      </c>
      <c r="L66" s="33">
        <f t="shared" si="5"/>
        <v>0</v>
      </c>
      <c r="M66" s="31">
        <v>0</v>
      </c>
      <c r="N66" s="33">
        <f t="shared" si="6"/>
        <v>0</v>
      </c>
      <c r="O66" s="31">
        <v>2308</v>
      </c>
      <c r="P66" s="31">
        <v>1081</v>
      </c>
      <c r="Q66" s="33">
        <f t="shared" si="7"/>
        <v>35.567884111573434</v>
      </c>
      <c r="R66" s="31" t="s">
        <v>221</v>
      </c>
      <c r="S66" s="31"/>
      <c r="T66" s="31"/>
      <c r="U66" s="31"/>
    </row>
    <row r="67" spans="1:21" ht="13.5">
      <c r="A67" s="54" t="s">
        <v>50</v>
      </c>
      <c r="B67" s="54" t="s">
        <v>153</v>
      </c>
      <c r="C67" s="55" t="s">
        <v>154</v>
      </c>
      <c r="D67" s="31">
        <f t="shared" si="0"/>
        <v>4231</v>
      </c>
      <c r="E67" s="32">
        <f t="shared" si="8"/>
        <v>1473</v>
      </c>
      <c r="F67" s="33">
        <f t="shared" si="2"/>
        <v>34.8144646655637</v>
      </c>
      <c r="G67" s="31">
        <v>1327</v>
      </c>
      <c r="H67" s="31">
        <v>146</v>
      </c>
      <c r="I67" s="32">
        <f t="shared" si="9"/>
        <v>2758</v>
      </c>
      <c r="J67" s="33">
        <f t="shared" si="4"/>
        <v>65.18553533443631</v>
      </c>
      <c r="K67" s="31">
        <v>0</v>
      </c>
      <c r="L67" s="33">
        <f t="shared" si="5"/>
        <v>0</v>
      </c>
      <c r="M67" s="31">
        <v>0</v>
      </c>
      <c r="N67" s="33">
        <f t="shared" si="6"/>
        <v>0</v>
      </c>
      <c r="O67" s="31">
        <v>2758</v>
      </c>
      <c r="P67" s="31">
        <v>2042</v>
      </c>
      <c r="Q67" s="33">
        <f t="shared" si="7"/>
        <v>65.18553533443631</v>
      </c>
      <c r="R67" s="31" t="s">
        <v>221</v>
      </c>
      <c r="S67" s="31"/>
      <c r="T67" s="31"/>
      <c r="U67" s="31"/>
    </row>
    <row r="68" spans="1:21" ht="13.5">
      <c r="A68" s="54" t="s">
        <v>50</v>
      </c>
      <c r="B68" s="54" t="s">
        <v>35</v>
      </c>
      <c r="C68" s="55" t="s">
        <v>36</v>
      </c>
      <c r="D68" s="31">
        <f t="shared" si="0"/>
        <v>3783</v>
      </c>
      <c r="E68" s="32">
        <f t="shared" si="8"/>
        <v>1619</v>
      </c>
      <c r="F68" s="33">
        <f t="shared" si="2"/>
        <v>42.796722178165474</v>
      </c>
      <c r="G68" s="31">
        <v>1599</v>
      </c>
      <c r="H68" s="31">
        <v>20</v>
      </c>
      <c r="I68" s="32">
        <f t="shared" si="9"/>
        <v>2164</v>
      </c>
      <c r="J68" s="33">
        <f t="shared" si="4"/>
        <v>57.20327782183452</v>
      </c>
      <c r="K68" s="31">
        <v>0</v>
      </c>
      <c r="L68" s="33">
        <f t="shared" si="5"/>
        <v>0</v>
      </c>
      <c r="M68" s="31">
        <v>0</v>
      </c>
      <c r="N68" s="33">
        <f t="shared" si="6"/>
        <v>0</v>
      </c>
      <c r="O68" s="31">
        <v>2164</v>
      </c>
      <c r="P68" s="31">
        <v>1718</v>
      </c>
      <c r="Q68" s="33">
        <f t="shared" si="7"/>
        <v>57.20327782183452</v>
      </c>
      <c r="R68" s="31" t="s">
        <v>221</v>
      </c>
      <c r="S68" s="31"/>
      <c r="T68" s="31"/>
      <c r="U68" s="31"/>
    </row>
    <row r="69" spans="1:21" ht="13.5">
      <c r="A69" s="54" t="s">
        <v>50</v>
      </c>
      <c r="B69" s="54" t="s">
        <v>37</v>
      </c>
      <c r="C69" s="55" t="s">
        <v>38</v>
      </c>
      <c r="D69" s="31">
        <f t="shared" si="0"/>
        <v>2981</v>
      </c>
      <c r="E69" s="32">
        <f t="shared" si="8"/>
        <v>1205</v>
      </c>
      <c r="F69" s="33">
        <f t="shared" si="2"/>
        <v>40.42267695404227</v>
      </c>
      <c r="G69" s="31">
        <v>1205</v>
      </c>
      <c r="H69" s="31">
        <v>0</v>
      </c>
      <c r="I69" s="32">
        <f t="shared" si="9"/>
        <v>1776</v>
      </c>
      <c r="J69" s="33">
        <f t="shared" si="4"/>
        <v>59.57732304595773</v>
      </c>
      <c r="K69" s="31">
        <v>0</v>
      </c>
      <c r="L69" s="33">
        <f t="shared" si="5"/>
        <v>0</v>
      </c>
      <c r="M69" s="31">
        <v>0</v>
      </c>
      <c r="N69" s="33">
        <f t="shared" si="6"/>
        <v>0</v>
      </c>
      <c r="O69" s="31">
        <v>1776</v>
      </c>
      <c r="P69" s="31">
        <v>1690</v>
      </c>
      <c r="Q69" s="33">
        <f t="shared" si="7"/>
        <v>59.57732304595773</v>
      </c>
      <c r="R69" s="31" t="s">
        <v>221</v>
      </c>
      <c r="S69" s="31"/>
      <c r="T69" s="31"/>
      <c r="U69" s="31"/>
    </row>
    <row r="70" spans="1:21" ht="13.5">
      <c r="A70" s="54" t="s">
        <v>50</v>
      </c>
      <c r="B70" s="54" t="s">
        <v>39</v>
      </c>
      <c r="C70" s="55" t="s">
        <v>40</v>
      </c>
      <c r="D70" s="31">
        <f t="shared" si="0"/>
        <v>4115</v>
      </c>
      <c r="E70" s="32">
        <f t="shared" si="8"/>
        <v>1447</v>
      </c>
      <c r="F70" s="33">
        <f t="shared" si="2"/>
        <v>35.1640340218712</v>
      </c>
      <c r="G70" s="31">
        <v>1447</v>
      </c>
      <c r="H70" s="31">
        <v>0</v>
      </c>
      <c r="I70" s="32">
        <f t="shared" si="9"/>
        <v>2668</v>
      </c>
      <c r="J70" s="33">
        <f t="shared" si="4"/>
        <v>64.8359659781288</v>
      </c>
      <c r="K70" s="31">
        <v>0</v>
      </c>
      <c r="L70" s="33">
        <f t="shared" si="5"/>
        <v>0</v>
      </c>
      <c r="M70" s="31">
        <v>0</v>
      </c>
      <c r="N70" s="33">
        <f t="shared" si="6"/>
        <v>0</v>
      </c>
      <c r="O70" s="31">
        <v>2668</v>
      </c>
      <c r="P70" s="31">
        <v>2253</v>
      </c>
      <c r="Q70" s="33">
        <f t="shared" si="7"/>
        <v>64.8359659781288</v>
      </c>
      <c r="R70" s="31" t="s">
        <v>221</v>
      </c>
      <c r="S70" s="31"/>
      <c r="T70" s="31"/>
      <c r="U70" s="31"/>
    </row>
    <row r="71" spans="1:21" ht="13.5">
      <c r="A71" s="54" t="s">
        <v>50</v>
      </c>
      <c r="B71" s="54" t="s">
        <v>41</v>
      </c>
      <c r="C71" s="55" t="s">
        <v>42</v>
      </c>
      <c r="D71" s="31">
        <f>E71+I71</f>
        <v>10573</v>
      </c>
      <c r="E71" s="32">
        <f t="shared" si="8"/>
        <v>8437</v>
      </c>
      <c r="F71" s="33">
        <f>E71/D71*100</f>
        <v>79.79759765440272</v>
      </c>
      <c r="G71" s="31">
        <v>8437</v>
      </c>
      <c r="H71" s="31">
        <v>0</v>
      </c>
      <c r="I71" s="32">
        <f t="shared" si="9"/>
        <v>2136</v>
      </c>
      <c r="J71" s="33">
        <f>I71/D71*100</f>
        <v>20.202402345597275</v>
      </c>
      <c r="K71" s="31">
        <v>0</v>
      </c>
      <c r="L71" s="33">
        <f>K71/D71*100</f>
        <v>0</v>
      </c>
      <c r="M71" s="31">
        <v>0</v>
      </c>
      <c r="N71" s="33">
        <f>M71/D71*100</f>
        <v>0</v>
      </c>
      <c r="O71" s="31">
        <v>2136</v>
      </c>
      <c r="P71" s="31">
        <v>2136</v>
      </c>
      <c r="Q71" s="33">
        <f>O71/D71*100</f>
        <v>20.202402345597275</v>
      </c>
      <c r="R71" s="31" t="s">
        <v>221</v>
      </c>
      <c r="S71" s="31"/>
      <c r="T71" s="31"/>
      <c r="U71" s="31"/>
    </row>
    <row r="72" spans="1:21" ht="13.5">
      <c r="A72" s="54" t="s">
        <v>50</v>
      </c>
      <c r="B72" s="54" t="s">
        <v>43</v>
      </c>
      <c r="C72" s="55" t="s">
        <v>44</v>
      </c>
      <c r="D72" s="31">
        <f>E72+I72</f>
        <v>8887</v>
      </c>
      <c r="E72" s="32">
        <f t="shared" si="8"/>
        <v>2121</v>
      </c>
      <c r="F72" s="33">
        <f>E72/D72*100</f>
        <v>23.866321593338586</v>
      </c>
      <c r="G72" s="31">
        <v>2121</v>
      </c>
      <c r="H72" s="31">
        <v>0</v>
      </c>
      <c r="I72" s="32">
        <f t="shared" si="9"/>
        <v>6766</v>
      </c>
      <c r="J72" s="33">
        <f>I72/D72*100</f>
        <v>76.13367840666142</v>
      </c>
      <c r="K72" s="31">
        <v>4450</v>
      </c>
      <c r="L72" s="33">
        <f>K72/D72*100</f>
        <v>50.07314054236526</v>
      </c>
      <c r="M72" s="31">
        <v>0</v>
      </c>
      <c r="N72" s="33">
        <f>M72/D72*100</f>
        <v>0</v>
      </c>
      <c r="O72" s="31">
        <v>2316</v>
      </c>
      <c r="P72" s="31">
        <v>1359</v>
      </c>
      <c r="Q72" s="33">
        <f>O72/D72*100</f>
        <v>26.060537864296162</v>
      </c>
      <c r="R72" s="31" t="s">
        <v>221</v>
      </c>
      <c r="S72" s="31"/>
      <c r="T72" s="31"/>
      <c r="U72" s="31"/>
    </row>
    <row r="73" spans="1:21" ht="13.5">
      <c r="A73" s="54" t="s">
        <v>50</v>
      </c>
      <c r="B73" s="54" t="s">
        <v>45</v>
      </c>
      <c r="C73" s="55" t="s">
        <v>46</v>
      </c>
      <c r="D73" s="31">
        <f>E73+I73</f>
        <v>4617</v>
      </c>
      <c r="E73" s="32">
        <f t="shared" si="8"/>
        <v>1836</v>
      </c>
      <c r="F73" s="33">
        <f>E73/D73*100</f>
        <v>39.76608187134503</v>
      </c>
      <c r="G73" s="31">
        <v>1836</v>
      </c>
      <c r="H73" s="31">
        <v>0</v>
      </c>
      <c r="I73" s="32">
        <f t="shared" si="9"/>
        <v>2781</v>
      </c>
      <c r="J73" s="33">
        <f>I73/D73*100</f>
        <v>60.23391812865497</v>
      </c>
      <c r="K73" s="31">
        <v>544</v>
      </c>
      <c r="L73" s="33">
        <f>K73/D73*100</f>
        <v>11.782542776694823</v>
      </c>
      <c r="M73" s="31">
        <v>0</v>
      </c>
      <c r="N73" s="33">
        <f>M73/D73*100</f>
        <v>0</v>
      </c>
      <c r="O73" s="31">
        <v>2237</v>
      </c>
      <c r="P73" s="31">
        <v>1499</v>
      </c>
      <c r="Q73" s="33">
        <f>O73/D73*100</f>
        <v>48.451375351960145</v>
      </c>
      <c r="R73" s="31" t="s">
        <v>221</v>
      </c>
      <c r="S73" s="31"/>
      <c r="T73" s="31"/>
      <c r="U73" s="31"/>
    </row>
    <row r="74" spans="1:21" ht="13.5">
      <c r="A74" s="54" t="s">
        <v>50</v>
      </c>
      <c r="B74" s="54" t="s">
        <v>47</v>
      </c>
      <c r="C74" s="55" t="s">
        <v>48</v>
      </c>
      <c r="D74" s="31">
        <f>E74+I74</f>
        <v>6452</v>
      </c>
      <c r="E74" s="32">
        <f t="shared" si="8"/>
        <v>3850</v>
      </c>
      <c r="F74" s="33">
        <f>E74/D74*100</f>
        <v>59.671419714817105</v>
      </c>
      <c r="G74" s="31">
        <v>3850</v>
      </c>
      <c r="H74" s="31">
        <v>0</v>
      </c>
      <c r="I74" s="32">
        <f t="shared" si="9"/>
        <v>2602</v>
      </c>
      <c r="J74" s="33">
        <f>I74/D74*100</f>
        <v>40.328580285182895</v>
      </c>
      <c r="K74" s="31">
        <v>839</v>
      </c>
      <c r="L74" s="33">
        <f>K74/D74*100</f>
        <v>13.00371977681339</v>
      </c>
      <c r="M74" s="31">
        <v>0</v>
      </c>
      <c r="N74" s="33">
        <f>M74/D74*100</f>
        <v>0</v>
      </c>
      <c r="O74" s="31">
        <v>1763</v>
      </c>
      <c r="P74" s="31">
        <v>1275</v>
      </c>
      <c r="Q74" s="33">
        <f>O74/D74*100</f>
        <v>27.324860508369497</v>
      </c>
      <c r="R74" s="31" t="s">
        <v>221</v>
      </c>
      <c r="S74" s="31"/>
      <c r="T74" s="31"/>
      <c r="U74" s="31"/>
    </row>
    <row r="75" spans="1:21" ht="13.5">
      <c r="A75" s="84" t="s">
        <v>49</v>
      </c>
      <c r="B75" s="84"/>
      <c r="C75" s="84"/>
      <c r="D75" s="31">
        <f>SUM(D7:D74)</f>
        <v>1872298</v>
      </c>
      <c r="E75" s="31">
        <f>SUM(E7:E74)</f>
        <v>384960</v>
      </c>
      <c r="F75" s="33">
        <f>E75/D75*100</f>
        <v>20.560829526069032</v>
      </c>
      <c r="G75" s="31">
        <f>SUM(G7:G74)</f>
        <v>374420</v>
      </c>
      <c r="H75" s="31">
        <f>SUM(H7:H74)</f>
        <v>10540</v>
      </c>
      <c r="I75" s="31">
        <f>SUM(I7:I74)</f>
        <v>1487338</v>
      </c>
      <c r="J75" s="33">
        <f>I75/D75*100</f>
        <v>79.43917047393097</v>
      </c>
      <c r="K75" s="31">
        <f>SUM(K7:K74)</f>
        <v>889825</v>
      </c>
      <c r="L75" s="33">
        <f>K75/D75*100</f>
        <v>47.52582121008515</v>
      </c>
      <c r="M75" s="31">
        <f>SUM(M7:M74)</f>
        <v>4945</v>
      </c>
      <c r="N75" s="33">
        <f>M75/D75*100</f>
        <v>0.2641139391272116</v>
      </c>
      <c r="O75" s="31">
        <f>SUM(O7:O74)</f>
        <v>592568</v>
      </c>
      <c r="P75" s="31">
        <f>SUM(P7:P74)</f>
        <v>215596</v>
      </c>
      <c r="Q75" s="33">
        <f>O75/D75*100</f>
        <v>31.649235324718607</v>
      </c>
      <c r="R75" s="31">
        <f>COUNTIF(R7:R74,"○")</f>
        <v>64</v>
      </c>
      <c r="S75" s="31">
        <f>COUNTIF(S7:S74,"○")</f>
        <v>1</v>
      </c>
      <c r="T75" s="31">
        <f>COUNTIF(T7:T74,"○")</f>
        <v>2</v>
      </c>
      <c r="U75" s="31">
        <f>COUNTIF(U7:U74,"○")</f>
        <v>1</v>
      </c>
    </row>
  </sheetData>
  <mergeCells count="19">
    <mergeCell ref="A75:C75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AC7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16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60" t="s">
        <v>155</v>
      </c>
      <c r="B2" s="65" t="s">
        <v>17</v>
      </c>
      <c r="C2" s="68" t="s">
        <v>18</v>
      </c>
      <c r="D2" s="14" t="s">
        <v>156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19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63"/>
      <c r="B3" s="61"/>
      <c r="C3" s="86"/>
      <c r="D3" s="26" t="s">
        <v>157</v>
      </c>
      <c r="E3" s="59" t="s">
        <v>158</v>
      </c>
      <c r="F3" s="88"/>
      <c r="G3" s="89"/>
      <c r="H3" s="85" t="s">
        <v>159</v>
      </c>
      <c r="I3" s="57"/>
      <c r="J3" s="58"/>
      <c r="K3" s="59" t="s">
        <v>160</v>
      </c>
      <c r="L3" s="57"/>
      <c r="M3" s="58"/>
      <c r="N3" s="26" t="s">
        <v>157</v>
      </c>
      <c r="O3" s="17" t="s">
        <v>161</v>
      </c>
      <c r="P3" s="24"/>
      <c r="Q3" s="24"/>
      <c r="R3" s="24"/>
      <c r="S3" s="24"/>
      <c r="T3" s="25"/>
      <c r="U3" s="17" t="s">
        <v>162</v>
      </c>
      <c r="V3" s="24"/>
      <c r="W3" s="24"/>
      <c r="X3" s="24"/>
      <c r="Y3" s="24"/>
      <c r="Z3" s="25"/>
      <c r="AA3" s="17" t="s">
        <v>163</v>
      </c>
      <c r="AB3" s="24"/>
      <c r="AC3" s="25"/>
    </row>
    <row r="4" spans="1:29" s="30" customFormat="1" ht="22.5" customHeight="1">
      <c r="A4" s="63"/>
      <c r="B4" s="61"/>
      <c r="C4" s="86"/>
      <c r="D4" s="27"/>
      <c r="E4" s="26" t="s">
        <v>157</v>
      </c>
      <c r="F4" s="18" t="s">
        <v>20</v>
      </c>
      <c r="G4" s="18" t="s">
        <v>21</v>
      </c>
      <c r="H4" s="26" t="s">
        <v>157</v>
      </c>
      <c r="I4" s="18" t="s">
        <v>20</v>
      </c>
      <c r="J4" s="18" t="s">
        <v>21</v>
      </c>
      <c r="K4" s="26" t="s">
        <v>157</v>
      </c>
      <c r="L4" s="18" t="s">
        <v>20</v>
      </c>
      <c r="M4" s="18" t="s">
        <v>21</v>
      </c>
      <c r="N4" s="27"/>
      <c r="O4" s="26" t="s">
        <v>157</v>
      </c>
      <c r="P4" s="18" t="s">
        <v>22</v>
      </c>
      <c r="Q4" s="18" t="s">
        <v>23</v>
      </c>
      <c r="R4" s="18" t="s">
        <v>24</v>
      </c>
      <c r="S4" s="18" t="s">
        <v>25</v>
      </c>
      <c r="T4" s="18" t="s">
        <v>26</v>
      </c>
      <c r="U4" s="26" t="s">
        <v>157</v>
      </c>
      <c r="V4" s="18" t="s">
        <v>22</v>
      </c>
      <c r="W4" s="18" t="s">
        <v>23</v>
      </c>
      <c r="X4" s="18" t="s">
        <v>24</v>
      </c>
      <c r="Y4" s="18" t="s">
        <v>25</v>
      </c>
      <c r="Z4" s="18" t="s">
        <v>26</v>
      </c>
      <c r="AA4" s="26" t="s">
        <v>157</v>
      </c>
      <c r="AB4" s="18" t="s">
        <v>20</v>
      </c>
      <c r="AC4" s="18" t="s">
        <v>21</v>
      </c>
    </row>
    <row r="5" spans="1:29" s="30" customFormat="1" ht="22.5" customHeight="1">
      <c r="A5" s="63"/>
      <c r="B5" s="61"/>
      <c r="C5" s="86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64"/>
      <c r="B6" s="56"/>
      <c r="C6" s="87"/>
      <c r="D6" s="19" t="s">
        <v>27</v>
      </c>
      <c r="E6" s="19" t="s">
        <v>27</v>
      </c>
      <c r="F6" s="19" t="s">
        <v>27</v>
      </c>
      <c r="G6" s="19" t="s">
        <v>27</v>
      </c>
      <c r="H6" s="19" t="s">
        <v>27</v>
      </c>
      <c r="I6" s="19" t="s">
        <v>27</v>
      </c>
      <c r="J6" s="19" t="s">
        <v>27</v>
      </c>
      <c r="K6" s="19" t="s">
        <v>27</v>
      </c>
      <c r="L6" s="19" t="s">
        <v>27</v>
      </c>
      <c r="M6" s="19" t="s">
        <v>27</v>
      </c>
      <c r="N6" s="19" t="s">
        <v>27</v>
      </c>
      <c r="O6" s="19" t="s">
        <v>27</v>
      </c>
      <c r="P6" s="19" t="s">
        <v>27</v>
      </c>
      <c r="Q6" s="19" t="s">
        <v>27</v>
      </c>
      <c r="R6" s="19" t="s">
        <v>27</v>
      </c>
      <c r="S6" s="19" t="s">
        <v>27</v>
      </c>
      <c r="T6" s="19" t="s">
        <v>27</v>
      </c>
      <c r="U6" s="19" t="s">
        <v>27</v>
      </c>
      <c r="V6" s="19" t="s">
        <v>27</v>
      </c>
      <c r="W6" s="19" t="s">
        <v>27</v>
      </c>
      <c r="X6" s="19" t="s">
        <v>27</v>
      </c>
      <c r="Y6" s="19" t="s">
        <v>27</v>
      </c>
      <c r="Z6" s="19" t="s">
        <v>27</v>
      </c>
      <c r="AA6" s="19" t="s">
        <v>27</v>
      </c>
      <c r="AB6" s="19" t="s">
        <v>27</v>
      </c>
      <c r="AC6" s="19" t="s">
        <v>27</v>
      </c>
    </row>
    <row r="7" spans="1:29" ht="13.5">
      <c r="A7" s="54" t="s">
        <v>50</v>
      </c>
      <c r="B7" s="54" t="s">
        <v>51</v>
      </c>
      <c r="C7" s="55" t="s">
        <v>52</v>
      </c>
      <c r="D7" s="31">
        <f aca="true" t="shared" si="0" ref="D7:D70">E7+H7+K7</f>
        <v>74096</v>
      </c>
      <c r="E7" s="31">
        <f aca="true" t="shared" si="1" ref="E7:E70">F7+G7</f>
        <v>0</v>
      </c>
      <c r="F7" s="31">
        <v>0</v>
      </c>
      <c r="G7" s="31">
        <v>0</v>
      </c>
      <c r="H7" s="31">
        <f aca="true" t="shared" si="2" ref="H7:H70">I7+J7</f>
        <v>0</v>
      </c>
      <c r="I7" s="31">
        <v>0</v>
      </c>
      <c r="J7" s="31">
        <v>0</v>
      </c>
      <c r="K7" s="31">
        <f aca="true" t="shared" si="3" ref="K7:K70">L7+M7</f>
        <v>74096</v>
      </c>
      <c r="L7" s="31">
        <v>19410</v>
      </c>
      <c r="M7" s="31">
        <v>54686</v>
      </c>
      <c r="N7" s="31">
        <f aca="true" t="shared" si="4" ref="N7:N70">O7+U7+AA7</f>
        <v>74187</v>
      </c>
      <c r="O7" s="31">
        <f aca="true" t="shared" si="5" ref="O7:O70">SUM(P7:T7)</f>
        <v>19410</v>
      </c>
      <c r="P7" s="31">
        <v>6853</v>
      </c>
      <c r="Q7" s="31">
        <v>12557</v>
      </c>
      <c r="R7" s="31">
        <v>0</v>
      </c>
      <c r="S7" s="31">
        <v>0</v>
      </c>
      <c r="T7" s="31">
        <v>0</v>
      </c>
      <c r="U7" s="31">
        <f aca="true" t="shared" si="6" ref="U7:U70">SUM(V7:Z7)</f>
        <v>54686</v>
      </c>
      <c r="V7" s="31">
        <v>20305</v>
      </c>
      <c r="W7" s="31">
        <v>34381</v>
      </c>
      <c r="X7" s="31">
        <v>0</v>
      </c>
      <c r="Y7" s="31">
        <v>0</v>
      </c>
      <c r="Z7" s="31">
        <v>0</v>
      </c>
      <c r="AA7" s="31">
        <f aca="true" t="shared" si="7" ref="AA7:AA70">AB7+AC7</f>
        <v>91</v>
      </c>
      <c r="AB7" s="31">
        <v>91</v>
      </c>
      <c r="AC7" s="31">
        <v>0</v>
      </c>
    </row>
    <row r="8" spans="1:29" ht="13.5">
      <c r="A8" s="54" t="s">
        <v>50</v>
      </c>
      <c r="B8" s="54" t="s">
        <v>53</v>
      </c>
      <c r="C8" s="55" t="s">
        <v>54</v>
      </c>
      <c r="D8" s="31">
        <f t="shared" si="0"/>
        <v>48879</v>
      </c>
      <c r="E8" s="31">
        <f t="shared" si="1"/>
        <v>0</v>
      </c>
      <c r="F8" s="31">
        <v>0</v>
      </c>
      <c r="G8" s="31">
        <v>0</v>
      </c>
      <c r="H8" s="31">
        <f t="shared" si="2"/>
        <v>0</v>
      </c>
      <c r="I8" s="31">
        <v>0</v>
      </c>
      <c r="J8" s="31">
        <v>0</v>
      </c>
      <c r="K8" s="31">
        <f t="shared" si="3"/>
        <v>48879</v>
      </c>
      <c r="L8" s="31">
        <v>11989</v>
      </c>
      <c r="M8" s="31">
        <v>36890</v>
      </c>
      <c r="N8" s="31">
        <f t="shared" si="4"/>
        <v>48964</v>
      </c>
      <c r="O8" s="31">
        <f t="shared" si="5"/>
        <v>11989</v>
      </c>
      <c r="P8" s="31">
        <v>10937</v>
      </c>
      <c r="Q8" s="31">
        <v>0</v>
      </c>
      <c r="R8" s="31">
        <v>1052</v>
      </c>
      <c r="S8" s="31">
        <v>0</v>
      </c>
      <c r="T8" s="31">
        <v>0</v>
      </c>
      <c r="U8" s="31">
        <f t="shared" si="6"/>
        <v>36890</v>
      </c>
      <c r="V8" s="31">
        <v>5724</v>
      </c>
      <c r="W8" s="31">
        <v>0</v>
      </c>
      <c r="X8" s="31">
        <v>31166</v>
      </c>
      <c r="Y8" s="31">
        <v>0</v>
      </c>
      <c r="Z8" s="31">
        <v>0</v>
      </c>
      <c r="AA8" s="31">
        <f t="shared" si="7"/>
        <v>85</v>
      </c>
      <c r="AB8" s="31">
        <v>85</v>
      </c>
      <c r="AC8" s="31">
        <v>0</v>
      </c>
    </row>
    <row r="9" spans="1:29" ht="13.5">
      <c r="A9" s="54" t="s">
        <v>50</v>
      </c>
      <c r="B9" s="54" t="s">
        <v>55</v>
      </c>
      <c r="C9" s="55" t="s">
        <v>56</v>
      </c>
      <c r="D9" s="31">
        <f t="shared" si="0"/>
        <v>10227</v>
      </c>
      <c r="E9" s="31">
        <f t="shared" si="1"/>
        <v>0</v>
      </c>
      <c r="F9" s="31">
        <v>0</v>
      </c>
      <c r="G9" s="31">
        <v>0</v>
      </c>
      <c r="H9" s="31">
        <f t="shared" si="2"/>
        <v>0</v>
      </c>
      <c r="I9" s="31">
        <v>0</v>
      </c>
      <c r="J9" s="31">
        <v>0</v>
      </c>
      <c r="K9" s="31">
        <f t="shared" si="3"/>
        <v>10227</v>
      </c>
      <c r="L9" s="31">
        <v>4673</v>
      </c>
      <c r="M9" s="31">
        <v>5554</v>
      </c>
      <c r="N9" s="31">
        <f t="shared" si="4"/>
        <v>10290</v>
      </c>
      <c r="O9" s="31">
        <f t="shared" si="5"/>
        <v>4673</v>
      </c>
      <c r="P9" s="31">
        <v>4673</v>
      </c>
      <c r="Q9" s="31">
        <v>0</v>
      </c>
      <c r="R9" s="31">
        <v>0</v>
      </c>
      <c r="S9" s="31">
        <v>0</v>
      </c>
      <c r="T9" s="31">
        <v>0</v>
      </c>
      <c r="U9" s="31">
        <f t="shared" si="6"/>
        <v>5554</v>
      </c>
      <c r="V9" s="31">
        <v>4112</v>
      </c>
      <c r="W9" s="31">
        <v>0</v>
      </c>
      <c r="X9" s="31">
        <v>1442</v>
      </c>
      <c r="Y9" s="31">
        <v>0</v>
      </c>
      <c r="Z9" s="31">
        <v>0</v>
      </c>
      <c r="AA9" s="31">
        <f t="shared" si="7"/>
        <v>63</v>
      </c>
      <c r="AB9" s="31">
        <v>63</v>
      </c>
      <c r="AC9" s="31">
        <v>0</v>
      </c>
    </row>
    <row r="10" spans="1:29" ht="13.5">
      <c r="A10" s="54" t="s">
        <v>50</v>
      </c>
      <c r="B10" s="54" t="s">
        <v>57</v>
      </c>
      <c r="C10" s="55" t="s">
        <v>58</v>
      </c>
      <c r="D10" s="31">
        <f t="shared" si="0"/>
        <v>28809</v>
      </c>
      <c r="E10" s="31">
        <f t="shared" si="1"/>
        <v>0</v>
      </c>
      <c r="F10" s="31">
        <v>0</v>
      </c>
      <c r="G10" s="31">
        <v>0</v>
      </c>
      <c r="H10" s="31">
        <f t="shared" si="2"/>
        <v>25041</v>
      </c>
      <c r="I10" s="31">
        <v>25041</v>
      </c>
      <c r="J10" s="31">
        <v>0</v>
      </c>
      <c r="K10" s="31">
        <f t="shared" si="3"/>
        <v>3768</v>
      </c>
      <c r="L10" s="31">
        <v>0</v>
      </c>
      <c r="M10" s="31">
        <v>3768</v>
      </c>
      <c r="N10" s="31">
        <f t="shared" si="4"/>
        <v>29033</v>
      </c>
      <c r="O10" s="31">
        <f t="shared" si="5"/>
        <v>25041</v>
      </c>
      <c r="P10" s="31">
        <v>23725</v>
      </c>
      <c r="Q10" s="31">
        <v>1316</v>
      </c>
      <c r="R10" s="31">
        <v>0</v>
      </c>
      <c r="S10" s="31">
        <v>0</v>
      </c>
      <c r="T10" s="31">
        <v>0</v>
      </c>
      <c r="U10" s="31">
        <f t="shared" si="6"/>
        <v>3768</v>
      </c>
      <c r="V10" s="31">
        <v>0</v>
      </c>
      <c r="W10" s="31">
        <v>3768</v>
      </c>
      <c r="X10" s="31">
        <v>0</v>
      </c>
      <c r="Y10" s="31">
        <v>0</v>
      </c>
      <c r="Z10" s="31">
        <v>0</v>
      </c>
      <c r="AA10" s="31">
        <f t="shared" si="7"/>
        <v>224</v>
      </c>
      <c r="AB10" s="31">
        <v>224</v>
      </c>
      <c r="AC10" s="31">
        <v>0</v>
      </c>
    </row>
    <row r="11" spans="1:29" ht="13.5">
      <c r="A11" s="54" t="s">
        <v>50</v>
      </c>
      <c r="B11" s="54" t="s">
        <v>59</v>
      </c>
      <c r="C11" s="55" t="s">
        <v>60</v>
      </c>
      <c r="D11" s="31">
        <f t="shared" si="0"/>
        <v>15098</v>
      </c>
      <c r="E11" s="31">
        <f t="shared" si="1"/>
        <v>0</v>
      </c>
      <c r="F11" s="31">
        <v>0</v>
      </c>
      <c r="G11" s="31">
        <v>0</v>
      </c>
      <c r="H11" s="31">
        <f t="shared" si="2"/>
        <v>0</v>
      </c>
      <c r="I11" s="31">
        <v>0</v>
      </c>
      <c r="J11" s="31">
        <v>0</v>
      </c>
      <c r="K11" s="31">
        <f t="shared" si="3"/>
        <v>15098</v>
      </c>
      <c r="L11" s="31">
        <v>9345</v>
      </c>
      <c r="M11" s="31">
        <v>5753</v>
      </c>
      <c r="N11" s="31">
        <f t="shared" si="4"/>
        <v>15098</v>
      </c>
      <c r="O11" s="31">
        <f t="shared" si="5"/>
        <v>9345</v>
      </c>
      <c r="P11" s="31">
        <v>9345</v>
      </c>
      <c r="Q11" s="31">
        <v>0</v>
      </c>
      <c r="R11" s="31">
        <v>0</v>
      </c>
      <c r="S11" s="31">
        <v>0</v>
      </c>
      <c r="T11" s="31">
        <v>0</v>
      </c>
      <c r="U11" s="31">
        <f t="shared" si="6"/>
        <v>5753</v>
      </c>
      <c r="V11" s="31">
        <v>5753</v>
      </c>
      <c r="W11" s="31">
        <v>0</v>
      </c>
      <c r="X11" s="31">
        <v>0</v>
      </c>
      <c r="Y11" s="31">
        <v>0</v>
      </c>
      <c r="Z11" s="31">
        <v>0</v>
      </c>
      <c r="AA11" s="31">
        <f t="shared" si="7"/>
        <v>0</v>
      </c>
      <c r="AB11" s="31">
        <v>0</v>
      </c>
      <c r="AC11" s="31">
        <v>0</v>
      </c>
    </row>
    <row r="12" spans="1:29" ht="13.5">
      <c r="A12" s="54" t="s">
        <v>50</v>
      </c>
      <c r="B12" s="54" t="s">
        <v>61</v>
      </c>
      <c r="C12" s="55" t="s">
        <v>62</v>
      </c>
      <c r="D12" s="31">
        <f t="shared" si="0"/>
        <v>13759</v>
      </c>
      <c r="E12" s="31">
        <f t="shared" si="1"/>
        <v>0</v>
      </c>
      <c r="F12" s="31">
        <v>0</v>
      </c>
      <c r="G12" s="31">
        <v>0</v>
      </c>
      <c r="H12" s="31">
        <f t="shared" si="2"/>
        <v>0</v>
      </c>
      <c r="I12" s="31">
        <v>0</v>
      </c>
      <c r="J12" s="31">
        <v>0</v>
      </c>
      <c r="K12" s="31">
        <f t="shared" si="3"/>
        <v>13759</v>
      </c>
      <c r="L12" s="31">
        <v>7974</v>
      </c>
      <c r="M12" s="31">
        <v>5785</v>
      </c>
      <c r="N12" s="31">
        <f t="shared" si="4"/>
        <v>13764</v>
      </c>
      <c r="O12" s="31">
        <f t="shared" si="5"/>
        <v>7974</v>
      </c>
      <c r="P12" s="31">
        <v>7974</v>
      </c>
      <c r="Q12" s="31">
        <v>0</v>
      </c>
      <c r="R12" s="31">
        <v>0</v>
      </c>
      <c r="S12" s="31">
        <v>0</v>
      </c>
      <c r="T12" s="31">
        <v>0</v>
      </c>
      <c r="U12" s="31">
        <f t="shared" si="6"/>
        <v>5785</v>
      </c>
      <c r="V12" s="31">
        <v>5785</v>
      </c>
      <c r="W12" s="31">
        <v>0</v>
      </c>
      <c r="X12" s="31">
        <v>0</v>
      </c>
      <c r="Y12" s="31">
        <v>0</v>
      </c>
      <c r="Z12" s="31">
        <v>0</v>
      </c>
      <c r="AA12" s="31">
        <f t="shared" si="7"/>
        <v>5</v>
      </c>
      <c r="AB12" s="31">
        <v>5</v>
      </c>
      <c r="AC12" s="31">
        <v>0</v>
      </c>
    </row>
    <row r="13" spans="1:29" ht="13.5">
      <c r="A13" s="54" t="s">
        <v>50</v>
      </c>
      <c r="B13" s="54" t="s">
        <v>63</v>
      </c>
      <c r="C13" s="55" t="s">
        <v>64</v>
      </c>
      <c r="D13" s="31">
        <f t="shared" si="0"/>
        <v>12765</v>
      </c>
      <c r="E13" s="31">
        <f t="shared" si="1"/>
        <v>0</v>
      </c>
      <c r="F13" s="31">
        <v>0</v>
      </c>
      <c r="G13" s="31">
        <v>0</v>
      </c>
      <c r="H13" s="31">
        <f t="shared" si="2"/>
        <v>0</v>
      </c>
      <c r="I13" s="31">
        <v>0</v>
      </c>
      <c r="J13" s="31">
        <v>0</v>
      </c>
      <c r="K13" s="31">
        <f t="shared" si="3"/>
        <v>12765</v>
      </c>
      <c r="L13" s="31">
        <v>6455</v>
      </c>
      <c r="M13" s="31">
        <v>6310</v>
      </c>
      <c r="N13" s="31">
        <f t="shared" si="4"/>
        <v>12765</v>
      </c>
      <c r="O13" s="31">
        <f t="shared" si="5"/>
        <v>6455</v>
      </c>
      <c r="P13" s="31">
        <v>6455</v>
      </c>
      <c r="Q13" s="31">
        <v>0</v>
      </c>
      <c r="R13" s="31">
        <v>0</v>
      </c>
      <c r="S13" s="31">
        <v>0</v>
      </c>
      <c r="T13" s="31">
        <v>0</v>
      </c>
      <c r="U13" s="31">
        <f t="shared" si="6"/>
        <v>6310</v>
      </c>
      <c r="V13" s="31">
        <v>6310</v>
      </c>
      <c r="W13" s="31">
        <v>0</v>
      </c>
      <c r="X13" s="31">
        <v>0</v>
      </c>
      <c r="Y13" s="31">
        <v>0</v>
      </c>
      <c r="Z13" s="31">
        <v>0</v>
      </c>
      <c r="AA13" s="31">
        <f t="shared" si="7"/>
        <v>0</v>
      </c>
      <c r="AB13" s="31">
        <v>0</v>
      </c>
      <c r="AC13" s="31">
        <v>0</v>
      </c>
    </row>
    <row r="14" spans="1:29" ht="13.5">
      <c r="A14" s="54" t="s">
        <v>50</v>
      </c>
      <c r="B14" s="54" t="s">
        <v>65</v>
      </c>
      <c r="C14" s="55" t="s">
        <v>66</v>
      </c>
      <c r="D14" s="31">
        <f t="shared" si="0"/>
        <v>20060</v>
      </c>
      <c r="E14" s="31">
        <f t="shared" si="1"/>
        <v>0</v>
      </c>
      <c r="F14" s="31">
        <v>0</v>
      </c>
      <c r="G14" s="31">
        <v>0</v>
      </c>
      <c r="H14" s="31">
        <f t="shared" si="2"/>
        <v>0</v>
      </c>
      <c r="I14" s="31">
        <v>0</v>
      </c>
      <c r="J14" s="31">
        <v>0</v>
      </c>
      <c r="K14" s="31">
        <f t="shared" si="3"/>
        <v>20060</v>
      </c>
      <c r="L14" s="31">
        <v>7798</v>
      </c>
      <c r="M14" s="31">
        <v>12262</v>
      </c>
      <c r="N14" s="31">
        <f t="shared" si="4"/>
        <v>21166</v>
      </c>
      <c r="O14" s="31">
        <f t="shared" si="5"/>
        <v>7798</v>
      </c>
      <c r="P14" s="31">
        <v>4085</v>
      </c>
      <c r="Q14" s="31">
        <v>3713</v>
      </c>
      <c r="R14" s="31">
        <v>0</v>
      </c>
      <c r="S14" s="31">
        <v>0</v>
      </c>
      <c r="T14" s="31">
        <v>0</v>
      </c>
      <c r="U14" s="31">
        <f t="shared" si="6"/>
        <v>12262</v>
      </c>
      <c r="V14" s="31">
        <v>7336</v>
      </c>
      <c r="W14" s="31">
        <v>4926</v>
      </c>
      <c r="X14" s="31">
        <v>0</v>
      </c>
      <c r="Y14" s="31">
        <v>0</v>
      </c>
      <c r="Z14" s="31">
        <v>0</v>
      </c>
      <c r="AA14" s="31">
        <f t="shared" si="7"/>
        <v>1106</v>
      </c>
      <c r="AB14" s="31">
        <v>1106</v>
      </c>
      <c r="AC14" s="31">
        <v>0</v>
      </c>
    </row>
    <row r="15" spans="1:29" ht="13.5">
      <c r="A15" s="54" t="s">
        <v>50</v>
      </c>
      <c r="B15" s="54" t="s">
        <v>67</v>
      </c>
      <c r="C15" s="55" t="s">
        <v>68</v>
      </c>
      <c r="D15" s="31">
        <f t="shared" si="0"/>
        <v>11225</v>
      </c>
      <c r="E15" s="31">
        <f t="shared" si="1"/>
        <v>0</v>
      </c>
      <c r="F15" s="31">
        <v>0</v>
      </c>
      <c r="G15" s="31">
        <v>0</v>
      </c>
      <c r="H15" s="31">
        <f t="shared" si="2"/>
        <v>0</v>
      </c>
      <c r="I15" s="31">
        <v>0</v>
      </c>
      <c r="J15" s="31">
        <v>0</v>
      </c>
      <c r="K15" s="31">
        <f t="shared" si="3"/>
        <v>11225</v>
      </c>
      <c r="L15" s="31">
        <v>4931</v>
      </c>
      <c r="M15" s="31">
        <v>6294</v>
      </c>
      <c r="N15" s="31">
        <f t="shared" si="4"/>
        <v>11225</v>
      </c>
      <c r="O15" s="31">
        <f t="shared" si="5"/>
        <v>4931</v>
      </c>
      <c r="P15" s="31">
        <v>4931</v>
      </c>
      <c r="Q15" s="31">
        <v>0</v>
      </c>
      <c r="R15" s="31">
        <v>0</v>
      </c>
      <c r="S15" s="31">
        <v>0</v>
      </c>
      <c r="T15" s="31">
        <v>0</v>
      </c>
      <c r="U15" s="31">
        <f t="shared" si="6"/>
        <v>6294</v>
      </c>
      <c r="V15" s="31">
        <v>6294</v>
      </c>
      <c r="W15" s="31">
        <v>0</v>
      </c>
      <c r="X15" s="31">
        <v>0</v>
      </c>
      <c r="Y15" s="31">
        <v>0</v>
      </c>
      <c r="Z15" s="31">
        <v>0</v>
      </c>
      <c r="AA15" s="31">
        <f t="shared" si="7"/>
        <v>0</v>
      </c>
      <c r="AB15" s="31">
        <v>0</v>
      </c>
      <c r="AC15" s="31">
        <v>0</v>
      </c>
    </row>
    <row r="16" spans="1:29" ht="13.5">
      <c r="A16" s="54" t="s">
        <v>50</v>
      </c>
      <c r="B16" s="54" t="s">
        <v>69</v>
      </c>
      <c r="C16" s="55" t="s">
        <v>70</v>
      </c>
      <c r="D16" s="31">
        <f t="shared" si="0"/>
        <v>20971</v>
      </c>
      <c r="E16" s="31">
        <f t="shared" si="1"/>
        <v>0</v>
      </c>
      <c r="F16" s="31">
        <v>0</v>
      </c>
      <c r="G16" s="31">
        <v>0</v>
      </c>
      <c r="H16" s="31">
        <f t="shared" si="2"/>
        <v>0</v>
      </c>
      <c r="I16" s="31">
        <v>0</v>
      </c>
      <c r="J16" s="31">
        <v>0</v>
      </c>
      <c r="K16" s="31">
        <f t="shared" si="3"/>
        <v>20971</v>
      </c>
      <c r="L16" s="31">
        <v>7269</v>
      </c>
      <c r="M16" s="31">
        <v>13702</v>
      </c>
      <c r="N16" s="31">
        <f t="shared" si="4"/>
        <v>22017</v>
      </c>
      <c r="O16" s="31">
        <f t="shared" si="5"/>
        <v>7269</v>
      </c>
      <c r="P16" s="31">
        <v>7269</v>
      </c>
      <c r="Q16" s="31">
        <v>0</v>
      </c>
      <c r="R16" s="31">
        <v>0</v>
      </c>
      <c r="S16" s="31">
        <v>0</v>
      </c>
      <c r="T16" s="31">
        <v>0</v>
      </c>
      <c r="U16" s="31">
        <f t="shared" si="6"/>
        <v>13702</v>
      </c>
      <c r="V16" s="31">
        <v>13702</v>
      </c>
      <c r="W16" s="31">
        <v>0</v>
      </c>
      <c r="X16" s="31">
        <v>0</v>
      </c>
      <c r="Y16" s="31">
        <v>0</v>
      </c>
      <c r="Z16" s="31">
        <v>0</v>
      </c>
      <c r="AA16" s="31">
        <f t="shared" si="7"/>
        <v>1046</v>
      </c>
      <c r="AB16" s="31">
        <v>1046</v>
      </c>
      <c r="AC16" s="31">
        <v>0</v>
      </c>
    </row>
    <row r="17" spans="1:29" ht="13.5">
      <c r="A17" s="54" t="s">
        <v>50</v>
      </c>
      <c r="B17" s="54" t="s">
        <v>71</v>
      </c>
      <c r="C17" s="55" t="s">
        <v>72</v>
      </c>
      <c r="D17" s="31">
        <f t="shared" si="0"/>
        <v>7090</v>
      </c>
      <c r="E17" s="31">
        <f t="shared" si="1"/>
        <v>0</v>
      </c>
      <c r="F17" s="31">
        <v>0</v>
      </c>
      <c r="G17" s="31">
        <v>0</v>
      </c>
      <c r="H17" s="31">
        <f t="shared" si="2"/>
        <v>0</v>
      </c>
      <c r="I17" s="31">
        <v>0</v>
      </c>
      <c r="J17" s="31">
        <v>0</v>
      </c>
      <c r="K17" s="31">
        <f t="shared" si="3"/>
        <v>7090</v>
      </c>
      <c r="L17" s="31">
        <v>2911</v>
      </c>
      <c r="M17" s="31">
        <v>4179</v>
      </c>
      <c r="N17" s="31">
        <f t="shared" si="4"/>
        <v>7090</v>
      </c>
      <c r="O17" s="31">
        <f t="shared" si="5"/>
        <v>2911</v>
      </c>
      <c r="P17" s="31">
        <v>2911</v>
      </c>
      <c r="Q17" s="31">
        <v>0</v>
      </c>
      <c r="R17" s="31">
        <v>0</v>
      </c>
      <c r="S17" s="31">
        <v>0</v>
      </c>
      <c r="T17" s="31">
        <v>0</v>
      </c>
      <c r="U17" s="31">
        <f t="shared" si="6"/>
        <v>4179</v>
      </c>
      <c r="V17" s="31">
        <v>4179</v>
      </c>
      <c r="W17" s="31">
        <v>0</v>
      </c>
      <c r="X17" s="31">
        <v>0</v>
      </c>
      <c r="Y17" s="31">
        <v>0</v>
      </c>
      <c r="Z17" s="31">
        <v>0</v>
      </c>
      <c r="AA17" s="31">
        <f t="shared" si="7"/>
        <v>0</v>
      </c>
      <c r="AB17" s="31">
        <v>0</v>
      </c>
      <c r="AC17" s="31">
        <v>0</v>
      </c>
    </row>
    <row r="18" spans="1:29" ht="13.5">
      <c r="A18" s="54" t="s">
        <v>50</v>
      </c>
      <c r="B18" s="54" t="s">
        <v>31</v>
      </c>
      <c r="C18" s="55" t="s">
        <v>32</v>
      </c>
      <c r="D18" s="31">
        <f t="shared" si="0"/>
        <v>22236</v>
      </c>
      <c r="E18" s="31">
        <f t="shared" si="1"/>
        <v>0</v>
      </c>
      <c r="F18" s="31">
        <v>0</v>
      </c>
      <c r="G18" s="31">
        <v>0</v>
      </c>
      <c r="H18" s="31">
        <f t="shared" si="2"/>
        <v>0</v>
      </c>
      <c r="I18" s="31">
        <v>0</v>
      </c>
      <c r="J18" s="31">
        <v>0</v>
      </c>
      <c r="K18" s="31">
        <f t="shared" si="3"/>
        <v>22236</v>
      </c>
      <c r="L18" s="31">
        <v>11378</v>
      </c>
      <c r="M18" s="31">
        <v>10858</v>
      </c>
      <c r="N18" s="31">
        <f t="shared" si="4"/>
        <v>22316</v>
      </c>
      <c r="O18" s="31">
        <f t="shared" si="5"/>
        <v>11378</v>
      </c>
      <c r="P18" s="31">
        <v>11051</v>
      </c>
      <c r="Q18" s="31">
        <v>0</v>
      </c>
      <c r="R18" s="31">
        <v>327</v>
      </c>
      <c r="S18" s="31">
        <v>0</v>
      </c>
      <c r="T18" s="31">
        <v>0</v>
      </c>
      <c r="U18" s="31">
        <f t="shared" si="6"/>
        <v>10858</v>
      </c>
      <c r="V18" s="31">
        <v>10830</v>
      </c>
      <c r="W18" s="31">
        <v>0</v>
      </c>
      <c r="X18" s="31">
        <v>28</v>
      </c>
      <c r="Y18" s="31">
        <v>0</v>
      </c>
      <c r="Z18" s="31">
        <v>0</v>
      </c>
      <c r="AA18" s="31">
        <f t="shared" si="7"/>
        <v>80</v>
      </c>
      <c r="AB18" s="31">
        <v>80</v>
      </c>
      <c r="AC18" s="31">
        <v>0</v>
      </c>
    </row>
    <row r="19" spans="1:29" ht="13.5">
      <c r="A19" s="54" t="s">
        <v>50</v>
      </c>
      <c r="B19" s="54" t="s">
        <v>210</v>
      </c>
      <c r="C19" s="55" t="s">
        <v>211</v>
      </c>
      <c r="D19" s="31">
        <f t="shared" si="0"/>
        <v>32306</v>
      </c>
      <c r="E19" s="31">
        <f t="shared" si="1"/>
        <v>0</v>
      </c>
      <c r="F19" s="31">
        <v>0</v>
      </c>
      <c r="G19" s="31">
        <v>0</v>
      </c>
      <c r="H19" s="31">
        <f t="shared" si="2"/>
        <v>0</v>
      </c>
      <c r="I19" s="31">
        <v>0</v>
      </c>
      <c r="J19" s="31">
        <v>0</v>
      </c>
      <c r="K19" s="31">
        <f t="shared" si="3"/>
        <v>32306</v>
      </c>
      <c r="L19" s="31">
        <v>10627</v>
      </c>
      <c r="M19" s="31">
        <v>21679</v>
      </c>
      <c r="N19" s="31">
        <f t="shared" si="4"/>
        <v>32390</v>
      </c>
      <c r="O19" s="31">
        <f t="shared" si="5"/>
        <v>10627</v>
      </c>
      <c r="P19" s="31">
        <v>10627</v>
      </c>
      <c r="Q19" s="31">
        <v>0</v>
      </c>
      <c r="R19" s="31">
        <v>0</v>
      </c>
      <c r="S19" s="31">
        <v>0</v>
      </c>
      <c r="T19" s="31">
        <v>0</v>
      </c>
      <c r="U19" s="31">
        <f t="shared" si="6"/>
        <v>21679</v>
      </c>
      <c r="V19" s="31">
        <v>21679</v>
      </c>
      <c r="W19" s="31">
        <v>0</v>
      </c>
      <c r="X19" s="31">
        <v>0</v>
      </c>
      <c r="Y19" s="31">
        <v>0</v>
      </c>
      <c r="Z19" s="31">
        <v>0</v>
      </c>
      <c r="AA19" s="31">
        <f t="shared" si="7"/>
        <v>84</v>
      </c>
      <c r="AB19" s="31">
        <v>84</v>
      </c>
      <c r="AC19" s="31">
        <v>0</v>
      </c>
    </row>
    <row r="20" spans="1:29" ht="13.5">
      <c r="A20" s="54" t="s">
        <v>50</v>
      </c>
      <c r="B20" s="54" t="s">
        <v>212</v>
      </c>
      <c r="C20" s="55" t="s">
        <v>213</v>
      </c>
      <c r="D20" s="31">
        <f t="shared" si="0"/>
        <v>13375</v>
      </c>
      <c r="E20" s="31">
        <f t="shared" si="1"/>
        <v>0</v>
      </c>
      <c r="F20" s="31">
        <v>0</v>
      </c>
      <c r="G20" s="31">
        <v>0</v>
      </c>
      <c r="H20" s="31">
        <f t="shared" si="2"/>
        <v>0</v>
      </c>
      <c r="I20" s="31">
        <v>0</v>
      </c>
      <c r="J20" s="31">
        <v>0</v>
      </c>
      <c r="K20" s="31">
        <f t="shared" si="3"/>
        <v>13375</v>
      </c>
      <c r="L20" s="31">
        <v>5359</v>
      </c>
      <c r="M20" s="31">
        <v>8016</v>
      </c>
      <c r="N20" s="31">
        <f t="shared" si="4"/>
        <v>13978</v>
      </c>
      <c r="O20" s="31">
        <f t="shared" si="5"/>
        <v>5359</v>
      </c>
      <c r="P20" s="31">
        <v>1684</v>
      </c>
      <c r="Q20" s="31">
        <v>3102</v>
      </c>
      <c r="R20" s="31">
        <v>573</v>
      </c>
      <c r="S20" s="31">
        <v>0</v>
      </c>
      <c r="T20" s="31">
        <v>0</v>
      </c>
      <c r="U20" s="31">
        <f t="shared" si="6"/>
        <v>8016</v>
      </c>
      <c r="V20" s="31">
        <v>5285</v>
      </c>
      <c r="W20" s="31">
        <v>1344</v>
      </c>
      <c r="X20" s="31">
        <v>1387</v>
      </c>
      <c r="Y20" s="31">
        <v>0</v>
      </c>
      <c r="Z20" s="31">
        <v>0</v>
      </c>
      <c r="AA20" s="31">
        <f t="shared" si="7"/>
        <v>603</v>
      </c>
      <c r="AB20" s="31">
        <v>603</v>
      </c>
      <c r="AC20" s="31">
        <v>0</v>
      </c>
    </row>
    <row r="21" spans="1:29" ht="13.5">
      <c r="A21" s="54" t="s">
        <v>50</v>
      </c>
      <c r="B21" s="54" t="s">
        <v>73</v>
      </c>
      <c r="C21" s="55" t="s">
        <v>74</v>
      </c>
      <c r="D21" s="31">
        <f t="shared" si="0"/>
        <v>9601</v>
      </c>
      <c r="E21" s="31">
        <f t="shared" si="1"/>
        <v>0</v>
      </c>
      <c r="F21" s="31">
        <v>0</v>
      </c>
      <c r="G21" s="31">
        <v>0</v>
      </c>
      <c r="H21" s="31">
        <f t="shared" si="2"/>
        <v>0</v>
      </c>
      <c r="I21" s="31">
        <v>0</v>
      </c>
      <c r="J21" s="31">
        <v>0</v>
      </c>
      <c r="K21" s="31">
        <f t="shared" si="3"/>
        <v>9601</v>
      </c>
      <c r="L21" s="31">
        <v>3647</v>
      </c>
      <c r="M21" s="31">
        <v>5954</v>
      </c>
      <c r="N21" s="31">
        <f t="shared" si="4"/>
        <v>9601</v>
      </c>
      <c r="O21" s="31">
        <f t="shared" si="5"/>
        <v>3647</v>
      </c>
      <c r="P21" s="31">
        <v>3647</v>
      </c>
      <c r="Q21" s="31">
        <v>0</v>
      </c>
      <c r="R21" s="31">
        <v>0</v>
      </c>
      <c r="S21" s="31">
        <v>0</v>
      </c>
      <c r="T21" s="31">
        <v>0</v>
      </c>
      <c r="U21" s="31">
        <f t="shared" si="6"/>
        <v>5954</v>
      </c>
      <c r="V21" s="31">
        <v>5954</v>
      </c>
      <c r="W21" s="31">
        <v>0</v>
      </c>
      <c r="X21" s="31">
        <v>0</v>
      </c>
      <c r="Y21" s="31">
        <v>0</v>
      </c>
      <c r="Z21" s="31">
        <v>0</v>
      </c>
      <c r="AA21" s="31">
        <f t="shared" si="7"/>
        <v>0</v>
      </c>
      <c r="AB21" s="31">
        <v>0</v>
      </c>
      <c r="AC21" s="31">
        <v>0</v>
      </c>
    </row>
    <row r="22" spans="1:29" ht="13.5">
      <c r="A22" s="54" t="s">
        <v>50</v>
      </c>
      <c r="B22" s="54" t="s">
        <v>75</v>
      </c>
      <c r="C22" s="55" t="s">
        <v>76</v>
      </c>
      <c r="D22" s="31">
        <f t="shared" si="0"/>
        <v>3651</v>
      </c>
      <c r="E22" s="31">
        <f t="shared" si="1"/>
        <v>0</v>
      </c>
      <c r="F22" s="31">
        <v>0</v>
      </c>
      <c r="G22" s="31">
        <v>0</v>
      </c>
      <c r="H22" s="31">
        <f t="shared" si="2"/>
        <v>0</v>
      </c>
      <c r="I22" s="31">
        <v>0</v>
      </c>
      <c r="J22" s="31">
        <v>0</v>
      </c>
      <c r="K22" s="31">
        <f t="shared" si="3"/>
        <v>3651</v>
      </c>
      <c r="L22" s="31">
        <v>1067</v>
      </c>
      <c r="M22" s="31">
        <v>2584</v>
      </c>
      <c r="N22" s="31">
        <f t="shared" si="4"/>
        <v>3651</v>
      </c>
      <c r="O22" s="31">
        <f t="shared" si="5"/>
        <v>1067</v>
      </c>
      <c r="P22" s="31">
        <v>1067</v>
      </c>
      <c r="Q22" s="31">
        <v>0</v>
      </c>
      <c r="R22" s="31">
        <v>0</v>
      </c>
      <c r="S22" s="31">
        <v>0</v>
      </c>
      <c r="T22" s="31">
        <v>0</v>
      </c>
      <c r="U22" s="31">
        <f t="shared" si="6"/>
        <v>2584</v>
      </c>
      <c r="V22" s="31">
        <v>2584</v>
      </c>
      <c r="W22" s="31">
        <v>0</v>
      </c>
      <c r="X22" s="31">
        <v>0</v>
      </c>
      <c r="Y22" s="31">
        <v>0</v>
      </c>
      <c r="Z22" s="31">
        <v>0</v>
      </c>
      <c r="AA22" s="31">
        <f t="shared" si="7"/>
        <v>0</v>
      </c>
      <c r="AB22" s="31">
        <v>0</v>
      </c>
      <c r="AC22" s="31">
        <v>0</v>
      </c>
    </row>
    <row r="23" spans="1:29" ht="13.5">
      <c r="A23" s="54" t="s">
        <v>50</v>
      </c>
      <c r="B23" s="54" t="s">
        <v>214</v>
      </c>
      <c r="C23" s="55" t="s">
        <v>220</v>
      </c>
      <c r="D23" s="31">
        <f t="shared" si="0"/>
        <v>7765</v>
      </c>
      <c r="E23" s="31">
        <f t="shared" si="1"/>
        <v>0</v>
      </c>
      <c r="F23" s="31">
        <v>0</v>
      </c>
      <c r="G23" s="31">
        <v>0</v>
      </c>
      <c r="H23" s="31">
        <f t="shared" si="2"/>
        <v>0</v>
      </c>
      <c r="I23" s="31">
        <v>0</v>
      </c>
      <c r="J23" s="31">
        <v>0</v>
      </c>
      <c r="K23" s="31">
        <f t="shared" si="3"/>
        <v>7765</v>
      </c>
      <c r="L23" s="31">
        <v>3011</v>
      </c>
      <c r="M23" s="31">
        <v>4754</v>
      </c>
      <c r="N23" s="31">
        <f t="shared" si="4"/>
        <v>9365</v>
      </c>
      <c r="O23" s="31">
        <f t="shared" si="5"/>
        <v>3011</v>
      </c>
      <c r="P23" s="31">
        <v>3011</v>
      </c>
      <c r="Q23" s="31">
        <v>0</v>
      </c>
      <c r="R23" s="31">
        <v>0</v>
      </c>
      <c r="S23" s="31">
        <v>0</v>
      </c>
      <c r="T23" s="31">
        <v>0</v>
      </c>
      <c r="U23" s="31">
        <f t="shared" si="6"/>
        <v>4754</v>
      </c>
      <c r="V23" s="31">
        <v>4754</v>
      </c>
      <c r="W23" s="31">
        <v>0</v>
      </c>
      <c r="X23" s="31">
        <v>0</v>
      </c>
      <c r="Y23" s="31">
        <v>0</v>
      </c>
      <c r="Z23" s="31">
        <v>0</v>
      </c>
      <c r="AA23" s="31">
        <f t="shared" si="7"/>
        <v>1600</v>
      </c>
      <c r="AB23" s="31">
        <v>1600</v>
      </c>
      <c r="AC23" s="31">
        <v>0</v>
      </c>
    </row>
    <row r="24" spans="1:29" ht="13.5">
      <c r="A24" s="54" t="s">
        <v>50</v>
      </c>
      <c r="B24" s="54" t="s">
        <v>77</v>
      </c>
      <c r="C24" s="55" t="s">
        <v>78</v>
      </c>
      <c r="D24" s="31">
        <f t="shared" si="0"/>
        <v>4265</v>
      </c>
      <c r="E24" s="31">
        <f t="shared" si="1"/>
        <v>0</v>
      </c>
      <c r="F24" s="31">
        <v>0</v>
      </c>
      <c r="G24" s="31">
        <v>0</v>
      </c>
      <c r="H24" s="31">
        <f t="shared" si="2"/>
        <v>0</v>
      </c>
      <c r="I24" s="31">
        <v>0</v>
      </c>
      <c r="J24" s="31">
        <v>0</v>
      </c>
      <c r="K24" s="31">
        <f t="shared" si="3"/>
        <v>4265</v>
      </c>
      <c r="L24" s="31">
        <v>3244</v>
      </c>
      <c r="M24" s="31">
        <v>1021</v>
      </c>
      <c r="N24" s="31">
        <f t="shared" si="4"/>
        <v>4265</v>
      </c>
      <c r="O24" s="31">
        <f t="shared" si="5"/>
        <v>3244</v>
      </c>
      <c r="P24" s="31">
        <v>3244</v>
      </c>
      <c r="Q24" s="31">
        <v>0</v>
      </c>
      <c r="R24" s="31">
        <v>0</v>
      </c>
      <c r="S24" s="31">
        <v>0</v>
      </c>
      <c r="T24" s="31">
        <v>0</v>
      </c>
      <c r="U24" s="31">
        <f t="shared" si="6"/>
        <v>1021</v>
      </c>
      <c r="V24" s="31">
        <v>1021</v>
      </c>
      <c r="W24" s="31">
        <v>0</v>
      </c>
      <c r="X24" s="31">
        <v>0</v>
      </c>
      <c r="Y24" s="31">
        <v>0</v>
      </c>
      <c r="Z24" s="31">
        <v>0</v>
      </c>
      <c r="AA24" s="31">
        <f t="shared" si="7"/>
        <v>0</v>
      </c>
      <c r="AB24" s="31">
        <v>0</v>
      </c>
      <c r="AC24" s="31">
        <v>0</v>
      </c>
    </row>
    <row r="25" spans="1:29" ht="13.5">
      <c r="A25" s="54" t="s">
        <v>50</v>
      </c>
      <c r="B25" s="54" t="s">
        <v>79</v>
      </c>
      <c r="C25" s="55" t="s">
        <v>80</v>
      </c>
      <c r="D25" s="31">
        <f t="shared" si="0"/>
        <v>3775</v>
      </c>
      <c r="E25" s="31">
        <f t="shared" si="1"/>
        <v>0</v>
      </c>
      <c r="F25" s="31">
        <v>0</v>
      </c>
      <c r="G25" s="31">
        <v>0</v>
      </c>
      <c r="H25" s="31">
        <f t="shared" si="2"/>
        <v>0</v>
      </c>
      <c r="I25" s="31">
        <v>0</v>
      </c>
      <c r="J25" s="31">
        <v>0</v>
      </c>
      <c r="K25" s="31">
        <f t="shared" si="3"/>
        <v>3775</v>
      </c>
      <c r="L25" s="31">
        <v>511</v>
      </c>
      <c r="M25" s="31">
        <v>3264</v>
      </c>
      <c r="N25" s="31">
        <f t="shared" si="4"/>
        <v>3797</v>
      </c>
      <c r="O25" s="31">
        <f t="shared" si="5"/>
        <v>511</v>
      </c>
      <c r="P25" s="31">
        <v>511</v>
      </c>
      <c r="Q25" s="31">
        <v>0</v>
      </c>
      <c r="R25" s="31">
        <v>0</v>
      </c>
      <c r="S25" s="31">
        <v>0</v>
      </c>
      <c r="T25" s="31">
        <v>0</v>
      </c>
      <c r="U25" s="31">
        <f t="shared" si="6"/>
        <v>3264</v>
      </c>
      <c r="V25" s="31">
        <v>3264</v>
      </c>
      <c r="W25" s="31">
        <v>0</v>
      </c>
      <c r="X25" s="31">
        <v>0</v>
      </c>
      <c r="Y25" s="31">
        <v>0</v>
      </c>
      <c r="Z25" s="31">
        <v>0</v>
      </c>
      <c r="AA25" s="31">
        <f t="shared" si="7"/>
        <v>22</v>
      </c>
      <c r="AB25" s="31">
        <v>22</v>
      </c>
      <c r="AC25" s="31">
        <v>0</v>
      </c>
    </row>
    <row r="26" spans="1:29" ht="13.5">
      <c r="A26" s="54" t="s">
        <v>50</v>
      </c>
      <c r="B26" s="54" t="s">
        <v>81</v>
      </c>
      <c r="C26" s="55" t="s">
        <v>82</v>
      </c>
      <c r="D26" s="31">
        <f t="shared" si="0"/>
        <v>3926</v>
      </c>
      <c r="E26" s="31">
        <f t="shared" si="1"/>
        <v>0</v>
      </c>
      <c r="F26" s="31">
        <v>0</v>
      </c>
      <c r="G26" s="31">
        <v>0</v>
      </c>
      <c r="H26" s="31">
        <f t="shared" si="2"/>
        <v>0</v>
      </c>
      <c r="I26" s="31">
        <v>0</v>
      </c>
      <c r="J26" s="31">
        <v>0</v>
      </c>
      <c r="K26" s="31">
        <f t="shared" si="3"/>
        <v>3926</v>
      </c>
      <c r="L26" s="31">
        <v>959</v>
      </c>
      <c r="M26" s="31">
        <v>2967</v>
      </c>
      <c r="N26" s="31">
        <f t="shared" si="4"/>
        <v>3987</v>
      </c>
      <c r="O26" s="31">
        <f t="shared" si="5"/>
        <v>959</v>
      </c>
      <c r="P26" s="31">
        <v>959</v>
      </c>
      <c r="Q26" s="31">
        <v>0</v>
      </c>
      <c r="R26" s="31">
        <v>0</v>
      </c>
      <c r="S26" s="31">
        <v>0</v>
      </c>
      <c r="T26" s="31">
        <v>0</v>
      </c>
      <c r="U26" s="31">
        <f t="shared" si="6"/>
        <v>2967</v>
      </c>
      <c r="V26" s="31">
        <v>2967</v>
      </c>
      <c r="W26" s="31">
        <v>0</v>
      </c>
      <c r="X26" s="31">
        <v>0</v>
      </c>
      <c r="Y26" s="31">
        <v>0</v>
      </c>
      <c r="Z26" s="31">
        <v>0</v>
      </c>
      <c r="AA26" s="31">
        <f t="shared" si="7"/>
        <v>61</v>
      </c>
      <c r="AB26" s="31">
        <v>61</v>
      </c>
      <c r="AC26" s="31">
        <v>0</v>
      </c>
    </row>
    <row r="27" spans="1:29" ht="13.5">
      <c r="A27" s="54" t="s">
        <v>50</v>
      </c>
      <c r="B27" s="54" t="s">
        <v>83</v>
      </c>
      <c r="C27" s="55" t="s">
        <v>84</v>
      </c>
      <c r="D27" s="31">
        <f t="shared" si="0"/>
        <v>3496</v>
      </c>
      <c r="E27" s="31">
        <f t="shared" si="1"/>
        <v>0</v>
      </c>
      <c r="F27" s="31">
        <v>0</v>
      </c>
      <c r="G27" s="31">
        <v>0</v>
      </c>
      <c r="H27" s="31">
        <f t="shared" si="2"/>
        <v>0</v>
      </c>
      <c r="I27" s="31">
        <v>0</v>
      </c>
      <c r="J27" s="31">
        <v>0</v>
      </c>
      <c r="K27" s="31">
        <f t="shared" si="3"/>
        <v>3496</v>
      </c>
      <c r="L27" s="31">
        <v>1219</v>
      </c>
      <c r="M27" s="31">
        <v>2277</v>
      </c>
      <c r="N27" s="31">
        <f t="shared" si="4"/>
        <v>3518</v>
      </c>
      <c r="O27" s="31">
        <f t="shared" si="5"/>
        <v>1219</v>
      </c>
      <c r="P27" s="31">
        <v>1219</v>
      </c>
      <c r="Q27" s="31">
        <v>0</v>
      </c>
      <c r="R27" s="31">
        <v>0</v>
      </c>
      <c r="S27" s="31">
        <v>0</v>
      </c>
      <c r="T27" s="31">
        <v>0</v>
      </c>
      <c r="U27" s="31">
        <f t="shared" si="6"/>
        <v>2277</v>
      </c>
      <c r="V27" s="31">
        <v>2277</v>
      </c>
      <c r="W27" s="31">
        <v>0</v>
      </c>
      <c r="X27" s="31">
        <v>0</v>
      </c>
      <c r="Y27" s="31">
        <v>0</v>
      </c>
      <c r="Z27" s="31">
        <v>0</v>
      </c>
      <c r="AA27" s="31">
        <f t="shared" si="7"/>
        <v>22</v>
      </c>
      <c r="AB27" s="31">
        <v>22</v>
      </c>
      <c r="AC27" s="31">
        <v>0</v>
      </c>
    </row>
    <row r="28" spans="1:29" ht="13.5">
      <c r="A28" s="54" t="s">
        <v>50</v>
      </c>
      <c r="B28" s="54" t="s">
        <v>85</v>
      </c>
      <c r="C28" s="55" t="s">
        <v>86</v>
      </c>
      <c r="D28" s="31">
        <f t="shared" si="0"/>
        <v>4466</v>
      </c>
      <c r="E28" s="31">
        <f t="shared" si="1"/>
        <v>0</v>
      </c>
      <c r="F28" s="31">
        <v>0</v>
      </c>
      <c r="G28" s="31">
        <v>0</v>
      </c>
      <c r="H28" s="31">
        <f t="shared" si="2"/>
        <v>0</v>
      </c>
      <c r="I28" s="31">
        <v>0</v>
      </c>
      <c r="J28" s="31">
        <v>0</v>
      </c>
      <c r="K28" s="31">
        <f t="shared" si="3"/>
        <v>4466</v>
      </c>
      <c r="L28" s="31">
        <v>1867</v>
      </c>
      <c r="M28" s="31">
        <v>2599</v>
      </c>
      <c r="N28" s="31">
        <f t="shared" si="4"/>
        <v>4513</v>
      </c>
      <c r="O28" s="31">
        <f t="shared" si="5"/>
        <v>1867</v>
      </c>
      <c r="P28" s="31">
        <v>1867</v>
      </c>
      <c r="Q28" s="31">
        <v>0</v>
      </c>
      <c r="R28" s="31">
        <v>0</v>
      </c>
      <c r="S28" s="31">
        <v>0</v>
      </c>
      <c r="T28" s="31">
        <v>0</v>
      </c>
      <c r="U28" s="31">
        <f t="shared" si="6"/>
        <v>2599</v>
      </c>
      <c r="V28" s="31">
        <v>2599</v>
      </c>
      <c r="W28" s="31">
        <v>0</v>
      </c>
      <c r="X28" s="31">
        <v>0</v>
      </c>
      <c r="Y28" s="31">
        <v>0</v>
      </c>
      <c r="Z28" s="31">
        <v>0</v>
      </c>
      <c r="AA28" s="31">
        <f t="shared" si="7"/>
        <v>47</v>
      </c>
      <c r="AB28" s="31">
        <v>47</v>
      </c>
      <c r="AC28" s="31">
        <v>0</v>
      </c>
    </row>
    <row r="29" spans="1:29" ht="13.5">
      <c r="A29" s="54" t="s">
        <v>50</v>
      </c>
      <c r="B29" s="54" t="s">
        <v>87</v>
      </c>
      <c r="C29" s="55" t="s">
        <v>88</v>
      </c>
      <c r="D29" s="31">
        <f t="shared" si="0"/>
        <v>3469</v>
      </c>
      <c r="E29" s="31">
        <f t="shared" si="1"/>
        <v>0</v>
      </c>
      <c r="F29" s="31">
        <v>0</v>
      </c>
      <c r="G29" s="31">
        <v>0</v>
      </c>
      <c r="H29" s="31">
        <f t="shared" si="2"/>
        <v>0</v>
      </c>
      <c r="I29" s="31">
        <v>0</v>
      </c>
      <c r="J29" s="31">
        <v>0</v>
      </c>
      <c r="K29" s="31">
        <f t="shared" si="3"/>
        <v>3469</v>
      </c>
      <c r="L29" s="31">
        <v>1574</v>
      </c>
      <c r="M29" s="31">
        <v>1895</v>
      </c>
      <c r="N29" s="31">
        <f t="shared" si="4"/>
        <v>3561</v>
      </c>
      <c r="O29" s="31">
        <f t="shared" si="5"/>
        <v>1574</v>
      </c>
      <c r="P29" s="31">
        <v>1574</v>
      </c>
      <c r="Q29" s="31">
        <v>0</v>
      </c>
      <c r="R29" s="31">
        <v>0</v>
      </c>
      <c r="S29" s="31">
        <v>0</v>
      </c>
      <c r="T29" s="31">
        <v>0</v>
      </c>
      <c r="U29" s="31">
        <f t="shared" si="6"/>
        <v>1895</v>
      </c>
      <c r="V29" s="31">
        <v>1895</v>
      </c>
      <c r="W29" s="31">
        <v>0</v>
      </c>
      <c r="X29" s="31">
        <v>0</v>
      </c>
      <c r="Y29" s="31">
        <v>0</v>
      </c>
      <c r="Z29" s="31">
        <v>0</v>
      </c>
      <c r="AA29" s="31">
        <f t="shared" si="7"/>
        <v>92</v>
      </c>
      <c r="AB29" s="31">
        <v>92</v>
      </c>
      <c r="AC29" s="31">
        <v>0</v>
      </c>
    </row>
    <row r="30" spans="1:29" ht="13.5">
      <c r="A30" s="54" t="s">
        <v>50</v>
      </c>
      <c r="B30" s="54" t="s">
        <v>89</v>
      </c>
      <c r="C30" s="55" t="s">
        <v>90</v>
      </c>
      <c r="D30" s="31">
        <f t="shared" si="0"/>
        <v>8848</v>
      </c>
      <c r="E30" s="31">
        <f t="shared" si="1"/>
        <v>0</v>
      </c>
      <c r="F30" s="31">
        <v>0</v>
      </c>
      <c r="G30" s="31">
        <v>0</v>
      </c>
      <c r="H30" s="31">
        <f t="shared" si="2"/>
        <v>0</v>
      </c>
      <c r="I30" s="31">
        <v>0</v>
      </c>
      <c r="J30" s="31">
        <v>0</v>
      </c>
      <c r="K30" s="31">
        <f t="shared" si="3"/>
        <v>8848</v>
      </c>
      <c r="L30" s="31">
        <v>5575</v>
      </c>
      <c r="M30" s="31">
        <v>3273</v>
      </c>
      <c r="N30" s="31">
        <f t="shared" si="4"/>
        <v>8919</v>
      </c>
      <c r="O30" s="31">
        <f t="shared" si="5"/>
        <v>5575</v>
      </c>
      <c r="P30" s="31">
        <v>5575</v>
      </c>
      <c r="Q30" s="31">
        <v>0</v>
      </c>
      <c r="R30" s="31">
        <v>0</v>
      </c>
      <c r="S30" s="31">
        <v>0</v>
      </c>
      <c r="T30" s="31">
        <v>0</v>
      </c>
      <c r="U30" s="31">
        <f t="shared" si="6"/>
        <v>3273</v>
      </c>
      <c r="V30" s="31">
        <v>3273</v>
      </c>
      <c r="W30" s="31">
        <v>0</v>
      </c>
      <c r="X30" s="31">
        <v>0</v>
      </c>
      <c r="Y30" s="31">
        <v>0</v>
      </c>
      <c r="Z30" s="31">
        <v>0</v>
      </c>
      <c r="AA30" s="31">
        <f t="shared" si="7"/>
        <v>71</v>
      </c>
      <c r="AB30" s="31">
        <v>71</v>
      </c>
      <c r="AC30" s="31">
        <v>0</v>
      </c>
    </row>
    <row r="31" spans="1:29" ht="13.5">
      <c r="A31" s="54" t="s">
        <v>50</v>
      </c>
      <c r="B31" s="54" t="s">
        <v>91</v>
      </c>
      <c r="C31" s="55" t="s">
        <v>92</v>
      </c>
      <c r="D31" s="31">
        <f t="shared" si="0"/>
        <v>5834</v>
      </c>
      <c r="E31" s="31">
        <f t="shared" si="1"/>
        <v>0</v>
      </c>
      <c r="F31" s="31">
        <v>0</v>
      </c>
      <c r="G31" s="31">
        <v>0</v>
      </c>
      <c r="H31" s="31">
        <f t="shared" si="2"/>
        <v>3801</v>
      </c>
      <c r="I31" s="31">
        <v>3801</v>
      </c>
      <c r="J31" s="31">
        <v>0</v>
      </c>
      <c r="K31" s="31">
        <f t="shared" si="3"/>
        <v>2033</v>
      </c>
      <c r="L31" s="31">
        <v>0</v>
      </c>
      <c r="M31" s="31">
        <v>2033</v>
      </c>
      <c r="N31" s="31">
        <f t="shared" si="4"/>
        <v>5843</v>
      </c>
      <c r="O31" s="31">
        <f t="shared" si="5"/>
        <v>3801</v>
      </c>
      <c r="P31" s="31">
        <v>3801</v>
      </c>
      <c r="Q31" s="31">
        <v>0</v>
      </c>
      <c r="R31" s="31">
        <v>0</v>
      </c>
      <c r="S31" s="31">
        <v>0</v>
      </c>
      <c r="T31" s="31">
        <v>0</v>
      </c>
      <c r="U31" s="31">
        <f t="shared" si="6"/>
        <v>2033</v>
      </c>
      <c r="V31" s="31">
        <v>2033</v>
      </c>
      <c r="W31" s="31">
        <v>0</v>
      </c>
      <c r="X31" s="31">
        <v>0</v>
      </c>
      <c r="Y31" s="31">
        <v>0</v>
      </c>
      <c r="Z31" s="31">
        <v>0</v>
      </c>
      <c r="AA31" s="31">
        <f t="shared" si="7"/>
        <v>9</v>
      </c>
      <c r="AB31" s="31">
        <v>9</v>
      </c>
      <c r="AC31" s="31">
        <v>0</v>
      </c>
    </row>
    <row r="32" spans="1:29" ht="13.5">
      <c r="A32" s="54" t="s">
        <v>50</v>
      </c>
      <c r="B32" s="54" t="s">
        <v>93</v>
      </c>
      <c r="C32" s="55" t="s">
        <v>94</v>
      </c>
      <c r="D32" s="31">
        <f t="shared" si="0"/>
        <v>19847</v>
      </c>
      <c r="E32" s="31">
        <f t="shared" si="1"/>
        <v>0</v>
      </c>
      <c r="F32" s="31">
        <v>0</v>
      </c>
      <c r="G32" s="31">
        <v>0</v>
      </c>
      <c r="H32" s="31">
        <f t="shared" si="2"/>
        <v>0</v>
      </c>
      <c r="I32" s="31">
        <v>0</v>
      </c>
      <c r="J32" s="31">
        <v>0</v>
      </c>
      <c r="K32" s="31">
        <f t="shared" si="3"/>
        <v>19847</v>
      </c>
      <c r="L32" s="31">
        <v>6000</v>
      </c>
      <c r="M32" s="31">
        <v>13847</v>
      </c>
      <c r="N32" s="31">
        <f t="shared" si="4"/>
        <v>19903</v>
      </c>
      <c r="O32" s="31">
        <f t="shared" si="5"/>
        <v>6000</v>
      </c>
      <c r="P32" s="31">
        <v>6000</v>
      </c>
      <c r="Q32" s="31">
        <v>0</v>
      </c>
      <c r="R32" s="31">
        <v>0</v>
      </c>
      <c r="S32" s="31">
        <v>0</v>
      </c>
      <c r="T32" s="31">
        <v>0</v>
      </c>
      <c r="U32" s="31">
        <f t="shared" si="6"/>
        <v>13847</v>
      </c>
      <c r="V32" s="31">
        <v>13847</v>
      </c>
      <c r="W32" s="31">
        <v>0</v>
      </c>
      <c r="X32" s="31">
        <v>0</v>
      </c>
      <c r="Y32" s="31">
        <v>0</v>
      </c>
      <c r="Z32" s="31">
        <v>0</v>
      </c>
      <c r="AA32" s="31">
        <f t="shared" si="7"/>
        <v>56</v>
      </c>
      <c r="AB32" s="31">
        <v>56</v>
      </c>
      <c r="AC32" s="31">
        <v>0</v>
      </c>
    </row>
    <row r="33" spans="1:29" ht="13.5">
      <c r="A33" s="54" t="s">
        <v>50</v>
      </c>
      <c r="B33" s="54" t="s">
        <v>95</v>
      </c>
      <c r="C33" s="55" t="s">
        <v>96</v>
      </c>
      <c r="D33" s="31">
        <f t="shared" si="0"/>
        <v>8149</v>
      </c>
      <c r="E33" s="31">
        <f t="shared" si="1"/>
        <v>0</v>
      </c>
      <c r="F33" s="31">
        <v>0</v>
      </c>
      <c r="G33" s="31">
        <v>0</v>
      </c>
      <c r="H33" s="31">
        <f t="shared" si="2"/>
        <v>0</v>
      </c>
      <c r="I33" s="31">
        <v>0</v>
      </c>
      <c r="J33" s="31">
        <v>0</v>
      </c>
      <c r="K33" s="31">
        <f t="shared" si="3"/>
        <v>8149</v>
      </c>
      <c r="L33" s="31">
        <v>3655</v>
      </c>
      <c r="M33" s="31">
        <v>4494</v>
      </c>
      <c r="N33" s="31">
        <f t="shared" si="4"/>
        <v>8149</v>
      </c>
      <c r="O33" s="31">
        <f t="shared" si="5"/>
        <v>3655</v>
      </c>
      <c r="P33" s="31">
        <v>3655</v>
      </c>
      <c r="Q33" s="31">
        <v>0</v>
      </c>
      <c r="R33" s="31">
        <v>0</v>
      </c>
      <c r="S33" s="31">
        <v>0</v>
      </c>
      <c r="T33" s="31">
        <v>0</v>
      </c>
      <c r="U33" s="31">
        <f t="shared" si="6"/>
        <v>4494</v>
      </c>
      <c r="V33" s="31">
        <v>4494</v>
      </c>
      <c r="W33" s="31">
        <v>0</v>
      </c>
      <c r="X33" s="31">
        <v>0</v>
      </c>
      <c r="Y33" s="31">
        <v>0</v>
      </c>
      <c r="Z33" s="31">
        <v>0</v>
      </c>
      <c r="AA33" s="31">
        <f t="shared" si="7"/>
        <v>0</v>
      </c>
      <c r="AB33" s="31">
        <v>0</v>
      </c>
      <c r="AC33" s="31">
        <v>0</v>
      </c>
    </row>
    <row r="34" spans="1:29" ht="13.5">
      <c r="A34" s="54" t="s">
        <v>50</v>
      </c>
      <c r="B34" s="54" t="s">
        <v>97</v>
      </c>
      <c r="C34" s="55" t="s">
        <v>98</v>
      </c>
      <c r="D34" s="31">
        <f t="shared" si="0"/>
        <v>4270</v>
      </c>
      <c r="E34" s="31">
        <f t="shared" si="1"/>
        <v>0</v>
      </c>
      <c r="F34" s="31">
        <v>0</v>
      </c>
      <c r="G34" s="31">
        <v>0</v>
      </c>
      <c r="H34" s="31">
        <f t="shared" si="2"/>
        <v>0</v>
      </c>
      <c r="I34" s="31">
        <v>0</v>
      </c>
      <c r="J34" s="31">
        <v>0</v>
      </c>
      <c r="K34" s="31">
        <f t="shared" si="3"/>
        <v>4270</v>
      </c>
      <c r="L34" s="31">
        <v>1829</v>
      </c>
      <c r="M34" s="31">
        <v>2441</v>
      </c>
      <c r="N34" s="31">
        <f t="shared" si="4"/>
        <v>8540</v>
      </c>
      <c r="O34" s="31">
        <f t="shared" si="5"/>
        <v>1829</v>
      </c>
      <c r="P34" s="31">
        <v>1829</v>
      </c>
      <c r="Q34" s="31">
        <v>0</v>
      </c>
      <c r="R34" s="31">
        <v>0</v>
      </c>
      <c r="S34" s="31">
        <v>0</v>
      </c>
      <c r="T34" s="31">
        <v>0</v>
      </c>
      <c r="U34" s="31">
        <f t="shared" si="6"/>
        <v>2441</v>
      </c>
      <c r="V34" s="31">
        <v>2441</v>
      </c>
      <c r="W34" s="31">
        <v>0</v>
      </c>
      <c r="X34" s="31">
        <v>0</v>
      </c>
      <c r="Y34" s="31">
        <v>0</v>
      </c>
      <c r="Z34" s="31">
        <v>0</v>
      </c>
      <c r="AA34" s="31">
        <f t="shared" si="7"/>
        <v>4270</v>
      </c>
      <c r="AB34" s="31">
        <v>1829</v>
      </c>
      <c r="AC34" s="31">
        <v>2441</v>
      </c>
    </row>
    <row r="35" spans="1:29" ht="13.5">
      <c r="A35" s="54" t="s">
        <v>50</v>
      </c>
      <c r="B35" s="54" t="s">
        <v>99</v>
      </c>
      <c r="C35" s="55" t="s">
        <v>100</v>
      </c>
      <c r="D35" s="31">
        <f t="shared" si="0"/>
        <v>2084</v>
      </c>
      <c r="E35" s="31">
        <f t="shared" si="1"/>
        <v>0</v>
      </c>
      <c r="F35" s="31">
        <v>0</v>
      </c>
      <c r="G35" s="31">
        <v>0</v>
      </c>
      <c r="H35" s="31">
        <f t="shared" si="2"/>
        <v>0</v>
      </c>
      <c r="I35" s="31">
        <v>0</v>
      </c>
      <c r="J35" s="31">
        <v>0</v>
      </c>
      <c r="K35" s="31">
        <f t="shared" si="3"/>
        <v>2084</v>
      </c>
      <c r="L35" s="31">
        <v>917</v>
      </c>
      <c r="M35" s="31">
        <v>1167</v>
      </c>
      <c r="N35" s="31">
        <f t="shared" si="4"/>
        <v>2179</v>
      </c>
      <c r="O35" s="31">
        <f t="shared" si="5"/>
        <v>917</v>
      </c>
      <c r="P35" s="31">
        <v>917</v>
      </c>
      <c r="Q35" s="31">
        <v>0</v>
      </c>
      <c r="R35" s="31">
        <v>0</v>
      </c>
      <c r="S35" s="31">
        <v>0</v>
      </c>
      <c r="T35" s="31">
        <v>0</v>
      </c>
      <c r="U35" s="31">
        <f t="shared" si="6"/>
        <v>1167</v>
      </c>
      <c r="V35" s="31">
        <v>1167</v>
      </c>
      <c r="W35" s="31">
        <v>0</v>
      </c>
      <c r="X35" s="31">
        <v>0</v>
      </c>
      <c r="Y35" s="31">
        <v>0</v>
      </c>
      <c r="Z35" s="31">
        <v>0</v>
      </c>
      <c r="AA35" s="31">
        <f t="shared" si="7"/>
        <v>95</v>
      </c>
      <c r="AB35" s="31">
        <v>95</v>
      </c>
      <c r="AC35" s="31">
        <v>0</v>
      </c>
    </row>
    <row r="36" spans="1:29" ht="13.5">
      <c r="A36" s="54" t="s">
        <v>50</v>
      </c>
      <c r="B36" s="54" t="s">
        <v>101</v>
      </c>
      <c r="C36" s="55" t="s">
        <v>102</v>
      </c>
      <c r="D36" s="31">
        <f t="shared" si="0"/>
        <v>2791</v>
      </c>
      <c r="E36" s="31">
        <f t="shared" si="1"/>
        <v>0</v>
      </c>
      <c r="F36" s="31">
        <v>0</v>
      </c>
      <c r="G36" s="31">
        <v>0</v>
      </c>
      <c r="H36" s="31">
        <f t="shared" si="2"/>
        <v>0</v>
      </c>
      <c r="I36" s="31">
        <v>0</v>
      </c>
      <c r="J36" s="31">
        <v>0</v>
      </c>
      <c r="K36" s="31">
        <f t="shared" si="3"/>
        <v>2791</v>
      </c>
      <c r="L36" s="31">
        <v>1362</v>
      </c>
      <c r="M36" s="31">
        <v>1429</v>
      </c>
      <c r="N36" s="31">
        <f t="shared" si="4"/>
        <v>2801</v>
      </c>
      <c r="O36" s="31">
        <f t="shared" si="5"/>
        <v>1362</v>
      </c>
      <c r="P36" s="31">
        <v>1362</v>
      </c>
      <c r="Q36" s="31">
        <v>0</v>
      </c>
      <c r="R36" s="31">
        <v>0</v>
      </c>
      <c r="S36" s="31">
        <v>0</v>
      </c>
      <c r="T36" s="31">
        <v>0</v>
      </c>
      <c r="U36" s="31">
        <f t="shared" si="6"/>
        <v>1429</v>
      </c>
      <c r="V36" s="31">
        <v>1429</v>
      </c>
      <c r="W36" s="31">
        <v>0</v>
      </c>
      <c r="X36" s="31">
        <v>0</v>
      </c>
      <c r="Y36" s="31">
        <v>0</v>
      </c>
      <c r="Z36" s="31">
        <v>0</v>
      </c>
      <c r="AA36" s="31">
        <f t="shared" si="7"/>
        <v>10</v>
      </c>
      <c r="AB36" s="31">
        <v>10</v>
      </c>
      <c r="AC36" s="31">
        <v>0</v>
      </c>
    </row>
    <row r="37" spans="1:29" ht="13.5">
      <c r="A37" s="54" t="s">
        <v>50</v>
      </c>
      <c r="B37" s="54" t="s">
        <v>103</v>
      </c>
      <c r="C37" s="55" t="s">
        <v>104</v>
      </c>
      <c r="D37" s="31">
        <f t="shared" si="0"/>
        <v>2557</v>
      </c>
      <c r="E37" s="31">
        <f t="shared" si="1"/>
        <v>0</v>
      </c>
      <c r="F37" s="31">
        <v>0</v>
      </c>
      <c r="G37" s="31">
        <v>0</v>
      </c>
      <c r="H37" s="31">
        <f t="shared" si="2"/>
        <v>0</v>
      </c>
      <c r="I37" s="31">
        <v>0</v>
      </c>
      <c r="J37" s="31">
        <v>0</v>
      </c>
      <c r="K37" s="31">
        <f t="shared" si="3"/>
        <v>2557</v>
      </c>
      <c r="L37" s="31">
        <v>1200</v>
      </c>
      <c r="M37" s="31">
        <v>1357</v>
      </c>
      <c r="N37" s="31">
        <f t="shared" si="4"/>
        <v>2607</v>
      </c>
      <c r="O37" s="31">
        <f t="shared" si="5"/>
        <v>1200</v>
      </c>
      <c r="P37" s="31">
        <v>1200</v>
      </c>
      <c r="Q37" s="31">
        <v>0</v>
      </c>
      <c r="R37" s="31">
        <v>0</v>
      </c>
      <c r="S37" s="31">
        <v>0</v>
      </c>
      <c r="T37" s="31">
        <v>0</v>
      </c>
      <c r="U37" s="31">
        <f t="shared" si="6"/>
        <v>1357</v>
      </c>
      <c r="V37" s="31">
        <v>1357</v>
      </c>
      <c r="W37" s="31">
        <v>0</v>
      </c>
      <c r="X37" s="31">
        <v>0</v>
      </c>
      <c r="Y37" s="31">
        <v>0</v>
      </c>
      <c r="Z37" s="31">
        <v>0</v>
      </c>
      <c r="AA37" s="31">
        <f t="shared" si="7"/>
        <v>50</v>
      </c>
      <c r="AB37" s="31">
        <v>50</v>
      </c>
      <c r="AC37" s="31">
        <v>0</v>
      </c>
    </row>
    <row r="38" spans="1:29" ht="13.5">
      <c r="A38" s="54" t="s">
        <v>50</v>
      </c>
      <c r="B38" s="54" t="s">
        <v>105</v>
      </c>
      <c r="C38" s="55" t="s">
        <v>218</v>
      </c>
      <c r="D38" s="31">
        <f t="shared" si="0"/>
        <v>4629</v>
      </c>
      <c r="E38" s="31">
        <f t="shared" si="1"/>
        <v>0</v>
      </c>
      <c r="F38" s="31">
        <v>0</v>
      </c>
      <c r="G38" s="31">
        <v>0</v>
      </c>
      <c r="H38" s="31">
        <f t="shared" si="2"/>
        <v>0</v>
      </c>
      <c r="I38" s="31">
        <v>0</v>
      </c>
      <c r="J38" s="31">
        <v>0</v>
      </c>
      <c r="K38" s="31">
        <f t="shared" si="3"/>
        <v>4629</v>
      </c>
      <c r="L38" s="31">
        <v>2283</v>
      </c>
      <c r="M38" s="31">
        <v>2346</v>
      </c>
      <c r="N38" s="31">
        <f t="shared" si="4"/>
        <v>4689</v>
      </c>
      <c r="O38" s="31">
        <f t="shared" si="5"/>
        <v>2283</v>
      </c>
      <c r="P38" s="31">
        <v>2283</v>
      </c>
      <c r="Q38" s="31">
        <v>0</v>
      </c>
      <c r="R38" s="31">
        <v>0</v>
      </c>
      <c r="S38" s="31">
        <v>0</v>
      </c>
      <c r="T38" s="31">
        <v>0</v>
      </c>
      <c r="U38" s="31">
        <f t="shared" si="6"/>
        <v>2346</v>
      </c>
      <c r="V38" s="31">
        <v>2346</v>
      </c>
      <c r="W38" s="31">
        <v>0</v>
      </c>
      <c r="X38" s="31">
        <v>0</v>
      </c>
      <c r="Y38" s="31">
        <v>0</v>
      </c>
      <c r="Z38" s="31">
        <v>0</v>
      </c>
      <c r="AA38" s="31">
        <f t="shared" si="7"/>
        <v>60</v>
      </c>
      <c r="AB38" s="31">
        <v>60</v>
      </c>
      <c r="AC38" s="31">
        <v>0</v>
      </c>
    </row>
    <row r="39" spans="1:29" ht="13.5">
      <c r="A39" s="54" t="s">
        <v>50</v>
      </c>
      <c r="B39" s="54" t="s">
        <v>106</v>
      </c>
      <c r="C39" s="55" t="s">
        <v>107</v>
      </c>
      <c r="D39" s="31">
        <f t="shared" si="0"/>
        <v>668</v>
      </c>
      <c r="E39" s="31">
        <f t="shared" si="1"/>
        <v>0</v>
      </c>
      <c r="F39" s="31">
        <v>0</v>
      </c>
      <c r="G39" s="31">
        <v>0</v>
      </c>
      <c r="H39" s="31">
        <f t="shared" si="2"/>
        <v>0</v>
      </c>
      <c r="I39" s="31">
        <v>0</v>
      </c>
      <c r="J39" s="31">
        <v>0</v>
      </c>
      <c r="K39" s="31">
        <f t="shared" si="3"/>
        <v>668</v>
      </c>
      <c r="L39" s="31">
        <v>180</v>
      </c>
      <c r="M39" s="31">
        <v>488</v>
      </c>
      <c r="N39" s="31">
        <f t="shared" si="4"/>
        <v>678</v>
      </c>
      <c r="O39" s="31">
        <f t="shared" si="5"/>
        <v>180</v>
      </c>
      <c r="P39" s="31">
        <v>134</v>
      </c>
      <c r="Q39" s="31">
        <v>0</v>
      </c>
      <c r="R39" s="31">
        <v>46</v>
      </c>
      <c r="S39" s="31">
        <v>0</v>
      </c>
      <c r="T39" s="31">
        <v>0</v>
      </c>
      <c r="U39" s="31">
        <f t="shared" si="6"/>
        <v>488</v>
      </c>
      <c r="V39" s="31">
        <v>322</v>
      </c>
      <c r="W39" s="31">
        <v>93</v>
      </c>
      <c r="X39" s="31">
        <v>73</v>
      </c>
      <c r="Y39" s="31">
        <v>0</v>
      </c>
      <c r="Z39" s="31">
        <v>0</v>
      </c>
      <c r="AA39" s="31">
        <f t="shared" si="7"/>
        <v>10</v>
      </c>
      <c r="AB39" s="31">
        <v>10</v>
      </c>
      <c r="AC39" s="31">
        <v>0</v>
      </c>
    </row>
    <row r="40" spans="1:29" ht="13.5">
      <c r="A40" s="54" t="s">
        <v>50</v>
      </c>
      <c r="B40" s="54" t="s">
        <v>108</v>
      </c>
      <c r="C40" s="55" t="s">
        <v>0</v>
      </c>
      <c r="D40" s="31">
        <f t="shared" si="0"/>
        <v>3885</v>
      </c>
      <c r="E40" s="31">
        <f t="shared" si="1"/>
        <v>0</v>
      </c>
      <c r="F40" s="31">
        <v>0</v>
      </c>
      <c r="G40" s="31">
        <v>0</v>
      </c>
      <c r="H40" s="31">
        <f t="shared" si="2"/>
        <v>0</v>
      </c>
      <c r="I40" s="31">
        <v>0</v>
      </c>
      <c r="J40" s="31">
        <v>0</v>
      </c>
      <c r="K40" s="31">
        <f t="shared" si="3"/>
        <v>3885</v>
      </c>
      <c r="L40" s="31">
        <v>2021</v>
      </c>
      <c r="M40" s="31">
        <v>1864</v>
      </c>
      <c r="N40" s="31">
        <f t="shared" si="4"/>
        <v>4160</v>
      </c>
      <c r="O40" s="31">
        <f t="shared" si="5"/>
        <v>2021</v>
      </c>
      <c r="P40" s="31">
        <v>1507</v>
      </c>
      <c r="Q40" s="31">
        <v>59</v>
      </c>
      <c r="R40" s="31">
        <v>455</v>
      </c>
      <c r="S40" s="31">
        <v>0</v>
      </c>
      <c r="T40" s="31">
        <v>0</v>
      </c>
      <c r="U40" s="31">
        <f t="shared" si="6"/>
        <v>1864</v>
      </c>
      <c r="V40" s="31">
        <v>1229</v>
      </c>
      <c r="W40" s="31">
        <v>635</v>
      </c>
      <c r="X40" s="31">
        <v>0</v>
      </c>
      <c r="Y40" s="31">
        <v>0</v>
      </c>
      <c r="Z40" s="31">
        <v>0</v>
      </c>
      <c r="AA40" s="31">
        <f t="shared" si="7"/>
        <v>275</v>
      </c>
      <c r="AB40" s="31">
        <v>275</v>
      </c>
      <c r="AC40" s="31">
        <v>0</v>
      </c>
    </row>
    <row r="41" spans="1:29" ht="13.5">
      <c r="A41" s="54" t="s">
        <v>50</v>
      </c>
      <c r="B41" s="54" t="s">
        <v>109</v>
      </c>
      <c r="C41" s="55" t="s">
        <v>110</v>
      </c>
      <c r="D41" s="31">
        <f t="shared" si="0"/>
        <v>3339</v>
      </c>
      <c r="E41" s="31">
        <f t="shared" si="1"/>
        <v>0</v>
      </c>
      <c r="F41" s="31">
        <v>0</v>
      </c>
      <c r="G41" s="31">
        <v>0</v>
      </c>
      <c r="H41" s="31">
        <f t="shared" si="2"/>
        <v>0</v>
      </c>
      <c r="I41" s="31">
        <v>0</v>
      </c>
      <c r="J41" s="31">
        <v>0</v>
      </c>
      <c r="K41" s="31">
        <f t="shared" si="3"/>
        <v>3339</v>
      </c>
      <c r="L41" s="31">
        <v>989</v>
      </c>
      <c r="M41" s="31">
        <v>2350</v>
      </c>
      <c r="N41" s="31">
        <f t="shared" si="4"/>
        <v>3339</v>
      </c>
      <c r="O41" s="31">
        <f t="shared" si="5"/>
        <v>989</v>
      </c>
      <c r="P41" s="31">
        <v>737</v>
      </c>
      <c r="Q41" s="31">
        <v>0</v>
      </c>
      <c r="R41" s="31">
        <v>252</v>
      </c>
      <c r="S41" s="31">
        <v>0</v>
      </c>
      <c r="T41" s="31">
        <v>0</v>
      </c>
      <c r="U41" s="31">
        <f t="shared" si="6"/>
        <v>2350</v>
      </c>
      <c r="V41" s="31">
        <v>1549</v>
      </c>
      <c r="W41" s="31">
        <v>479</v>
      </c>
      <c r="X41" s="31">
        <v>322</v>
      </c>
      <c r="Y41" s="31">
        <v>0</v>
      </c>
      <c r="Z41" s="31">
        <v>0</v>
      </c>
      <c r="AA41" s="31">
        <f t="shared" si="7"/>
        <v>0</v>
      </c>
      <c r="AB41" s="31">
        <v>0</v>
      </c>
      <c r="AC41" s="31">
        <v>0</v>
      </c>
    </row>
    <row r="42" spans="1:29" ht="13.5">
      <c r="A42" s="54" t="s">
        <v>50</v>
      </c>
      <c r="B42" s="54" t="s">
        <v>215</v>
      </c>
      <c r="C42" s="55" t="s">
        <v>216</v>
      </c>
      <c r="D42" s="31">
        <f t="shared" si="0"/>
        <v>5738</v>
      </c>
      <c r="E42" s="31">
        <f t="shared" si="1"/>
        <v>0</v>
      </c>
      <c r="F42" s="31">
        <v>0</v>
      </c>
      <c r="G42" s="31">
        <v>0</v>
      </c>
      <c r="H42" s="31">
        <f t="shared" si="2"/>
        <v>0</v>
      </c>
      <c r="I42" s="31">
        <v>0</v>
      </c>
      <c r="J42" s="31">
        <v>0</v>
      </c>
      <c r="K42" s="31">
        <f t="shared" si="3"/>
        <v>5738</v>
      </c>
      <c r="L42" s="31">
        <v>2262</v>
      </c>
      <c r="M42" s="31">
        <v>3476</v>
      </c>
      <c r="N42" s="31">
        <f t="shared" si="4"/>
        <v>6121</v>
      </c>
      <c r="O42" s="31">
        <f t="shared" si="5"/>
        <v>2262</v>
      </c>
      <c r="P42" s="31">
        <v>1686</v>
      </c>
      <c r="Q42" s="31">
        <v>0</v>
      </c>
      <c r="R42" s="31">
        <v>576</v>
      </c>
      <c r="S42" s="31">
        <v>0</v>
      </c>
      <c r="T42" s="31">
        <v>0</v>
      </c>
      <c r="U42" s="31">
        <f t="shared" si="6"/>
        <v>3476</v>
      </c>
      <c r="V42" s="31">
        <v>2292</v>
      </c>
      <c r="W42" s="31">
        <v>911</v>
      </c>
      <c r="X42" s="31">
        <v>273</v>
      </c>
      <c r="Y42" s="31">
        <v>0</v>
      </c>
      <c r="Z42" s="31">
        <v>0</v>
      </c>
      <c r="AA42" s="31">
        <f t="shared" si="7"/>
        <v>383</v>
      </c>
      <c r="AB42" s="31">
        <v>383</v>
      </c>
      <c r="AC42" s="31">
        <v>0</v>
      </c>
    </row>
    <row r="43" spans="1:29" ht="13.5">
      <c r="A43" s="54" t="s">
        <v>50</v>
      </c>
      <c r="B43" s="54" t="s">
        <v>111</v>
      </c>
      <c r="C43" s="55" t="s">
        <v>112</v>
      </c>
      <c r="D43" s="31">
        <f t="shared" si="0"/>
        <v>6916</v>
      </c>
      <c r="E43" s="31">
        <f t="shared" si="1"/>
        <v>0</v>
      </c>
      <c r="F43" s="31">
        <v>0</v>
      </c>
      <c r="G43" s="31">
        <v>0</v>
      </c>
      <c r="H43" s="31">
        <f t="shared" si="2"/>
        <v>0</v>
      </c>
      <c r="I43" s="31">
        <v>0</v>
      </c>
      <c r="J43" s="31">
        <v>0</v>
      </c>
      <c r="K43" s="31">
        <f t="shared" si="3"/>
        <v>6916</v>
      </c>
      <c r="L43" s="31">
        <v>3648</v>
      </c>
      <c r="M43" s="31">
        <v>3268</v>
      </c>
      <c r="N43" s="31">
        <f t="shared" si="4"/>
        <v>6916</v>
      </c>
      <c r="O43" s="31">
        <f t="shared" si="5"/>
        <v>3648</v>
      </c>
      <c r="P43" s="31">
        <v>3648</v>
      </c>
      <c r="Q43" s="31">
        <v>0</v>
      </c>
      <c r="R43" s="31">
        <v>0</v>
      </c>
      <c r="S43" s="31">
        <v>0</v>
      </c>
      <c r="T43" s="31">
        <v>0</v>
      </c>
      <c r="U43" s="31">
        <f t="shared" si="6"/>
        <v>3268</v>
      </c>
      <c r="V43" s="31">
        <v>3268</v>
      </c>
      <c r="W43" s="31">
        <v>0</v>
      </c>
      <c r="X43" s="31">
        <v>0</v>
      </c>
      <c r="Y43" s="31">
        <v>0</v>
      </c>
      <c r="Z43" s="31">
        <v>0</v>
      </c>
      <c r="AA43" s="31">
        <f t="shared" si="7"/>
        <v>0</v>
      </c>
      <c r="AB43" s="31">
        <v>0</v>
      </c>
      <c r="AC43" s="31">
        <v>0</v>
      </c>
    </row>
    <row r="44" spans="1:29" ht="13.5">
      <c r="A44" s="54" t="s">
        <v>50</v>
      </c>
      <c r="B44" s="54" t="s">
        <v>113</v>
      </c>
      <c r="C44" s="55" t="s">
        <v>114</v>
      </c>
      <c r="D44" s="31">
        <f t="shared" si="0"/>
        <v>5374</v>
      </c>
      <c r="E44" s="31">
        <f t="shared" si="1"/>
        <v>0</v>
      </c>
      <c r="F44" s="31">
        <v>0</v>
      </c>
      <c r="G44" s="31">
        <v>0</v>
      </c>
      <c r="H44" s="31">
        <f t="shared" si="2"/>
        <v>0</v>
      </c>
      <c r="I44" s="31">
        <v>0</v>
      </c>
      <c r="J44" s="31">
        <v>0</v>
      </c>
      <c r="K44" s="31">
        <f t="shared" si="3"/>
        <v>5374</v>
      </c>
      <c r="L44" s="31">
        <v>1496</v>
      </c>
      <c r="M44" s="31">
        <v>3878</v>
      </c>
      <c r="N44" s="31">
        <f t="shared" si="4"/>
        <v>5374</v>
      </c>
      <c r="O44" s="31">
        <f t="shared" si="5"/>
        <v>1496</v>
      </c>
      <c r="P44" s="31">
        <v>1496</v>
      </c>
      <c r="Q44" s="31">
        <v>0</v>
      </c>
      <c r="R44" s="31">
        <v>0</v>
      </c>
      <c r="S44" s="31">
        <v>0</v>
      </c>
      <c r="T44" s="31">
        <v>0</v>
      </c>
      <c r="U44" s="31">
        <f t="shared" si="6"/>
        <v>3878</v>
      </c>
      <c r="V44" s="31">
        <v>3878</v>
      </c>
      <c r="W44" s="31">
        <v>0</v>
      </c>
      <c r="X44" s="31">
        <v>0</v>
      </c>
      <c r="Y44" s="31">
        <v>0</v>
      </c>
      <c r="Z44" s="31">
        <v>0</v>
      </c>
      <c r="AA44" s="31">
        <f t="shared" si="7"/>
        <v>0</v>
      </c>
      <c r="AB44" s="31">
        <v>0</v>
      </c>
      <c r="AC44" s="31">
        <v>0</v>
      </c>
    </row>
    <row r="45" spans="1:29" ht="13.5">
      <c r="A45" s="54" t="s">
        <v>50</v>
      </c>
      <c r="B45" s="54" t="s">
        <v>115</v>
      </c>
      <c r="C45" s="55" t="s">
        <v>116</v>
      </c>
      <c r="D45" s="31">
        <f t="shared" si="0"/>
        <v>8774</v>
      </c>
      <c r="E45" s="31">
        <f t="shared" si="1"/>
        <v>0</v>
      </c>
      <c r="F45" s="31">
        <v>0</v>
      </c>
      <c r="G45" s="31">
        <v>0</v>
      </c>
      <c r="H45" s="31">
        <f t="shared" si="2"/>
        <v>0</v>
      </c>
      <c r="I45" s="31">
        <v>0</v>
      </c>
      <c r="J45" s="31">
        <v>0</v>
      </c>
      <c r="K45" s="31">
        <f t="shared" si="3"/>
        <v>8774</v>
      </c>
      <c r="L45" s="31">
        <v>2834</v>
      </c>
      <c r="M45" s="31">
        <v>5940</v>
      </c>
      <c r="N45" s="31">
        <f t="shared" si="4"/>
        <v>8774</v>
      </c>
      <c r="O45" s="31">
        <f t="shared" si="5"/>
        <v>2834</v>
      </c>
      <c r="P45" s="31">
        <v>2834</v>
      </c>
      <c r="Q45" s="31">
        <v>0</v>
      </c>
      <c r="R45" s="31">
        <v>0</v>
      </c>
      <c r="S45" s="31">
        <v>0</v>
      </c>
      <c r="T45" s="31">
        <v>0</v>
      </c>
      <c r="U45" s="31">
        <f t="shared" si="6"/>
        <v>5940</v>
      </c>
      <c r="V45" s="31">
        <v>5940</v>
      </c>
      <c r="W45" s="31">
        <v>0</v>
      </c>
      <c r="X45" s="31">
        <v>0</v>
      </c>
      <c r="Y45" s="31">
        <v>0</v>
      </c>
      <c r="Z45" s="31">
        <v>0</v>
      </c>
      <c r="AA45" s="31">
        <f t="shared" si="7"/>
        <v>0</v>
      </c>
      <c r="AB45" s="31">
        <v>0</v>
      </c>
      <c r="AC45" s="31">
        <v>0</v>
      </c>
    </row>
    <row r="46" spans="1:29" ht="13.5">
      <c r="A46" s="54" t="s">
        <v>50</v>
      </c>
      <c r="B46" s="54" t="s">
        <v>117</v>
      </c>
      <c r="C46" s="55" t="s">
        <v>118</v>
      </c>
      <c r="D46" s="31">
        <f t="shared" si="0"/>
        <v>5927</v>
      </c>
      <c r="E46" s="31">
        <f t="shared" si="1"/>
        <v>0</v>
      </c>
      <c r="F46" s="31">
        <v>0</v>
      </c>
      <c r="G46" s="31">
        <v>0</v>
      </c>
      <c r="H46" s="31">
        <f t="shared" si="2"/>
        <v>0</v>
      </c>
      <c r="I46" s="31">
        <v>0</v>
      </c>
      <c r="J46" s="31">
        <v>0</v>
      </c>
      <c r="K46" s="31">
        <f t="shared" si="3"/>
        <v>5927</v>
      </c>
      <c r="L46" s="31">
        <v>3032</v>
      </c>
      <c r="M46" s="31">
        <v>2895</v>
      </c>
      <c r="N46" s="31">
        <f t="shared" si="4"/>
        <v>5927</v>
      </c>
      <c r="O46" s="31">
        <f t="shared" si="5"/>
        <v>3032</v>
      </c>
      <c r="P46" s="31">
        <v>3032</v>
      </c>
      <c r="Q46" s="31">
        <v>0</v>
      </c>
      <c r="R46" s="31">
        <v>0</v>
      </c>
      <c r="S46" s="31">
        <v>0</v>
      </c>
      <c r="T46" s="31">
        <v>0</v>
      </c>
      <c r="U46" s="31">
        <f t="shared" si="6"/>
        <v>2895</v>
      </c>
      <c r="V46" s="31">
        <v>2895</v>
      </c>
      <c r="W46" s="31">
        <v>0</v>
      </c>
      <c r="X46" s="31">
        <v>0</v>
      </c>
      <c r="Y46" s="31">
        <v>0</v>
      </c>
      <c r="Z46" s="31">
        <v>0</v>
      </c>
      <c r="AA46" s="31">
        <f t="shared" si="7"/>
        <v>0</v>
      </c>
      <c r="AB46" s="31">
        <v>0</v>
      </c>
      <c r="AC46" s="31">
        <v>0</v>
      </c>
    </row>
    <row r="47" spans="1:29" ht="13.5">
      <c r="A47" s="54" t="s">
        <v>50</v>
      </c>
      <c r="B47" s="54" t="s">
        <v>217</v>
      </c>
      <c r="C47" s="55" t="s">
        <v>219</v>
      </c>
      <c r="D47" s="31">
        <f t="shared" si="0"/>
        <v>13041</v>
      </c>
      <c r="E47" s="31">
        <f t="shared" si="1"/>
        <v>0</v>
      </c>
      <c r="F47" s="31">
        <v>0</v>
      </c>
      <c r="G47" s="31">
        <v>0</v>
      </c>
      <c r="H47" s="31">
        <f t="shared" si="2"/>
        <v>0</v>
      </c>
      <c r="I47" s="31">
        <v>0</v>
      </c>
      <c r="J47" s="31">
        <v>0</v>
      </c>
      <c r="K47" s="31">
        <f t="shared" si="3"/>
        <v>13041</v>
      </c>
      <c r="L47" s="31">
        <v>6413</v>
      </c>
      <c r="M47" s="31">
        <v>6628</v>
      </c>
      <c r="N47" s="31">
        <f t="shared" si="4"/>
        <v>13041</v>
      </c>
      <c r="O47" s="31">
        <f t="shared" si="5"/>
        <v>6413</v>
      </c>
      <c r="P47" s="31">
        <v>6413</v>
      </c>
      <c r="Q47" s="31">
        <v>0</v>
      </c>
      <c r="R47" s="31">
        <v>0</v>
      </c>
      <c r="S47" s="31">
        <v>0</v>
      </c>
      <c r="T47" s="31">
        <v>0</v>
      </c>
      <c r="U47" s="31">
        <f t="shared" si="6"/>
        <v>6628</v>
      </c>
      <c r="V47" s="31">
        <v>6628</v>
      </c>
      <c r="W47" s="31">
        <v>0</v>
      </c>
      <c r="X47" s="31">
        <v>0</v>
      </c>
      <c r="Y47" s="31">
        <v>0</v>
      </c>
      <c r="Z47" s="31">
        <v>0</v>
      </c>
      <c r="AA47" s="31">
        <f t="shared" si="7"/>
        <v>0</v>
      </c>
      <c r="AB47" s="31">
        <v>0</v>
      </c>
      <c r="AC47" s="31">
        <v>0</v>
      </c>
    </row>
    <row r="48" spans="1:29" ht="13.5">
      <c r="A48" s="54" t="s">
        <v>50</v>
      </c>
      <c r="B48" s="54" t="s">
        <v>119</v>
      </c>
      <c r="C48" s="55" t="s">
        <v>120</v>
      </c>
      <c r="D48" s="31">
        <f t="shared" si="0"/>
        <v>2809</v>
      </c>
      <c r="E48" s="31">
        <f t="shared" si="1"/>
        <v>0</v>
      </c>
      <c r="F48" s="31">
        <v>0</v>
      </c>
      <c r="G48" s="31">
        <v>0</v>
      </c>
      <c r="H48" s="31">
        <f t="shared" si="2"/>
        <v>0</v>
      </c>
      <c r="I48" s="31">
        <v>0</v>
      </c>
      <c r="J48" s="31">
        <v>0</v>
      </c>
      <c r="K48" s="31">
        <f t="shared" si="3"/>
        <v>2809</v>
      </c>
      <c r="L48" s="31">
        <v>1293</v>
      </c>
      <c r="M48" s="31">
        <v>1516</v>
      </c>
      <c r="N48" s="31">
        <f t="shared" si="4"/>
        <v>2809</v>
      </c>
      <c r="O48" s="31">
        <f t="shared" si="5"/>
        <v>1293</v>
      </c>
      <c r="P48" s="31">
        <v>1293</v>
      </c>
      <c r="Q48" s="31">
        <v>0</v>
      </c>
      <c r="R48" s="31">
        <v>0</v>
      </c>
      <c r="S48" s="31">
        <v>0</v>
      </c>
      <c r="T48" s="31">
        <v>0</v>
      </c>
      <c r="U48" s="31">
        <f t="shared" si="6"/>
        <v>1516</v>
      </c>
      <c r="V48" s="31">
        <v>1516</v>
      </c>
      <c r="W48" s="31">
        <v>0</v>
      </c>
      <c r="X48" s="31">
        <v>0</v>
      </c>
      <c r="Y48" s="31">
        <v>0</v>
      </c>
      <c r="Z48" s="31">
        <v>0</v>
      </c>
      <c r="AA48" s="31">
        <f t="shared" si="7"/>
        <v>0</v>
      </c>
      <c r="AB48" s="31">
        <v>0</v>
      </c>
      <c r="AC48" s="31">
        <v>0</v>
      </c>
    </row>
    <row r="49" spans="1:29" ht="13.5">
      <c r="A49" s="54" t="s">
        <v>50</v>
      </c>
      <c r="B49" s="54" t="s">
        <v>121</v>
      </c>
      <c r="C49" s="55" t="s">
        <v>122</v>
      </c>
      <c r="D49" s="31">
        <f t="shared" si="0"/>
        <v>2045</v>
      </c>
      <c r="E49" s="31">
        <f t="shared" si="1"/>
        <v>0</v>
      </c>
      <c r="F49" s="31">
        <v>0</v>
      </c>
      <c r="G49" s="31">
        <v>0</v>
      </c>
      <c r="H49" s="31">
        <f t="shared" si="2"/>
        <v>0</v>
      </c>
      <c r="I49" s="31">
        <v>0</v>
      </c>
      <c r="J49" s="31">
        <v>0</v>
      </c>
      <c r="K49" s="31">
        <f t="shared" si="3"/>
        <v>2045</v>
      </c>
      <c r="L49" s="31">
        <v>959</v>
      </c>
      <c r="M49" s="31">
        <v>1086</v>
      </c>
      <c r="N49" s="31">
        <f t="shared" si="4"/>
        <v>2045</v>
      </c>
      <c r="O49" s="31">
        <f t="shared" si="5"/>
        <v>959</v>
      </c>
      <c r="P49" s="31">
        <v>959</v>
      </c>
      <c r="Q49" s="31">
        <v>0</v>
      </c>
      <c r="R49" s="31">
        <v>0</v>
      </c>
      <c r="S49" s="31">
        <v>0</v>
      </c>
      <c r="T49" s="31">
        <v>0</v>
      </c>
      <c r="U49" s="31">
        <f t="shared" si="6"/>
        <v>1086</v>
      </c>
      <c r="V49" s="31">
        <v>1086</v>
      </c>
      <c r="W49" s="31">
        <v>0</v>
      </c>
      <c r="X49" s="31">
        <v>0</v>
      </c>
      <c r="Y49" s="31">
        <v>0</v>
      </c>
      <c r="Z49" s="31">
        <v>0</v>
      </c>
      <c r="AA49" s="31">
        <f t="shared" si="7"/>
        <v>0</v>
      </c>
      <c r="AB49" s="31">
        <v>0</v>
      </c>
      <c r="AC49" s="31">
        <v>0</v>
      </c>
    </row>
    <row r="50" spans="1:29" ht="13.5">
      <c r="A50" s="54" t="s">
        <v>50</v>
      </c>
      <c r="B50" s="54" t="s">
        <v>123</v>
      </c>
      <c r="C50" s="55" t="s">
        <v>124</v>
      </c>
      <c r="D50" s="31">
        <f t="shared" si="0"/>
        <v>7971</v>
      </c>
      <c r="E50" s="31">
        <f t="shared" si="1"/>
        <v>0</v>
      </c>
      <c r="F50" s="31">
        <v>0</v>
      </c>
      <c r="G50" s="31">
        <v>0</v>
      </c>
      <c r="H50" s="31">
        <f t="shared" si="2"/>
        <v>0</v>
      </c>
      <c r="I50" s="31">
        <v>0</v>
      </c>
      <c r="J50" s="31">
        <v>0</v>
      </c>
      <c r="K50" s="31">
        <f t="shared" si="3"/>
        <v>7971</v>
      </c>
      <c r="L50" s="31">
        <v>3372</v>
      </c>
      <c r="M50" s="31">
        <v>4599</v>
      </c>
      <c r="N50" s="31">
        <f t="shared" si="4"/>
        <v>7971</v>
      </c>
      <c r="O50" s="31">
        <f t="shared" si="5"/>
        <v>3372</v>
      </c>
      <c r="P50" s="31">
        <v>3372</v>
      </c>
      <c r="Q50" s="31">
        <v>0</v>
      </c>
      <c r="R50" s="31">
        <v>0</v>
      </c>
      <c r="S50" s="31">
        <v>0</v>
      </c>
      <c r="T50" s="31">
        <v>0</v>
      </c>
      <c r="U50" s="31">
        <f t="shared" si="6"/>
        <v>4599</v>
      </c>
      <c r="V50" s="31">
        <v>4599</v>
      </c>
      <c r="W50" s="31">
        <v>0</v>
      </c>
      <c r="X50" s="31">
        <v>0</v>
      </c>
      <c r="Y50" s="31">
        <v>0</v>
      </c>
      <c r="Z50" s="31">
        <v>0</v>
      </c>
      <c r="AA50" s="31">
        <f t="shared" si="7"/>
        <v>0</v>
      </c>
      <c r="AB50" s="31">
        <v>0</v>
      </c>
      <c r="AC50" s="31">
        <v>0</v>
      </c>
    </row>
    <row r="51" spans="1:29" ht="13.5">
      <c r="A51" s="54" t="s">
        <v>50</v>
      </c>
      <c r="B51" s="54" t="s">
        <v>125</v>
      </c>
      <c r="C51" s="55" t="s">
        <v>126</v>
      </c>
      <c r="D51" s="31">
        <f t="shared" si="0"/>
        <v>3761</v>
      </c>
      <c r="E51" s="31">
        <f t="shared" si="1"/>
        <v>0</v>
      </c>
      <c r="F51" s="31">
        <v>0</v>
      </c>
      <c r="G51" s="31">
        <v>0</v>
      </c>
      <c r="H51" s="31">
        <f t="shared" si="2"/>
        <v>0</v>
      </c>
      <c r="I51" s="31">
        <v>0</v>
      </c>
      <c r="J51" s="31">
        <v>0</v>
      </c>
      <c r="K51" s="31">
        <f t="shared" si="3"/>
        <v>3761</v>
      </c>
      <c r="L51" s="31">
        <v>2046</v>
      </c>
      <c r="M51" s="31">
        <v>1715</v>
      </c>
      <c r="N51" s="31">
        <f t="shared" si="4"/>
        <v>3761</v>
      </c>
      <c r="O51" s="31">
        <f t="shared" si="5"/>
        <v>2046</v>
      </c>
      <c r="P51" s="31">
        <v>2046</v>
      </c>
      <c r="Q51" s="31">
        <v>0</v>
      </c>
      <c r="R51" s="31">
        <v>0</v>
      </c>
      <c r="S51" s="31">
        <v>0</v>
      </c>
      <c r="T51" s="31">
        <v>0</v>
      </c>
      <c r="U51" s="31">
        <f t="shared" si="6"/>
        <v>1715</v>
      </c>
      <c r="V51" s="31">
        <v>1715</v>
      </c>
      <c r="W51" s="31">
        <v>0</v>
      </c>
      <c r="X51" s="31">
        <v>0</v>
      </c>
      <c r="Y51" s="31">
        <v>0</v>
      </c>
      <c r="Z51" s="31">
        <v>0</v>
      </c>
      <c r="AA51" s="31">
        <f t="shared" si="7"/>
        <v>0</v>
      </c>
      <c r="AB51" s="31">
        <v>0</v>
      </c>
      <c r="AC51" s="31">
        <v>0</v>
      </c>
    </row>
    <row r="52" spans="1:29" ht="13.5">
      <c r="A52" s="54" t="s">
        <v>50</v>
      </c>
      <c r="B52" s="54" t="s">
        <v>127</v>
      </c>
      <c r="C52" s="55" t="s">
        <v>128</v>
      </c>
      <c r="D52" s="31">
        <f t="shared" si="0"/>
        <v>295</v>
      </c>
      <c r="E52" s="31">
        <f t="shared" si="1"/>
        <v>0</v>
      </c>
      <c r="F52" s="31">
        <v>0</v>
      </c>
      <c r="G52" s="31">
        <v>0</v>
      </c>
      <c r="H52" s="31">
        <f t="shared" si="2"/>
        <v>0</v>
      </c>
      <c r="I52" s="31">
        <v>0</v>
      </c>
      <c r="J52" s="31">
        <v>0</v>
      </c>
      <c r="K52" s="31">
        <f t="shared" si="3"/>
        <v>295</v>
      </c>
      <c r="L52" s="31">
        <v>180</v>
      </c>
      <c r="M52" s="31">
        <v>115</v>
      </c>
      <c r="N52" s="31">
        <f t="shared" si="4"/>
        <v>295</v>
      </c>
      <c r="O52" s="31">
        <f t="shared" si="5"/>
        <v>180</v>
      </c>
      <c r="P52" s="31">
        <v>180</v>
      </c>
      <c r="Q52" s="31">
        <v>0</v>
      </c>
      <c r="R52" s="31">
        <v>0</v>
      </c>
      <c r="S52" s="31">
        <v>0</v>
      </c>
      <c r="T52" s="31">
        <v>0</v>
      </c>
      <c r="U52" s="31">
        <f t="shared" si="6"/>
        <v>115</v>
      </c>
      <c r="V52" s="31">
        <v>115</v>
      </c>
      <c r="W52" s="31">
        <v>0</v>
      </c>
      <c r="X52" s="31">
        <v>0</v>
      </c>
      <c r="Y52" s="31">
        <v>0</v>
      </c>
      <c r="Z52" s="31">
        <v>0</v>
      </c>
      <c r="AA52" s="31">
        <f t="shared" si="7"/>
        <v>0</v>
      </c>
      <c r="AB52" s="31">
        <v>0</v>
      </c>
      <c r="AC52" s="31">
        <v>0</v>
      </c>
    </row>
    <row r="53" spans="1:29" ht="13.5">
      <c r="A53" s="54" t="s">
        <v>50</v>
      </c>
      <c r="B53" s="54" t="s">
        <v>129</v>
      </c>
      <c r="C53" s="55" t="s">
        <v>130</v>
      </c>
      <c r="D53" s="31">
        <f t="shared" si="0"/>
        <v>1414</v>
      </c>
      <c r="E53" s="31">
        <f t="shared" si="1"/>
        <v>0</v>
      </c>
      <c r="F53" s="31">
        <v>0</v>
      </c>
      <c r="G53" s="31">
        <v>0</v>
      </c>
      <c r="H53" s="31">
        <f t="shared" si="2"/>
        <v>0</v>
      </c>
      <c r="I53" s="31">
        <v>0</v>
      </c>
      <c r="J53" s="31">
        <v>0</v>
      </c>
      <c r="K53" s="31">
        <f t="shared" si="3"/>
        <v>1414</v>
      </c>
      <c r="L53" s="31">
        <v>385</v>
      </c>
      <c r="M53" s="31">
        <v>1029</v>
      </c>
      <c r="N53" s="31">
        <f t="shared" si="4"/>
        <v>1414</v>
      </c>
      <c r="O53" s="31">
        <f t="shared" si="5"/>
        <v>385</v>
      </c>
      <c r="P53" s="31">
        <v>385</v>
      </c>
      <c r="Q53" s="31">
        <v>0</v>
      </c>
      <c r="R53" s="31">
        <v>0</v>
      </c>
      <c r="S53" s="31">
        <v>0</v>
      </c>
      <c r="T53" s="31">
        <v>0</v>
      </c>
      <c r="U53" s="31">
        <f t="shared" si="6"/>
        <v>1029</v>
      </c>
      <c r="V53" s="31">
        <v>1029</v>
      </c>
      <c r="W53" s="31">
        <v>0</v>
      </c>
      <c r="X53" s="31">
        <v>0</v>
      </c>
      <c r="Y53" s="31">
        <v>0</v>
      </c>
      <c r="Z53" s="31">
        <v>0</v>
      </c>
      <c r="AA53" s="31">
        <f t="shared" si="7"/>
        <v>0</v>
      </c>
      <c r="AB53" s="31">
        <v>0</v>
      </c>
      <c r="AC53" s="31">
        <v>0</v>
      </c>
    </row>
    <row r="54" spans="1:29" ht="13.5">
      <c r="A54" s="54" t="s">
        <v>50</v>
      </c>
      <c r="B54" s="54" t="s">
        <v>131</v>
      </c>
      <c r="C54" s="55" t="s">
        <v>132</v>
      </c>
      <c r="D54" s="31">
        <f t="shared" si="0"/>
        <v>1191</v>
      </c>
      <c r="E54" s="31">
        <f t="shared" si="1"/>
        <v>0</v>
      </c>
      <c r="F54" s="31">
        <v>0</v>
      </c>
      <c r="G54" s="31">
        <v>0</v>
      </c>
      <c r="H54" s="31">
        <f t="shared" si="2"/>
        <v>0</v>
      </c>
      <c r="I54" s="31">
        <v>0</v>
      </c>
      <c r="J54" s="31">
        <v>0</v>
      </c>
      <c r="K54" s="31">
        <f t="shared" si="3"/>
        <v>1191</v>
      </c>
      <c r="L54" s="31">
        <v>307</v>
      </c>
      <c r="M54" s="31">
        <v>884</v>
      </c>
      <c r="N54" s="31">
        <f t="shared" si="4"/>
        <v>1191</v>
      </c>
      <c r="O54" s="31">
        <f t="shared" si="5"/>
        <v>307</v>
      </c>
      <c r="P54" s="31">
        <v>307</v>
      </c>
      <c r="Q54" s="31">
        <v>0</v>
      </c>
      <c r="R54" s="31">
        <v>0</v>
      </c>
      <c r="S54" s="31">
        <v>0</v>
      </c>
      <c r="T54" s="31">
        <v>0</v>
      </c>
      <c r="U54" s="31">
        <f t="shared" si="6"/>
        <v>884</v>
      </c>
      <c r="V54" s="31">
        <v>884</v>
      </c>
      <c r="W54" s="31">
        <v>0</v>
      </c>
      <c r="X54" s="31">
        <v>0</v>
      </c>
      <c r="Y54" s="31">
        <v>0</v>
      </c>
      <c r="Z54" s="31">
        <v>0</v>
      </c>
      <c r="AA54" s="31">
        <f t="shared" si="7"/>
        <v>0</v>
      </c>
      <c r="AB54" s="31">
        <v>0</v>
      </c>
      <c r="AC54" s="31">
        <v>0</v>
      </c>
    </row>
    <row r="55" spans="1:29" ht="13.5">
      <c r="A55" s="54" t="s">
        <v>50</v>
      </c>
      <c r="B55" s="54" t="s">
        <v>133</v>
      </c>
      <c r="C55" s="55" t="s">
        <v>134</v>
      </c>
      <c r="D55" s="31">
        <f t="shared" si="0"/>
        <v>16071</v>
      </c>
      <c r="E55" s="31">
        <f t="shared" si="1"/>
        <v>4594</v>
      </c>
      <c r="F55" s="31">
        <v>4594</v>
      </c>
      <c r="G55" s="31">
        <v>0</v>
      </c>
      <c r="H55" s="31">
        <f t="shared" si="2"/>
        <v>0</v>
      </c>
      <c r="I55" s="31">
        <v>0</v>
      </c>
      <c r="J55" s="31">
        <v>0</v>
      </c>
      <c r="K55" s="31">
        <f t="shared" si="3"/>
        <v>11477</v>
      </c>
      <c r="L55" s="31">
        <v>0</v>
      </c>
      <c r="M55" s="31">
        <v>11477</v>
      </c>
      <c r="N55" s="31">
        <f t="shared" si="4"/>
        <v>16132</v>
      </c>
      <c r="O55" s="31">
        <f t="shared" si="5"/>
        <v>4594</v>
      </c>
      <c r="P55" s="31">
        <v>4594</v>
      </c>
      <c r="Q55" s="31">
        <v>0</v>
      </c>
      <c r="R55" s="31">
        <v>0</v>
      </c>
      <c r="S55" s="31">
        <v>0</v>
      </c>
      <c r="T55" s="31">
        <v>0</v>
      </c>
      <c r="U55" s="31">
        <f t="shared" si="6"/>
        <v>11477</v>
      </c>
      <c r="V55" s="31">
        <v>11477</v>
      </c>
      <c r="W55" s="31">
        <v>0</v>
      </c>
      <c r="X55" s="31">
        <v>0</v>
      </c>
      <c r="Y55" s="31">
        <v>0</v>
      </c>
      <c r="Z55" s="31">
        <v>0</v>
      </c>
      <c r="AA55" s="31">
        <f t="shared" si="7"/>
        <v>61</v>
      </c>
      <c r="AB55" s="31">
        <v>61</v>
      </c>
      <c r="AC55" s="31">
        <v>0</v>
      </c>
    </row>
    <row r="56" spans="1:29" ht="13.5">
      <c r="A56" s="54" t="s">
        <v>50</v>
      </c>
      <c r="B56" s="54" t="s">
        <v>135</v>
      </c>
      <c r="C56" s="55" t="s">
        <v>136</v>
      </c>
      <c r="D56" s="31">
        <f t="shared" si="0"/>
        <v>3753</v>
      </c>
      <c r="E56" s="31">
        <f t="shared" si="1"/>
        <v>1465</v>
      </c>
      <c r="F56" s="31">
        <v>1465</v>
      </c>
      <c r="G56" s="31">
        <v>0</v>
      </c>
      <c r="H56" s="31">
        <f t="shared" si="2"/>
        <v>0</v>
      </c>
      <c r="I56" s="31">
        <v>0</v>
      </c>
      <c r="J56" s="31">
        <v>0</v>
      </c>
      <c r="K56" s="31">
        <f t="shared" si="3"/>
        <v>2288</v>
      </c>
      <c r="L56" s="31">
        <v>0</v>
      </c>
      <c r="M56" s="31">
        <v>2288</v>
      </c>
      <c r="N56" s="31">
        <f t="shared" si="4"/>
        <v>3796</v>
      </c>
      <c r="O56" s="31">
        <f t="shared" si="5"/>
        <v>1465</v>
      </c>
      <c r="P56" s="31">
        <v>1465</v>
      </c>
      <c r="Q56" s="31">
        <v>0</v>
      </c>
      <c r="R56" s="31">
        <v>0</v>
      </c>
      <c r="S56" s="31">
        <v>0</v>
      </c>
      <c r="T56" s="31">
        <v>0</v>
      </c>
      <c r="U56" s="31">
        <f t="shared" si="6"/>
        <v>2288</v>
      </c>
      <c r="V56" s="31">
        <v>2288</v>
      </c>
      <c r="W56" s="31">
        <v>0</v>
      </c>
      <c r="X56" s="31">
        <v>0</v>
      </c>
      <c r="Y56" s="31">
        <v>0</v>
      </c>
      <c r="Z56" s="31">
        <v>0</v>
      </c>
      <c r="AA56" s="31">
        <f t="shared" si="7"/>
        <v>43</v>
      </c>
      <c r="AB56" s="31">
        <v>43</v>
      </c>
      <c r="AC56" s="31">
        <v>0</v>
      </c>
    </row>
    <row r="57" spans="1:29" ht="13.5">
      <c r="A57" s="54" t="s">
        <v>50</v>
      </c>
      <c r="B57" s="54" t="s">
        <v>137</v>
      </c>
      <c r="C57" s="55" t="s">
        <v>29</v>
      </c>
      <c r="D57" s="31">
        <f t="shared" si="0"/>
        <v>9277</v>
      </c>
      <c r="E57" s="31">
        <f t="shared" si="1"/>
        <v>0</v>
      </c>
      <c r="F57" s="31">
        <v>0</v>
      </c>
      <c r="G57" s="31">
        <v>0</v>
      </c>
      <c r="H57" s="31">
        <f t="shared" si="2"/>
        <v>0</v>
      </c>
      <c r="I57" s="31">
        <v>0</v>
      </c>
      <c r="J57" s="31">
        <v>0</v>
      </c>
      <c r="K57" s="31">
        <f t="shared" si="3"/>
        <v>9277</v>
      </c>
      <c r="L57" s="31">
        <v>4143</v>
      </c>
      <c r="M57" s="31">
        <v>5134</v>
      </c>
      <c r="N57" s="31">
        <f t="shared" si="4"/>
        <v>9383</v>
      </c>
      <c r="O57" s="31">
        <f t="shared" si="5"/>
        <v>4143</v>
      </c>
      <c r="P57" s="31">
        <v>4143</v>
      </c>
      <c r="Q57" s="31">
        <v>0</v>
      </c>
      <c r="R57" s="31">
        <v>0</v>
      </c>
      <c r="S57" s="31">
        <v>0</v>
      </c>
      <c r="T57" s="31">
        <v>0</v>
      </c>
      <c r="U57" s="31">
        <f t="shared" si="6"/>
        <v>5134</v>
      </c>
      <c r="V57" s="31">
        <v>4957</v>
      </c>
      <c r="W57" s="31">
        <v>0</v>
      </c>
      <c r="X57" s="31">
        <v>177</v>
      </c>
      <c r="Y57" s="31">
        <v>0</v>
      </c>
      <c r="Z57" s="31">
        <v>0</v>
      </c>
      <c r="AA57" s="31">
        <f t="shared" si="7"/>
        <v>106</v>
      </c>
      <c r="AB57" s="31">
        <v>106</v>
      </c>
      <c r="AC57" s="31">
        <v>0</v>
      </c>
    </row>
    <row r="58" spans="1:29" ht="13.5">
      <c r="A58" s="54" t="s">
        <v>50</v>
      </c>
      <c r="B58" s="54" t="s">
        <v>138</v>
      </c>
      <c r="C58" s="55" t="s">
        <v>139</v>
      </c>
      <c r="D58" s="31">
        <f t="shared" si="0"/>
        <v>6599</v>
      </c>
      <c r="E58" s="31">
        <f t="shared" si="1"/>
        <v>0</v>
      </c>
      <c r="F58" s="31">
        <v>0</v>
      </c>
      <c r="G58" s="31">
        <v>0</v>
      </c>
      <c r="H58" s="31">
        <f t="shared" si="2"/>
        <v>0</v>
      </c>
      <c r="I58" s="31">
        <v>0</v>
      </c>
      <c r="J58" s="31">
        <v>0</v>
      </c>
      <c r="K58" s="31">
        <f t="shared" si="3"/>
        <v>6599</v>
      </c>
      <c r="L58" s="31">
        <v>3356</v>
      </c>
      <c r="M58" s="31">
        <v>3243</v>
      </c>
      <c r="N58" s="31">
        <f t="shared" si="4"/>
        <v>6650</v>
      </c>
      <c r="O58" s="31">
        <f t="shared" si="5"/>
        <v>3356</v>
      </c>
      <c r="P58" s="31">
        <v>3356</v>
      </c>
      <c r="Q58" s="31">
        <v>0</v>
      </c>
      <c r="R58" s="31">
        <v>0</v>
      </c>
      <c r="S58" s="31">
        <v>0</v>
      </c>
      <c r="T58" s="31">
        <v>0</v>
      </c>
      <c r="U58" s="31">
        <f t="shared" si="6"/>
        <v>3243</v>
      </c>
      <c r="V58" s="31">
        <v>3131</v>
      </c>
      <c r="W58" s="31">
        <v>0</v>
      </c>
      <c r="X58" s="31">
        <v>112</v>
      </c>
      <c r="Y58" s="31">
        <v>0</v>
      </c>
      <c r="Z58" s="31">
        <v>0</v>
      </c>
      <c r="AA58" s="31">
        <f t="shared" si="7"/>
        <v>51</v>
      </c>
      <c r="AB58" s="31">
        <v>51</v>
      </c>
      <c r="AC58" s="31">
        <v>0</v>
      </c>
    </row>
    <row r="59" spans="1:29" ht="13.5">
      <c r="A59" s="54" t="s">
        <v>50</v>
      </c>
      <c r="B59" s="54" t="s">
        <v>140</v>
      </c>
      <c r="C59" s="55" t="s">
        <v>141</v>
      </c>
      <c r="D59" s="31">
        <f t="shared" si="0"/>
        <v>2593</v>
      </c>
      <c r="E59" s="31">
        <f t="shared" si="1"/>
        <v>0</v>
      </c>
      <c r="F59" s="31">
        <v>0</v>
      </c>
      <c r="G59" s="31">
        <v>0</v>
      </c>
      <c r="H59" s="31">
        <f t="shared" si="2"/>
        <v>0</v>
      </c>
      <c r="I59" s="31">
        <v>0</v>
      </c>
      <c r="J59" s="31">
        <v>0</v>
      </c>
      <c r="K59" s="31">
        <f t="shared" si="3"/>
        <v>2593</v>
      </c>
      <c r="L59" s="31">
        <v>1397</v>
      </c>
      <c r="M59" s="31">
        <v>1196</v>
      </c>
      <c r="N59" s="31">
        <f t="shared" si="4"/>
        <v>2744</v>
      </c>
      <c r="O59" s="31">
        <f t="shared" si="5"/>
        <v>1397</v>
      </c>
      <c r="P59" s="31">
        <v>1397</v>
      </c>
      <c r="Q59" s="31">
        <v>0</v>
      </c>
      <c r="R59" s="31">
        <v>0</v>
      </c>
      <c r="S59" s="31">
        <v>0</v>
      </c>
      <c r="T59" s="31">
        <v>0</v>
      </c>
      <c r="U59" s="31">
        <f t="shared" si="6"/>
        <v>1196</v>
      </c>
      <c r="V59" s="31">
        <v>1155</v>
      </c>
      <c r="W59" s="31">
        <v>0</v>
      </c>
      <c r="X59" s="31">
        <v>41</v>
      </c>
      <c r="Y59" s="31">
        <v>0</v>
      </c>
      <c r="Z59" s="31">
        <v>0</v>
      </c>
      <c r="AA59" s="31">
        <f t="shared" si="7"/>
        <v>151</v>
      </c>
      <c r="AB59" s="31">
        <v>151</v>
      </c>
      <c r="AC59" s="31">
        <v>0</v>
      </c>
    </row>
    <row r="60" spans="1:29" ht="13.5">
      <c r="A60" s="54" t="s">
        <v>50</v>
      </c>
      <c r="B60" s="54" t="s">
        <v>142</v>
      </c>
      <c r="C60" s="55" t="s">
        <v>143</v>
      </c>
      <c r="D60" s="31">
        <f t="shared" si="0"/>
        <v>1104</v>
      </c>
      <c r="E60" s="31">
        <f t="shared" si="1"/>
        <v>0</v>
      </c>
      <c r="F60" s="31">
        <v>0</v>
      </c>
      <c r="G60" s="31">
        <v>0</v>
      </c>
      <c r="H60" s="31">
        <f t="shared" si="2"/>
        <v>0</v>
      </c>
      <c r="I60" s="31">
        <v>0</v>
      </c>
      <c r="J60" s="31">
        <v>0</v>
      </c>
      <c r="K60" s="31">
        <f t="shared" si="3"/>
        <v>1104</v>
      </c>
      <c r="L60" s="31">
        <v>443</v>
      </c>
      <c r="M60" s="31">
        <v>661</v>
      </c>
      <c r="N60" s="31">
        <f t="shared" si="4"/>
        <v>1163</v>
      </c>
      <c r="O60" s="31">
        <f t="shared" si="5"/>
        <v>443</v>
      </c>
      <c r="P60" s="31">
        <v>443</v>
      </c>
      <c r="Q60" s="31">
        <v>0</v>
      </c>
      <c r="R60" s="31">
        <v>0</v>
      </c>
      <c r="S60" s="31">
        <v>0</v>
      </c>
      <c r="T60" s="31">
        <v>0</v>
      </c>
      <c r="U60" s="31">
        <f t="shared" si="6"/>
        <v>661</v>
      </c>
      <c r="V60" s="31">
        <v>638</v>
      </c>
      <c r="W60" s="31">
        <v>0</v>
      </c>
      <c r="X60" s="31">
        <v>23</v>
      </c>
      <c r="Y60" s="31">
        <v>0</v>
      </c>
      <c r="Z60" s="31">
        <v>0</v>
      </c>
      <c r="AA60" s="31">
        <f t="shared" si="7"/>
        <v>59</v>
      </c>
      <c r="AB60" s="31">
        <v>59</v>
      </c>
      <c r="AC60" s="31">
        <v>0</v>
      </c>
    </row>
    <row r="61" spans="1:29" ht="13.5">
      <c r="A61" s="54" t="s">
        <v>50</v>
      </c>
      <c r="B61" s="54" t="s">
        <v>144</v>
      </c>
      <c r="C61" s="55" t="s">
        <v>145</v>
      </c>
      <c r="D61" s="31">
        <f t="shared" si="0"/>
        <v>3681</v>
      </c>
      <c r="E61" s="31">
        <f t="shared" si="1"/>
        <v>0</v>
      </c>
      <c r="F61" s="31">
        <v>0</v>
      </c>
      <c r="G61" s="31">
        <v>0</v>
      </c>
      <c r="H61" s="31">
        <f t="shared" si="2"/>
        <v>0</v>
      </c>
      <c r="I61" s="31">
        <v>0</v>
      </c>
      <c r="J61" s="31">
        <v>0</v>
      </c>
      <c r="K61" s="31">
        <f t="shared" si="3"/>
        <v>3681</v>
      </c>
      <c r="L61" s="31">
        <v>1946</v>
      </c>
      <c r="M61" s="31">
        <v>1735</v>
      </c>
      <c r="N61" s="31">
        <f t="shared" si="4"/>
        <v>3681</v>
      </c>
      <c r="O61" s="31">
        <f t="shared" si="5"/>
        <v>1946</v>
      </c>
      <c r="P61" s="31">
        <v>1946</v>
      </c>
      <c r="Q61" s="31">
        <v>0</v>
      </c>
      <c r="R61" s="31">
        <v>0</v>
      </c>
      <c r="S61" s="31">
        <v>0</v>
      </c>
      <c r="T61" s="31">
        <v>0</v>
      </c>
      <c r="U61" s="31">
        <f t="shared" si="6"/>
        <v>1735</v>
      </c>
      <c r="V61" s="31">
        <v>1285</v>
      </c>
      <c r="W61" s="31">
        <v>0</v>
      </c>
      <c r="X61" s="31">
        <v>450</v>
      </c>
      <c r="Y61" s="31">
        <v>0</v>
      </c>
      <c r="Z61" s="31">
        <v>0</v>
      </c>
      <c r="AA61" s="31">
        <f t="shared" si="7"/>
        <v>0</v>
      </c>
      <c r="AB61" s="31">
        <v>0</v>
      </c>
      <c r="AC61" s="31">
        <v>0</v>
      </c>
    </row>
    <row r="62" spans="1:29" ht="13.5">
      <c r="A62" s="54" t="s">
        <v>50</v>
      </c>
      <c r="B62" s="54" t="s">
        <v>146</v>
      </c>
      <c r="C62" s="55" t="s">
        <v>147</v>
      </c>
      <c r="D62" s="31">
        <f t="shared" si="0"/>
        <v>1361</v>
      </c>
      <c r="E62" s="31">
        <f t="shared" si="1"/>
        <v>0</v>
      </c>
      <c r="F62" s="31">
        <v>0</v>
      </c>
      <c r="G62" s="31">
        <v>0</v>
      </c>
      <c r="H62" s="31">
        <f t="shared" si="2"/>
        <v>0</v>
      </c>
      <c r="I62" s="31">
        <v>0</v>
      </c>
      <c r="J62" s="31">
        <v>0</v>
      </c>
      <c r="K62" s="31">
        <f t="shared" si="3"/>
        <v>1361</v>
      </c>
      <c r="L62" s="31">
        <v>391</v>
      </c>
      <c r="M62" s="31">
        <v>970</v>
      </c>
      <c r="N62" s="31">
        <f t="shared" si="4"/>
        <v>1421</v>
      </c>
      <c r="O62" s="31">
        <f t="shared" si="5"/>
        <v>391</v>
      </c>
      <c r="P62" s="31">
        <v>391</v>
      </c>
      <c r="Q62" s="31">
        <v>0</v>
      </c>
      <c r="R62" s="31">
        <v>0</v>
      </c>
      <c r="S62" s="31">
        <v>0</v>
      </c>
      <c r="T62" s="31">
        <v>0</v>
      </c>
      <c r="U62" s="31">
        <f t="shared" si="6"/>
        <v>970</v>
      </c>
      <c r="V62" s="31">
        <v>718</v>
      </c>
      <c r="W62" s="31">
        <v>0</v>
      </c>
      <c r="X62" s="31">
        <v>252</v>
      </c>
      <c r="Y62" s="31">
        <v>0</v>
      </c>
      <c r="Z62" s="31">
        <v>0</v>
      </c>
      <c r="AA62" s="31">
        <f t="shared" si="7"/>
        <v>60</v>
      </c>
      <c r="AB62" s="31">
        <v>60</v>
      </c>
      <c r="AC62" s="31">
        <v>0</v>
      </c>
    </row>
    <row r="63" spans="1:29" ht="13.5">
      <c r="A63" s="54" t="s">
        <v>50</v>
      </c>
      <c r="B63" s="54" t="s">
        <v>148</v>
      </c>
      <c r="C63" s="55" t="s">
        <v>149</v>
      </c>
      <c r="D63" s="31">
        <f t="shared" si="0"/>
        <v>2485</v>
      </c>
      <c r="E63" s="31">
        <f t="shared" si="1"/>
        <v>0</v>
      </c>
      <c r="F63" s="31">
        <v>0</v>
      </c>
      <c r="G63" s="31">
        <v>0</v>
      </c>
      <c r="H63" s="31">
        <f t="shared" si="2"/>
        <v>0</v>
      </c>
      <c r="I63" s="31">
        <v>0</v>
      </c>
      <c r="J63" s="31">
        <v>0</v>
      </c>
      <c r="K63" s="31">
        <f t="shared" si="3"/>
        <v>2485</v>
      </c>
      <c r="L63" s="31">
        <v>1000</v>
      </c>
      <c r="M63" s="31">
        <v>1485</v>
      </c>
      <c r="N63" s="31">
        <f t="shared" si="4"/>
        <v>2595</v>
      </c>
      <c r="O63" s="31">
        <f t="shared" si="5"/>
        <v>1000</v>
      </c>
      <c r="P63" s="31">
        <v>1000</v>
      </c>
      <c r="Q63" s="31">
        <v>0</v>
      </c>
      <c r="R63" s="31">
        <v>0</v>
      </c>
      <c r="S63" s="31">
        <v>0</v>
      </c>
      <c r="T63" s="31">
        <v>0</v>
      </c>
      <c r="U63" s="31">
        <f t="shared" si="6"/>
        <v>1485</v>
      </c>
      <c r="V63" s="31">
        <v>1099</v>
      </c>
      <c r="W63" s="31">
        <v>0</v>
      </c>
      <c r="X63" s="31">
        <v>386</v>
      </c>
      <c r="Y63" s="31">
        <v>0</v>
      </c>
      <c r="Z63" s="31">
        <v>0</v>
      </c>
      <c r="AA63" s="31">
        <f t="shared" si="7"/>
        <v>110</v>
      </c>
      <c r="AB63" s="31">
        <v>110</v>
      </c>
      <c r="AC63" s="31">
        <v>0</v>
      </c>
    </row>
    <row r="64" spans="1:29" ht="13.5">
      <c r="A64" s="54" t="s">
        <v>50</v>
      </c>
      <c r="B64" s="54" t="s">
        <v>150</v>
      </c>
      <c r="C64" s="55" t="s">
        <v>151</v>
      </c>
      <c r="D64" s="31">
        <f t="shared" si="0"/>
        <v>2876</v>
      </c>
      <c r="E64" s="31">
        <f t="shared" si="1"/>
        <v>0</v>
      </c>
      <c r="F64" s="31">
        <v>0</v>
      </c>
      <c r="G64" s="31">
        <v>0</v>
      </c>
      <c r="H64" s="31">
        <f t="shared" si="2"/>
        <v>0</v>
      </c>
      <c r="I64" s="31">
        <v>0</v>
      </c>
      <c r="J64" s="31">
        <v>0</v>
      </c>
      <c r="K64" s="31">
        <f t="shared" si="3"/>
        <v>2876</v>
      </c>
      <c r="L64" s="31">
        <v>1452</v>
      </c>
      <c r="M64" s="31">
        <v>1424</v>
      </c>
      <c r="N64" s="31">
        <f t="shared" si="4"/>
        <v>3098</v>
      </c>
      <c r="O64" s="31">
        <f t="shared" si="5"/>
        <v>1452</v>
      </c>
      <c r="P64" s="31">
        <v>1452</v>
      </c>
      <c r="Q64" s="31">
        <v>0</v>
      </c>
      <c r="R64" s="31">
        <v>0</v>
      </c>
      <c r="S64" s="31">
        <v>0</v>
      </c>
      <c r="T64" s="31">
        <v>0</v>
      </c>
      <c r="U64" s="31">
        <f t="shared" si="6"/>
        <v>1424</v>
      </c>
      <c r="V64" s="31">
        <v>1054</v>
      </c>
      <c r="W64" s="31">
        <v>0</v>
      </c>
      <c r="X64" s="31">
        <v>370</v>
      </c>
      <c r="Y64" s="31">
        <v>0</v>
      </c>
      <c r="Z64" s="31">
        <v>0</v>
      </c>
      <c r="AA64" s="31">
        <f t="shared" si="7"/>
        <v>222</v>
      </c>
      <c r="AB64" s="31">
        <v>222</v>
      </c>
      <c r="AC64" s="31">
        <v>0</v>
      </c>
    </row>
    <row r="65" spans="1:29" ht="13.5">
      <c r="A65" s="54" t="s">
        <v>50</v>
      </c>
      <c r="B65" s="54" t="s">
        <v>33</v>
      </c>
      <c r="C65" s="55" t="s">
        <v>34</v>
      </c>
      <c r="D65" s="31">
        <f t="shared" si="0"/>
        <v>8218</v>
      </c>
      <c r="E65" s="31">
        <f t="shared" si="1"/>
        <v>0</v>
      </c>
      <c r="F65" s="31">
        <v>0</v>
      </c>
      <c r="G65" s="31">
        <v>0</v>
      </c>
      <c r="H65" s="31">
        <f t="shared" si="2"/>
        <v>0</v>
      </c>
      <c r="I65" s="31">
        <v>0</v>
      </c>
      <c r="J65" s="31">
        <v>0</v>
      </c>
      <c r="K65" s="31">
        <f t="shared" si="3"/>
        <v>8218</v>
      </c>
      <c r="L65" s="31">
        <v>3978</v>
      </c>
      <c r="M65" s="31">
        <v>4240</v>
      </c>
      <c r="N65" s="31">
        <f t="shared" si="4"/>
        <v>8323</v>
      </c>
      <c r="O65" s="31">
        <f t="shared" si="5"/>
        <v>3978</v>
      </c>
      <c r="P65" s="31">
        <v>3978</v>
      </c>
      <c r="Q65" s="31">
        <v>0</v>
      </c>
      <c r="R65" s="31">
        <v>0</v>
      </c>
      <c r="S65" s="31">
        <v>0</v>
      </c>
      <c r="T65" s="31">
        <v>0</v>
      </c>
      <c r="U65" s="31">
        <f t="shared" si="6"/>
        <v>4240</v>
      </c>
      <c r="V65" s="31">
        <v>4093</v>
      </c>
      <c r="W65" s="31">
        <v>0</v>
      </c>
      <c r="X65" s="31">
        <v>147</v>
      </c>
      <c r="Y65" s="31">
        <v>0</v>
      </c>
      <c r="Z65" s="31">
        <v>0</v>
      </c>
      <c r="AA65" s="31">
        <f t="shared" si="7"/>
        <v>105</v>
      </c>
      <c r="AB65" s="31">
        <v>105</v>
      </c>
      <c r="AC65" s="31">
        <v>0</v>
      </c>
    </row>
    <row r="66" spans="1:29" ht="13.5">
      <c r="A66" s="54" t="s">
        <v>50</v>
      </c>
      <c r="B66" s="54" t="s">
        <v>152</v>
      </c>
      <c r="C66" s="55" t="s">
        <v>30</v>
      </c>
      <c r="D66" s="31">
        <f t="shared" si="0"/>
        <v>4812</v>
      </c>
      <c r="E66" s="31">
        <f t="shared" si="1"/>
        <v>0</v>
      </c>
      <c r="F66" s="31">
        <v>0</v>
      </c>
      <c r="G66" s="31">
        <v>0</v>
      </c>
      <c r="H66" s="31">
        <f t="shared" si="2"/>
        <v>0</v>
      </c>
      <c r="I66" s="31">
        <v>0</v>
      </c>
      <c r="J66" s="31">
        <v>0</v>
      </c>
      <c r="K66" s="31">
        <f t="shared" si="3"/>
        <v>4812</v>
      </c>
      <c r="L66" s="31">
        <v>2325</v>
      </c>
      <c r="M66" s="31">
        <v>2487</v>
      </c>
      <c r="N66" s="31">
        <f t="shared" si="4"/>
        <v>4812</v>
      </c>
      <c r="O66" s="31">
        <f t="shared" si="5"/>
        <v>2325</v>
      </c>
      <c r="P66" s="31">
        <v>2325</v>
      </c>
      <c r="Q66" s="31">
        <v>0</v>
      </c>
      <c r="R66" s="31">
        <v>0</v>
      </c>
      <c r="S66" s="31">
        <v>0</v>
      </c>
      <c r="T66" s="31">
        <v>0</v>
      </c>
      <c r="U66" s="31">
        <f t="shared" si="6"/>
        <v>2487</v>
      </c>
      <c r="V66" s="31">
        <v>2487</v>
      </c>
      <c r="W66" s="31">
        <v>0</v>
      </c>
      <c r="X66" s="31">
        <v>0</v>
      </c>
      <c r="Y66" s="31">
        <v>0</v>
      </c>
      <c r="Z66" s="31">
        <v>0</v>
      </c>
      <c r="AA66" s="31">
        <f t="shared" si="7"/>
        <v>0</v>
      </c>
      <c r="AB66" s="31">
        <v>0</v>
      </c>
      <c r="AC66" s="31">
        <v>0</v>
      </c>
    </row>
    <row r="67" spans="1:29" ht="13.5">
      <c r="A67" s="54" t="s">
        <v>50</v>
      </c>
      <c r="B67" s="54" t="s">
        <v>153</v>
      </c>
      <c r="C67" s="55" t="s">
        <v>154</v>
      </c>
      <c r="D67" s="31">
        <f t="shared" si="0"/>
        <v>2047</v>
      </c>
      <c r="E67" s="31">
        <f t="shared" si="1"/>
        <v>0</v>
      </c>
      <c r="F67" s="31">
        <v>0</v>
      </c>
      <c r="G67" s="31">
        <v>0</v>
      </c>
      <c r="H67" s="31">
        <f t="shared" si="2"/>
        <v>0</v>
      </c>
      <c r="I67" s="31">
        <v>0</v>
      </c>
      <c r="J67" s="31">
        <v>0</v>
      </c>
      <c r="K67" s="31">
        <f t="shared" si="3"/>
        <v>2047</v>
      </c>
      <c r="L67" s="31">
        <v>750</v>
      </c>
      <c r="M67" s="31">
        <v>1297</v>
      </c>
      <c r="N67" s="31">
        <f t="shared" si="4"/>
        <v>2112</v>
      </c>
      <c r="O67" s="31">
        <f t="shared" si="5"/>
        <v>750</v>
      </c>
      <c r="P67" s="31">
        <v>750</v>
      </c>
      <c r="Q67" s="31">
        <v>0</v>
      </c>
      <c r="R67" s="31">
        <v>0</v>
      </c>
      <c r="S67" s="31">
        <v>0</v>
      </c>
      <c r="T67" s="31">
        <v>0</v>
      </c>
      <c r="U67" s="31">
        <f t="shared" si="6"/>
        <v>1297</v>
      </c>
      <c r="V67" s="31">
        <v>1297</v>
      </c>
      <c r="W67" s="31">
        <v>0</v>
      </c>
      <c r="X67" s="31">
        <v>0</v>
      </c>
      <c r="Y67" s="31">
        <v>0</v>
      </c>
      <c r="Z67" s="31">
        <v>0</v>
      </c>
      <c r="AA67" s="31">
        <f t="shared" si="7"/>
        <v>65</v>
      </c>
      <c r="AB67" s="31">
        <v>65</v>
      </c>
      <c r="AC67" s="31">
        <v>0</v>
      </c>
    </row>
    <row r="68" spans="1:29" ht="13.5">
      <c r="A68" s="54" t="s">
        <v>50</v>
      </c>
      <c r="B68" s="54" t="s">
        <v>35</v>
      </c>
      <c r="C68" s="55" t="s">
        <v>36</v>
      </c>
      <c r="D68" s="31">
        <f t="shared" si="0"/>
        <v>1660</v>
      </c>
      <c r="E68" s="31">
        <f t="shared" si="1"/>
        <v>0</v>
      </c>
      <c r="F68" s="31">
        <v>0</v>
      </c>
      <c r="G68" s="31">
        <v>0</v>
      </c>
      <c r="H68" s="31">
        <f t="shared" si="2"/>
        <v>102</v>
      </c>
      <c r="I68" s="31">
        <v>102</v>
      </c>
      <c r="J68" s="31">
        <v>0</v>
      </c>
      <c r="K68" s="31">
        <f t="shared" si="3"/>
        <v>1558</v>
      </c>
      <c r="L68" s="31">
        <v>708</v>
      </c>
      <c r="M68" s="31">
        <v>850</v>
      </c>
      <c r="N68" s="31">
        <f t="shared" si="4"/>
        <v>1670</v>
      </c>
      <c r="O68" s="31">
        <f t="shared" si="5"/>
        <v>810</v>
      </c>
      <c r="P68" s="31">
        <v>810</v>
      </c>
      <c r="Q68" s="31">
        <v>0</v>
      </c>
      <c r="R68" s="31">
        <v>0</v>
      </c>
      <c r="S68" s="31">
        <v>0</v>
      </c>
      <c r="T68" s="31">
        <v>0</v>
      </c>
      <c r="U68" s="31">
        <f t="shared" si="6"/>
        <v>850</v>
      </c>
      <c r="V68" s="31">
        <v>850</v>
      </c>
      <c r="W68" s="31">
        <v>0</v>
      </c>
      <c r="X68" s="31">
        <v>0</v>
      </c>
      <c r="Y68" s="31">
        <v>0</v>
      </c>
      <c r="Z68" s="31">
        <v>0</v>
      </c>
      <c r="AA68" s="31">
        <f t="shared" si="7"/>
        <v>10</v>
      </c>
      <c r="AB68" s="31">
        <v>10</v>
      </c>
      <c r="AC68" s="31">
        <v>0</v>
      </c>
    </row>
    <row r="69" spans="1:29" ht="13.5">
      <c r="A69" s="54" t="s">
        <v>50</v>
      </c>
      <c r="B69" s="54" t="s">
        <v>37</v>
      </c>
      <c r="C69" s="55" t="s">
        <v>38</v>
      </c>
      <c r="D69" s="31">
        <f t="shared" si="0"/>
        <v>1934</v>
      </c>
      <c r="E69" s="31">
        <f t="shared" si="1"/>
        <v>0</v>
      </c>
      <c r="F69" s="31">
        <v>0</v>
      </c>
      <c r="G69" s="31">
        <v>0</v>
      </c>
      <c r="H69" s="31">
        <f t="shared" si="2"/>
        <v>0</v>
      </c>
      <c r="I69" s="31">
        <v>0</v>
      </c>
      <c r="J69" s="31">
        <v>0</v>
      </c>
      <c r="K69" s="31">
        <f t="shared" si="3"/>
        <v>1934</v>
      </c>
      <c r="L69" s="31">
        <v>511</v>
      </c>
      <c r="M69" s="31">
        <v>1423</v>
      </c>
      <c r="N69" s="31">
        <f t="shared" si="4"/>
        <v>1934</v>
      </c>
      <c r="O69" s="31">
        <f t="shared" si="5"/>
        <v>511</v>
      </c>
      <c r="P69" s="31">
        <v>511</v>
      </c>
      <c r="Q69" s="31">
        <v>0</v>
      </c>
      <c r="R69" s="31">
        <v>0</v>
      </c>
      <c r="S69" s="31">
        <v>0</v>
      </c>
      <c r="T69" s="31">
        <v>0</v>
      </c>
      <c r="U69" s="31">
        <f t="shared" si="6"/>
        <v>1423</v>
      </c>
      <c r="V69" s="31">
        <v>1423</v>
      </c>
      <c r="W69" s="31">
        <v>0</v>
      </c>
      <c r="X69" s="31">
        <v>0</v>
      </c>
      <c r="Y69" s="31">
        <v>0</v>
      </c>
      <c r="Z69" s="31">
        <v>0</v>
      </c>
      <c r="AA69" s="31">
        <f t="shared" si="7"/>
        <v>0</v>
      </c>
      <c r="AB69" s="31">
        <v>0</v>
      </c>
      <c r="AC69" s="31">
        <v>0</v>
      </c>
    </row>
    <row r="70" spans="1:29" ht="13.5">
      <c r="A70" s="54" t="s">
        <v>50</v>
      </c>
      <c r="B70" s="54" t="s">
        <v>39</v>
      </c>
      <c r="C70" s="55" t="s">
        <v>40</v>
      </c>
      <c r="D70" s="31">
        <f t="shared" si="0"/>
        <v>3096</v>
      </c>
      <c r="E70" s="31">
        <f t="shared" si="1"/>
        <v>0</v>
      </c>
      <c r="F70" s="31">
        <v>0</v>
      </c>
      <c r="G70" s="31">
        <v>0</v>
      </c>
      <c r="H70" s="31">
        <f t="shared" si="2"/>
        <v>0</v>
      </c>
      <c r="I70" s="31">
        <v>0</v>
      </c>
      <c r="J70" s="31">
        <v>0</v>
      </c>
      <c r="K70" s="31">
        <f t="shared" si="3"/>
        <v>3096</v>
      </c>
      <c r="L70" s="31">
        <v>895</v>
      </c>
      <c r="M70" s="31">
        <v>2201</v>
      </c>
      <c r="N70" s="31">
        <f t="shared" si="4"/>
        <v>3096</v>
      </c>
      <c r="O70" s="31">
        <f t="shared" si="5"/>
        <v>895</v>
      </c>
      <c r="P70" s="31">
        <v>0</v>
      </c>
      <c r="Q70" s="31">
        <v>0</v>
      </c>
      <c r="R70" s="31">
        <v>895</v>
      </c>
      <c r="S70" s="31">
        <v>0</v>
      </c>
      <c r="T70" s="31">
        <v>0</v>
      </c>
      <c r="U70" s="31">
        <f t="shared" si="6"/>
        <v>2201</v>
      </c>
      <c r="V70" s="31">
        <v>0</v>
      </c>
      <c r="W70" s="31">
        <v>0</v>
      </c>
      <c r="X70" s="31">
        <v>2201</v>
      </c>
      <c r="Y70" s="31">
        <v>0</v>
      </c>
      <c r="Z70" s="31">
        <v>0</v>
      </c>
      <c r="AA70" s="31">
        <f t="shared" si="7"/>
        <v>0</v>
      </c>
      <c r="AB70" s="31">
        <v>0</v>
      </c>
      <c r="AC70" s="31">
        <v>0</v>
      </c>
    </row>
    <row r="71" spans="1:29" ht="13.5">
      <c r="A71" s="54" t="s">
        <v>50</v>
      </c>
      <c r="B71" s="54" t="s">
        <v>41</v>
      </c>
      <c r="C71" s="55" t="s">
        <v>42</v>
      </c>
      <c r="D71" s="31">
        <f>E71+H71+K71</f>
        <v>7037</v>
      </c>
      <c r="E71" s="31">
        <f>F71+G71</f>
        <v>0</v>
      </c>
      <c r="F71" s="31">
        <v>0</v>
      </c>
      <c r="G71" s="31">
        <v>0</v>
      </c>
      <c r="H71" s="31">
        <f>I71+J71</f>
        <v>0</v>
      </c>
      <c r="I71" s="31">
        <v>0</v>
      </c>
      <c r="J71" s="31">
        <v>0</v>
      </c>
      <c r="K71" s="31">
        <f>L71+M71</f>
        <v>7037</v>
      </c>
      <c r="L71" s="31">
        <v>3673</v>
      </c>
      <c r="M71" s="31">
        <v>3364</v>
      </c>
      <c r="N71" s="31">
        <f>O71+U71+AA71</f>
        <v>7037</v>
      </c>
      <c r="O71" s="31">
        <f>SUM(P71:T71)</f>
        <v>3673</v>
      </c>
      <c r="P71" s="31">
        <v>0</v>
      </c>
      <c r="Q71" s="31">
        <v>0</v>
      </c>
      <c r="R71" s="31">
        <v>3673</v>
      </c>
      <c r="S71" s="31">
        <v>0</v>
      </c>
      <c r="T71" s="31">
        <v>0</v>
      </c>
      <c r="U71" s="31">
        <f>SUM(V71:Z71)</f>
        <v>3364</v>
      </c>
      <c r="V71" s="31">
        <v>0</v>
      </c>
      <c r="W71" s="31">
        <v>0</v>
      </c>
      <c r="X71" s="31">
        <v>3364</v>
      </c>
      <c r="Y71" s="31">
        <v>0</v>
      </c>
      <c r="Z71" s="31">
        <v>0</v>
      </c>
      <c r="AA71" s="31">
        <f>AB71+AC71</f>
        <v>0</v>
      </c>
      <c r="AB71" s="31">
        <v>0</v>
      </c>
      <c r="AC71" s="31">
        <v>0</v>
      </c>
    </row>
    <row r="72" spans="1:29" ht="13.5">
      <c r="A72" s="54" t="s">
        <v>50</v>
      </c>
      <c r="B72" s="54" t="s">
        <v>43</v>
      </c>
      <c r="C72" s="55" t="s">
        <v>44</v>
      </c>
      <c r="D72" s="31">
        <f>E72+H72+K72</f>
        <v>2825</v>
      </c>
      <c r="E72" s="31">
        <f>F72+G72</f>
        <v>0</v>
      </c>
      <c r="F72" s="31">
        <v>0</v>
      </c>
      <c r="G72" s="31">
        <v>0</v>
      </c>
      <c r="H72" s="31">
        <f>I72+J72</f>
        <v>0</v>
      </c>
      <c r="I72" s="31">
        <v>0</v>
      </c>
      <c r="J72" s="31">
        <v>0</v>
      </c>
      <c r="K72" s="31">
        <f>L72+M72</f>
        <v>2825</v>
      </c>
      <c r="L72" s="31">
        <v>951</v>
      </c>
      <c r="M72" s="31">
        <v>1874</v>
      </c>
      <c r="N72" s="31">
        <f>O72+U72+AA72</f>
        <v>2825</v>
      </c>
      <c r="O72" s="31">
        <f>SUM(P72:T72)</f>
        <v>951</v>
      </c>
      <c r="P72" s="31">
        <v>0</v>
      </c>
      <c r="Q72" s="31">
        <v>0</v>
      </c>
      <c r="R72" s="31">
        <v>951</v>
      </c>
      <c r="S72" s="31">
        <v>0</v>
      </c>
      <c r="T72" s="31">
        <v>0</v>
      </c>
      <c r="U72" s="31">
        <f>SUM(V72:Z72)</f>
        <v>1874</v>
      </c>
      <c r="V72" s="31">
        <v>0</v>
      </c>
      <c r="W72" s="31">
        <v>0</v>
      </c>
      <c r="X72" s="31">
        <v>1874</v>
      </c>
      <c r="Y72" s="31">
        <v>0</v>
      </c>
      <c r="Z72" s="31">
        <v>0</v>
      </c>
      <c r="AA72" s="31">
        <f>AB72+AC72</f>
        <v>0</v>
      </c>
      <c r="AB72" s="31">
        <v>0</v>
      </c>
      <c r="AC72" s="31">
        <v>0</v>
      </c>
    </row>
    <row r="73" spans="1:29" ht="13.5">
      <c r="A73" s="54" t="s">
        <v>50</v>
      </c>
      <c r="B73" s="54" t="s">
        <v>45</v>
      </c>
      <c r="C73" s="55" t="s">
        <v>46</v>
      </c>
      <c r="D73" s="31">
        <f>E73+H73+K73</f>
        <v>2588</v>
      </c>
      <c r="E73" s="31">
        <f>F73+G73</f>
        <v>0</v>
      </c>
      <c r="F73" s="31">
        <v>0</v>
      </c>
      <c r="G73" s="31">
        <v>0</v>
      </c>
      <c r="H73" s="31">
        <f>I73+J73</f>
        <v>0</v>
      </c>
      <c r="I73" s="31">
        <v>0</v>
      </c>
      <c r="J73" s="31">
        <v>0</v>
      </c>
      <c r="K73" s="31">
        <f>L73+M73</f>
        <v>2588</v>
      </c>
      <c r="L73" s="31">
        <v>838</v>
      </c>
      <c r="M73" s="31">
        <v>1750</v>
      </c>
      <c r="N73" s="31">
        <f>O73+U73+AA73</f>
        <v>2588</v>
      </c>
      <c r="O73" s="31">
        <f>SUM(P73:T73)</f>
        <v>838</v>
      </c>
      <c r="P73" s="31">
        <v>0</v>
      </c>
      <c r="Q73" s="31">
        <v>0</v>
      </c>
      <c r="R73" s="31">
        <v>838</v>
      </c>
      <c r="S73" s="31">
        <v>0</v>
      </c>
      <c r="T73" s="31">
        <v>0</v>
      </c>
      <c r="U73" s="31">
        <f>SUM(V73:Z73)</f>
        <v>1750</v>
      </c>
      <c r="V73" s="31">
        <v>0</v>
      </c>
      <c r="W73" s="31">
        <v>0</v>
      </c>
      <c r="X73" s="31">
        <v>1750</v>
      </c>
      <c r="Y73" s="31">
        <v>0</v>
      </c>
      <c r="Z73" s="31">
        <v>0</v>
      </c>
      <c r="AA73" s="31">
        <f>AB73+AC73</f>
        <v>0</v>
      </c>
      <c r="AB73" s="31">
        <v>0</v>
      </c>
      <c r="AC73" s="31">
        <v>0</v>
      </c>
    </row>
    <row r="74" spans="1:29" ht="13.5">
      <c r="A74" s="54" t="s">
        <v>50</v>
      </c>
      <c r="B74" s="54" t="s">
        <v>47</v>
      </c>
      <c r="C74" s="55" t="s">
        <v>48</v>
      </c>
      <c r="D74" s="31">
        <f>E74+H74+K74</f>
        <v>3804</v>
      </c>
      <c r="E74" s="31">
        <f>F74+G74</f>
        <v>0</v>
      </c>
      <c r="F74" s="31">
        <v>0</v>
      </c>
      <c r="G74" s="31">
        <v>0</v>
      </c>
      <c r="H74" s="31">
        <f>I74+J74</f>
        <v>1793</v>
      </c>
      <c r="I74" s="31">
        <v>1793</v>
      </c>
      <c r="J74" s="31">
        <v>0</v>
      </c>
      <c r="K74" s="31">
        <f>L74+M74</f>
        <v>2011</v>
      </c>
      <c r="L74" s="31">
        <v>0</v>
      </c>
      <c r="M74" s="31">
        <v>2011</v>
      </c>
      <c r="N74" s="31">
        <f>O74+U74+AA74</f>
        <v>3804</v>
      </c>
      <c r="O74" s="31">
        <f>SUM(P74:T74)</f>
        <v>1793</v>
      </c>
      <c r="P74" s="31">
        <v>0</v>
      </c>
      <c r="Q74" s="31">
        <v>0</v>
      </c>
      <c r="R74" s="31">
        <v>1793</v>
      </c>
      <c r="S74" s="31">
        <v>0</v>
      </c>
      <c r="T74" s="31">
        <v>0</v>
      </c>
      <c r="U74" s="31">
        <f>SUM(V74:Z74)</f>
        <v>2011</v>
      </c>
      <c r="V74" s="31">
        <v>0</v>
      </c>
      <c r="W74" s="31">
        <v>0</v>
      </c>
      <c r="X74" s="31">
        <v>2011</v>
      </c>
      <c r="Y74" s="31">
        <v>0</v>
      </c>
      <c r="Z74" s="31">
        <v>0</v>
      </c>
      <c r="AA74" s="31">
        <f>AB74+AC74</f>
        <v>0</v>
      </c>
      <c r="AB74" s="31">
        <v>0</v>
      </c>
      <c r="AC74" s="31">
        <v>0</v>
      </c>
    </row>
    <row r="75" spans="1:29" ht="13.5">
      <c r="A75" s="84" t="s">
        <v>49</v>
      </c>
      <c r="B75" s="84"/>
      <c r="C75" s="84"/>
      <c r="D75" s="31">
        <f aca="true" t="shared" si="8" ref="D75:AC75">SUM(D7:D74)</f>
        <v>595288</v>
      </c>
      <c r="E75" s="31">
        <f t="shared" si="8"/>
        <v>6059</v>
      </c>
      <c r="F75" s="31">
        <f t="shared" si="8"/>
        <v>6059</v>
      </c>
      <c r="G75" s="31">
        <f t="shared" si="8"/>
        <v>0</v>
      </c>
      <c r="H75" s="31">
        <f t="shared" si="8"/>
        <v>30737</v>
      </c>
      <c r="I75" s="31">
        <f t="shared" si="8"/>
        <v>30737</v>
      </c>
      <c r="J75" s="31">
        <f t="shared" si="8"/>
        <v>0</v>
      </c>
      <c r="K75" s="31">
        <f t="shared" si="8"/>
        <v>558492</v>
      </c>
      <c r="L75" s="31">
        <f t="shared" si="8"/>
        <v>210213</v>
      </c>
      <c r="M75" s="31">
        <f t="shared" si="8"/>
        <v>348279</v>
      </c>
      <c r="N75" s="31">
        <f t="shared" si="8"/>
        <v>606851</v>
      </c>
      <c r="O75" s="31">
        <f t="shared" si="8"/>
        <v>247009</v>
      </c>
      <c r="P75" s="31">
        <f t="shared" si="8"/>
        <v>214831</v>
      </c>
      <c r="Q75" s="31">
        <f t="shared" si="8"/>
        <v>20747</v>
      </c>
      <c r="R75" s="31">
        <f t="shared" si="8"/>
        <v>11431</v>
      </c>
      <c r="S75" s="31">
        <f t="shared" si="8"/>
        <v>0</v>
      </c>
      <c r="T75" s="31">
        <f t="shared" si="8"/>
        <v>0</v>
      </c>
      <c r="U75" s="31">
        <f t="shared" si="8"/>
        <v>348279</v>
      </c>
      <c r="V75" s="31">
        <f t="shared" si="8"/>
        <v>253893</v>
      </c>
      <c r="W75" s="31">
        <f t="shared" si="8"/>
        <v>46537</v>
      </c>
      <c r="X75" s="31">
        <f t="shared" si="8"/>
        <v>47849</v>
      </c>
      <c r="Y75" s="31">
        <f t="shared" si="8"/>
        <v>0</v>
      </c>
      <c r="Z75" s="31">
        <f t="shared" si="8"/>
        <v>0</v>
      </c>
      <c r="AA75" s="31">
        <f t="shared" si="8"/>
        <v>11563</v>
      </c>
      <c r="AB75" s="31">
        <f t="shared" si="8"/>
        <v>9122</v>
      </c>
      <c r="AC75" s="31">
        <f t="shared" si="8"/>
        <v>2441</v>
      </c>
    </row>
  </sheetData>
  <mergeCells count="7">
    <mergeCell ref="A75:C75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6" customWidth="1"/>
    <col min="2" max="2" width="4.875" style="36" customWidth="1"/>
    <col min="3" max="3" width="13.375" style="36" customWidth="1"/>
    <col min="4" max="4" width="13.75390625" style="36" customWidth="1"/>
    <col min="5" max="5" width="3.375" style="36" customWidth="1"/>
    <col min="6" max="6" width="3.875" style="36" customWidth="1"/>
    <col min="7" max="9" width="13.00390625" style="36" customWidth="1"/>
    <col min="10" max="10" width="12.875" style="36" customWidth="1"/>
    <col min="11" max="16384" width="8.00390625" style="36" customWidth="1"/>
  </cols>
  <sheetData>
    <row r="1" spans="1:3" s="35" customFormat="1" ht="21" customHeight="1">
      <c r="A1" s="102" t="s">
        <v>28</v>
      </c>
      <c r="B1" s="91"/>
      <c r="C1" s="34" t="s">
        <v>175</v>
      </c>
    </row>
    <row r="2" ht="18" customHeight="1">
      <c r="J2" s="37" t="s">
        <v>176</v>
      </c>
    </row>
    <row r="3" spans="6:11" s="38" customFormat="1" ht="19.5" customHeight="1">
      <c r="F3" s="90" t="s">
        <v>177</v>
      </c>
      <c r="G3" s="90"/>
      <c r="H3" s="39" t="s">
        <v>178</v>
      </c>
      <c r="I3" s="39" t="s">
        <v>179</v>
      </c>
      <c r="J3" s="39" t="s">
        <v>168</v>
      </c>
      <c r="K3" s="39" t="s">
        <v>180</v>
      </c>
    </row>
    <row r="4" spans="2:11" s="38" customFormat="1" ht="19.5" customHeight="1">
      <c r="B4" s="92" t="s">
        <v>181</v>
      </c>
      <c r="C4" s="40" t="s">
        <v>182</v>
      </c>
      <c r="D4" s="41">
        <f>SUMIF('水洗化人口等'!$A$7:$C$75,$A$1,'水洗化人口等'!$G$7:$G$75)</f>
        <v>374420</v>
      </c>
      <c r="F4" s="100" t="s">
        <v>183</v>
      </c>
      <c r="G4" s="40" t="s">
        <v>184</v>
      </c>
      <c r="H4" s="41">
        <f>SUMIF('し尿処理の状況'!$A$7:$C$75,$A$1,'し尿処理の状況'!$P$7:$P$75)</f>
        <v>214831</v>
      </c>
      <c r="I4" s="41">
        <f>SUMIF('し尿処理の状況'!$A$7:$C$75,$A$1,'し尿処理の状況'!$V$7:$V$75)</f>
        <v>253893</v>
      </c>
      <c r="J4" s="41">
        <f aca="true" t="shared" si="0" ref="J4:J11">H4+I4</f>
        <v>468724</v>
      </c>
      <c r="K4" s="42">
        <f aca="true" t="shared" si="1" ref="K4:K9">J4/$J$9</f>
        <v>0.7873903051968123</v>
      </c>
    </row>
    <row r="5" spans="2:11" s="38" customFormat="1" ht="19.5" customHeight="1">
      <c r="B5" s="93"/>
      <c r="C5" s="40" t="s">
        <v>185</v>
      </c>
      <c r="D5" s="41">
        <f>SUMIF('水洗化人口等'!$A$7:$C$75,$A$1,'水洗化人口等'!$H$7:$H$75)</f>
        <v>10540</v>
      </c>
      <c r="F5" s="101"/>
      <c r="G5" s="40" t="s">
        <v>186</v>
      </c>
      <c r="H5" s="41">
        <f>SUMIF('し尿処理の状況'!$A$7:$C$75,$A$1,'し尿処理の状況'!$Q$7:$Q$75)</f>
        <v>20747</v>
      </c>
      <c r="I5" s="41">
        <f>SUMIF('し尿処理の状況'!$A$7:$C$75,$A$1,'し尿処理の状況'!$W$7:$W$75)</f>
        <v>46537</v>
      </c>
      <c r="J5" s="41">
        <f t="shared" si="0"/>
        <v>67284</v>
      </c>
      <c r="K5" s="42">
        <f t="shared" si="1"/>
        <v>0.11302764376234696</v>
      </c>
    </row>
    <row r="6" spans="2:11" s="38" customFormat="1" ht="19.5" customHeight="1">
      <c r="B6" s="94"/>
      <c r="C6" s="43" t="s">
        <v>187</v>
      </c>
      <c r="D6" s="44">
        <f>SUM(D4:D5)</f>
        <v>384960</v>
      </c>
      <c r="F6" s="101"/>
      <c r="G6" s="40" t="s">
        <v>188</v>
      </c>
      <c r="H6" s="41">
        <f>SUMIF('し尿処理の状況'!$A$7:$C$75,$A$1,'し尿処理の状況'!$R$7:$R$75)</f>
        <v>11431</v>
      </c>
      <c r="I6" s="41">
        <f>SUMIF('し尿処理の状況'!$A$7:$C$75,$A$1,'し尿処理の状況'!$X$7:$X$75)</f>
        <v>47849</v>
      </c>
      <c r="J6" s="41">
        <f t="shared" si="0"/>
        <v>59280</v>
      </c>
      <c r="K6" s="42">
        <f t="shared" si="1"/>
        <v>0.09958205104084074</v>
      </c>
    </row>
    <row r="7" spans="2:11" s="38" customFormat="1" ht="19.5" customHeight="1">
      <c r="B7" s="95" t="s">
        <v>189</v>
      </c>
      <c r="C7" s="45" t="s">
        <v>190</v>
      </c>
      <c r="D7" s="41">
        <f>SUMIF('水洗化人口等'!$A$7:$C$75,$A$1,'水洗化人口等'!$K$7:$K$75)</f>
        <v>889825</v>
      </c>
      <c r="F7" s="101"/>
      <c r="G7" s="40" t="s">
        <v>191</v>
      </c>
      <c r="H7" s="41">
        <f>SUMIF('し尿処理の状況'!$A$7:$C$75,$A$1,'し尿処理の状況'!$S$7:$S$75)</f>
        <v>0</v>
      </c>
      <c r="I7" s="41">
        <f>SUMIF('し尿処理の状況'!$A$7:$C$75,$A$1,'し尿処理の状況'!$Y$7:$Y$75)</f>
        <v>0</v>
      </c>
      <c r="J7" s="41">
        <f t="shared" si="0"/>
        <v>0</v>
      </c>
      <c r="K7" s="42">
        <f t="shared" si="1"/>
        <v>0</v>
      </c>
    </row>
    <row r="8" spans="2:11" s="38" customFormat="1" ht="19.5" customHeight="1">
      <c r="B8" s="96"/>
      <c r="C8" s="40" t="s">
        <v>192</v>
      </c>
      <c r="D8" s="41">
        <f>SUMIF('水洗化人口等'!$A$7:$C$75,$A$1,'水洗化人口等'!$M$7:$M$75)</f>
        <v>4945</v>
      </c>
      <c r="F8" s="101"/>
      <c r="G8" s="40" t="s">
        <v>193</v>
      </c>
      <c r="H8" s="41">
        <f>SUMIF('し尿処理の状況'!$A$7:$C$75,$A$1,'し尿処理の状況'!$T$7:$T$75)</f>
        <v>0</v>
      </c>
      <c r="I8" s="41">
        <f>SUMIF('し尿処理の状況'!$A$7:$C$75,$A$1,'し尿処理の状況'!$Z$7:$Z$75)</f>
        <v>0</v>
      </c>
      <c r="J8" s="41">
        <f t="shared" si="0"/>
        <v>0</v>
      </c>
      <c r="K8" s="42">
        <f t="shared" si="1"/>
        <v>0</v>
      </c>
    </row>
    <row r="9" spans="2:11" s="38" customFormat="1" ht="19.5" customHeight="1">
      <c r="B9" s="96"/>
      <c r="C9" s="40" t="s">
        <v>194</v>
      </c>
      <c r="D9" s="41">
        <f>SUMIF('水洗化人口等'!$A$7:$C$75,$A$1,'水洗化人口等'!$O$7:$O$75)</f>
        <v>592568</v>
      </c>
      <c r="F9" s="101"/>
      <c r="G9" s="40" t="s">
        <v>187</v>
      </c>
      <c r="H9" s="41">
        <f>SUM(H4:H8)</f>
        <v>247009</v>
      </c>
      <c r="I9" s="41">
        <f>SUM(I4:I8)</f>
        <v>348279</v>
      </c>
      <c r="J9" s="41">
        <f t="shared" si="0"/>
        <v>595288</v>
      </c>
      <c r="K9" s="42">
        <f t="shared" si="1"/>
        <v>1</v>
      </c>
    </row>
    <row r="10" spans="2:10" s="38" customFormat="1" ht="19.5" customHeight="1">
      <c r="B10" s="97"/>
      <c r="C10" s="43" t="s">
        <v>187</v>
      </c>
      <c r="D10" s="44">
        <f>SUM(D7:D9)</f>
        <v>1487338</v>
      </c>
      <c r="F10" s="90" t="s">
        <v>195</v>
      </c>
      <c r="G10" s="90"/>
      <c r="H10" s="41">
        <f>SUMIF('し尿処理の状況'!$A$7:$C$75,$A$1,'し尿処理の状況'!$AB$7:$AB$75)</f>
        <v>9122</v>
      </c>
      <c r="I10" s="41">
        <f>SUMIF('し尿処理の状況'!$A$7:$C$75,$A$1,'し尿処理の状況'!$AC$7:$AC$75)</f>
        <v>2441</v>
      </c>
      <c r="J10" s="41">
        <f t="shared" si="0"/>
        <v>11563</v>
      </c>
    </row>
    <row r="11" spans="2:10" s="38" customFormat="1" ht="19.5" customHeight="1">
      <c r="B11" s="98" t="s">
        <v>196</v>
      </c>
      <c r="C11" s="99"/>
      <c r="D11" s="44">
        <f>D6+D10</f>
        <v>1872298</v>
      </c>
      <c r="F11" s="90" t="s">
        <v>168</v>
      </c>
      <c r="G11" s="90"/>
      <c r="H11" s="41">
        <f>H9+H10</f>
        <v>256131</v>
      </c>
      <c r="I11" s="41">
        <f>I9+I10</f>
        <v>350720</v>
      </c>
      <c r="J11" s="41">
        <f t="shared" si="0"/>
        <v>606851</v>
      </c>
    </row>
    <row r="12" spans="6:10" s="38" customFormat="1" ht="19.5" customHeight="1">
      <c r="F12" s="46"/>
      <c r="G12" s="46"/>
      <c r="H12" s="47"/>
      <c r="I12" s="47"/>
      <c r="J12" s="47"/>
    </row>
    <row r="13" spans="2:10" s="38" customFormat="1" ht="19.5" customHeight="1">
      <c r="B13" s="48" t="s">
        <v>197</v>
      </c>
      <c r="J13" s="37" t="s">
        <v>176</v>
      </c>
    </row>
    <row r="14" spans="3:10" s="38" customFormat="1" ht="19.5" customHeight="1">
      <c r="C14" s="41">
        <f>SUMIF('水洗化人口等'!$A$7:$C$75,$A$1,'水洗化人口等'!$P$7:$P$75)</f>
        <v>215596</v>
      </c>
      <c r="D14" s="38" t="s">
        <v>198</v>
      </c>
      <c r="F14" s="90" t="s">
        <v>199</v>
      </c>
      <c r="G14" s="90"/>
      <c r="H14" s="39" t="s">
        <v>178</v>
      </c>
      <c r="I14" s="39" t="s">
        <v>179</v>
      </c>
      <c r="J14" s="39" t="s">
        <v>168</v>
      </c>
    </row>
    <row r="15" spans="6:10" s="38" customFormat="1" ht="15.75" customHeight="1">
      <c r="F15" s="90" t="s">
        <v>200</v>
      </c>
      <c r="G15" s="90"/>
      <c r="H15" s="41">
        <f>SUMIF('し尿処理の状況'!$A$7:$C$75,$A$1,'し尿処理の状況'!$F$7:$F$75)</f>
        <v>6059</v>
      </c>
      <c r="I15" s="41">
        <f>SUMIF('し尿処理の状況'!$A$7:$C$75,$A$1,'し尿処理の状況'!$G$7:$G$75)</f>
        <v>0</v>
      </c>
      <c r="J15" s="41">
        <f>H15+I15</f>
        <v>6059</v>
      </c>
    </row>
    <row r="16" spans="3:10" s="38" customFormat="1" ht="15.75" customHeight="1">
      <c r="C16" s="38" t="s">
        <v>201</v>
      </c>
      <c r="D16" s="49">
        <f>D10/D11</f>
        <v>0.7943917047393096</v>
      </c>
      <c r="F16" s="90" t="s">
        <v>202</v>
      </c>
      <c r="G16" s="90"/>
      <c r="H16" s="41">
        <f>SUMIF('し尿処理の状況'!$A$7:$C$75,$A$1,'し尿処理の状況'!$I$7:$I$75)</f>
        <v>30737</v>
      </c>
      <c r="I16" s="41">
        <f>SUMIF('し尿処理の状況'!$A$7:$C$75,$A$1,'し尿処理の状況'!$J$7:$J$75)</f>
        <v>0</v>
      </c>
      <c r="J16" s="41">
        <f>H16+I16</f>
        <v>30737</v>
      </c>
    </row>
    <row r="17" spans="3:10" s="38" customFormat="1" ht="15.75" customHeight="1">
      <c r="C17" s="38" t="s">
        <v>203</v>
      </c>
      <c r="D17" s="49">
        <f>D6/D11</f>
        <v>0.20560829526069033</v>
      </c>
      <c r="F17" s="90" t="s">
        <v>204</v>
      </c>
      <c r="G17" s="90"/>
      <c r="H17" s="41">
        <f>SUMIF('し尿処理の状況'!$A$7:$C$75,$A$1,'し尿処理の状況'!$L$7:$L$75)</f>
        <v>210213</v>
      </c>
      <c r="I17" s="41">
        <f>SUMIF('し尿処理の状況'!$A$7:$C$75,$A$1,'し尿処理の状況'!$M$7:$M$75)</f>
        <v>348279</v>
      </c>
      <c r="J17" s="41">
        <f>H17+I17</f>
        <v>558492</v>
      </c>
    </row>
    <row r="18" spans="3:10" s="38" customFormat="1" ht="15.75" customHeight="1">
      <c r="C18" s="50" t="s">
        <v>205</v>
      </c>
      <c r="D18" s="49">
        <f>D7/D11</f>
        <v>0.47525821210085145</v>
      </c>
      <c r="F18" s="90" t="s">
        <v>168</v>
      </c>
      <c r="G18" s="90"/>
      <c r="H18" s="41">
        <f>SUM(H15:H17)</f>
        <v>247009</v>
      </c>
      <c r="I18" s="41">
        <f>SUM(I15:I17)</f>
        <v>348279</v>
      </c>
      <c r="J18" s="41">
        <f>SUM(J15:J17)</f>
        <v>595288</v>
      </c>
    </row>
    <row r="19" spans="3:10" ht="15.75" customHeight="1">
      <c r="C19" s="36" t="s">
        <v>206</v>
      </c>
      <c r="D19" s="49">
        <f>(D8+D9)/D11</f>
        <v>0.3191334926384582</v>
      </c>
      <c r="J19" s="51"/>
    </row>
    <row r="20" spans="3:10" ht="15.75" customHeight="1">
      <c r="C20" s="36" t="s">
        <v>207</v>
      </c>
      <c r="D20" s="49">
        <f>C14/D11</f>
        <v>0.11515047284139597</v>
      </c>
      <c r="J20" s="52"/>
    </row>
    <row r="21" spans="3:10" ht="15.75" customHeight="1">
      <c r="C21" s="36" t="s">
        <v>208</v>
      </c>
      <c r="D21" s="49">
        <f>D4/D6</f>
        <v>0.972620532003325</v>
      </c>
      <c r="F21" s="53"/>
      <c r="J21" s="52"/>
    </row>
    <row r="22" spans="3:10" ht="15.75" customHeight="1">
      <c r="C22" s="36" t="s">
        <v>209</v>
      </c>
      <c r="D22" s="49">
        <f>D5/D6</f>
        <v>0.02737946799667498</v>
      </c>
      <c r="F22" s="53"/>
      <c r="J22" s="52"/>
    </row>
    <row r="23" spans="6:10" ht="15" customHeight="1">
      <c r="F23" s="53"/>
      <c r="J23" s="52"/>
    </row>
    <row r="24" ht="15" customHeight="1"/>
    <row r="25" ht="15" customHeight="1"/>
  </sheetData>
  <mergeCells count="13">
    <mergeCell ref="B11:C11"/>
    <mergeCell ref="F10:G10"/>
    <mergeCell ref="F4:F9"/>
    <mergeCell ref="F11:G11"/>
    <mergeCell ref="A1:B1"/>
    <mergeCell ref="F3:G3"/>
    <mergeCell ref="B4:B6"/>
    <mergeCell ref="B7:B10"/>
    <mergeCell ref="F14:G14"/>
    <mergeCell ref="F17:G17"/>
    <mergeCell ref="F18:G18"/>
    <mergeCell ref="F15:G15"/>
    <mergeCell ref="F16:G16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2006-04-24T08:17:48Z</cp:lastPrinted>
  <dcterms:created xsi:type="dcterms:W3CDTF">2002-10-23T07:25:09Z</dcterms:created>
  <dcterms:modified xsi:type="dcterms:W3CDTF">2006-06-30T04:37:46Z</dcterms:modified>
  <cp:category/>
  <cp:version/>
  <cp:contentType/>
  <cp:contentStatus/>
</cp:coreProperties>
</file>