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'し尿処理の状況'!$A$2:$AC$58</definedName>
    <definedName name="_xlnm.Print_Area" localSheetId="0">'水洗化人口等'!$A$2:$U$58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<sst xmlns="http://schemas.openxmlformats.org/spreadsheetml/2006/main" count="507" uniqueCount="188">
  <si>
    <t>大島村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</si>
  <si>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</si>
  <si>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</si>
  <si>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</si>
  <si>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</si>
  <si>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</si>
  <si>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</si>
  <si>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</si>
  <si>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</si>
  <si>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</si>
  <si>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</si>
  <si>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</si>
  <si>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</si>
  <si>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</si>
  <si>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</si>
  <si>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</si>
  <si>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</si>
  <si>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</si>
  <si>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</si>
  <si>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</si>
  <si>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</si>
  <si>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</si>
  <si>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</si>
  <si>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</si>
  <si>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</si>
  <si>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</si>
  <si>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</si>
  <si>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</si>
  <si>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長崎県</t>
  </si>
  <si>
    <t>諫早市</t>
  </si>
  <si>
    <t>西海町</t>
  </si>
  <si>
    <t>有明町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</si>
  <si>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</si>
  <si>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</si>
  <si>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</si>
  <si>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</si>
  <si>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</si>
  <si>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</si>
  <si>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</si>
  <si>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</si>
  <si>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42205</t>
  </si>
  <si>
    <t>大村市</t>
  </si>
  <si>
    <t>42207</t>
  </si>
  <si>
    <t>平戸市</t>
  </si>
  <si>
    <t>42208</t>
  </si>
  <si>
    <t>松浦市</t>
  </si>
  <si>
    <t>42307</t>
  </si>
  <si>
    <t>長与町</t>
  </si>
  <si>
    <t>42308</t>
  </si>
  <si>
    <t>時津町</t>
  </si>
  <si>
    <t>42309</t>
  </si>
  <si>
    <t>琴海町</t>
  </si>
  <si>
    <t>42310</t>
  </si>
  <si>
    <t>西彼町</t>
  </si>
  <si>
    <t>42311</t>
  </si>
  <si>
    <t>42312</t>
  </si>
  <si>
    <t>42313</t>
  </si>
  <si>
    <t>崎戸町</t>
  </si>
  <si>
    <t>42314</t>
  </si>
  <si>
    <t>大瀬戸町</t>
  </si>
  <si>
    <t>42321</t>
  </si>
  <si>
    <t>東彼杵町</t>
  </si>
  <si>
    <t>42322</t>
  </si>
  <si>
    <t>川棚町</t>
  </si>
  <si>
    <t>42323</t>
  </si>
  <si>
    <t>波佐見町</t>
  </si>
  <si>
    <t>42361</t>
  </si>
  <si>
    <t>42362</t>
  </si>
  <si>
    <t>42363</t>
  </si>
  <si>
    <t>42364</t>
  </si>
  <si>
    <t>42365</t>
  </si>
  <si>
    <t>愛野町</t>
  </si>
  <si>
    <t>42366</t>
  </si>
  <si>
    <t>千々石町</t>
  </si>
  <si>
    <t>42367</t>
  </si>
  <si>
    <t>小浜町</t>
  </si>
  <si>
    <t>42368</t>
  </si>
  <si>
    <t>南串山町</t>
  </si>
  <si>
    <t>42369</t>
  </si>
  <si>
    <t>加津佐町</t>
  </si>
  <si>
    <t>42370</t>
  </si>
  <si>
    <t>口之津町</t>
  </si>
  <si>
    <t>42371</t>
  </si>
  <si>
    <t>南有馬町</t>
  </si>
  <si>
    <t>42372</t>
  </si>
  <si>
    <t>北有馬町</t>
  </si>
  <si>
    <t>42373</t>
  </si>
  <si>
    <t>西有家町</t>
  </si>
  <si>
    <t>42374</t>
  </si>
  <si>
    <t>有家町</t>
  </si>
  <si>
    <t>42375</t>
  </si>
  <si>
    <t>布津町</t>
  </si>
  <si>
    <t>42376</t>
  </si>
  <si>
    <t>深江町</t>
  </si>
  <si>
    <t>42381</t>
  </si>
  <si>
    <t>42382</t>
  </si>
  <si>
    <t>生月町</t>
  </si>
  <si>
    <t>42383</t>
  </si>
  <si>
    <t>小値賀町</t>
  </si>
  <si>
    <t>42384</t>
  </si>
  <si>
    <t>宇久町</t>
  </si>
  <si>
    <t>42385</t>
  </si>
  <si>
    <t>田平町</t>
  </si>
  <si>
    <t>42386</t>
  </si>
  <si>
    <t>42387</t>
  </si>
  <si>
    <t>鷹島町</t>
  </si>
  <si>
    <t>42388</t>
  </si>
  <si>
    <t>江迎町</t>
  </si>
  <si>
    <t>42389</t>
  </si>
  <si>
    <t>鹿町町</t>
  </si>
  <si>
    <t>42390</t>
  </si>
  <si>
    <t>小佐々町</t>
  </si>
  <si>
    <t>42391</t>
  </si>
  <si>
    <t>佐々町</t>
  </si>
  <si>
    <t>42392</t>
  </si>
  <si>
    <t>42393</t>
  </si>
  <si>
    <t>世知原町</t>
  </si>
  <si>
    <t>42209</t>
  </si>
  <si>
    <t>対馬市</t>
  </si>
  <si>
    <t>42210</t>
  </si>
  <si>
    <t>壱岐市</t>
  </si>
  <si>
    <t>長崎県合計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</si>
  <si>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</si>
  <si>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</si>
  <si>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</si>
  <si>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</si>
  <si>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</si>
  <si>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</si>
  <si>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</si>
  <si>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</si>
  <si>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</si>
  <si>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</si>
  <si>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</si>
  <si>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</si>
  <si>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</si>
  <si>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</si>
  <si>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</si>
  <si>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</si>
  <si>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</si>
  <si>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</si>
  <si>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</si>
  <si>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</si>
  <si>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福島町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</si>
  <si>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</si>
  <si>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</si>
  <si>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</si>
  <si>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</si>
  <si>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</si>
  <si>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</si>
  <si>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</si>
  <si>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</si>
  <si>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</si>
  <si>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</si>
  <si>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</si>
  <si>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</si>
  <si>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</si>
  <si>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</si>
  <si>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</si>
  <si>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</si>
  <si>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</si>
  <si>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</si>
  <si>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</si>
  <si>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</si>
  <si>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</si>
  <si>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</si>
  <si>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</si>
  <si>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</si>
  <si>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</si>
  <si>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</si>
  <si>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</si>
  <si>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</si>
  <si>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</si>
  <si>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</si>
  <si>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</si>
  <si>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</si>
  <si>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</si>
  <si>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</si>
  <si>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</si>
  <si>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42211</t>
  </si>
  <si>
    <t>五島市</t>
  </si>
  <si>
    <t>42411</t>
  </si>
  <si>
    <t>新上五島町</t>
  </si>
  <si>
    <t>国見町</t>
  </si>
  <si>
    <t>吉井町</t>
  </si>
  <si>
    <t>吾妻町</t>
  </si>
  <si>
    <t>瑞穂町</t>
  </si>
  <si>
    <t>大島町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</si>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</sst>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58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131</v>
      </c>
      <c r="B2" s="65" t="s">
        <v>2</v>
      </c>
      <c r="C2" s="68" t="s">
        <v>3</v>
      </c>
      <c r="D2" s="5" t="s">
        <v>132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133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134</v>
      </c>
      <c r="F3" s="20"/>
      <c r="G3" s="20"/>
      <c r="H3" s="23"/>
      <c r="I3" s="7" t="s">
        <v>4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135</v>
      </c>
      <c r="F4" s="77" t="s">
        <v>5</v>
      </c>
      <c r="G4" s="77" t="s">
        <v>6</v>
      </c>
      <c r="H4" s="77" t="s">
        <v>7</v>
      </c>
      <c r="I4" s="6" t="s">
        <v>135</v>
      </c>
      <c r="J4" s="77" t="s">
        <v>8</v>
      </c>
      <c r="K4" s="77" t="s">
        <v>9</v>
      </c>
      <c r="L4" s="77" t="s">
        <v>10</v>
      </c>
      <c r="M4" s="77" t="s">
        <v>11</v>
      </c>
      <c r="N4" s="77" t="s">
        <v>12</v>
      </c>
      <c r="O4" s="81" t="s">
        <v>13</v>
      </c>
      <c r="P4" s="8"/>
      <c r="Q4" s="77" t="s">
        <v>14</v>
      </c>
      <c r="R4" s="77" t="s">
        <v>136</v>
      </c>
      <c r="S4" s="77" t="s">
        <v>137</v>
      </c>
      <c r="T4" s="79" t="s">
        <v>138</v>
      </c>
      <c r="U4" s="79" t="s">
        <v>139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140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141</v>
      </c>
      <c r="E6" s="10" t="s">
        <v>141</v>
      </c>
      <c r="F6" s="11" t="s">
        <v>15</v>
      </c>
      <c r="G6" s="10" t="s">
        <v>141</v>
      </c>
      <c r="H6" s="10" t="s">
        <v>141</v>
      </c>
      <c r="I6" s="10" t="s">
        <v>141</v>
      </c>
      <c r="J6" s="11" t="s">
        <v>15</v>
      </c>
      <c r="K6" s="10" t="s">
        <v>141</v>
      </c>
      <c r="L6" s="11" t="s">
        <v>15</v>
      </c>
      <c r="M6" s="10" t="s">
        <v>141</v>
      </c>
      <c r="N6" s="11" t="s">
        <v>15</v>
      </c>
      <c r="O6" s="10" t="s">
        <v>141</v>
      </c>
      <c r="P6" s="10" t="s">
        <v>141</v>
      </c>
      <c r="Q6" s="11" t="s">
        <v>15</v>
      </c>
      <c r="R6" s="83"/>
      <c r="S6" s="83"/>
      <c r="T6" s="83"/>
      <c r="U6" s="80"/>
    </row>
    <row r="7" spans="1:21" ht="13.5">
      <c r="A7" s="54" t="s">
        <v>32</v>
      </c>
      <c r="B7" s="54" t="s">
        <v>33</v>
      </c>
      <c r="C7" s="55" t="s">
        <v>34</v>
      </c>
      <c r="D7" s="31">
        <f aca="true" t="shared" si="0" ref="D7:D57">E7+I7</f>
        <v>448670</v>
      </c>
      <c r="E7" s="32">
        <f aca="true" t="shared" si="1" ref="E7:E46">G7+H7</f>
        <v>59155</v>
      </c>
      <c r="F7" s="33">
        <f aca="true" t="shared" si="2" ref="F7:F22">E7/D7*100</f>
        <v>13.18452314618762</v>
      </c>
      <c r="G7" s="31">
        <v>59155</v>
      </c>
      <c r="H7" s="31">
        <v>0</v>
      </c>
      <c r="I7" s="32">
        <f aca="true" t="shared" si="3" ref="I7:I46">K7+M7+O7</f>
        <v>389515</v>
      </c>
      <c r="J7" s="33">
        <f aca="true" t="shared" si="4" ref="J7:J22">I7/D7*100</f>
        <v>86.81547685381238</v>
      </c>
      <c r="K7" s="31">
        <v>363152</v>
      </c>
      <c r="L7" s="33">
        <f aca="true" t="shared" si="5" ref="L7:L22">K7/D7*100</f>
        <v>80.939666124323</v>
      </c>
      <c r="M7" s="31">
        <v>4459</v>
      </c>
      <c r="N7" s="33">
        <f aca="true" t="shared" si="6" ref="N7:N22">M7/D7*100</f>
        <v>0.9938261974279538</v>
      </c>
      <c r="O7" s="31">
        <v>21904</v>
      </c>
      <c r="P7" s="31">
        <v>19153</v>
      </c>
      <c r="Q7" s="33">
        <f aca="true" t="shared" si="7" ref="Q7:Q22">O7/D7*100</f>
        <v>4.881984532061426</v>
      </c>
      <c r="R7" s="31"/>
      <c r="S7" s="31" t="s">
        <v>187</v>
      </c>
      <c r="T7" s="31"/>
      <c r="U7" s="31"/>
    </row>
    <row r="8" spans="1:21" ht="13.5">
      <c r="A8" s="54" t="s">
        <v>32</v>
      </c>
      <c r="B8" s="54" t="s">
        <v>35</v>
      </c>
      <c r="C8" s="55" t="s">
        <v>36</v>
      </c>
      <c r="D8" s="31">
        <f t="shared" si="0"/>
        <v>241736</v>
      </c>
      <c r="E8" s="32">
        <f t="shared" si="1"/>
        <v>74171</v>
      </c>
      <c r="F8" s="33">
        <f t="shared" si="2"/>
        <v>30.68264553066155</v>
      </c>
      <c r="G8" s="31">
        <v>73994</v>
      </c>
      <c r="H8" s="31">
        <v>177</v>
      </c>
      <c r="I8" s="32">
        <f t="shared" si="3"/>
        <v>167565</v>
      </c>
      <c r="J8" s="33">
        <f t="shared" si="4"/>
        <v>69.31735446933845</v>
      </c>
      <c r="K8" s="31">
        <v>133317</v>
      </c>
      <c r="L8" s="33">
        <f t="shared" si="5"/>
        <v>55.14983287553365</v>
      </c>
      <c r="M8" s="31">
        <v>2500</v>
      </c>
      <c r="N8" s="33">
        <f t="shared" si="6"/>
        <v>1.0341860542078962</v>
      </c>
      <c r="O8" s="31">
        <v>31748</v>
      </c>
      <c r="P8" s="31">
        <v>21616</v>
      </c>
      <c r="Q8" s="33">
        <f t="shared" si="7"/>
        <v>13.133335539596915</v>
      </c>
      <c r="R8" s="31" t="s">
        <v>187</v>
      </c>
      <c r="S8" s="31"/>
      <c r="T8" s="31"/>
      <c r="U8" s="31"/>
    </row>
    <row r="9" spans="1:21" ht="13.5">
      <c r="A9" s="54" t="s">
        <v>32</v>
      </c>
      <c r="B9" s="54" t="s">
        <v>37</v>
      </c>
      <c r="C9" s="55" t="s">
        <v>38</v>
      </c>
      <c r="D9" s="31">
        <f t="shared" si="0"/>
        <v>39652</v>
      </c>
      <c r="E9" s="32">
        <f t="shared" si="1"/>
        <v>23871</v>
      </c>
      <c r="F9" s="33">
        <f t="shared" si="2"/>
        <v>60.20125088267931</v>
      </c>
      <c r="G9" s="31">
        <v>23871</v>
      </c>
      <c r="H9" s="31">
        <v>0</v>
      </c>
      <c r="I9" s="32">
        <f t="shared" si="3"/>
        <v>15781</v>
      </c>
      <c r="J9" s="33">
        <f t="shared" si="4"/>
        <v>39.79874911732069</v>
      </c>
      <c r="K9" s="31">
        <v>0</v>
      </c>
      <c r="L9" s="33">
        <f t="shared" si="5"/>
        <v>0</v>
      </c>
      <c r="M9" s="31">
        <v>622</v>
      </c>
      <c r="N9" s="33">
        <f t="shared" si="6"/>
        <v>1.5686472309089075</v>
      </c>
      <c r="O9" s="31">
        <v>15159</v>
      </c>
      <c r="P9" s="31">
        <v>13360</v>
      </c>
      <c r="Q9" s="33">
        <f t="shared" si="7"/>
        <v>38.23010188641178</v>
      </c>
      <c r="R9" s="31" t="s">
        <v>187</v>
      </c>
      <c r="S9" s="31"/>
      <c r="T9" s="31"/>
      <c r="U9" s="31"/>
    </row>
    <row r="10" spans="1:21" ht="13.5">
      <c r="A10" s="54" t="s">
        <v>32</v>
      </c>
      <c r="B10" s="54" t="s">
        <v>39</v>
      </c>
      <c r="C10" s="55" t="s">
        <v>29</v>
      </c>
      <c r="D10" s="31">
        <f t="shared" si="0"/>
        <v>145038</v>
      </c>
      <c r="E10" s="32">
        <f t="shared" si="1"/>
        <v>72598</v>
      </c>
      <c r="F10" s="33">
        <f t="shared" si="2"/>
        <v>50.05446848412141</v>
      </c>
      <c r="G10" s="31">
        <v>72598</v>
      </c>
      <c r="H10" s="31">
        <v>0</v>
      </c>
      <c r="I10" s="32">
        <f t="shared" si="3"/>
        <v>72440</v>
      </c>
      <c r="J10" s="33">
        <f t="shared" si="4"/>
        <v>49.9455315158786</v>
      </c>
      <c r="K10" s="31">
        <v>38008</v>
      </c>
      <c r="L10" s="33">
        <f t="shared" si="5"/>
        <v>26.205546132737627</v>
      </c>
      <c r="M10" s="31">
        <v>2045</v>
      </c>
      <c r="N10" s="33">
        <f t="shared" si="6"/>
        <v>1.4099753168135247</v>
      </c>
      <c r="O10" s="31">
        <v>32387</v>
      </c>
      <c r="P10" s="31">
        <v>32387</v>
      </c>
      <c r="Q10" s="33">
        <f t="shared" si="7"/>
        <v>22.330010066327446</v>
      </c>
      <c r="R10" s="31" t="s">
        <v>187</v>
      </c>
      <c r="S10" s="31"/>
      <c r="T10" s="31"/>
      <c r="U10" s="31"/>
    </row>
    <row r="11" spans="1:21" ht="13.5">
      <c r="A11" s="54" t="s">
        <v>32</v>
      </c>
      <c r="B11" s="54" t="s">
        <v>40</v>
      </c>
      <c r="C11" s="55" t="s">
        <v>41</v>
      </c>
      <c r="D11" s="31">
        <f t="shared" si="0"/>
        <v>88842</v>
      </c>
      <c r="E11" s="32">
        <f t="shared" si="1"/>
        <v>7636</v>
      </c>
      <c r="F11" s="33">
        <f t="shared" si="2"/>
        <v>8.595033880371897</v>
      </c>
      <c r="G11" s="31">
        <v>7636</v>
      </c>
      <c r="H11" s="31">
        <v>0</v>
      </c>
      <c r="I11" s="32">
        <f t="shared" si="3"/>
        <v>81206</v>
      </c>
      <c r="J11" s="33">
        <f t="shared" si="4"/>
        <v>91.4049661196281</v>
      </c>
      <c r="K11" s="31">
        <v>70183</v>
      </c>
      <c r="L11" s="33">
        <f t="shared" si="5"/>
        <v>78.99754620562346</v>
      </c>
      <c r="M11" s="31">
        <v>0</v>
      </c>
      <c r="N11" s="33">
        <f t="shared" si="6"/>
        <v>0</v>
      </c>
      <c r="O11" s="31">
        <v>11023</v>
      </c>
      <c r="P11" s="31">
        <v>10189</v>
      </c>
      <c r="Q11" s="33">
        <f t="shared" si="7"/>
        <v>12.407419914004638</v>
      </c>
      <c r="R11" s="31" t="s">
        <v>187</v>
      </c>
      <c r="S11" s="31"/>
      <c r="T11" s="31"/>
      <c r="U11" s="31"/>
    </row>
    <row r="12" spans="1:21" ht="13.5">
      <c r="A12" s="54" t="s">
        <v>32</v>
      </c>
      <c r="B12" s="54" t="s">
        <v>42</v>
      </c>
      <c r="C12" s="55" t="s">
        <v>43</v>
      </c>
      <c r="D12" s="31">
        <f t="shared" si="0"/>
        <v>23532</v>
      </c>
      <c r="E12" s="32">
        <f t="shared" si="1"/>
        <v>17631</v>
      </c>
      <c r="F12" s="33">
        <f t="shared" si="2"/>
        <v>74.92350841407445</v>
      </c>
      <c r="G12" s="31">
        <v>16480</v>
      </c>
      <c r="H12" s="31">
        <v>1151</v>
      </c>
      <c r="I12" s="32">
        <f t="shared" si="3"/>
        <v>5901</v>
      </c>
      <c r="J12" s="33">
        <f t="shared" si="4"/>
        <v>25.07649158592555</v>
      </c>
      <c r="K12" s="31">
        <v>0</v>
      </c>
      <c r="L12" s="33">
        <f t="shared" si="5"/>
        <v>0</v>
      </c>
      <c r="M12" s="31">
        <v>0</v>
      </c>
      <c r="N12" s="33">
        <f t="shared" si="6"/>
        <v>0</v>
      </c>
      <c r="O12" s="31">
        <v>5901</v>
      </c>
      <c r="P12" s="31">
        <v>4125</v>
      </c>
      <c r="Q12" s="33">
        <f t="shared" si="7"/>
        <v>25.07649158592555</v>
      </c>
      <c r="R12" s="31" t="s">
        <v>187</v>
      </c>
      <c r="S12" s="31"/>
      <c r="T12" s="31"/>
      <c r="U12" s="31"/>
    </row>
    <row r="13" spans="1:21" ht="13.5">
      <c r="A13" s="54" t="s">
        <v>32</v>
      </c>
      <c r="B13" s="54" t="s">
        <v>44</v>
      </c>
      <c r="C13" s="55" t="s">
        <v>45</v>
      </c>
      <c r="D13" s="31">
        <f t="shared" si="0"/>
        <v>21999</v>
      </c>
      <c r="E13" s="32">
        <f t="shared" si="1"/>
        <v>16959</v>
      </c>
      <c r="F13" s="33">
        <f t="shared" si="2"/>
        <v>77.08986772126005</v>
      </c>
      <c r="G13" s="31">
        <v>16915</v>
      </c>
      <c r="H13" s="31">
        <v>44</v>
      </c>
      <c r="I13" s="32">
        <f t="shared" si="3"/>
        <v>5040</v>
      </c>
      <c r="J13" s="33">
        <f t="shared" si="4"/>
        <v>22.91013227873994</v>
      </c>
      <c r="K13" s="31">
        <v>0</v>
      </c>
      <c r="L13" s="33">
        <f t="shared" si="5"/>
        <v>0</v>
      </c>
      <c r="M13" s="31">
        <v>0</v>
      </c>
      <c r="N13" s="33">
        <f t="shared" si="6"/>
        <v>0</v>
      </c>
      <c r="O13" s="31">
        <v>5040</v>
      </c>
      <c r="P13" s="31">
        <v>4566</v>
      </c>
      <c r="Q13" s="33">
        <f t="shared" si="7"/>
        <v>22.91013227873994</v>
      </c>
      <c r="R13" s="31"/>
      <c r="S13" s="31" t="s">
        <v>187</v>
      </c>
      <c r="T13" s="31"/>
      <c r="U13" s="31"/>
    </row>
    <row r="14" spans="1:21" ht="13.5">
      <c r="A14" s="54" t="s">
        <v>32</v>
      </c>
      <c r="B14" s="54" t="s">
        <v>117</v>
      </c>
      <c r="C14" s="55" t="s">
        <v>118</v>
      </c>
      <c r="D14" s="31">
        <f t="shared" si="0"/>
        <v>40590</v>
      </c>
      <c r="E14" s="32">
        <f t="shared" si="1"/>
        <v>29584</v>
      </c>
      <c r="F14" s="33">
        <f t="shared" si="2"/>
        <v>72.88494703128849</v>
      </c>
      <c r="G14" s="31">
        <v>28175</v>
      </c>
      <c r="H14" s="31">
        <v>1409</v>
      </c>
      <c r="I14" s="32">
        <f t="shared" si="3"/>
        <v>11006</v>
      </c>
      <c r="J14" s="33">
        <f t="shared" si="4"/>
        <v>27.115052968711506</v>
      </c>
      <c r="K14" s="31">
        <v>0</v>
      </c>
      <c r="L14" s="33">
        <f t="shared" si="5"/>
        <v>0</v>
      </c>
      <c r="M14" s="31">
        <v>0</v>
      </c>
      <c r="N14" s="33">
        <f t="shared" si="6"/>
        <v>0</v>
      </c>
      <c r="O14" s="31">
        <v>11006</v>
      </c>
      <c r="P14" s="31">
        <v>7840</v>
      </c>
      <c r="Q14" s="33">
        <f t="shared" si="7"/>
        <v>27.115052968711506</v>
      </c>
      <c r="R14" s="31" t="s">
        <v>187</v>
      </c>
      <c r="S14" s="31"/>
      <c r="T14" s="31"/>
      <c r="U14" s="31"/>
    </row>
    <row r="15" spans="1:21" ht="13.5">
      <c r="A15" s="54" t="s">
        <v>32</v>
      </c>
      <c r="B15" s="54" t="s">
        <v>119</v>
      </c>
      <c r="C15" s="55" t="s">
        <v>120</v>
      </c>
      <c r="D15" s="31">
        <f t="shared" si="0"/>
        <v>33165</v>
      </c>
      <c r="E15" s="32">
        <f t="shared" si="1"/>
        <v>25536</v>
      </c>
      <c r="F15" s="33">
        <f t="shared" si="2"/>
        <v>76.99683401175939</v>
      </c>
      <c r="G15" s="31">
        <v>25179</v>
      </c>
      <c r="H15" s="31">
        <v>357</v>
      </c>
      <c r="I15" s="32">
        <f t="shared" si="3"/>
        <v>7629</v>
      </c>
      <c r="J15" s="33">
        <f t="shared" si="4"/>
        <v>23.003165988240614</v>
      </c>
      <c r="K15" s="31">
        <v>680</v>
      </c>
      <c r="L15" s="33">
        <f t="shared" si="5"/>
        <v>2.0503542891602593</v>
      </c>
      <c r="M15" s="31">
        <v>600</v>
      </c>
      <c r="N15" s="33">
        <f t="shared" si="6"/>
        <v>1.8091361374943467</v>
      </c>
      <c r="O15" s="31">
        <v>6349</v>
      </c>
      <c r="P15" s="31">
        <v>5952</v>
      </c>
      <c r="Q15" s="33">
        <f t="shared" si="7"/>
        <v>19.14367556158601</v>
      </c>
      <c r="R15" s="31" t="s">
        <v>187</v>
      </c>
      <c r="S15" s="31"/>
      <c r="T15" s="31"/>
      <c r="U15" s="31"/>
    </row>
    <row r="16" spans="1:21" ht="13.5">
      <c r="A16" s="54" t="s">
        <v>32</v>
      </c>
      <c r="B16" s="54" t="s">
        <v>178</v>
      </c>
      <c r="C16" s="55" t="s">
        <v>179</v>
      </c>
      <c r="D16" s="31">
        <f t="shared" si="0"/>
        <v>47631</v>
      </c>
      <c r="E16" s="32">
        <f t="shared" si="1"/>
        <v>23467</v>
      </c>
      <c r="F16" s="33">
        <f t="shared" si="2"/>
        <v>49.268333648254284</v>
      </c>
      <c r="G16" s="31">
        <v>23102</v>
      </c>
      <c r="H16" s="31">
        <v>365</v>
      </c>
      <c r="I16" s="32">
        <f t="shared" si="3"/>
        <v>24164</v>
      </c>
      <c r="J16" s="33">
        <f t="shared" si="4"/>
        <v>50.73166635174571</v>
      </c>
      <c r="K16" s="31">
        <v>0</v>
      </c>
      <c r="L16" s="33">
        <f t="shared" si="5"/>
        <v>0</v>
      </c>
      <c r="M16" s="31">
        <v>0</v>
      </c>
      <c r="N16" s="33">
        <f t="shared" si="6"/>
        <v>0</v>
      </c>
      <c r="O16" s="31">
        <v>24164</v>
      </c>
      <c r="P16" s="31">
        <v>9528</v>
      </c>
      <c r="Q16" s="33">
        <f t="shared" si="7"/>
        <v>50.73166635174571</v>
      </c>
      <c r="R16" s="31" t="s">
        <v>187</v>
      </c>
      <c r="S16" s="31"/>
      <c r="T16" s="31"/>
      <c r="U16" s="31"/>
    </row>
    <row r="17" spans="1:21" ht="13.5">
      <c r="A17" s="54" t="s">
        <v>32</v>
      </c>
      <c r="B17" s="54" t="s">
        <v>46</v>
      </c>
      <c r="C17" s="55" t="s">
        <v>47</v>
      </c>
      <c r="D17" s="31">
        <f t="shared" si="0"/>
        <v>42922</v>
      </c>
      <c r="E17" s="32">
        <f t="shared" si="1"/>
        <v>1485</v>
      </c>
      <c r="F17" s="33">
        <f t="shared" si="2"/>
        <v>3.459764223475141</v>
      </c>
      <c r="G17" s="31">
        <v>1466</v>
      </c>
      <c r="H17" s="31">
        <v>19</v>
      </c>
      <c r="I17" s="32">
        <f t="shared" si="3"/>
        <v>41437</v>
      </c>
      <c r="J17" s="33">
        <f t="shared" si="4"/>
        <v>96.54023577652487</v>
      </c>
      <c r="K17" s="31">
        <v>41367</v>
      </c>
      <c r="L17" s="33">
        <f t="shared" si="5"/>
        <v>96.37714924747216</v>
      </c>
      <c r="M17" s="31">
        <v>0</v>
      </c>
      <c r="N17" s="33">
        <f t="shared" si="6"/>
        <v>0</v>
      </c>
      <c r="O17" s="31">
        <v>70</v>
      </c>
      <c r="P17" s="31">
        <v>70</v>
      </c>
      <c r="Q17" s="33">
        <f t="shared" si="7"/>
        <v>0.16308652905270024</v>
      </c>
      <c r="R17" s="31" t="s">
        <v>187</v>
      </c>
      <c r="S17" s="31"/>
      <c r="T17" s="31"/>
      <c r="U17" s="31"/>
    </row>
    <row r="18" spans="1:21" ht="13.5">
      <c r="A18" s="54" t="s">
        <v>32</v>
      </c>
      <c r="B18" s="54" t="s">
        <v>48</v>
      </c>
      <c r="C18" s="55" t="s">
        <v>49</v>
      </c>
      <c r="D18" s="31">
        <f t="shared" si="0"/>
        <v>29318</v>
      </c>
      <c r="E18" s="32">
        <f t="shared" si="1"/>
        <v>2628</v>
      </c>
      <c r="F18" s="33">
        <f t="shared" si="2"/>
        <v>8.963776519544307</v>
      </c>
      <c r="G18" s="31">
        <v>2622</v>
      </c>
      <c r="H18" s="31">
        <v>6</v>
      </c>
      <c r="I18" s="32">
        <f t="shared" si="3"/>
        <v>26690</v>
      </c>
      <c r="J18" s="33">
        <f t="shared" si="4"/>
        <v>91.03622348045569</v>
      </c>
      <c r="K18" s="31">
        <v>25342</v>
      </c>
      <c r="L18" s="33">
        <f t="shared" si="5"/>
        <v>86.43836550924347</v>
      </c>
      <c r="M18" s="31">
        <v>0</v>
      </c>
      <c r="N18" s="33">
        <f t="shared" si="6"/>
        <v>0</v>
      </c>
      <c r="O18" s="31">
        <v>1348</v>
      </c>
      <c r="P18" s="31">
        <v>1182</v>
      </c>
      <c r="Q18" s="33">
        <f t="shared" si="7"/>
        <v>4.597857971212225</v>
      </c>
      <c r="R18" s="31" t="s">
        <v>187</v>
      </c>
      <c r="S18" s="31"/>
      <c r="T18" s="31"/>
      <c r="U18" s="31"/>
    </row>
    <row r="19" spans="1:21" ht="13.5">
      <c r="A19" s="54" t="s">
        <v>32</v>
      </c>
      <c r="B19" s="54" t="s">
        <v>50</v>
      </c>
      <c r="C19" s="55" t="s">
        <v>51</v>
      </c>
      <c r="D19" s="31">
        <f t="shared" si="0"/>
        <v>13014</v>
      </c>
      <c r="E19" s="32">
        <f t="shared" si="1"/>
        <v>3236</v>
      </c>
      <c r="F19" s="33">
        <f t="shared" si="2"/>
        <v>24.86552942984478</v>
      </c>
      <c r="G19" s="31">
        <v>3236</v>
      </c>
      <c r="H19" s="31">
        <v>0</v>
      </c>
      <c r="I19" s="32">
        <f t="shared" si="3"/>
        <v>9778</v>
      </c>
      <c r="J19" s="33">
        <f t="shared" si="4"/>
        <v>75.13447057015522</v>
      </c>
      <c r="K19" s="31">
        <v>1929</v>
      </c>
      <c r="L19" s="33">
        <f t="shared" si="5"/>
        <v>14.822498847395114</v>
      </c>
      <c r="M19" s="31">
        <v>0</v>
      </c>
      <c r="N19" s="33">
        <f t="shared" si="6"/>
        <v>0</v>
      </c>
      <c r="O19" s="31">
        <v>7849</v>
      </c>
      <c r="P19" s="31">
        <v>7789</v>
      </c>
      <c r="Q19" s="33">
        <f t="shared" si="7"/>
        <v>60.311971722760106</v>
      </c>
      <c r="R19" s="31"/>
      <c r="S19" s="31"/>
      <c r="T19" s="31"/>
      <c r="U19" s="31" t="s">
        <v>187</v>
      </c>
    </row>
    <row r="20" spans="1:21" ht="13.5">
      <c r="A20" s="54" t="s">
        <v>32</v>
      </c>
      <c r="B20" s="54" t="s">
        <v>52</v>
      </c>
      <c r="C20" s="55" t="s">
        <v>53</v>
      </c>
      <c r="D20" s="31">
        <f t="shared" si="0"/>
        <v>9797</v>
      </c>
      <c r="E20" s="32">
        <f t="shared" si="1"/>
        <v>5263</v>
      </c>
      <c r="F20" s="33">
        <f t="shared" si="2"/>
        <v>53.72052669184444</v>
      </c>
      <c r="G20" s="31">
        <v>5263</v>
      </c>
      <c r="H20" s="31">
        <v>0</v>
      </c>
      <c r="I20" s="32">
        <f t="shared" si="3"/>
        <v>4534</v>
      </c>
      <c r="J20" s="33">
        <f t="shared" si="4"/>
        <v>46.27947330815555</v>
      </c>
      <c r="K20" s="31">
        <v>0</v>
      </c>
      <c r="L20" s="33">
        <f t="shared" si="5"/>
        <v>0</v>
      </c>
      <c r="M20" s="31">
        <v>0</v>
      </c>
      <c r="N20" s="33">
        <f t="shared" si="6"/>
        <v>0</v>
      </c>
      <c r="O20" s="31">
        <v>4534</v>
      </c>
      <c r="P20" s="31">
        <v>3411</v>
      </c>
      <c r="Q20" s="33">
        <f t="shared" si="7"/>
        <v>46.27947330815555</v>
      </c>
      <c r="R20" s="31" t="s">
        <v>187</v>
      </c>
      <c r="S20" s="31"/>
      <c r="T20" s="31"/>
      <c r="U20" s="31"/>
    </row>
    <row r="21" spans="1:21" ht="13.5">
      <c r="A21" s="54" t="s">
        <v>32</v>
      </c>
      <c r="B21" s="54" t="s">
        <v>54</v>
      </c>
      <c r="C21" s="55" t="s">
        <v>30</v>
      </c>
      <c r="D21" s="31">
        <f t="shared" si="0"/>
        <v>9179</v>
      </c>
      <c r="E21" s="32">
        <f t="shared" si="1"/>
        <v>3048</v>
      </c>
      <c r="F21" s="33">
        <f t="shared" si="2"/>
        <v>33.206231615644406</v>
      </c>
      <c r="G21" s="31">
        <v>3048</v>
      </c>
      <c r="H21" s="31">
        <v>0</v>
      </c>
      <c r="I21" s="32">
        <f t="shared" si="3"/>
        <v>6131</v>
      </c>
      <c r="J21" s="33">
        <f t="shared" si="4"/>
        <v>66.79376838435559</v>
      </c>
      <c r="K21" s="31">
        <v>0</v>
      </c>
      <c r="L21" s="33">
        <f t="shared" si="5"/>
        <v>0</v>
      </c>
      <c r="M21" s="31">
        <v>0</v>
      </c>
      <c r="N21" s="33">
        <f t="shared" si="6"/>
        <v>0</v>
      </c>
      <c r="O21" s="31">
        <v>6131</v>
      </c>
      <c r="P21" s="31">
        <v>2256</v>
      </c>
      <c r="Q21" s="33">
        <f t="shared" si="7"/>
        <v>66.79376838435559</v>
      </c>
      <c r="R21" s="31" t="s">
        <v>187</v>
      </c>
      <c r="S21" s="31"/>
      <c r="T21" s="31"/>
      <c r="U21" s="31"/>
    </row>
    <row r="22" spans="1:21" ht="13.5">
      <c r="A22" s="54" t="s">
        <v>32</v>
      </c>
      <c r="B22" s="54" t="s">
        <v>55</v>
      </c>
      <c r="C22" s="55" t="s">
        <v>186</v>
      </c>
      <c r="D22" s="31">
        <f t="shared" si="0"/>
        <v>5858</v>
      </c>
      <c r="E22" s="32">
        <f t="shared" si="1"/>
        <v>2176</v>
      </c>
      <c r="F22" s="33">
        <f t="shared" si="2"/>
        <v>37.14578354387163</v>
      </c>
      <c r="G22" s="31">
        <v>2176</v>
      </c>
      <c r="H22" s="31">
        <v>0</v>
      </c>
      <c r="I22" s="32">
        <f t="shared" si="3"/>
        <v>3682</v>
      </c>
      <c r="J22" s="33">
        <f t="shared" si="4"/>
        <v>62.85421645612838</v>
      </c>
      <c r="K22" s="31">
        <v>0</v>
      </c>
      <c r="L22" s="33">
        <f t="shared" si="5"/>
        <v>0</v>
      </c>
      <c r="M22" s="31">
        <v>3602</v>
      </c>
      <c r="N22" s="33">
        <f t="shared" si="6"/>
        <v>61.48856264936838</v>
      </c>
      <c r="O22" s="31">
        <v>80</v>
      </c>
      <c r="P22" s="31">
        <v>58</v>
      </c>
      <c r="Q22" s="33">
        <f t="shared" si="7"/>
        <v>1.3656538067599864</v>
      </c>
      <c r="R22" s="31" t="s">
        <v>187</v>
      </c>
      <c r="S22" s="31"/>
      <c r="T22" s="31"/>
      <c r="U22" s="31"/>
    </row>
    <row r="23" spans="1:21" ht="13.5">
      <c r="A23" s="54" t="s">
        <v>32</v>
      </c>
      <c r="B23" s="54" t="s">
        <v>56</v>
      </c>
      <c r="C23" s="55" t="s">
        <v>57</v>
      </c>
      <c r="D23" s="31">
        <f t="shared" si="0"/>
        <v>2212</v>
      </c>
      <c r="E23" s="32">
        <f t="shared" si="1"/>
        <v>967</v>
      </c>
      <c r="F23" s="33">
        <f aca="true" t="shared" si="8" ref="F23:F58">E23/D23*100</f>
        <v>43.71609403254973</v>
      </c>
      <c r="G23" s="31">
        <v>950</v>
      </c>
      <c r="H23" s="31">
        <v>17</v>
      </c>
      <c r="I23" s="32">
        <f t="shared" si="3"/>
        <v>1245</v>
      </c>
      <c r="J23" s="33">
        <f aca="true" t="shared" si="9" ref="J23:J58">I23/D23*100</f>
        <v>56.28390596745027</v>
      </c>
      <c r="K23" s="31">
        <v>229</v>
      </c>
      <c r="L23" s="33">
        <f aca="true" t="shared" si="10" ref="L23:L58">K23/D23*100</f>
        <v>10.35262206148282</v>
      </c>
      <c r="M23" s="31">
        <v>0</v>
      </c>
      <c r="N23" s="33">
        <f aca="true" t="shared" si="11" ref="N23:N58">M23/D23*100</f>
        <v>0</v>
      </c>
      <c r="O23" s="31">
        <v>1016</v>
      </c>
      <c r="P23" s="31">
        <v>661</v>
      </c>
      <c r="Q23" s="33">
        <f aca="true" t="shared" si="12" ref="Q23:Q58">O23/D23*100</f>
        <v>45.931283905967454</v>
      </c>
      <c r="R23" s="31" t="s">
        <v>187</v>
      </c>
      <c r="S23" s="31"/>
      <c r="T23" s="31"/>
      <c r="U23" s="31"/>
    </row>
    <row r="24" spans="1:21" ht="13.5">
      <c r="A24" s="54" t="s">
        <v>32</v>
      </c>
      <c r="B24" s="54" t="s">
        <v>58</v>
      </c>
      <c r="C24" s="55" t="s">
        <v>59</v>
      </c>
      <c r="D24" s="31">
        <f t="shared" si="0"/>
        <v>7845</v>
      </c>
      <c r="E24" s="32">
        <f t="shared" si="1"/>
        <v>4579</v>
      </c>
      <c r="F24" s="33">
        <f t="shared" si="8"/>
        <v>58.36838750796686</v>
      </c>
      <c r="G24" s="31">
        <v>4579</v>
      </c>
      <c r="H24" s="31">
        <v>0</v>
      </c>
      <c r="I24" s="32">
        <f t="shared" si="3"/>
        <v>3266</v>
      </c>
      <c r="J24" s="33">
        <f t="shared" si="9"/>
        <v>41.63161249203314</v>
      </c>
      <c r="K24" s="31">
        <v>0</v>
      </c>
      <c r="L24" s="33">
        <f t="shared" si="10"/>
        <v>0</v>
      </c>
      <c r="M24" s="31">
        <v>483</v>
      </c>
      <c r="N24" s="33">
        <f t="shared" si="11"/>
        <v>6.15678776290631</v>
      </c>
      <c r="O24" s="31">
        <v>2783</v>
      </c>
      <c r="P24" s="31">
        <v>2627</v>
      </c>
      <c r="Q24" s="33">
        <f t="shared" si="12"/>
        <v>35.47482472912683</v>
      </c>
      <c r="R24" s="31"/>
      <c r="S24" s="31" t="s">
        <v>187</v>
      </c>
      <c r="T24" s="31"/>
      <c r="U24" s="31"/>
    </row>
    <row r="25" spans="1:21" ht="13.5">
      <c r="A25" s="54" t="s">
        <v>32</v>
      </c>
      <c r="B25" s="54" t="s">
        <v>60</v>
      </c>
      <c r="C25" s="55" t="s">
        <v>61</v>
      </c>
      <c r="D25" s="31">
        <f t="shared" si="0"/>
        <v>9790</v>
      </c>
      <c r="E25" s="32">
        <f t="shared" si="1"/>
        <v>7004</v>
      </c>
      <c r="F25" s="33">
        <f t="shared" si="8"/>
        <v>71.5423901940756</v>
      </c>
      <c r="G25" s="31">
        <v>6990</v>
      </c>
      <c r="H25" s="31">
        <v>14</v>
      </c>
      <c r="I25" s="32">
        <f t="shared" si="3"/>
        <v>2786</v>
      </c>
      <c r="J25" s="33">
        <f t="shared" si="9"/>
        <v>28.45760980592441</v>
      </c>
      <c r="K25" s="31">
        <v>317</v>
      </c>
      <c r="L25" s="33">
        <f t="shared" si="10"/>
        <v>3.2379979570990804</v>
      </c>
      <c r="M25" s="31">
        <v>0</v>
      </c>
      <c r="N25" s="33">
        <f t="shared" si="11"/>
        <v>0</v>
      </c>
      <c r="O25" s="31">
        <v>2469</v>
      </c>
      <c r="P25" s="31">
        <v>2153</v>
      </c>
      <c r="Q25" s="33">
        <f t="shared" si="12"/>
        <v>25.21961184882533</v>
      </c>
      <c r="R25" s="31" t="s">
        <v>187</v>
      </c>
      <c r="S25" s="31"/>
      <c r="T25" s="31"/>
      <c r="U25" s="31"/>
    </row>
    <row r="26" spans="1:21" ht="13.5">
      <c r="A26" s="54" t="s">
        <v>32</v>
      </c>
      <c r="B26" s="54" t="s">
        <v>62</v>
      </c>
      <c r="C26" s="55" t="s">
        <v>63</v>
      </c>
      <c r="D26" s="31">
        <f t="shared" si="0"/>
        <v>15579</v>
      </c>
      <c r="E26" s="32">
        <f t="shared" si="1"/>
        <v>5086</v>
      </c>
      <c r="F26" s="33">
        <f t="shared" si="8"/>
        <v>32.646511329353615</v>
      </c>
      <c r="G26" s="31">
        <v>5086</v>
      </c>
      <c r="H26" s="31">
        <v>0</v>
      </c>
      <c r="I26" s="32">
        <f t="shared" si="3"/>
        <v>10493</v>
      </c>
      <c r="J26" s="33">
        <f t="shared" si="9"/>
        <v>67.35348867064637</v>
      </c>
      <c r="K26" s="31">
        <v>8010</v>
      </c>
      <c r="L26" s="33">
        <f t="shared" si="10"/>
        <v>51.4153668399769</v>
      </c>
      <c r="M26" s="31">
        <v>0</v>
      </c>
      <c r="N26" s="33">
        <f t="shared" si="11"/>
        <v>0</v>
      </c>
      <c r="O26" s="31">
        <v>2483</v>
      </c>
      <c r="P26" s="31">
        <v>2483</v>
      </c>
      <c r="Q26" s="33">
        <f t="shared" si="12"/>
        <v>15.938121830669491</v>
      </c>
      <c r="R26" s="31" t="s">
        <v>187</v>
      </c>
      <c r="S26" s="31"/>
      <c r="T26" s="31"/>
      <c r="U26" s="31"/>
    </row>
    <row r="27" spans="1:21" ht="13.5">
      <c r="A27" s="54" t="s">
        <v>32</v>
      </c>
      <c r="B27" s="54" t="s">
        <v>64</v>
      </c>
      <c r="C27" s="55" t="s">
        <v>65</v>
      </c>
      <c r="D27" s="31">
        <f t="shared" si="0"/>
        <v>15684</v>
      </c>
      <c r="E27" s="32">
        <f t="shared" si="1"/>
        <v>10952</v>
      </c>
      <c r="F27" s="33">
        <f t="shared" si="8"/>
        <v>69.82912522315736</v>
      </c>
      <c r="G27" s="31">
        <v>10952</v>
      </c>
      <c r="H27" s="31">
        <v>0</v>
      </c>
      <c r="I27" s="32">
        <f t="shared" si="3"/>
        <v>4732</v>
      </c>
      <c r="J27" s="33">
        <f t="shared" si="9"/>
        <v>30.170874776842645</v>
      </c>
      <c r="K27" s="31">
        <v>1022</v>
      </c>
      <c r="L27" s="33">
        <f t="shared" si="10"/>
        <v>6.516194848252997</v>
      </c>
      <c r="M27" s="31">
        <v>0</v>
      </c>
      <c r="N27" s="33">
        <f t="shared" si="11"/>
        <v>0</v>
      </c>
      <c r="O27" s="31">
        <v>3710</v>
      </c>
      <c r="P27" s="31">
        <v>2871</v>
      </c>
      <c r="Q27" s="33">
        <f t="shared" si="12"/>
        <v>23.654679928589644</v>
      </c>
      <c r="R27" s="31" t="s">
        <v>187</v>
      </c>
      <c r="S27" s="31"/>
      <c r="T27" s="31"/>
      <c r="U27" s="31"/>
    </row>
    <row r="28" spans="1:21" ht="13.5">
      <c r="A28" s="54" t="s">
        <v>32</v>
      </c>
      <c r="B28" s="54" t="s">
        <v>66</v>
      </c>
      <c r="C28" s="55" t="s">
        <v>31</v>
      </c>
      <c r="D28" s="31">
        <f t="shared" si="0"/>
        <v>12178</v>
      </c>
      <c r="E28" s="32">
        <f t="shared" si="1"/>
        <v>8123</v>
      </c>
      <c r="F28" s="33">
        <f t="shared" si="8"/>
        <v>66.70224995894235</v>
      </c>
      <c r="G28" s="31">
        <v>8123</v>
      </c>
      <c r="H28" s="31">
        <v>0</v>
      </c>
      <c r="I28" s="32">
        <f t="shared" si="3"/>
        <v>4055</v>
      </c>
      <c r="J28" s="33">
        <f t="shared" si="9"/>
        <v>33.29775004105765</v>
      </c>
      <c r="K28" s="31">
        <v>0</v>
      </c>
      <c r="L28" s="33">
        <f t="shared" si="10"/>
        <v>0</v>
      </c>
      <c r="M28" s="31">
        <v>0</v>
      </c>
      <c r="N28" s="33">
        <f t="shared" si="11"/>
        <v>0</v>
      </c>
      <c r="O28" s="31">
        <v>4055</v>
      </c>
      <c r="P28" s="31">
        <v>3236</v>
      </c>
      <c r="Q28" s="33">
        <f t="shared" si="12"/>
        <v>33.29775004105765</v>
      </c>
      <c r="R28" s="31" t="s">
        <v>187</v>
      </c>
      <c r="S28" s="31"/>
      <c r="T28" s="31"/>
      <c r="U28" s="31"/>
    </row>
    <row r="29" spans="1:21" ht="13.5">
      <c r="A29" s="54" t="s">
        <v>32</v>
      </c>
      <c r="B29" s="54" t="s">
        <v>67</v>
      </c>
      <c r="C29" s="55" t="s">
        <v>182</v>
      </c>
      <c r="D29" s="31">
        <f t="shared" si="0"/>
        <v>11722</v>
      </c>
      <c r="E29" s="32">
        <f t="shared" si="1"/>
        <v>6733</v>
      </c>
      <c r="F29" s="33">
        <f t="shared" si="8"/>
        <v>57.43900358300631</v>
      </c>
      <c r="G29" s="31">
        <v>6733</v>
      </c>
      <c r="H29" s="31">
        <v>0</v>
      </c>
      <c r="I29" s="32">
        <f t="shared" si="3"/>
        <v>4989</v>
      </c>
      <c r="J29" s="33">
        <f t="shared" si="9"/>
        <v>42.56099641699368</v>
      </c>
      <c r="K29" s="31">
        <v>0</v>
      </c>
      <c r="L29" s="33">
        <f t="shared" si="10"/>
        <v>0</v>
      </c>
      <c r="M29" s="31">
        <v>0</v>
      </c>
      <c r="N29" s="33">
        <f t="shared" si="11"/>
        <v>0</v>
      </c>
      <c r="O29" s="31">
        <v>4989</v>
      </c>
      <c r="P29" s="31">
        <v>3981</v>
      </c>
      <c r="Q29" s="33">
        <f t="shared" si="12"/>
        <v>42.56099641699368</v>
      </c>
      <c r="R29" s="31" t="s">
        <v>187</v>
      </c>
      <c r="S29" s="31"/>
      <c r="T29" s="31"/>
      <c r="U29" s="31"/>
    </row>
    <row r="30" spans="1:21" ht="13.5">
      <c r="A30" s="54" t="s">
        <v>32</v>
      </c>
      <c r="B30" s="54" t="s">
        <v>68</v>
      </c>
      <c r="C30" s="55" t="s">
        <v>185</v>
      </c>
      <c r="D30" s="31">
        <f t="shared" si="0"/>
        <v>5990</v>
      </c>
      <c r="E30" s="32">
        <f t="shared" si="1"/>
        <v>3918</v>
      </c>
      <c r="F30" s="33">
        <f t="shared" si="8"/>
        <v>65.40901502504174</v>
      </c>
      <c r="G30" s="31">
        <v>3918</v>
      </c>
      <c r="H30" s="31">
        <v>0</v>
      </c>
      <c r="I30" s="32">
        <f t="shared" si="3"/>
        <v>2072</v>
      </c>
      <c r="J30" s="33">
        <f t="shared" si="9"/>
        <v>34.59098497495827</v>
      </c>
      <c r="K30" s="31">
        <v>0</v>
      </c>
      <c r="L30" s="33">
        <f t="shared" si="10"/>
        <v>0</v>
      </c>
      <c r="M30" s="31">
        <v>0</v>
      </c>
      <c r="N30" s="33">
        <f t="shared" si="11"/>
        <v>0</v>
      </c>
      <c r="O30" s="31">
        <v>2072</v>
      </c>
      <c r="P30" s="31">
        <v>1467</v>
      </c>
      <c r="Q30" s="33">
        <f t="shared" si="12"/>
        <v>34.59098497495827</v>
      </c>
      <c r="R30" s="31" t="s">
        <v>187</v>
      </c>
      <c r="S30" s="31"/>
      <c r="T30" s="31"/>
      <c r="U30" s="31"/>
    </row>
    <row r="31" spans="1:21" ht="13.5">
      <c r="A31" s="54" t="s">
        <v>32</v>
      </c>
      <c r="B31" s="54" t="s">
        <v>69</v>
      </c>
      <c r="C31" s="55" t="s">
        <v>184</v>
      </c>
      <c r="D31" s="31">
        <f t="shared" si="0"/>
        <v>7680</v>
      </c>
      <c r="E31" s="32">
        <f t="shared" si="1"/>
        <v>5914</v>
      </c>
      <c r="F31" s="33">
        <f t="shared" si="8"/>
        <v>77.00520833333333</v>
      </c>
      <c r="G31" s="31">
        <v>5914</v>
      </c>
      <c r="H31" s="31">
        <v>0</v>
      </c>
      <c r="I31" s="32">
        <f t="shared" si="3"/>
        <v>1766</v>
      </c>
      <c r="J31" s="33">
        <f t="shared" si="9"/>
        <v>22.994791666666668</v>
      </c>
      <c r="K31" s="31">
        <v>0</v>
      </c>
      <c r="L31" s="33">
        <f t="shared" si="10"/>
        <v>0</v>
      </c>
      <c r="M31" s="31">
        <v>0</v>
      </c>
      <c r="N31" s="33">
        <f t="shared" si="11"/>
        <v>0</v>
      </c>
      <c r="O31" s="31">
        <v>1766</v>
      </c>
      <c r="P31" s="31">
        <v>1282</v>
      </c>
      <c r="Q31" s="33">
        <f t="shared" si="12"/>
        <v>22.994791666666668</v>
      </c>
      <c r="R31" s="31" t="s">
        <v>187</v>
      </c>
      <c r="S31" s="31"/>
      <c r="T31" s="31"/>
      <c r="U31" s="31"/>
    </row>
    <row r="32" spans="1:21" ht="13.5">
      <c r="A32" s="54" t="s">
        <v>32</v>
      </c>
      <c r="B32" s="54" t="s">
        <v>70</v>
      </c>
      <c r="C32" s="55" t="s">
        <v>71</v>
      </c>
      <c r="D32" s="31">
        <f t="shared" si="0"/>
        <v>4861</v>
      </c>
      <c r="E32" s="32">
        <f t="shared" si="1"/>
        <v>2041</v>
      </c>
      <c r="F32" s="33">
        <f t="shared" si="8"/>
        <v>41.98724542275252</v>
      </c>
      <c r="G32" s="31">
        <v>2041</v>
      </c>
      <c r="H32" s="31">
        <v>0</v>
      </c>
      <c r="I32" s="32">
        <f t="shared" si="3"/>
        <v>2820</v>
      </c>
      <c r="J32" s="33">
        <f t="shared" si="9"/>
        <v>58.012754577247485</v>
      </c>
      <c r="K32" s="31">
        <v>2616</v>
      </c>
      <c r="L32" s="33">
        <f t="shared" si="10"/>
        <v>53.81608722485085</v>
      </c>
      <c r="M32" s="31">
        <v>0</v>
      </c>
      <c r="N32" s="33">
        <f t="shared" si="11"/>
        <v>0</v>
      </c>
      <c r="O32" s="31">
        <v>204</v>
      </c>
      <c r="P32" s="31">
        <v>157</v>
      </c>
      <c r="Q32" s="33">
        <f t="shared" si="12"/>
        <v>4.196667352396626</v>
      </c>
      <c r="R32" s="31" t="s">
        <v>187</v>
      </c>
      <c r="S32" s="31"/>
      <c r="T32" s="31"/>
      <c r="U32" s="31"/>
    </row>
    <row r="33" spans="1:21" ht="13.5">
      <c r="A33" s="54" t="s">
        <v>32</v>
      </c>
      <c r="B33" s="54" t="s">
        <v>72</v>
      </c>
      <c r="C33" s="55" t="s">
        <v>73</v>
      </c>
      <c r="D33" s="31">
        <f t="shared" si="0"/>
        <v>5837</v>
      </c>
      <c r="E33" s="32">
        <f t="shared" si="1"/>
        <v>3763</v>
      </c>
      <c r="F33" s="33">
        <f t="shared" si="8"/>
        <v>64.46804865513106</v>
      </c>
      <c r="G33" s="31">
        <v>3763</v>
      </c>
      <c r="H33" s="31">
        <v>0</v>
      </c>
      <c r="I33" s="32">
        <f t="shared" si="3"/>
        <v>2074</v>
      </c>
      <c r="J33" s="33">
        <f t="shared" si="9"/>
        <v>35.531951344868936</v>
      </c>
      <c r="K33" s="31">
        <v>1787</v>
      </c>
      <c r="L33" s="33">
        <f t="shared" si="10"/>
        <v>30.615041973616584</v>
      </c>
      <c r="M33" s="31">
        <v>0</v>
      </c>
      <c r="N33" s="33">
        <f t="shared" si="11"/>
        <v>0</v>
      </c>
      <c r="O33" s="31">
        <v>287</v>
      </c>
      <c r="P33" s="31">
        <v>208</v>
      </c>
      <c r="Q33" s="33">
        <f t="shared" si="12"/>
        <v>4.9169093712523555</v>
      </c>
      <c r="R33" s="31" t="s">
        <v>187</v>
      </c>
      <c r="S33" s="31"/>
      <c r="T33" s="31"/>
      <c r="U33" s="31"/>
    </row>
    <row r="34" spans="1:21" ht="13.5">
      <c r="A34" s="54" t="s">
        <v>32</v>
      </c>
      <c r="B34" s="54" t="s">
        <v>74</v>
      </c>
      <c r="C34" s="55" t="s">
        <v>75</v>
      </c>
      <c r="D34" s="31">
        <f t="shared" si="0"/>
        <v>11070</v>
      </c>
      <c r="E34" s="32">
        <f t="shared" si="1"/>
        <v>8613</v>
      </c>
      <c r="F34" s="33">
        <f t="shared" si="8"/>
        <v>77.8048780487805</v>
      </c>
      <c r="G34" s="31">
        <v>8613</v>
      </c>
      <c r="H34" s="31">
        <v>0</v>
      </c>
      <c r="I34" s="32">
        <f t="shared" si="3"/>
        <v>2457</v>
      </c>
      <c r="J34" s="33">
        <f t="shared" si="9"/>
        <v>22.195121951219512</v>
      </c>
      <c r="K34" s="31">
        <v>972</v>
      </c>
      <c r="L34" s="33">
        <f t="shared" si="10"/>
        <v>8.780487804878048</v>
      </c>
      <c r="M34" s="31">
        <v>0</v>
      </c>
      <c r="N34" s="33">
        <f t="shared" si="11"/>
        <v>0</v>
      </c>
      <c r="O34" s="31">
        <v>1485</v>
      </c>
      <c r="P34" s="31">
        <v>1038</v>
      </c>
      <c r="Q34" s="33">
        <f t="shared" si="12"/>
        <v>13.414634146341465</v>
      </c>
      <c r="R34" s="31" t="s">
        <v>187</v>
      </c>
      <c r="S34" s="31"/>
      <c r="T34" s="31"/>
      <c r="U34" s="31"/>
    </row>
    <row r="35" spans="1:21" ht="13.5">
      <c r="A35" s="54" t="s">
        <v>32</v>
      </c>
      <c r="B35" s="54" t="s">
        <v>76</v>
      </c>
      <c r="C35" s="55" t="s">
        <v>77</v>
      </c>
      <c r="D35" s="31">
        <f t="shared" si="0"/>
        <v>4868</v>
      </c>
      <c r="E35" s="32">
        <f t="shared" si="1"/>
        <v>4022</v>
      </c>
      <c r="F35" s="33">
        <f t="shared" si="8"/>
        <v>82.62119967132293</v>
      </c>
      <c r="G35" s="31">
        <v>4022</v>
      </c>
      <c r="H35" s="31">
        <v>0</v>
      </c>
      <c r="I35" s="32">
        <f t="shared" si="3"/>
        <v>846</v>
      </c>
      <c r="J35" s="33">
        <f t="shared" si="9"/>
        <v>17.378800328677073</v>
      </c>
      <c r="K35" s="31">
        <v>0</v>
      </c>
      <c r="L35" s="33">
        <f t="shared" si="10"/>
        <v>0</v>
      </c>
      <c r="M35" s="31">
        <v>0</v>
      </c>
      <c r="N35" s="33">
        <f t="shared" si="11"/>
        <v>0</v>
      </c>
      <c r="O35" s="31">
        <v>846</v>
      </c>
      <c r="P35" s="31">
        <v>776</v>
      </c>
      <c r="Q35" s="33">
        <f t="shared" si="12"/>
        <v>17.378800328677073</v>
      </c>
      <c r="R35" s="31" t="s">
        <v>187</v>
      </c>
      <c r="S35" s="31"/>
      <c r="T35" s="31"/>
      <c r="U35" s="31"/>
    </row>
    <row r="36" spans="1:21" ht="13.5">
      <c r="A36" s="54" t="s">
        <v>32</v>
      </c>
      <c r="B36" s="54" t="s">
        <v>78</v>
      </c>
      <c r="C36" s="55" t="s">
        <v>79</v>
      </c>
      <c r="D36" s="31">
        <f t="shared" si="0"/>
        <v>8234</v>
      </c>
      <c r="E36" s="32">
        <f t="shared" si="1"/>
        <v>6829</v>
      </c>
      <c r="F36" s="33">
        <f t="shared" si="8"/>
        <v>82.93660432353656</v>
      </c>
      <c r="G36" s="31">
        <v>6578</v>
      </c>
      <c r="H36" s="31">
        <v>251</v>
      </c>
      <c r="I36" s="32">
        <f t="shared" si="3"/>
        <v>1405</v>
      </c>
      <c r="J36" s="33">
        <f t="shared" si="9"/>
        <v>17.063395676463443</v>
      </c>
      <c r="K36" s="31">
        <v>0</v>
      </c>
      <c r="L36" s="33">
        <f t="shared" si="10"/>
        <v>0</v>
      </c>
      <c r="M36" s="31">
        <v>0</v>
      </c>
      <c r="N36" s="33">
        <f t="shared" si="11"/>
        <v>0</v>
      </c>
      <c r="O36" s="31">
        <v>1405</v>
      </c>
      <c r="P36" s="31">
        <v>1037</v>
      </c>
      <c r="Q36" s="33">
        <f t="shared" si="12"/>
        <v>17.063395676463443</v>
      </c>
      <c r="R36" s="31" t="s">
        <v>187</v>
      </c>
      <c r="S36" s="31"/>
      <c r="T36" s="31"/>
      <c r="U36" s="31"/>
    </row>
    <row r="37" spans="1:21" ht="13.5">
      <c r="A37" s="54" t="s">
        <v>32</v>
      </c>
      <c r="B37" s="54" t="s">
        <v>80</v>
      </c>
      <c r="C37" s="55" t="s">
        <v>81</v>
      </c>
      <c r="D37" s="31">
        <f t="shared" si="0"/>
        <v>6594</v>
      </c>
      <c r="E37" s="32">
        <f t="shared" si="1"/>
        <v>4518</v>
      </c>
      <c r="F37" s="33">
        <f t="shared" si="8"/>
        <v>68.51683348498635</v>
      </c>
      <c r="G37" s="31">
        <v>4518</v>
      </c>
      <c r="H37" s="31">
        <v>0</v>
      </c>
      <c r="I37" s="32">
        <f t="shared" si="3"/>
        <v>2076</v>
      </c>
      <c r="J37" s="33">
        <f t="shared" si="9"/>
        <v>31.48316651501365</v>
      </c>
      <c r="K37" s="31">
        <v>632</v>
      </c>
      <c r="L37" s="33">
        <f t="shared" si="10"/>
        <v>9.584470730967547</v>
      </c>
      <c r="M37" s="31">
        <v>0</v>
      </c>
      <c r="N37" s="33">
        <f t="shared" si="11"/>
        <v>0</v>
      </c>
      <c r="O37" s="31">
        <v>1444</v>
      </c>
      <c r="P37" s="31">
        <v>975</v>
      </c>
      <c r="Q37" s="33">
        <f t="shared" si="12"/>
        <v>21.8986957840461</v>
      </c>
      <c r="R37" s="31" t="s">
        <v>187</v>
      </c>
      <c r="S37" s="31"/>
      <c r="T37" s="31"/>
      <c r="U37" s="31"/>
    </row>
    <row r="38" spans="1:21" ht="13.5">
      <c r="A38" s="54" t="s">
        <v>32</v>
      </c>
      <c r="B38" s="54" t="s">
        <v>82</v>
      </c>
      <c r="C38" s="55" t="s">
        <v>83</v>
      </c>
      <c r="D38" s="31">
        <f t="shared" si="0"/>
        <v>6278</v>
      </c>
      <c r="E38" s="32">
        <f t="shared" si="1"/>
        <v>4918</v>
      </c>
      <c r="F38" s="33">
        <f t="shared" si="8"/>
        <v>78.33705001592864</v>
      </c>
      <c r="G38" s="31">
        <v>4918</v>
      </c>
      <c r="H38" s="31">
        <v>0</v>
      </c>
      <c r="I38" s="32">
        <f t="shared" si="3"/>
        <v>1360</v>
      </c>
      <c r="J38" s="33">
        <f t="shared" si="9"/>
        <v>21.66294998407136</v>
      </c>
      <c r="K38" s="31">
        <v>0</v>
      </c>
      <c r="L38" s="33">
        <f t="shared" si="10"/>
        <v>0</v>
      </c>
      <c r="M38" s="31">
        <v>0</v>
      </c>
      <c r="N38" s="33">
        <f t="shared" si="11"/>
        <v>0</v>
      </c>
      <c r="O38" s="31">
        <v>1360</v>
      </c>
      <c r="P38" s="31">
        <v>856</v>
      </c>
      <c r="Q38" s="33">
        <f t="shared" si="12"/>
        <v>21.66294998407136</v>
      </c>
      <c r="R38" s="31" t="s">
        <v>187</v>
      </c>
      <c r="S38" s="31"/>
      <c r="T38" s="31"/>
      <c r="U38" s="31"/>
    </row>
    <row r="39" spans="1:21" ht="13.5">
      <c r="A39" s="54" t="s">
        <v>32</v>
      </c>
      <c r="B39" s="54" t="s">
        <v>84</v>
      </c>
      <c r="C39" s="55" t="s">
        <v>85</v>
      </c>
      <c r="D39" s="31">
        <f t="shared" si="0"/>
        <v>4390</v>
      </c>
      <c r="E39" s="32">
        <f t="shared" si="1"/>
        <v>3568</v>
      </c>
      <c r="F39" s="33">
        <f t="shared" si="8"/>
        <v>81.27562642369021</v>
      </c>
      <c r="G39" s="31">
        <v>3330</v>
      </c>
      <c r="H39" s="31">
        <v>238</v>
      </c>
      <c r="I39" s="32">
        <f t="shared" si="3"/>
        <v>822</v>
      </c>
      <c r="J39" s="33">
        <f t="shared" si="9"/>
        <v>18.724373576309794</v>
      </c>
      <c r="K39" s="31">
        <v>0</v>
      </c>
      <c r="L39" s="33">
        <f t="shared" si="10"/>
        <v>0</v>
      </c>
      <c r="M39" s="31">
        <v>0</v>
      </c>
      <c r="N39" s="33">
        <f t="shared" si="11"/>
        <v>0</v>
      </c>
      <c r="O39" s="31">
        <v>822</v>
      </c>
      <c r="P39" s="31">
        <v>518</v>
      </c>
      <c r="Q39" s="33">
        <f t="shared" si="12"/>
        <v>18.724373576309794</v>
      </c>
      <c r="R39" s="31" t="s">
        <v>187</v>
      </c>
      <c r="S39" s="31"/>
      <c r="T39" s="31"/>
      <c r="U39" s="31"/>
    </row>
    <row r="40" spans="1:21" ht="13.5">
      <c r="A40" s="54" t="s">
        <v>32</v>
      </c>
      <c r="B40" s="54" t="s">
        <v>86</v>
      </c>
      <c r="C40" s="55" t="s">
        <v>87</v>
      </c>
      <c r="D40" s="31">
        <f t="shared" si="0"/>
        <v>8857</v>
      </c>
      <c r="E40" s="32">
        <f t="shared" si="1"/>
        <v>5665</v>
      </c>
      <c r="F40" s="33">
        <f t="shared" si="8"/>
        <v>63.96070904369425</v>
      </c>
      <c r="G40" s="31">
        <v>5665</v>
      </c>
      <c r="H40" s="31">
        <v>0</v>
      </c>
      <c r="I40" s="32">
        <f t="shared" si="3"/>
        <v>3192</v>
      </c>
      <c r="J40" s="33">
        <f t="shared" si="9"/>
        <v>36.03929095630575</v>
      </c>
      <c r="K40" s="31">
        <v>0</v>
      </c>
      <c r="L40" s="33">
        <f t="shared" si="10"/>
        <v>0</v>
      </c>
      <c r="M40" s="31">
        <v>0</v>
      </c>
      <c r="N40" s="33">
        <f t="shared" si="11"/>
        <v>0</v>
      </c>
      <c r="O40" s="31">
        <v>3192</v>
      </c>
      <c r="P40" s="31">
        <v>1465</v>
      </c>
      <c r="Q40" s="33">
        <f t="shared" si="12"/>
        <v>36.03929095630575</v>
      </c>
      <c r="R40" s="31" t="s">
        <v>187</v>
      </c>
      <c r="S40" s="31"/>
      <c r="T40" s="31"/>
      <c r="U40" s="31"/>
    </row>
    <row r="41" spans="1:21" ht="13.5">
      <c r="A41" s="54" t="s">
        <v>32</v>
      </c>
      <c r="B41" s="54" t="s">
        <v>88</v>
      </c>
      <c r="C41" s="55" t="s">
        <v>89</v>
      </c>
      <c r="D41" s="31">
        <f t="shared" si="0"/>
        <v>9412</v>
      </c>
      <c r="E41" s="32">
        <f t="shared" si="1"/>
        <v>6169</v>
      </c>
      <c r="F41" s="33">
        <f t="shared" si="8"/>
        <v>65.54398640033999</v>
      </c>
      <c r="G41" s="31">
        <v>6169</v>
      </c>
      <c r="H41" s="31">
        <v>0</v>
      </c>
      <c r="I41" s="32">
        <f t="shared" si="3"/>
        <v>3243</v>
      </c>
      <c r="J41" s="33">
        <f t="shared" si="9"/>
        <v>34.456013599660004</v>
      </c>
      <c r="K41" s="31">
        <v>0</v>
      </c>
      <c r="L41" s="33">
        <f t="shared" si="10"/>
        <v>0</v>
      </c>
      <c r="M41" s="31">
        <v>0</v>
      </c>
      <c r="N41" s="33">
        <f t="shared" si="11"/>
        <v>0</v>
      </c>
      <c r="O41" s="31">
        <v>3243</v>
      </c>
      <c r="P41" s="31">
        <v>2229</v>
      </c>
      <c r="Q41" s="33">
        <f t="shared" si="12"/>
        <v>34.456013599660004</v>
      </c>
      <c r="R41" s="31" t="s">
        <v>187</v>
      </c>
      <c r="S41" s="31"/>
      <c r="T41" s="31"/>
      <c r="U41" s="31"/>
    </row>
    <row r="42" spans="1:21" ht="13.5">
      <c r="A42" s="54" t="s">
        <v>32</v>
      </c>
      <c r="B42" s="54" t="s">
        <v>90</v>
      </c>
      <c r="C42" s="55" t="s">
        <v>91</v>
      </c>
      <c r="D42" s="31">
        <f t="shared" si="0"/>
        <v>5061</v>
      </c>
      <c r="E42" s="32">
        <f t="shared" si="1"/>
        <v>2775</v>
      </c>
      <c r="F42" s="33">
        <f t="shared" si="8"/>
        <v>54.83106105512745</v>
      </c>
      <c r="G42" s="31">
        <v>2775</v>
      </c>
      <c r="H42" s="31">
        <v>0</v>
      </c>
      <c r="I42" s="32">
        <f t="shared" si="3"/>
        <v>2286</v>
      </c>
      <c r="J42" s="33">
        <f t="shared" si="9"/>
        <v>45.16893894487256</v>
      </c>
      <c r="K42" s="31">
        <v>0</v>
      </c>
      <c r="L42" s="33">
        <f t="shared" si="10"/>
        <v>0</v>
      </c>
      <c r="M42" s="31">
        <v>0</v>
      </c>
      <c r="N42" s="33">
        <f t="shared" si="11"/>
        <v>0</v>
      </c>
      <c r="O42" s="31">
        <v>2286</v>
      </c>
      <c r="P42" s="31">
        <v>1918</v>
      </c>
      <c r="Q42" s="33">
        <f t="shared" si="12"/>
        <v>45.16893894487256</v>
      </c>
      <c r="R42" s="31" t="s">
        <v>187</v>
      </c>
      <c r="S42" s="31"/>
      <c r="T42" s="31"/>
      <c r="U42" s="31"/>
    </row>
    <row r="43" spans="1:21" ht="13.5">
      <c r="A43" s="54" t="s">
        <v>32</v>
      </c>
      <c r="B43" s="54" t="s">
        <v>92</v>
      </c>
      <c r="C43" s="55" t="s">
        <v>93</v>
      </c>
      <c r="D43" s="31">
        <f t="shared" si="0"/>
        <v>8470</v>
      </c>
      <c r="E43" s="32">
        <f t="shared" si="1"/>
        <v>4090</v>
      </c>
      <c r="F43" s="33">
        <f t="shared" si="8"/>
        <v>48.28807556080284</v>
      </c>
      <c r="G43" s="31">
        <v>4090</v>
      </c>
      <c r="H43" s="31">
        <v>0</v>
      </c>
      <c r="I43" s="32">
        <f t="shared" si="3"/>
        <v>4380</v>
      </c>
      <c r="J43" s="33">
        <f t="shared" si="9"/>
        <v>51.71192443919716</v>
      </c>
      <c r="K43" s="31">
        <v>0</v>
      </c>
      <c r="L43" s="33">
        <f t="shared" si="10"/>
        <v>0</v>
      </c>
      <c r="M43" s="31">
        <v>533</v>
      </c>
      <c r="N43" s="33">
        <f t="shared" si="11"/>
        <v>6.292798110979929</v>
      </c>
      <c r="O43" s="31">
        <v>3847</v>
      </c>
      <c r="P43" s="31">
        <v>3249</v>
      </c>
      <c r="Q43" s="33">
        <f t="shared" si="12"/>
        <v>45.41912632821724</v>
      </c>
      <c r="R43" s="31" t="s">
        <v>187</v>
      </c>
      <c r="S43" s="31"/>
      <c r="T43" s="31"/>
      <c r="U43" s="31"/>
    </row>
    <row r="44" spans="1:21" ht="13.5">
      <c r="A44" s="54" t="s">
        <v>32</v>
      </c>
      <c r="B44" s="54" t="s">
        <v>94</v>
      </c>
      <c r="C44" s="55" t="s">
        <v>0</v>
      </c>
      <c r="D44" s="31">
        <f t="shared" si="0"/>
        <v>1656</v>
      </c>
      <c r="E44" s="32">
        <f t="shared" si="1"/>
        <v>1573</v>
      </c>
      <c r="F44" s="33">
        <f t="shared" si="8"/>
        <v>94.987922705314</v>
      </c>
      <c r="G44" s="31">
        <v>1453</v>
      </c>
      <c r="H44" s="31">
        <v>120</v>
      </c>
      <c r="I44" s="32">
        <f t="shared" si="3"/>
        <v>83</v>
      </c>
      <c r="J44" s="33">
        <f t="shared" si="9"/>
        <v>5.012077294685991</v>
      </c>
      <c r="K44" s="31">
        <v>0</v>
      </c>
      <c r="L44" s="33">
        <f t="shared" si="10"/>
        <v>0</v>
      </c>
      <c r="M44" s="31">
        <v>0</v>
      </c>
      <c r="N44" s="33">
        <f t="shared" si="11"/>
        <v>0</v>
      </c>
      <c r="O44" s="31">
        <v>83</v>
      </c>
      <c r="P44" s="31">
        <v>38</v>
      </c>
      <c r="Q44" s="33">
        <f t="shared" si="12"/>
        <v>5.012077294685991</v>
      </c>
      <c r="R44" s="31" t="s">
        <v>187</v>
      </c>
      <c r="S44" s="31"/>
      <c r="T44" s="31"/>
      <c r="U44" s="31"/>
    </row>
    <row r="45" spans="1:21" ht="13.5">
      <c r="A45" s="54" t="s">
        <v>32</v>
      </c>
      <c r="B45" s="54" t="s">
        <v>95</v>
      </c>
      <c r="C45" s="55" t="s">
        <v>96</v>
      </c>
      <c r="D45" s="31">
        <f t="shared" si="0"/>
        <v>7658</v>
      </c>
      <c r="E45" s="32">
        <f t="shared" si="1"/>
        <v>5822</v>
      </c>
      <c r="F45" s="33">
        <f t="shared" si="8"/>
        <v>76.02507182031863</v>
      </c>
      <c r="G45" s="31">
        <v>5669</v>
      </c>
      <c r="H45" s="31">
        <v>153</v>
      </c>
      <c r="I45" s="32">
        <f t="shared" si="3"/>
        <v>1836</v>
      </c>
      <c r="J45" s="33">
        <f t="shared" si="9"/>
        <v>23.974928179681378</v>
      </c>
      <c r="K45" s="31">
        <v>0</v>
      </c>
      <c r="L45" s="33">
        <f t="shared" si="10"/>
        <v>0</v>
      </c>
      <c r="M45" s="31">
        <v>0</v>
      </c>
      <c r="N45" s="33">
        <f t="shared" si="11"/>
        <v>0</v>
      </c>
      <c r="O45" s="31">
        <v>1836</v>
      </c>
      <c r="P45" s="31">
        <v>610</v>
      </c>
      <c r="Q45" s="33">
        <f t="shared" si="12"/>
        <v>23.974928179681378</v>
      </c>
      <c r="R45" s="31" t="s">
        <v>187</v>
      </c>
      <c r="S45" s="31"/>
      <c r="T45" s="31"/>
      <c r="U45" s="31"/>
    </row>
    <row r="46" spans="1:21" ht="13.5">
      <c r="A46" s="54" t="s">
        <v>32</v>
      </c>
      <c r="B46" s="54" t="s">
        <v>97</v>
      </c>
      <c r="C46" s="55" t="s">
        <v>98</v>
      </c>
      <c r="D46" s="31">
        <f t="shared" si="0"/>
        <v>3544</v>
      </c>
      <c r="E46" s="32">
        <f t="shared" si="1"/>
        <v>2802</v>
      </c>
      <c r="F46" s="33">
        <f t="shared" si="8"/>
        <v>79.06320541760722</v>
      </c>
      <c r="G46" s="31">
        <v>2735</v>
      </c>
      <c r="H46" s="31">
        <v>67</v>
      </c>
      <c r="I46" s="32">
        <f t="shared" si="3"/>
        <v>742</v>
      </c>
      <c r="J46" s="33">
        <f t="shared" si="9"/>
        <v>20.936794582392775</v>
      </c>
      <c r="K46" s="31">
        <v>735</v>
      </c>
      <c r="L46" s="33">
        <f t="shared" si="10"/>
        <v>20.739277652370202</v>
      </c>
      <c r="M46" s="31">
        <v>0</v>
      </c>
      <c r="N46" s="33">
        <f t="shared" si="11"/>
        <v>0</v>
      </c>
      <c r="O46" s="31">
        <v>7</v>
      </c>
      <c r="P46" s="31">
        <v>7</v>
      </c>
      <c r="Q46" s="33">
        <f t="shared" si="12"/>
        <v>0.19751693002257337</v>
      </c>
      <c r="R46" s="31" t="s">
        <v>187</v>
      </c>
      <c r="S46" s="31"/>
      <c r="T46" s="31"/>
      <c r="U46" s="31"/>
    </row>
    <row r="47" spans="1:21" ht="13.5">
      <c r="A47" s="54" t="s">
        <v>32</v>
      </c>
      <c r="B47" s="54" t="s">
        <v>99</v>
      </c>
      <c r="C47" s="55" t="s">
        <v>100</v>
      </c>
      <c r="D47" s="31">
        <f t="shared" si="0"/>
        <v>3594</v>
      </c>
      <c r="E47" s="32">
        <f aca="true" t="shared" si="13" ref="E47:E57">G47+H47</f>
        <v>3231</v>
      </c>
      <c r="F47" s="33">
        <f t="shared" si="8"/>
        <v>89.89983305509182</v>
      </c>
      <c r="G47" s="31">
        <v>3231</v>
      </c>
      <c r="H47" s="31">
        <v>0</v>
      </c>
      <c r="I47" s="32">
        <f aca="true" t="shared" si="14" ref="I47:I57">K47+M47+O47</f>
        <v>363</v>
      </c>
      <c r="J47" s="33">
        <f t="shared" si="9"/>
        <v>10.10016694490818</v>
      </c>
      <c r="K47" s="31">
        <v>0</v>
      </c>
      <c r="L47" s="33">
        <f t="shared" si="10"/>
        <v>0</v>
      </c>
      <c r="M47" s="31">
        <v>0</v>
      </c>
      <c r="N47" s="33">
        <f t="shared" si="11"/>
        <v>0</v>
      </c>
      <c r="O47" s="31">
        <v>363</v>
      </c>
      <c r="P47" s="31">
        <v>111</v>
      </c>
      <c r="Q47" s="33">
        <f t="shared" si="12"/>
        <v>10.10016694490818</v>
      </c>
      <c r="R47" s="31" t="s">
        <v>187</v>
      </c>
      <c r="S47" s="31"/>
      <c r="T47" s="31"/>
      <c r="U47" s="31"/>
    </row>
    <row r="48" spans="1:21" ht="13.5">
      <c r="A48" s="54" t="s">
        <v>32</v>
      </c>
      <c r="B48" s="54" t="s">
        <v>101</v>
      </c>
      <c r="C48" s="55" t="s">
        <v>102</v>
      </c>
      <c r="D48" s="31">
        <f t="shared" si="0"/>
        <v>7796</v>
      </c>
      <c r="E48" s="32">
        <f t="shared" si="13"/>
        <v>5608</v>
      </c>
      <c r="F48" s="33">
        <f t="shared" si="8"/>
        <v>71.9343252950231</v>
      </c>
      <c r="G48" s="31">
        <v>5579</v>
      </c>
      <c r="H48" s="31">
        <v>29</v>
      </c>
      <c r="I48" s="32">
        <f t="shared" si="14"/>
        <v>2188</v>
      </c>
      <c r="J48" s="33">
        <f t="shared" si="9"/>
        <v>28.06567470497691</v>
      </c>
      <c r="K48" s="31">
        <v>0</v>
      </c>
      <c r="L48" s="33">
        <f t="shared" si="10"/>
        <v>0</v>
      </c>
      <c r="M48" s="31">
        <v>170</v>
      </c>
      <c r="N48" s="33">
        <f t="shared" si="11"/>
        <v>2.1806054386865057</v>
      </c>
      <c r="O48" s="31">
        <v>2018</v>
      </c>
      <c r="P48" s="31">
        <v>1818</v>
      </c>
      <c r="Q48" s="33">
        <f t="shared" si="12"/>
        <v>25.885069266290404</v>
      </c>
      <c r="R48" s="31" t="s">
        <v>187</v>
      </c>
      <c r="S48" s="31"/>
      <c r="T48" s="31"/>
      <c r="U48" s="31"/>
    </row>
    <row r="49" spans="1:21" ht="13.5">
      <c r="A49" s="54" t="s">
        <v>32</v>
      </c>
      <c r="B49" s="54" t="s">
        <v>103</v>
      </c>
      <c r="C49" s="55" t="s">
        <v>142</v>
      </c>
      <c r="D49" s="31">
        <f t="shared" si="0"/>
        <v>3348</v>
      </c>
      <c r="E49" s="32">
        <f t="shared" si="13"/>
        <v>2367</v>
      </c>
      <c r="F49" s="33">
        <f t="shared" si="8"/>
        <v>70.6989247311828</v>
      </c>
      <c r="G49" s="31">
        <v>2367</v>
      </c>
      <c r="H49" s="31">
        <v>0</v>
      </c>
      <c r="I49" s="32">
        <f t="shared" si="14"/>
        <v>981</v>
      </c>
      <c r="J49" s="33">
        <f t="shared" si="9"/>
        <v>29.301075268817208</v>
      </c>
      <c r="K49" s="31">
        <v>0</v>
      </c>
      <c r="L49" s="33">
        <f t="shared" si="10"/>
        <v>0</v>
      </c>
      <c r="M49" s="31">
        <v>0</v>
      </c>
      <c r="N49" s="33">
        <f t="shared" si="11"/>
        <v>0</v>
      </c>
      <c r="O49" s="31">
        <v>981</v>
      </c>
      <c r="P49" s="31">
        <v>786</v>
      </c>
      <c r="Q49" s="33">
        <f t="shared" si="12"/>
        <v>29.301075268817208</v>
      </c>
      <c r="R49" s="31" t="s">
        <v>187</v>
      </c>
      <c r="S49" s="31"/>
      <c r="T49" s="31"/>
      <c r="U49" s="31"/>
    </row>
    <row r="50" spans="1:21" ht="13.5">
      <c r="A50" s="54" t="s">
        <v>32</v>
      </c>
      <c r="B50" s="54" t="s">
        <v>104</v>
      </c>
      <c r="C50" s="55" t="s">
        <v>105</v>
      </c>
      <c r="D50" s="31">
        <f t="shared" si="0"/>
        <v>2794</v>
      </c>
      <c r="E50" s="32">
        <f t="shared" si="13"/>
        <v>2300</v>
      </c>
      <c r="F50" s="33">
        <f t="shared" si="8"/>
        <v>82.319255547602</v>
      </c>
      <c r="G50" s="31">
        <v>2300</v>
      </c>
      <c r="H50" s="31">
        <v>0</v>
      </c>
      <c r="I50" s="32">
        <f t="shared" si="14"/>
        <v>494</v>
      </c>
      <c r="J50" s="33">
        <f t="shared" si="9"/>
        <v>17.680744452397995</v>
      </c>
      <c r="K50" s="31">
        <v>0</v>
      </c>
      <c r="L50" s="33">
        <f t="shared" si="10"/>
        <v>0</v>
      </c>
      <c r="M50" s="31">
        <v>0</v>
      </c>
      <c r="N50" s="33">
        <f t="shared" si="11"/>
        <v>0</v>
      </c>
      <c r="O50" s="31">
        <v>494</v>
      </c>
      <c r="P50" s="31">
        <v>367</v>
      </c>
      <c r="Q50" s="33">
        <f t="shared" si="12"/>
        <v>17.680744452397995</v>
      </c>
      <c r="R50" s="31" t="s">
        <v>187</v>
      </c>
      <c r="S50" s="31"/>
      <c r="T50" s="31"/>
      <c r="U50" s="31"/>
    </row>
    <row r="51" spans="1:21" ht="13.5">
      <c r="A51" s="54" t="s">
        <v>32</v>
      </c>
      <c r="B51" s="54" t="s">
        <v>106</v>
      </c>
      <c r="C51" s="55" t="s">
        <v>107</v>
      </c>
      <c r="D51" s="31">
        <f t="shared" si="0"/>
        <v>6203</v>
      </c>
      <c r="E51" s="32">
        <f t="shared" si="13"/>
        <v>3445</v>
      </c>
      <c r="F51" s="33">
        <f t="shared" si="8"/>
        <v>55.537643075931</v>
      </c>
      <c r="G51" s="31">
        <v>3445</v>
      </c>
      <c r="H51" s="31">
        <v>0</v>
      </c>
      <c r="I51" s="32">
        <f t="shared" si="14"/>
        <v>2758</v>
      </c>
      <c r="J51" s="33">
        <f t="shared" si="9"/>
        <v>44.462356924069</v>
      </c>
      <c r="K51" s="31">
        <v>889</v>
      </c>
      <c r="L51" s="33">
        <f t="shared" si="10"/>
        <v>14.331774947605997</v>
      </c>
      <c r="M51" s="31">
        <v>0</v>
      </c>
      <c r="N51" s="33">
        <f t="shared" si="11"/>
        <v>0</v>
      </c>
      <c r="O51" s="31">
        <v>1869</v>
      </c>
      <c r="P51" s="31">
        <v>1592</v>
      </c>
      <c r="Q51" s="33">
        <f t="shared" si="12"/>
        <v>30.130581976463</v>
      </c>
      <c r="R51" s="31" t="s">
        <v>187</v>
      </c>
      <c r="S51" s="31"/>
      <c r="T51" s="31"/>
      <c r="U51" s="31"/>
    </row>
    <row r="52" spans="1:21" ht="13.5">
      <c r="A52" s="54" t="s">
        <v>32</v>
      </c>
      <c r="B52" s="54" t="s">
        <v>108</v>
      </c>
      <c r="C52" s="55" t="s">
        <v>109</v>
      </c>
      <c r="D52" s="31">
        <f t="shared" si="0"/>
        <v>5663</v>
      </c>
      <c r="E52" s="32">
        <f t="shared" si="13"/>
        <v>4203</v>
      </c>
      <c r="F52" s="33">
        <f t="shared" si="8"/>
        <v>74.21861204308671</v>
      </c>
      <c r="G52" s="31">
        <v>4203</v>
      </c>
      <c r="H52" s="31">
        <v>0</v>
      </c>
      <c r="I52" s="32">
        <f t="shared" si="14"/>
        <v>1460</v>
      </c>
      <c r="J52" s="33">
        <f t="shared" si="9"/>
        <v>25.7813879569133</v>
      </c>
      <c r="K52" s="31">
        <v>0</v>
      </c>
      <c r="L52" s="33">
        <f t="shared" si="10"/>
        <v>0</v>
      </c>
      <c r="M52" s="31">
        <v>0</v>
      </c>
      <c r="N52" s="33">
        <f t="shared" si="11"/>
        <v>0</v>
      </c>
      <c r="O52" s="31">
        <v>1460</v>
      </c>
      <c r="P52" s="31">
        <v>1153</v>
      </c>
      <c r="Q52" s="33">
        <f t="shared" si="12"/>
        <v>25.7813879569133</v>
      </c>
      <c r="R52" s="31" t="s">
        <v>187</v>
      </c>
      <c r="S52" s="31"/>
      <c r="T52" s="31"/>
      <c r="U52" s="31"/>
    </row>
    <row r="53" spans="1:21" ht="13.5">
      <c r="A53" s="54" t="s">
        <v>32</v>
      </c>
      <c r="B53" s="54" t="s">
        <v>110</v>
      </c>
      <c r="C53" s="55" t="s">
        <v>111</v>
      </c>
      <c r="D53" s="31">
        <f t="shared" si="0"/>
        <v>7335</v>
      </c>
      <c r="E53" s="32">
        <f t="shared" si="13"/>
        <v>5305</v>
      </c>
      <c r="F53" s="33">
        <f t="shared" si="8"/>
        <v>72.32447171097478</v>
      </c>
      <c r="G53" s="31">
        <v>5160</v>
      </c>
      <c r="H53" s="31">
        <v>145</v>
      </c>
      <c r="I53" s="32">
        <f t="shared" si="14"/>
        <v>2030</v>
      </c>
      <c r="J53" s="33">
        <f t="shared" si="9"/>
        <v>27.67552828902522</v>
      </c>
      <c r="K53" s="31">
        <v>0</v>
      </c>
      <c r="L53" s="33">
        <f t="shared" si="10"/>
        <v>0</v>
      </c>
      <c r="M53" s="31">
        <v>0</v>
      </c>
      <c r="N53" s="33">
        <f t="shared" si="11"/>
        <v>0</v>
      </c>
      <c r="O53" s="31">
        <v>2030</v>
      </c>
      <c r="P53" s="31">
        <v>1572</v>
      </c>
      <c r="Q53" s="33">
        <f t="shared" si="12"/>
        <v>27.67552828902522</v>
      </c>
      <c r="R53" s="31" t="s">
        <v>187</v>
      </c>
      <c r="S53" s="31"/>
      <c r="T53" s="31"/>
      <c r="U53" s="31"/>
    </row>
    <row r="54" spans="1:21" ht="13.5">
      <c r="A54" s="54" t="s">
        <v>32</v>
      </c>
      <c r="B54" s="54" t="s">
        <v>112</v>
      </c>
      <c r="C54" s="55" t="s">
        <v>113</v>
      </c>
      <c r="D54" s="31">
        <f t="shared" si="0"/>
        <v>13997</v>
      </c>
      <c r="E54" s="32">
        <f t="shared" si="13"/>
        <v>4305</v>
      </c>
      <c r="F54" s="33">
        <f t="shared" si="8"/>
        <v>30.756590698006715</v>
      </c>
      <c r="G54" s="31">
        <v>4305</v>
      </c>
      <c r="H54" s="31">
        <v>0</v>
      </c>
      <c r="I54" s="32">
        <f t="shared" si="14"/>
        <v>9692</v>
      </c>
      <c r="J54" s="33">
        <f t="shared" si="9"/>
        <v>69.24340930199328</v>
      </c>
      <c r="K54" s="31">
        <v>7699</v>
      </c>
      <c r="L54" s="33">
        <f t="shared" si="10"/>
        <v>55.004643852254056</v>
      </c>
      <c r="M54" s="31">
        <v>0</v>
      </c>
      <c r="N54" s="33">
        <f t="shared" si="11"/>
        <v>0</v>
      </c>
      <c r="O54" s="31">
        <v>1993</v>
      </c>
      <c r="P54" s="31">
        <v>928</v>
      </c>
      <c r="Q54" s="33">
        <f t="shared" si="12"/>
        <v>14.23876544973923</v>
      </c>
      <c r="R54" s="31" t="s">
        <v>187</v>
      </c>
      <c r="S54" s="31"/>
      <c r="T54" s="31"/>
      <c r="U54" s="31"/>
    </row>
    <row r="55" spans="1:21" ht="13.5">
      <c r="A55" s="54" t="s">
        <v>32</v>
      </c>
      <c r="B55" s="54" t="s">
        <v>114</v>
      </c>
      <c r="C55" s="55" t="s">
        <v>183</v>
      </c>
      <c r="D55" s="31">
        <f t="shared" si="0"/>
        <v>6367</v>
      </c>
      <c r="E55" s="32">
        <f t="shared" si="13"/>
        <v>3675</v>
      </c>
      <c r="F55" s="33">
        <f t="shared" si="8"/>
        <v>57.71949112611905</v>
      </c>
      <c r="G55" s="31">
        <v>3663</v>
      </c>
      <c r="H55" s="31">
        <v>12</v>
      </c>
      <c r="I55" s="32">
        <f t="shared" si="14"/>
        <v>2692</v>
      </c>
      <c r="J55" s="33">
        <f t="shared" si="9"/>
        <v>42.28050887388095</v>
      </c>
      <c r="K55" s="31">
        <v>0</v>
      </c>
      <c r="L55" s="33">
        <f t="shared" si="10"/>
        <v>0</v>
      </c>
      <c r="M55" s="31">
        <v>0</v>
      </c>
      <c r="N55" s="33">
        <f t="shared" si="11"/>
        <v>0</v>
      </c>
      <c r="O55" s="31">
        <v>2692</v>
      </c>
      <c r="P55" s="31">
        <v>2222</v>
      </c>
      <c r="Q55" s="33">
        <f t="shared" si="12"/>
        <v>42.28050887388095</v>
      </c>
      <c r="R55" s="31" t="s">
        <v>187</v>
      </c>
      <c r="S55" s="31"/>
      <c r="T55" s="31"/>
      <c r="U55" s="31"/>
    </row>
    <row r="56" spans="1:21" ht="13.5">
      <c r="A56" s="54" t="s">
        <v>32</v>
      </c>
      <c r="B56" s="54" t="s">
        <v>115</v>
      </c>
      <c r="C56" s="55" t="s">
        <v>116</v>
      </c>
      <c r="D56" s="31">
        <f t="shared" si="0"/>
        <v>4162</v>
      </c>
      <c r="E56" s="32">
        <f t="shared" si="13"/>
        <v>2565</v>
      </c>
      <c r="F56" s="33">
        <f t="shared" si="8"/>
        <v>61.629024507448335</v>
      </c>
      <c r="G56" s="31">
        <v>2549</v>
      </c>
      <c r="H56" s="31">
        <v>16</v>
      </c>
      <c r="I56" s="32">
        <f t="shared" si="14"/>
        <v>1597</v>
      </c>
      <c r="J56" s="33">
        <f t="shared" si="9"/>
        <v>38.37097549255166</v>
      </c>
      <c r="K56" s="31">
        <v>0</v>
      </c>
      <c r="L56" s="33">
        <f t="shared" si="10"/>
        <v>0</v>
      </c>
      <c r="M56" s="31">
        <v>0</v>
      </c>
      <c r="N56" s="33">
        <f t="shared" si="11"/>
        <v>0</v>
      </c>
      <c r="O56" s="31">
        <v>1597</v>
      </c>
      <c r="P56" s="31">
        <v>1456</v>
      </c>
      <c r="Q56" s="33">
        <f t="shared" si="12"/>
        <v>38.37097549255166</v>
      </c>
      <c r="R56" s="31" t="s">
        <v>187</v>
      </c>
      <c r="S56" s="31"/>
      <c r="T56" s="31"/>
      <c r="U56" s="31"/>
    </row>
    <row r="57" spans="1:21" ht="13.5">
      <c r="A57" s="54" t="s">
        <v>32</v>
      </c>
      <c r="B57" s="54" t="s">
        <v>180</v>
      </c>
      <c r="C57" s="55" t="s">
        <v>181</v>
      </c>
      <c r="D57" s="31">
        <f t="shared" si="0"/>
        <v>26779</v>
      </c>
      <c r="E57" s="32">
        <f t="shared" si="13"/>
        <v>21355</v>
      </c>
      <c r="F57" s="33">
        <f t="shared" si="8"/>
        <v>79.74532282758878</v>
      </c>
      <c r="G57" s="31">
        <v>20152</v>
      </c>
      <c r="H57" s="31">
        <v>1203</v>
      </c>
      <c r="I57" s="32">
        <f t="shared" si="14"/>
        <v>5424</v>
      </c>
      <c r="J57" s="33">
        <f t="shared" si="9"/>
        <v>20.254677172411217</v>
      </c>
      <c r="K57" s="31">
        <v>0</v>
      </c>
      <c r="L57" s="33">
        <f t="shared" si="10"/>
        <v>0</v>
      </c>
      <c r="M57" s="31">
        <v>378</v>
      </c>
      <c r="N57" s="33">
        <f t="shared" si="11"/>
        <v>1.4115538294932597</v>
      </c>
      <c r="O57" s="31">
        <v>5046</v>
      </c>
      <c r="P57" s="31">
        <v>3897</v>
      </c>
      <c r="Q57" s="33">
        <f t="shared" si="12"/>
        <v>18.84312334291796</v>
      </c>
      <c r="R57" s="31" t="s">
        <v>187</v>
      </c>
      <c r="S57" s="31"/>
      <c r="T57" s="31"/>
      <c r="U57" s="31"/>
    </row>
    <row r="58" spans="1:21" ht="13.5">
      <c r="A58" s="84" t="s">
        <v>121</v>
      </c>
      <c r="B58" s="84"/>
      <c r="C58" s="84"/>
      <c r="D58" s="31">
        <f>SUM(D7:D57)</f>
        <v>1514451</v>
      </c>
      <c r="E58" s="31">
        <f>SUM(E7:E57)</f>
        <v>547247</v>
      </c>
      <c r="F58" s="33">
        <f t="shared" si="8"/>
        <v>36.135008659903825</v>
      </c>
      <c r="G58" s="31">
        <f>SUM(G7:G57)</f>
        <v>541454</v>
      </c>
      <c r="H58" s="31">
        <f>SUM(H7:H57)</f>
        <v>5793</v>
      </c>
      <c r="I58" s="31">
        <f>SUM(I7:I57)</f>
        <v>967204</v>
      </c>
      <c r="J58" s="33">
        <f t="shared" si="9"/>
        <v>63.864991340096175</v>
      </c>
      <c r="K58" s="31">
        <f>SUM(K7:K57)</f>
        <v>698886</v>
      </c>
      <c r="L58" s="33">
        <f t="shared" si="10"/>
        <v>46.14781197939055</v>
      </c>
      <c r="M58" s="31">
        <f>SUM(M7:M57)</f>
        <v>15392</v>
      </c>
      <c r="N58" s="33">
        <f t="shared" si="11"/>
        <v>1.016341895511971</v>
      </c>
      <c r="O58" s="31">
        <f>SUM(O7:O57)</f>
        <v>252926</v>
      </c>
      <c r="P58" s="31">
        <f>SUM(P7:P57)</f>
        <v>195226</v>
      </c>
      <c r="Q58" s="33">
        <f t="shared" si="12"/>
        <v>16.700837465193658</v>
      </c>
      <c r="R58" s="31">
        <f>COUNTIF(R7:R57,"○")</f>
        <v>47</v>
      </c>
      <c r="S58" s="31">
        <f>COUNTIF(S7:S57,"○")</f>
        <v>3</v>
      </c>
      <c r="T58" s="31">
        <f>COUNTIF(T7:T57,"○")</f>
        <v>0</v>
      </c>
      <c r="U58" s="31">
        <f>COUNTIF(U7:U57,"○")</f>
        <v>1</v>
      </c>
    </row>
  </sheetData>
  <mergeCells count="19">
    <mergeCell ref="A58:C58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5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16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122</v>
      </c>
      <c r="B2" s="65" t="s">
        <v>17</v>
      </c>
      <c r="C2" s="68" t="s">
        <v>18</v>
      </c>
      <c r="D2" s="14" t="s">
        <v>123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6"/>
      <c r="D3" s="26" t="s">
        <v>124</v>
      </c>
      <c r="E3" s="59" t="s">
        <v>125</v>
      </c>
      <c r="F3" s="88"/>
      <c r="G3" s="89"/>
      <c r="H3" s="85" t="s">
        <v>126</v>
      </c>
      <c r="I3" s="57"/>
      <c r="J3" s="58"/>
      <c r="K3" s="59" t="s">
        <v>127</v>
      </c>
      <c r="L3" s="57"/>
      <c r="M3" s="58"/>
      <c r="N3" s="26" t="s">
        <v>124</v>
      </c>
      <c r="O3" s="17" t="s">
        <v>128</v>
      </c>
      <c r="P3" s="24"/>
      <c r="Q3" s="24"/>
      <c r="R3" s="24"/>
      <c r="S3" s="24"/>
      <c r="T3" s="25"/>
      <c r="U3" s="17" t="s">
        <v>129</v>
      </c>
      <c r="V3" s="24"/>
      <c r="W3" s="24"/>
      <c r="X3" s="24"/>
      <c r="Y3" s="24"/>
      <c r="Z3" s="25"/>
      <c r="AA3" s="17" t="s">
        <v>130</v>
      </c>
      <c r="AB3" s="24"/>
      <c r="AC3" s="25"/>
    </row>
    <row r="4" spans="1:29" s="30" customFormat="1" ht="22.5" customHeight="1">
      <c r="A4" s="63"/>
      <c r="B4" s="61"/>
      <c r="C4" s="86"/>
      <c r="D4" s="27"/>
      <c r="E4" s="26" t="s">
        <v>124</v>
      </c>
      <c r="F4" s="18" t="s">
        <v>20</v>
      </c>
      <c r="G4" s="18" t="s">
        <v>21</v>
      </c>
      <c r="H4" s="26" t="s">
        <v>124</v>
      </c>
      <c r="I4" s="18" t="s">
        <v>20</v>
      </c>
      <c r="J4" s="18" t="s">
        <v>21</v>
      </c>
      <c r="K4" s="26" t="s">
        <v>124</v>
      </c>
      <c r="L4" s="18" t="s">
        <v>20</v>
      </c>
      <c r="M4" s="18" t="s">
        <v>21</v>
      </c>
      <c r="N4" s="27"/>
      <c r="O4" s="26" t="s">
        <v>124</v>
      </c>
      <c r="P4" s="18" t="s">
        <v>22</v>
      </c>
      <c r="Q4" s="18" t="s">
        <v>23</v>
      </c>
      <c r="R4" s="18" t="s">
        <v>24</v>
      </c>
      <c r="S4" s="18" t="s">
        <v>25</v>
      </c>
      <c r="T4" s="18" t="s">
        <v>26</v>
      </c>
      <c r="U4" s="26" t="s">
        <v>124</v>
      </c>
      <c r="V4" s="18" t="s">
        <v>22</v>
      </c>
      <c r="W4" s="18" t="s">
        <v>23</v>
      </c>
      <c r="X4" s="18" t="s">
        <v>24</v>
      </c>
      <c r="Y4" s="18" t="s">
        <v>25</v>
      </c>
      <c r="Z4" s="18" t="s">
        <v>26</v>
      </c>
      <c r="AA4" s="26" t="s">
        <v>124</v>
      </c>
      <c r="AB4" s="18" t="s">
        <v>20</v>
      </c>
      <c r="AC4" s="18" t="s">
        <v>21</v>
      </c>
    </row>
    <row r="5" spans="1:29" s="30" customFormat="1" ht="22.5" customHeight="1">
      <c r="A5" s="63"/>
      <c r="B5" s="61"/>
      <c r="C5" s="86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7"/>
      <c r="D6" s="19" t="s">
        <v>27</v>
      </c>
      <c r="E6" s="19" t="s">
        <v>27</v>
      </c>
      <c r="F6" s="19" t="s">
        <v>27</v>
      </c>
      <c r="G6" s="19" t="s">
        <v>27</v>
      </c>
      <c r="H6" s="19" t="s">
        <v>27</v>
      </c>
      <c r="I6" s="19" t="s">
        <v>27</v>
      </c>
      <c r="J6" s="19" t="s">
        <v>27</v>
      </c>
      <c r="K6" s="19" t="s">
        <v>27</v>
      </c>
      <c r="L6" s="19" t="s">
        <v>27</v>
      </c>
      <c r="M6" s="19" t="s">
        <v>27</v>
      </c>
      <c r="N6" s="19" t="s">
        <v>27</v>
      </c>
      <c r="O6" s="19" t="s">
        <v>27</v>
      </c>
      <c r="P6" s="19" t="s">
        <v>27</v>
      </c>
      <c r="Q6" s="19" t="s">
        <v>27</v>
      </c>
      <c r="R6" s="19" t="s">
        <v>27</v>
      </c>
      <c r="S6" s="19" t="s">
        <v>27</v>
      </c>
      <c r="T6" s="19" t="s">
        <v>27</v>
      </c>
      <c r="U6" s="19" t="s">
        <v>27</v>
      </c>
      <c r="V6" s="19" t="s">
        <v>27</v>
      </c>
      <c r="W6" s="19" t="s">
        <v>27</v>
      </c>
      <c r="X6" s="19" t="s">
        <v>27</v>
      </c>
      <c r="Y6" s="19" t="s">
        <v>27</v>
      </c>
      <c r="Z6" s="19" t="s">
        <v>27</v>
      </c>
      <c r="AA6" s="19" t="s">
        <v>27</v>
      </c>
      <c r="AB6" s="19" t="s">
        <v>27</v>
      </c>
      <c r="AC6" s="19" t="s">
        <v>27</v>
      </c>
    </row>
    <row r="7" spans="1:29" ht="13.5">
      <c r="A7" s="54" t="s">
        <v>32</v>
      </c>
      <c r="B7" s="54" t="s">
        <v>33</v>
      </c>
      <c r="C7" s="55" t="s">
        <v>34</v>
      </c>
      <c r="D7" s="31">
        <f aca="true" t="shared" si="0" ref="D7:D57">E7+H7+K7</f>
        <v>68314</v>
      </c>
      <c r="E7" s="31">
        <f aca="true" t="shared" si="1" ref="E7:E57">F7+G7</f>
        <v>0</v>
      </c>
      <c r="F7" s="31">
        <v>0</v>
      </c>
      <c r="G7" s="31">
        <v>0</v>
      </c>
      <c r="H7" s="31">
        <f aca="true" t="shared" si="2" ref="H7:H57">I7+J7</f>
        <v>2646</v>
      </c>
      <c r="I7" s="31">
        <v>2112</v>
      </c>
      <c r="J7" s="31">
        <v>534</v>
      </c>
      <c r="K7" s="31">
        <f aca="true" t="shared" si="3" ref="K7:K57">L7+M7</f>
        <v>65668</v>
      </c>
      <c r="L7" s="31">
        <v>56043</v>
      </c>
      <c r="M7" s="31">
        <v>9625</v>
      </c>
      <c r="N7" s="31">
        <f aca="true" t="shared" si="4" ref="N7:N57">O7+U7+AA7</f>
        <v>68314</v>
      </c>
      <c r="O7" s="31">
        <f aca="true" t="shared" si="5" ref="O7:O57">SUM(P7:T7)</f>
        <v>58155</v>
      </c>
      <c r="P7" s="31">
        <v>58145</v>
      </c>
      <c r="Q7" s="31">
        <v>10</v>
      </c>
      <c r="R7" s="31">
        <v>0</v>
      </c>
      <c r="S7" s="31">
        <v>0</v>
      </c>
      <c r="T7" s="31">
        <v>0</v>
      </c>
      <c r="U7" s="31">
        <f aca="true" t="shared" si="6" ref="U7:U57">SUM(V7:Z7)</f>
        <v>10159</v>
      </c>
      <c r="V7" s="31">
        <v>10158</v>
      </c>
      <c r="W7" s="31">
        <v>1</v>
      </c>
      <c r="X7" s="31">
        <v>0</v>
      </c>
      <c r="Y7" s="31">
        <v>0</v>
      </c>
      <c r="Z7" s="31">
        <v>0</v>
      </c>
      <c r="AA7" s="31">
        <f aca="true" t="shared" si="7" ref="AA7:AA57">AB7+AC7</f>
        <v>0</v>
      </c>
      <c r="AB7" s="31">
        <v>0</v>
      </c>
      <c r="AC7" s="31">
        <v>0</v>
      </c>
    </row>
    <row r="8" spans="1:29" ht="13.5">
      <c r="A8" s="54" t="s">
        <v>32</v>
      </c>
      <c r="B8" s="54" t="s">
        <v>35</v>
      </c>
      <c r="C8" s="55" t="s">
        <v>36</v>
      </c>
      <c r="D8" s="31">
        <f t="shared" si="0"/>
        <v>108693</v>
      </c>
      <c r="E8" s="31">
        <f t="shared" si="1"/>
        <v>0</v>
      </c>
      <c r="F8" s="31">
        <v>0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108693</v>
      </c>
      <c r="L8" s="31">
        <v>86329</v>
      </c>
      <c r="M8" s="31">
        <v>22364</v>
      </c>
      <c r="N8" s="31">
        <f t="shared" si="4"/>
        <v>108784</v>
      </c>
      <c r="O8" s="31">
        <f t="shared" si="5"/>
        <v>86329</v>
      </c>
      <c r="P8" s="31">
        <v>80921</v>
      </c>
      <c r="Q8" s="31">
        <v>0</v>
      </c>
      <c r="R8" s="31">
        <v>5317</v>
      </c>
      <c r="S8" s="31">
        <v>91</v>
      </c>
      <c r="T8" s="31">
        <v>0</v>
      </c>
      <c r="U8" s="31">
        <f t="shared" si="6"/>
        <v>22364</v>
      </c>
      <c r="V8" s="31">
        <v>13753</v>
      </c>
      <c r="W8" s="31">
        <v>0</v>
      </c>
      <c r="X8" s="31">
        <v>8611</v>
      </c>
      <c r="Y8" s="31">
        <v>0</v>
      </c>
      <c r="Z8" s="31">
        <v>0</v>
      </c>
      <c r="AA8" s="31">
        <f t="shared" si="7"/>
        <v>91</v>
      </c>
      <c r="AB8" s="31">
        <v>91</v>
      </c>
      <c r="AC8" s="31">
        <v>0</v>
      </c>
    </row>
    <row r="9" spans="1:29" ht="13.5">
      <c r="A9" s="54" t="s">
        <v>32</v>
      </c>
      <c r="B9" s="54" t="s">
        <v>37</v>
      </c>
      <c r="C9" s="55" t="s">
        <v>38</v>
      </c>
      <c r="D9" s="31">
        <f t="shared" si="0"/>
        <v>39361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39361</v>
      </c>
      <c r="L9" s="31">
        <v>30870</v>
      </c>
      <c r="M9" s="31">
        <v>8491</v>
      </c>
      <c r="N9" s="31">
        <f t="shared" si="4"/>
        <v>39361</v>
      </c>
      <c r="O9" s="31">
        <f t="shared" si="5"/>
        <v>30870</v>
      </c>
      <c r="P9" s="31">
        <v>30560</v>
      </c>
      <c r="Q9" s="31">
        <v>0</v>
      </c>
      <c r="R9" s="31">
        <v>310</v>
      </c>
      <c r="S9" s="31">
        <v>0</v>
      </c>
      <c r="T9" s="31">
        <v>0</v>
      </c>
      <c r="U9" s="31">
        <f t="shared" si="6"/>
        <v>8491</v>
      </c>
      <c r="V9" s="31">
        <v>8491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32</v>
      </c>
      <c r="B10" s="54" t="s">
        <v>39</v>
      </c>
      <c r="C10" s="55" t="s">
        <v>29</v>
      </c>
      <c r="D10" s="31">
        <f t="shared" si="0"/>
        <v>88532</v>
      </c>
      <c r="E10" s="31">
        <f t="shared" si="1"/>
        <v>0</v>
      </c>
      <c r="F10" s="31">
        <v>0</v>
      </c>
      <c r="G10" s="31">
        <v>0</v>
      </c>
      <c r="H10" s="31">
        <f t="shared" si="2"/>
        <v>996</v>
      </c>
      <c r="I10" s="31">
        <v>781</v>
      </c>
      <c r="J10" s="31">
        <v>215</v>
      </c>
      <c r="K10" s="31">
        <f t="shared" si="3"/>
        <v>87536</v>
      </c>
      <c r="L10" s="31">
        <v>68592</v>
      </c>
      <c r="M10" s="31">
        <v>18944</v>
      </c>
      <c r="N10" s="31">
        <f t="shared" si="4"/>
        <v>88543</v>
      </c>
      <c r="O10" s="31">
        <f t="shared" si="5"/>
        <v>69373</v>
      </c>
      <c r="P10" s="31">
        <v>68592</v>
      </c>
      <c r="Q10" s="31">
        <v>0</v>
      </c>
      <c r="R10" s="31">
        <v>781</v>
      </c>
      <c r="S10" s="31">
        <v>0</v>
      </c>
      <c r="T10" s="31">
        <v>0</v>
      </c>
      <c r="U10" s="31">
        <f t="shared" si="6"/>
        <v>19159</v>
      </c>
      <c r="V10" s="31">
        <v>18944</v>
      </c>
      <c r="W10" s="31">
        <v>0</v>
      </c>
      <c r="X10" s="31">
        <v>215</v>
      </c>
      <c r="Y10" s="31">
        <v>0</v>
      </c>
      <c r="Z10" s="31">
        <v>0</v>
      </c>
      <c r="AA10" s="31">
        <f t="shared" si="7"/>
        <v>11</v>
      </c>
      <c r="AB10" s="31">
        <v>11</v>
      </c>
      <c r="AC10" s="31">
        <v>0</v>
      </c>
    </row>
    <row r="11" spans="1:29" ht="13.5">
      <c r="A11" s="54" t="s">
        <v>32</v>
      </c>
      <c r="B11" s="54" t="s">
        <v>40</v>
      </c>
      <c r="C11" s="55" t="s">
        <v>41</v>
      </c>
      <c r="D11" s="31">
        <f t="shared" si="0"/>
        <v>15268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15268</v>
      </c>
      <c r="L11" s="31">
        <v>11500</v>
      </c>
      <c r="M11" s="31">
        <v>3768</v>
      </c>
      <c r="N11" s="31">
        <f t="shared" si="4"/>
        <v>15268</v>
      </c>
      <c r="O11" s="31">
        <f t="shared" si="5"/>
        <v>11500</v>
      </c>
      <c r="P11" s="31">
        <v>11500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3768</v>
      </c>
      <c r="V11" s="31">
        <v>3768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32</v>
      </c>
      <c r="B12" s="54" t="s">
        <v>42</v>
      </c>
      <c r="C12" s="55" t="s">
        <v>43</v>
      </c>
      <c r="D12" s="31">
        <f t="shared" si="0"/>
        <v>16500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16500</v>
      </c>
      <c r="L12" s="31">
        <v>13996</v>
      </c>
      <c r="M12" s="31">
        <v>2504</v>
      </c>
      <c r="N12" s="31">
        <f t="shared" si="4"/>
        <v>17088</v>
      </c>
      <c r="O12" s="31">
        <f t="shared" si="5"/>
        <v>13996</v>
      </c>
      <c r="P12" s="31">
        <v>13996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2504</v>
      </c>
      <c r="V12" s="31">
        <v>2504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588</v>
      </c>
      <c r="AB12" s="31">
        <v>588</v>
      </c>
      <c r="AC12" s="31">
        <v>0</v>
      </c>
    </row>
    <row r="13" spans="1:29" ht="13.5">
      <c r="A13" s="54" t="s">
        <v>32</v>
      </c>
      <c r="B13" s="54" t="s">
        <v>44</v>
      </c>
      <c r="C13" s="55" t="s">
        <v>45</v>
      </c>
      <c r="D13" s="31">
        <f t="shared" si="0"/>
        <v>20271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20271</v>
      </c>
      <c r="L13" s="31">
        <v>16510</v>
      </c>
      <c r="M13" s="31">
        <v>3761</v>
      </c>
      <c r="N13" s="31">
        <f t="shared" si="4"/>
        <v>20314</v>
      </c>
      <c r="O13" s="31">
        <f t="shared" si="5"/>
        <v>16510</v>
      </c>
      <c r="P13" s="31">
        <v>16510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3761</v>
      </c>
      <c r="V13" s="31">
        <v>3761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43</v>
      </c>
      <c r="AB13" s="31">
        <v>43</v>
      </c>
      <c r="AC13" s="31">
        <v>0</v>
      </c>
    </row>
    <row r="14" spans="1:29" ht="13.5">
      <c r="A14" s="54" t="s">
        <v>32</v>
      </c>
      <c r="B14" s="54" t="s">
        <v>117</v>
      </c>
      <c r="C14" s="55" t="s">
        <v>118</v>
      </c>
      <c r="D14" s="31">
        <f t="shared" si="0"/>
        <v>39425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39425</v>
      </c>
      <c r="L14" s="31">
        <v>31137</v>
      </c>
      <c r="M14" s="31">
        <v>8288</v>
      </c>
      <c r="N14" s="31">
        <f t="shared" si="4"/>
        <v>39839</v>
      </c>
      <c r="O14" s="31">
        <f t="shared" si="5"/>
        <v>31137</v>
      </c>
      <c r="P14" s="31">
        <v>31137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8288</v>
      </c>
      <c r="V14" s="31">
        <v>8288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414</v>
      </c>
      <c r="AB14" s="31">
        <v>414</v>
      </c>
      <c r="AC14" s="31">
        <v>0</v>
      </c>
    </row>
    <row r="15" spans="1:29" ht="13.5">
      <c r="A15" s="54" t="s">
        <v>32</v>
      </c>
      <c r="B15" s="54" t="s">
        <v>119</v>
      </c>
      <c r="C15" s="55" t="s">
        <v>120</v>
      </c>
      <c r="D15" s="31">
        <f t="shared" si="0"/>
        <v>27791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27791</v>
      </c>
      <c r="L15" s="31">
        <v>25965</v>
      </c>
      <c r="M15" s="31">
        <v>1826</v>
      </c>
      <c r="N15" s="31">
        <f t="shared" si="4"/>
        <v>28159</v>
      </c>
      <c r="O15" s="31">
        <f t="shared" si="5"/>
        <v>25965</v>
      </c>
      <c r="P15" s="31">
        <v>19284</v>
      </c>
      <c r="Q15" s="31">
        <v>0</v>
      </c>
      <c r="R15" s="31">
        <v>6681</v>
      </c>
      <c r="S15" s="31">
        <v>0</v>
      </c>
      <c r="T15" s="31">
        <v>0</v>
      </c>
      <c r="U15" s="31">
        <f t="shared" si="6"/>
        <v>1826</v>
      </c>
      <c r="V15" s="31">
        <v>708</v>
      </c>
      <c r="W15" s="31">
        <v>0</v>
      </c>
      <c r="X15" s="31">
        <v>1118</v>
      </c>
      <c r="Y15" s="31">
        <v>0</v>
      </c>
      <c r="Z15" s="31">
        <v>0</v>
      </c>
      <c r="AA15" s="31">
        <f t="shared" si="7"/>
        <v>368</v>
      </c>
      <c r="AB15" s="31">
        <v>368</v>
      </c>
      <c r="AC15" s="31">
        <v>0</v>
      </c>
    </row>
    <row r="16" spans="1:29" ht="13.5">
      <c r="A16" s="54" t="s">
        <v>32</v>
      </c>
      <c r="B16" s="54" t="s">
        <v>178</v>
      </c>
      <c r="C16" s="55" t="s">
        <v>179</v>
      </c>
      <c r="D16" s="31">
        <f t="shared" si="0"/>
        <v>35641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35641</v>
      </c>
      <c r="L16" s="31">
        <v>22032</v>
      </c>
      <c r="M16" s="31">
        <v>13609</v>
      </c>
      <c r="N16" s="31">
        <f t="shared" si="4"/>
        <v>35927</v>
      </c>
      <c r="O16" s="31">
        <f t="shared" si="5"/>
        <v>22032</v>
      </c>
      <c r="P16" s="31">
        <v>22032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13609</v>
      </c>
      <c r="V16" s="31">
        <v>13609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286</v>
      </c>
      <c r="AB16" s="31">
        <v>284</v>
      </c>
      <c r="AC16" s="31">
        <v>2</v>
      </c>
    </row>
    <row r="17" spans="1:29" ht="13.5">
      <c r="A17" s="54" t="s">
        <v>32</v>
      </c>
      <c r="B17" s="54" t="s">
        <v>46</v>
      </c>
      <c r="C17" s="55" t="s">
        <v>47</v>
      </c>
      <c r="D17" s="31">
        <f t="shared" si="0"/>
        <v>2072</v>
      </c>
      <c r="E17" s="31">
        <f t="shared" si="1"/>
        <v>0</v>
      </c>
      <c r="F17" s="31">
        <v>0</v>
      </c>
      <c r="G17" s="31">
        <v>0</v>
      </c>
      <c r="H17" s="31">
        <f t="shared" si="2"/>
        <v>2072</v>
      </c>
      <c r="I17" s="31">
        <v>2038</v>
      </c>
      <c r="J17" s="31">
        <v>34</v>
      </c>
      <c r="K17" s="31">
        <f t="shared" si="3"/>
        <v>0</v>
      </c>
      <c r="L17" s="31">
        <v>0</v>
      </c>
      <c r="M17" s="31">
        <v>0</v>
      </c>
      <c r="N17" s="31">
        <f t="shared" si="4"/>
        <v>2098</v>
      </c>
      <c r="O17" s="31">
        <f t="shared" si="5"/>
        <v>2038</v>
      </c>
      <c r="P17" s="31">
        <v>2038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34</v>
      </c>
      <c r="V17" s="31">
        <v>34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26</v>
      </c>
      <c r="AB17" s="31">
        <v>26</v>
      </c>
      <c r="AC17" s="31">
        <v>0</v>
      </c>
    </row>
    <row r="18" spans="1:29" ht="13.5">
      <c r="A18" s="54" t="s">
        <v>32</v>
      </c>
      <c r="B18" s="54" t="s">
        <v>48</v>
      </c>
      <c r="C18" s="55" t="s">
        <v>49</v>
      </c>
      <c r="D18" s="31">
        <f t="shared" si="0"/>
        <v>5029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5029</v>
      </c>
      <c r="L18" s="31">
        <v>4194</v>
      </c>
      <c r="M18" s="31">
        <v>835</v>
      </c>
      <c r="N18" s="31">
        <f t="shared" si="4"/>
        <v>5032</v>
      </c>
      <c r="O18" s="31">
        <f t="shared" si="5"/>
        <v>4194</v>
      </c>
      <c r="P18" s="31">
        <v>4194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835</v>
      </c>
      <c r="V18" s="31">
        <v>835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3</v>
      </c>
      <c r="AB18" s="31">
        <v>3</v>
      </c>
      <c r="AC18" s="31">
        <v>0</v>
      </c>
    </row>
    <row r="19" spans="1:29" ht="13.5">
      <c r="A19" s="54" t="s">
        <v>32</v>
      </c>
      <c r="B19" s="54" t="s">
        <v>50</v>
      </c>
      <c r="C19" s="55" t="s">
        <v>51</v>
      </c>
      <c r="D19" s="31">
        <f t="shared" si="0"/>
        <v>6061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6061</v>
      </c>
      <c r="L19" s="31">
        <v>5202</v>
      </c>
      <c r="M19" s="31">
        <v>859</v>
      </c>
      <c r="N19" s="31">
        <f t="shared" si="4"/>
        <v>6061</v>
      </c>
      <c r="O19" s="31">
        <f t="shared" si="5"/>
        <v>5202</v>
      </c>
      <c r="P19" s="31">
        <v>5202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859</v>
      </c>
      <c r="V19" s="31">
        <v>859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32</v>
      </c>
      <c r="B20" s="54" t="s">
        <v>52</v>
      </c>
      <c r="C20" s="55" t="s">
        <v>53</v>
      </c>
      <c r="D20" s="31">
        <f t="shared" si="0"/>
        <v>6691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6691</v>
      </c>
      <c r="L20" s="31">
        <v>4342</v>
      </c>
      <c r="M20" s="31">
        <v>2349</v>
      </c>
      <c r="N20" s="31">
        <f t="shared" si="4"/>
        <v>6691</v>
      </c>
      <c r="O20" s="31">
        <f t="shared" si="5"/>
        <v>4342</v>
      </c>
      <c r="P20" s="31">
        <v>4342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2349</v>
      </c>
      <c r="V20" s="31">
        <v>2349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32</v>
      </c>
      <c r="B21" s="54" t="s">
        <v>54</v>
      </c>
      <c r="C21" s="55" t="s">
        <v>30</v>
      </c>
      <c r="D21" s="31">
        <f t="shared" si="0"/>
        <v>5102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5102</v>
      </c>
      <c r="L21" s="31">
        <v>3668</v>
      </c>
      <c r="M21" s="31">
        <v>1434</v>
      </c>
      <c r="N21" s="31">
        <f t="shared" si="4"/>
        <v>5102</v>
      </c>
      <c r="O21" s="31">
        <f t="shared" si="5"/>
        <v>3668</v>
      </c>
      <c r="P21" s="31">
        <v>3668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1434</v>
      </c>
      <c r="V21" s="31">
        <v>1434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32</v>
      </c>
      <c r="B22" s="54" t="s">
        <v>55</v>
      </c>
      <c r="C22" s="55" t="s">
        <v>186</v>
      </c>
      <c r="D22" s="31">
        <f t="shared" si="0"/>
        <v>2299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2299</v>
      </c>
      <c r="L22" s="31">
        <v>2083</v>
      </c>
      <c r="M22" s="31">
        <v>216</v>
      </c>
      <c r="N22" s="31">
        <f t="shared" si="4"/>
        <v>2299</v>
      </c>
      <c r="O22" s="31">
        <f t="shared" si="5"/>
        <v>2083</v>
      </c>
      <c r="P22" s="31">
        <v>2083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216</v>
      </c>
      <c r="V22" s="31">
        <v>0</v>
      </c>
      <c r="W22" s="31">
        <v>216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32</v>
      </c>
      <c r="B23" s="54" t="s">
        <v>56</v>
      </c>
      <c r="C23" s="55" t="s">
        <v>57</v>
      </c>
      <c r="D23" s="31">
        <f t="shared" si="0"/>
        <v>1787</v>
      </c>
      <c r="E23" s="31">
        <f t="shared" si="1"/>
        <v>0</v>
      </c>
      <c r="F23" s="31">
        <v>0</v>
      </c>
      <c r="G23" s="31">
        <v>0</v>
      </c>
      <c r="H23" s="31">
        <f t="shared" si="2"/>
        <v>1787</v>
      </c>
      <c r="I23" s="31">
        <v>1296</v>
      </c>
      <c r="J23" s="31">
        <v>491</v>
      </c>
      <c r="K23" s="31">
        <f t="shared" si="3"/>
        <v>0</v>
      </c>
      <c r="L23" s="31">
        <v>0</v>
      </c>
      <c r="M23" s="31">
        <v>0</v>
      </c>
      <c r="N23" s="31">
        <f t="shared" si="4"/>
        <v>1795</v>
      </c>
      <c r="O23" s="31">
        <f t="shared" si="5"/>
        <v>1296</v>
      </c>
      <c r="P23" s="31">
        <v>1198</v>
      </c>
      <c r="Q23" s="31">
        <v>98</v>
      </c>
      <c r="R23" s="31">
        <v>0</v>
      </c>
      <c r="S23" s="31">
        <v>0</v>
      </c>
      <c r="T23" s="31">
        <v>0</v>
      </c>
      <c r="U23" s="31">
        <f t="shared" si="6"/>
        <v>491</v>
      </c>
      <c r="V23" s="31">
        <v>491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8</v>
      </c>
      <c r="AB23" s="31">
        <v>8</v>
      </c>
      <c r="AC23" s="31">
        <v>0</v>
      </c>
    </row>
    <row r="24" spans="1:29" ht="13.5">
      <c r="A24" s="54" t="s">
        <v>32</v>
      </c>
      <c r="B24" s="54" t="s">
        <v>58</v>
      </c>
      <c r="C24" s="55" t="s">
        <v>59</v>
      </c>
      <c r="D24" s="31">
        <f t="shared" si="0"/>
        <v>7342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7342</v>
      </c>
      <c r="L24" s="31">
        <v>4881</v>
      </c>
      <c r="M24" s="31">
        <v>2461</v>
      </c>
      <c r="N24" s="31">
        <f t="shared" si="4"/>
        <v>7342</v>
      </c>
      <c r="O24" s="31">
        <f t="shared" si="5"/>
        <v>4881</v>
      </c>
      <c r="P24" s="31">
        <v>4881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2461</v>
      </c>
      <c r="V24" s="31">
        <v>2461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32</v>
      </c>
      <c r="B25" s="54" t="s">
        <v>60</v>
      </c>
      <c r="C25" s="55" t="s">
        <v>61</v>
      </c>
      <c r="D25" s="31">
        <f t="shared" si="0"/>
        <v>7702</v>
      </c>
      <c r="E25" s="31">
        <f t="shared" si="1"/>
        <v>7702</v>
      </c>
      <c r="F25" s="31">
        <v>5896</v>
      </c>
      <c r="G25" s="31">
        <v>1806</v>
      </c>
      <c r="H25" s="31">
        <f t="shared" si="2"/>
        <v>0</v>
      </c>
      <c r="I25" s="31">
        <v>0</v>
      </c>
      <c r="J25" s="31">
        <v>0</v>
      </c>
      <c r="K25" s="31">
        <f t="shared" si="3"/>
        <v>0</v>
      </c>
      <c r="L25" s="31">
        <v>0</v>
      </c>
      <c r="M25" s="31">
        <v>0</v>
      </c>
      <c r="N25" s="31">
        <f t="shared" si="4"/>
        <v>7709</v>
      </c>
      <c r="O25" s="31">
        <f t="shared" si="5"/>
        <v>5896</v>
      </c>
      <c r="P25" s="31">
        <v>5896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1806</v>
      </c>
      <c r="V25" s="31">
        <v>1806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7</v>
      </c>
      <c r="AB25" s="31">
        <v>7</v>
      </c>
      <c r="AC25" s="31">
        <v>0</v>
      </c>
    </row>
    <row r="26" spans="1:29" ht="13.5">
      <c r="A26" s="54" t="s">
        <v>32</v>
      </c>
      <c r="B26" s="54" t="s">
        <v>62</v>
      </c>
      <c r="C26" s="55" t="s">
        <v>63</v>
      </c>
      <c r="D26" s="31">
        <f t="shared" si="0"/>
        <v>7712</v>
      </c>
      <c r="E26" s="31">
        <f t="shared" si="1"/>
        <v>7712</v>
      </c>
      <c r="F26" s="31">
        <v>5475</v>
      </c>
      <c r="G26" s="31">
        <v>2237</v>
      </c>
      <c r="H26" s="31">
        <f t="shared" si="2"/>
        <v>0</v>
      </c>
      <c r="I26" s="31">
        <v>0</v>
      </c>
      <c r="J26" s="31">
        <v>0</v>
      </c>
      <c r="K26" s="31">
        <f t="shared" si="3"/>
        <v>0</v>
      </c>
      <c r="L26" s="31">
        <v>0</v>
      </c>
      <c r="M26" s="31">
        <v>0</v>
      </c>
      <c r="N26" s="31">
        <f t="shared" si="4"/>
        <v>7712</v>
      </c>
      <c r="O26" s="31">
        <f t="shared" si="5"/>
        <v>5475</v>
      </c>
      <c r="P26" s="31">
        <v>5475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2237</v>
      </c>
      <c r="V26" s="31">
        <v>2237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32</v>
      </c>
      <c r="B27" s="54" t="s">
        <v>64</v>
      </c>
      <c r="C27" s="55" t="s">
        <v>65</v>
      </c>
      <c r="D27" s="31">
        <f t="shared" si="0"/>
        <v>11983</v>
      </c>
      <c r="E27" s="31">
        <f t="shared" si="1"/>
        <v>11983</v>
      </c>
      <c r="F27" s="31">
        <v>9570</v>
      </c>
      <c r="G27" s="31">
        <v>2413</v>
      </c>
      <c r="H27" s="31">
        <f t="shared" si="2"/>
        <v>0</v>
      </c>
      <c r="I27" s="31">
        <v>0</v>
      </c>
      <c r="J27" s="31">
        <v>0</v>
      </c>
      <c r="K27" s="31">
        <f t="shared" si="3"/>
        <v>0</v>
      </c>
      <c r="L27" s="31">
        <v>0</v>
      </c>
      <c r="M27" s="31">
        <v>0</v>
      </c>
      <c r="N27" s="31">
        <f t="shared" si="4"/>
        <v>11983</v>
      </c>
      <c r="O27" s="31">
        <f t="shared" si="5"/>
        <v>9570</v>
      </c>
      <c r="P27" s="31">
        <v>9570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2413</v>
      </c>
      <c r="V27" s="31">
        <v>2413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32</v>
      </c>
      <c r="B28" s="54" t="s">
        <v>66</v>
      </c>
      <c r="C28" s="55" t="s">
        <v>31</v>
      </c>
      <c r="D28" s="31">
        <f t="shared" si="0"/>
        <v>9111</v>
      </c>
      <c r="E28" s="31">
        <f t="shared" si="1"/>
        <v>1020</v>
      </c>
      <c r="F28" s="31">
        <v>615</v>
      </c>
      <c r="G28" s="31">
        <v>405</v>
      </c>
      <c r="H28" s="31">
        <f t="shared" si="2"/>
        <v>0</v>
      </c>
      <c r="I28" s="31">
        <v>0</v>
      </c>
      <c r="J28" s="31">
        <v>0</v>
      </c>
      <c r="K28" s="31">
        <f t="shared" si="3"/>
        <v>8091</v>
      </c>
      <c r="L28" s="31">
        <v>6770</v>
      </c>
      <c r="M28" s="31">
        <v>1321</v>
      </c>
      <c r="N28" s="31">
        <f t="shared" si="4"/>
        <v>9111</v>
      </c>
      <c r="O28" s="31">
        <f t="shared" si="5"/>
        <v>7385</v>
      </c>
      <c r="P28" s="31">
        <v>7385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1726</v>
      </c>
      <c r="V28" s="31">
        <v>1716</v>
      </c>
      <c r="W28" s="31">
        <v>0</v>
      </c>
      <c r="X28" s="31">
        <v>10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32</v>
      </c>
      <c r="B29" s="54" t="s">
        <v>67</v>
      </c>
      <c r="C29" s="55" t="s">
        <v>182</v>
      </c>
      <c r="D29" s="31">
        <f t="shared" si="0"/>
        <v>9340</v>
      </c>
      <c r="E29" s="31">
        <f t="shared" si="1"/>
        <v>5052</v>
      </c>
      <c r="F29" s="31">
        <v>4025</v>
      </c>
      <c r="G29" s="31">
        <v>1027</v>
      </c>
      <c r="H29" s="31">
        <f t="shared" si="2"/>
        <v>0</v>
      </c>
      <c r="I29" s="31">
        <v>0</v>
      </c>
      <c r="J29" s="31">
        <v>0</v>
      </c>
      <c r="K29" s="31">
        <f t="shared" si="3"/>
        <v>4288</v>
      </c>
      <c r="L29" s="31">
        <v>3688</v>
      </c>
      <c r="M29" s="31">
        <v>600</v>
      </c>
      <c r="N29" s="31">
        <f t="shared" si="4"/>
        <v>9340</v>
      </c>
      <c r="O29" s="31">
        <f t="shared" si="5"/>
        <v>7713</v>
      </c>
      <c r="P29" s="31">
        <v>7713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1627</v>
      </c>
      <c r="V29" s="31">
        <v>1617</v>
      </c>
      <c r="W29" s="31">
        <v>0</v>
      </c>
      <c r="X29" s="31">
        <v>10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32</v>
      </c>
      <c r="B30" s="54" t="s">
        <v>68</v>
      </c>
      <c r="C30" s="55" t="s">
        <v>185</v>
      </c>
      <c r="D30" s="31">
        <f t="shared" si="0"/>
        <v>4731</v>
      </c>
      <c r="E30" s="31">
        <f t="shared" si="1"/>
        <v>3118</v>
      </c>
      <c r="F30" s="31">
        <v>2686</v>
      </c>
      <c r="G30" s="31">
        <v>432</v>
      </c>
      <c r="H30" s="31">
        <f t="shared" si="2"/>
        <v>0</v>
      </c>
      <c r="I30" s="31">
        <v>0</v>
      </c>
      <c r="J30" s="31">
        <v>0</v>
      </c>
      <c r="K30" s="31">
        <f t="shared" si="3"/>
        <v>1613</v>
      </c>
      <c r="L30" s="31">
        <v>1431</v>
      </c>
      <c r="M30" s="31">
        <v>182</v>
      </c>
      <c r="N30" s="31">
        <f t="shared" si="4"/>
        <v>4731</v>
      </c>
      <c r="O30" s="31">
        <f t="shared" si="5"/>
        <v>4117</v>
      </c>
      <c r="P30" s="31">
        <v>4117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614</v>
      </c>
      <c r="V30" s="31">
        <v>609</v>
      </c>
      <c r="W30" s="31">
        <v>0</v>
      </c>
      <c r="X30" s="31">
        <v>5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32</v>
      </c>
      <c r="B31" s="54" t="s">
        <v>69</v>
      </c>
      <c r="C31" s="55" t="s">
        <v>184</v>
      </c>
      <c r="D31" s="31">
        <f t="shared" si="0"/>
        <v>6066</v>
      </c>
      <c r="E31" s="31">
        <f t="shared" si="1"/>
        <v>1017</v>
      </c>
      <c r="F31" s="31">
        <v>732</v>
      </c>
      <c r="G31" s="31">
        <v>285</v>
      </c>
      <c r="H31" s="31">
        <f t="shared" si="2"/>
        <v>0</v>
      </c>
      <c r="I31" s="31">
        <v>0</v>
      </c>
      <c r="J31" s="31">
        <v>0</v>
      </c>
      <c r="K31" s="31">
        <f t="shared" si="3"/>
        <v>5049</v>
      </c>
      <c r="L31" s="31">
        <v>4781</v>
      </c>
      <c r="M31" s="31">
        <v>268</v>
      </c>
      <c r="N31" s="31">
        <f t="shared" si="4"/>
        <v>6066</v>
      </c>
      <c r="O31" s="31">
        <f t="shared" si="5"/>
        <v>5513</v>
      </c>
      <c r="P31" s="31">
        <v>5503</v>
      </c>
      <c r="Q31" s="31">
        <v>0</v>
      </c>
      <c r="R31" s="31">
        <v>10</v>
      </c>
      <c r="S31" s="31">
        <v>0</v>
      </c>
      <c r="T31" s="31">
        <v>0</v>
      </c>
      <c r="U31" s="31">
        <f t="shared" si="6"/>
        <v>553</v>
      </c>
      <c r="V31" s="31">
        <v>553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32</v>
      </c>
      <c r="B32" s="54" t="s">
        <v>70</v>
      </c>
      <c r="C32" s="55" t="s">
        <v>71</v>
      </c>
      <c r="D32" s="31">
        <f t="shared" si="0"/>
        <v>3635</v>
      </c>
      <c r="E32" s="31">
        <f t="shared" si="1"/>
        <v>1837</v>
      </c>
      <c r="F32" s="31">
        <v>1310</v>
      </c>
      <c r="G32" s="31">
        <v>527</v>
      </c>
      <c r="H32" s="31">
        <f t="shared" si="2"/>
        <v>0</v>
      </c>
      <c r="I32" s="31">
        <v>0</v>
      </c>
      <c r="J32" s="31">
        <v>0</v>
      </c>
      <c r="K32" s="31">
        <f t="shared" si="3"/>
        <v>1798</v>
      </c>
      <c r="L32" s="31">
        <v>977</v>
      </c>
      <c r="M32" s="31">
        <v>821</v>
      </c>
      <c r="N32" s="31">
        <f t="shared" si="4"/>
        <v>3635</v>
      </c>
      <c r="O32" s="31">
        <f t="shared" si="5"/>
        <v>2287</v>
      </c>
      <c r="P32" s="31">
        <v>2287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1348</v>
      </c>
      <c r="V32" s="31">
        <v>1343</v>
      </c>
      <c r="W32" s="31">
        <v>0</v>
      </c>
      <c r="X32" s="31">
        <v>5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32</v>
      </c>
      <c r="B33" s="54" t="s">
        <v>72</v>
      </c>
      <c r="C33" s="55" t="s">
        <v>73</v>
      </c>
      <c r="D33" s="31">
        <f t="shared" si="0"/>
        <v>4270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4270</v>
      </c>
      <c r="L33" s="31">
        <v>3950</v>
      </c>
      <c r="M33" s="31">
        <v>320</v>
      </c>
      <c r="N33" s="31">
        <f t="shared" si="4"/>
        <v>4270</v>
      </c>
      <c r="O33" s="31">
        <f t="shared" si="5"/>
        <v>3950</v>
      </c>
      <c r="P33" s="31">
        <v>3950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320</v>
      </c>
      <c r="V33" s="31">
        <v>301</v>
      </c>
      <c r="W33" s="31">
        <v>0</v>
      </c>
      <c r="X33" s="31">
        <v>19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32</v>
      </c>
      <c r="B34" s="54" t="s">
        <v>74</v>
      </c>
      <c r="C34" s="55" t="s">
        <v>75</v>
      </c>
      <c r="D34" s="31">
        <f t="shared" si="0"/>
        <v>9556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9556</v>
      </c>
      <c r="L34" s="31">
        <v>7414</v>
      </c>
      <c r="M34" s="31">
        <v>2142</v>
      </c>
      <c r="N34" s="31">
        <f t="shared" si="4"/>
        <v>9556</v>
      </c>
      <c r="O34" s="31">
        <f t="shared" si="5"/>
        <v>7414</v>
      </c>
      <c r="P34" s="31">
        <v>7414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2142</v>
      </c>
      <c r="V34" s="31">
        <v>1982</v>
      </c>
      <c r="W34" s="31">
        <v>0</v>
      </c>
      <c r="X34" s="31">
        <v>160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32</v>
      </c>
      <c r="B35" s="54" t="s">
        <v>76</v>
      </c>
      <c r="C35" s="55" t="s">
        <v>77</v>
      </c>
      <c r="D35" s="31">
        <f t="shared" si="0"/>
        <v>4061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4061</v>
      </c>
      <c r="L35" s="31">
        <v>3220</v>
      </c>
      <c r="M35" s="31">
        <v>841</v>
      </c>
      <c r="N35" s="31">
        <f t="shared" si="4"/>
        <v>4061</v>
      </c>
      <c r="O35" s="31">
        <f t="shared" si="5"/>
        <v>3220</v>
      </c>
      <c r="P35" s="31">
        <v>3220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841</v>
      </c>
      <c r="V35" s="31">
        <v>823</v>
      </c>
      <c r="W35" s="31">
        <v>0</v>
      </c>
      <c r="X35" s="31">
        <v>18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32</v>
      </c>
      <c r="B36" s="54" t="s">
        <v>78</v>
      </c>
      <c r="C36" s="55" t="s">
        <v>79</v>
      </c>
      <c r="D36" s="31">
        <f t="shared" si="0"/>
        <v>6537</v>
      </c>
      <c r="E36" s="31">
        <f t="shared" si="1"/>
        <v>6537</v>
      </c>
      <c r="F36" s="31">
        <v>5653</v>
      </c>
      <c r="G36" s="31">
        <v>884</v>
      </c>
      <c r="H36" s="31">
        <f t="shared" si="2"/>
        <v>0</v>
      </c>
      <c r="I36" s="31">
        <v>0</v>
      </c>
      <c r="J36" s="31">
        <v>0</v>
      </c>
      <c r="K36" s="31">
        <f t="shared" si="3"/>
        <v>0</v>
      </c>
      <c r="L36" s="31">
        <v>0</v>
      </c>
      <c r="M36" s="31">
        <v>0</v>
      </c>
      <c r="N36" s="31">
        <f t="shared" si="4"/>
        <v>6717</v>
      </c>
      <c r="O36" s="31">
        <f t="shared" si="5"/>
        <v>5653</v>
      </c>
      <c r="P36" s="31">
        <v>5645</v>
      </c>
      <c r="Q36" s="31">
        <v>0</v>
      </c>
      <c r="R36" s="31">
        <v>8</v>
      </c>
      <c r="S36" s="31">
        <v>0</v>
      </c>
      <c r="T36" s="31">
        <v>0</v>
      </c>
      <c r="U36" s="31">
        <f t="shared" si="6"/>
        <v>884</v>
      </c>
      <c r="V36" s="31">
        <v>884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180</v>
      </c>
      <c r="AB36" s="31">
        <v>180</v>
      </c>
      <c r="AC36" s="31">
        <v>0</v>
      </c>
    </row>
    <row r="37" spans="1:29" ht="13.5">
      <c r="A37" s="54" t="s">
        <v>32</v>
      </c>
      <c r="B37" s="54" t="s">
        <v>80</v>
      </c>
      <c r="C37" s="55" t="s">
        <v>81</v>
      </c>
      <c r="D37" s="31">
        <f t="shared" si="0"/>
        <v>6064</v>
      </c>
      <c r="E37" s="31">
        <f t="shared" si="1"/>
        <v>6064</v>
      </c>
      <c r="F37" s="31">
        <v>5242</v>
      </c>
      <c r="G37" s="31">
        <v>822</v>
      </c>
      <c r="H37" s="31">
        <f t="shared" si="2"/>
        <v>0</v>
      </c>
      <c r="I37" s="31">
        <v>0</v>
      </c>
      <c r="J37" s="31">
        <v>0</v>
      </c>
      <c r="K37" s="31">
        <f t="shared" si="3"/>
        <v>0</v>
      </c>
      <c r="L37" s="31">
        <v>0</v>
      </c>
      <c r="M37" s="31">
        <v>0</v>
      </c>
      <c r="N37" s="31">
        <f t="shared" si="4"/>
        <v>6064</v>
      </c>
      <c r="O37" s="31">
        <f t="shared" si="5"/>
        <v>5242</v>
      </c>
      <c r="P37" s="31">
        <v>5234</v>
      </c>
      <c r="Q37" s="31">
        <v>0</v>
      </c>
      <c r="R37" s="31">
        <v>8</v>
      </c>
      <c r="S37" s="31">
        <v>0</v>
      </c>
      <c r="T37" s="31">
        <v>0</v>
      </c>
      <c r="U37" s="31">
        <f t="shared" si="6"/>
        <v>822</v>
      </c>
      <c r="V37" s="31">
        <v>822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32</v>
      </c>
      <c r="B38" s="54" t="s">
        <v>82</v>
      </c>
      <c r="C38" s="55" t="s">
        <v>83</v>
      </c>
      <c r="D38" s="31">
        <f t="shared" si="0"/>
        <v>4383</v>
      </c>
      <c r="E38" s="31">
        <f t="shared" si="1"/>
        <v>4383</v>
      </c>
      <c r="F38" s="31">
        <v>3782</v>
      </c>
      <c r="G38" s="31">
        <v>601</v>
      </c>
      <c r="H38" s="31">
        <f t="shared" si="2"/>
        <v>0</v>
      </c>
      <c r="I38" s="31">
        <v>0</v>
      </c>
      <c r="J38" s="31">
        <v>0</v>
      </c>
      <c r="K38" s="31">
        <f t="shared" si="3"/>
        <v>0</v>
      </c>
      <c r="L38" s="31">
        <v>0</v>
      </c>
      <c r="M38" s="31">
        <v>0</v>
      </c>
      <c r="N38" s="31">
        <f t="shared" si="4"/>
        <v>4383</v>
      </c>
      <c r="O38" s="31">
        <f t="shared" si="5"/>
        <v>3782</v>
      </c>
      <c r="P38" s="31">
        <v>3776</v>
      </c>
      <c r="Q38" s="31">
        <v>0</v>
      </c>
      <c r="R38" s="31">
        <v>6</v>
      </c>
      <c r="S38" s="31">
        <v>0</v>
      </c>
      <c r="T38" s="31">
        <v>0</v>
      </c>
      <c r="U38" s="31">
        <f t="shared" si="6"/>
        <v>601</v>
      </c>
      <c r="V38" s="31">
        <v>601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32</v>
      </c>
      <c r="B39" s="54" t="s">
        <v>84</v>
      </c>
      <c r="C39" s="55" t="s">
        <v>85</v>
      </c>
      <c r="D39" s="31">
        <f t="shared" si="0"/>
        <v>2715</v>
      </c>
      <c r="E39" s="31">
        <f t="shared" si="1"/>
        <v>2715</v>
      </c>
      <c r="F39" s="31">
        <v>2255</v>
      </c>
      <c r="G39" s="31">
        <v>460</v>
      </c>
      <c r="H39" s="31">
        <f t="shared" si="2"/>
        <v>0</v>
      </c>
      <c r="I39" s="31">
        <v>0</v>
      </c>
      <c r="J39" s="31">
        <v>0</v>
      </c>
      <c r="K39" s="31">
        <f t="shared" si="3"/>
        <v>0</v>
      </c>
      <c r="L39" s="31">
        <v>0</v>
      </c>
      <c r="M39" s="31">
        <v>0</v>
      </c>
      <c r="N39" s="31">
        <f t="shared" si="4"/>
        <v>2886</v>
      </c>
      <c r="O39" s="31">
        <f t="shared" si="5"/>
        <v>2255</v>
      </c>
      <c r="P39" s="31">
        <v>2251</v>
      </c>
      <c r="Q39" s="31">
        <v>0</v>
      </c>
      <c r="R39" s="31">
        <v>4</v>
      </c>
      <c r="S39" s="31">
        <v>0</v>
      </c>
      <c r="T39" s="31">
        <v>0</v>
      </c>
      <c r="U39" s="31">
        <f t="shared" si="6"/>
        <v>460</v>
      </c>
      <c r="V39" s="31">
        <v>460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171</v>
      </c>
      <c r="AB39" s="31">
        <v>171</v>
      </c>
      <c r="AC39" s="31">
        <v>0</v>
      </c>
    </row>
    <row r="40" spans="1:29" ht="13.5">
      <c r="A40" s="54" t="s">
        <v>32</v>
      </c>
      <c r="B40" s="54" t="s">
        <v>86</v>
      </c>
      <c r="C40" s="55" t="s">
        <v>87</v>
      </c>
      <c r="D40" s="31">
        <f t="shared" si="0"/>
        <v>5181</v>
      </c>
      <c r="E40" s="31">
        <f t="shared" si="1"/>
        <v>5181</v>
      </c>
      <c r="F40" s="31">
        <v>4034</v>
      </c>
      <c r="G40" s="31">
        <v>1147</v>
      </c>
      <c r="H40" s="31">
        <f t="shared" si="2"/>
        <v>0</v>
      </c>
      <c r="I40" s="31">
        <v>0</v>
      </c>
      <c r="J40" s="31">
        <v>0</v>
      </c>
      <c r="K40" s="31">
        <f t="shared" si="3"/>
        <v>0</v>
      </c>
      <c r="L40" s="31">
        <v>0</v>
      </c>
      <c r="M40" s="31">
        <v>0</v>
      </c>
      <c r="N40" s="31">
        <f t="shared" si="4"/>
        <v>5181</v>
      </c>
      <c r="O40" s="31">
        <f t="shared" si="5"/>
        <v>4034</v>
      </c>
      <c r="P40" s="31">
        <v>4028</v>
      </c>
      <c r="Q40" s="31">
        <v>0</v>
      </c>
      <c r="R40" s="31">
        <v>6</v>
      </c>
      <c r="S40" s="31">
        <v>0</v>
      </c>
      <c r="T40" s="31">
        <v>0</v>
      </c>
      <c r="U40" s="31">
        <f t="shared" si="6"/>
        <v>1147</v>
      </c>
      <c r="V40" s="31">
        <v>1147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32</v>
      </c>
      <c r="B41" s="54" t="s">
        <v>88</v>
      </c>
      <c r="C41" s="55" t="s">
        <v>89</v>
      </c>
      <c r="D41" s="31">
        <f t="shared" si="0"/>
        <v>5605</v>
      </c>
      <c r="E41" s="31">
        <f t="shared" si="1"/>
        <v>5605</v>
      </c>
      <c r="F41" s="31">
        <v>4236</v>
      </c>
      <c r="G41" s="31">
        <v>1369</v>
      </c>
      <c r="H41" s="31">
        <f t="shared" si="2"/>
        <v>0</v>
      </c>
      <c r="I41" s="31">
        <v>0</v>
      </c>
      <c r="J41" s="31">
        <v>0</v>
      </c>
      <c r="K41" s="31">
        <f t="shared" si="3"/>
        <v>0</v>
      </c>
      <c r="L41" s="31">
        <v>0</v>
      </c>
      <c r="M41" s="31">
        <v>0</v>
      </c>
      <c r="N41" s="31">
        <f t="shared" si="4"/>
        <v>5605</v>
      </c>
      <c r="O41" s="31">
        <f t="shared" si="5"/>
        <v>4236</v>
      </c>
      <c r="P41" s="31">
        <v>4228</v>
      </c>
      <c r="Q41" s="31">
        <v>0</v>
      </c>
      <c r="R41" s="31">
        <v>8</v>
      </c>
      <c r="S41" s="31">
        <v>0</v>
      </c>
      <c r="T41" s="31">
        <v>0</v>
      </c>
      <c r="U41" s="31">
        <f t="shared" si="6"/>
        <v>1369</v>
      </c>
      <c r="V41" s="31">
        <v>1369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32</v>
      </c>
      <c r="B42" s="54" t="s">
        <v>90</v>
      </c>
      <c r="C42" s="55" t="s">
        <v>91</v>
      </c>
      <c r="D42" s="31">
        <f t="shared" si="0"/>
        <v>3311</v>
      </c>
      <c r="E42" s="31">
        <f t="shared" si="1"/>
        <v>0</v>
      </c>
      <c r="F42" s="31">
        <v>0</v>
      </c>
      <c r="G42" s="31">
        <v>0</v>
      </c>
      <c r="H42" s="31">
        <f t="shared" si="2"/>
        <v>3311</v>
      </c>
      <c r="I42" s="31">
        <v>2331</v>
      </c>
      <c r="J42" s="31">
        <v>980</v>
      </c>
      <c r="K42" s="31">
        <f t="shared" si="3"/>
        <v>0</v>
      </c>
      <c r="L42" s="31">
        <v>0</v>
      </c>
      <c r="M42" s="31">
        <v>0</v>
      </c>
      <c r="N42" s="31">
        <f t="shared" si="4"/>
        <v>3311</v>
      </c>
      <c r="O42" s="31">
        <f t="shared" si="5"/>
        <v>2331</v>
      </c>
      <c r="P42" s="31">
        <v>2331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980</v>
      </c>
      <c r="V42" s="31">
        <v>960</v>
      </c>
      <c r="W42" s="31">
        <v>0</v>
      </c>
      <c r="X42" s="31">
        <v>20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32</v>
      </c>
      <c r="B43" s="54" t="s">
        <v>92</v>
      </c>
      <c r="C43" s="55" t="s">
        <v>93</v>
      </c>
      <c r="D43" s="31">
        <f t="shared" si="0"/>
        <v>6504</v>
      </c>
      <c r="E43" s="31">
        <f t="shared" si="1"/>
        <v>0</v>
      </c>
      <c r="F43" s="31">
        <v>0</v>
      </c>
      <c r="G43" s="31">
        <v>0</v>
      </c>
      <c r="H43" s="31">
        <f t="shared" si="2"/>
        <v>0</v>
      </c>
      <c r="I43" s="31">
        <v>0</v>
      </c>
      <c r="J43" s="31">
        <v>0</v>
      </c>
      <c r="K43" s="31">
        <f t="shared" si="3"/>
        <v>6504</v>
      </c>
      <c r="L43" s="31">
        <v>4817</v>
      </c>
      <c r="M43" s="31">
        <v>1687</v>
      </c>
      <c r="N43" s="31">
        <f t="shared" si="4"/>
        <v>6504</v>
      </c>
      <c r="O43" s="31">
        <f t="shared" si="5"/>
        <v>4817</v>
      </c>
      <c r="P43" s="31">
        <v>4787</v>
      </c>
      <c r="Q43" s="31">
        <v>0</v>
      </c>
      <c r="R43" s="31">
        <v>30</v>
      </c>
      <c r="S43" s="31">
        <v>0</v>
      </c>
      <c r="T43" s="31">
        <v>0</v>
      </c>
      <c r="U43" s="31">
        <f t="shared" si="6"/>
        <v>1687</v>
      </c>
      <c r="V43" s="31">
        <v>1687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32</v>
      </c>
      <c r="B44" s="54" t="s">
        <v>94</v>
      </c>
      <c r="C44" s="55" t="s">
        <v>0</v>
      </c>
      <c r="D44" s="31">
        <f t="shared" si="0"/>
        <v>1697</v>
      </c>
      <c r="E44" s="31">
        <f t="shared" si="1"/>
        <v>0</v>
      </c>
      <c r="F44" s="31">
        <v>0</v>
      </c>
      <c r="G44" s="31">
        <v>0</v>
      </c>
      <c r="H44" s="31">
        <f t="shared" si="2"/>
        <v>1384</v>
      </c>
      <c r="I44" s="31">
        <v>1384</v>
      </c>
      <c r="J44" s="31">
        <v>0</v>
      </c>
      <c r="K44" s="31">
        <f t="shared" si="3"/>
        <v>313</v>
      </c>
      <c r="L44" s="31">
        <v>0</v>
      </c>
      <c r="M44" s="31">
        <v>313</v>
      </c>
      <c r="N44" s="31">
        <f t="shared" si="4"/>
        <v>1811</v>
      </c>
      <c r="O44" s="31">
        <f t="shared" si="5"/>
        <v>1384</v>
      </c>
      <c r="P44" s="31">
        <v>1384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313</v>
      </c>
      <c r="V44" s="31">
        <v>313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114</v>
      </c>
      <c r="AB44" s="31">
        <v>114</v>
      </c>
      <c r="AC44" s="31">
        <v>0</v>
      </c>
    </row>
    <row r="45" spans="1:29" ht="13.5">
      <c r="A45" s="54" t="s">
        <v>32</v>
      </c>
      <c r="B45" s="54" t="s">
        <v>95</v>
      </c>
      <c r="C45" s="55" t="s">
        <v>96</v>
      </c>
      <c r="D45" s="31">
        <f t="shared" si="0"/>
        <v>5555</v>
      </c>
      <c r="E45" s="31">
        <f t="shared" si="1"/>
        <v>0</v>
      </c>
      <c r="F45" s="31">
        <v>0</v>
      </c>
      <c r="G45" s="31">
        <v>0</v>
      </c>
      <c r="H45" s="31">
        <f t="shared" si="2"/>
        <v>0</v>
      </c>
      <c r="I45" s="31">
        <v>0</v>
      </c>
      <c r="J45" s="31">
        <v>0</v>
      </c>
      <c r="K45" s="31">
        <f t="shared" si="3"/>
        <v>5555</v>
      </c>
      <c r="L45" s="31">
        <v>3998</v>
      </c>
      <c r="M45" s="31">
        <v>1557</v>
      </c>
      <c r="N45" s="31">
        <f t="shared" si="4"/>
        <v>5663</v>
      </c>
      <c r="O45" s="31">
        <f t="shared" si="5"/>
        <v>3998</v>
      </c>
      <c r="P45" s="31">
        <v>3998</v>
      </c>
      <c r="Q45" s="31">
        <v>0</v>
      </c>
      <c r="R45" s="31">
        <v>0</v>
      </c>
      <c r="S45" s="31">
        <v>0</v>
      </c>
      <c r="T45" s="31">
        <v>0</v>
      </c>
      <c r="U45" s="31">
        <f t="shared" si="6"/>
        <v>1557</v>
      </c>
      <c r="V45" s="31">
        <v>1557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108</v>
      </c>
      <c r="AB45" s="31">
        <v>108</v>
      </c>
      <c r="AC45" s="31">
        <v>0</v>
      </c>
    </row>
    <row r="46" spans="1:29" ht="13.5">
      <c r="A46" s="54" t="s">
        <v>32</v>
      </c>
      <c r="B46" s="54" t="s">
        <v>97</v>
      </c>
      <c r="C46" s="55" t="s">
        <v>98</v>
      </c>
      <c r="D46" s="31">
        <f t="shared" si="0"/>
        <v>3599</v>
      </c>
      <c r="E46" s="31">
        <f t="shared" si="1"/>
        <v>0</v>
      </c>
      <c r="F46" s="31">
        <v>0</v>
      </c>
      <c r="G46" s="31">
        <v>0</v>
      </c>
      <c r="H46" s="31">
        <f t="shared" si="2"/>
        <v>0</v>
      </c>
      <c r="I46" s="31">
        <v>0</v>
      </c>
      <c r="J46" s="31">
        <v>0</v>
      </c>
      <c r="K46" s="31">
        <f t="shared" si="3"/>
        <v>3599</v>
      </c>
      <c r="L46" s="31">
        <v>3596</v>
      </c>
      <c r="M46" s="31">
        <v>3</v>
      </c>
      <c r="N46" s="31">
        <f t="shared" si="4"/>
        <v>3669</v>
      </c>
      <c r="O46" s="31">
        <f t="shared" si="5"/>
        <v>3596</v>
      </c>
      <c r="P46" s="31">
        <v>3596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3</v>
      </c>
      <c r="V46" s="31">
        <v>3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70</v>
      </c>
      <c r="AB46" s="31">
        <v>70</v>
      </c>
      <c r="AC46" s="31">
        <v>0</v>
      </c>
    </row>
    <row r="47" spans="1:29" ht="13.5">
      <c r="A47" s="54" t="s">
        <v>32</v>
      </c>
      <c r="B47" s="54" t="s">
        <v>99</v>
      </c>
      <c r="C47" s="55" t="s">
        <v>100</v>
      </c>
      <c r="D47" s="31">
        <f t="shared" si="0"/>
        <v>3736</v>
      </c>
      <c r="E47" s="31">
        <f t="shared" si="1"/>
        <v>0</v>
      </c>
      <c r="F47" s="31">
        <v>0</v>
      </c>
      <c r="G47" s="31">
        <v>0</v>
      </c>
      <c r="H47" s="31">
        <f t="shared" si="2"/>
        <v>0</v>
      </c>
      <c r="I47" s="31">
        <v>0</v>
      </c>
      <c r="J47" s="31">
        <v>0</v>
      </c>
      <c r="K47" s="31">
        <f t="shared" si="3"/>
        <v>3736</v>
      </c>
      <c r="L47" s="31">
        <v>3445</v>
      </c>
      <c r="M47" s="31">
        <v>291</v>
      </c>
      <c r="N47" s="31">
        <f t="shared" si="4"/>
        <v>3736</v>
      </c>
      <c r="O47" s="31">
        <f t="shared" si="5"/>
        <v>3445</v>
      </c>
      <c r="P47" s="31">
        <v>3445</v>
      </c>
      <c r="Q47" s="31">
        <v>0</v>
      </c>
      <c r="R47" s="31">
        <v>0</v>
      </c>
      <c r="S47" s="31">
        <v>0</v>
      </c>
      <c r="T47" s="31">
        <v>0</v>
      </c>
      <c r="U47" s="31">
        <f t="shared" si="6"/>
        <v>291</v>
      </c>
      <c r="V47" s="31">
        <v>291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0</v>
      </c>
      <c r="AB47" s="31">
        <v>0</v>
      </c>
      <c r="AC47" s="31">
        <v>0</v>
      </c>
    </row>
    <row r="48" spans="1:29" ht="13.5">
      <c r="A48" s="54" t="s">
        <v>32</v>
      </c>
      <c r="B48" s="54" t="s">
        <v>101</v>
      </c>
      <c r="C48" s="55" t="s">
        <v>102</v>
      </c>
      <c r="D48" s="31">
        <f t="shared" si="0"/>
        <v>5138</v>
      </c>
      <c r="E48" s="31">
        <f t="shared" si="1"/>
        <v>0</v>
      </c>
      <c r="F48" s="31">
        <v>0</v>
      </c>
      <c r="G48" s="31">
        <v>0</v>
      </c>
      <c r="H48" s="31">
        <f t="shared" si="2"/>
        <v>0</v>
      </c>
      <c r="I48" s="31">
        <v>0</v>
      </c>
      <c r="J48" s="31">
        <v>0</v>
      </c>
      <c r="K48" s="31">
        <f t="shared" si="3"/>
        <v>5138</v>
      </c>
      <c r="L48" s="31">
        <v>4340</v>
      </c>
      <c r="M48" s="31">
        <v>798</v>
      </c>
      <c r="N48" s="31">
        <f t="shared" si="4"/>
        <v>5157</v>
      </c>
      <c r="O48" s="31">
        <f t="shared" si="5"/>
        <v>4340</v>
      </c>
      <c r="P48" s="31">
        <v>4220</v>
      </c>
      <c r="Q48" s="31">
        <v>0</v>
      </c>
      <c r="R48" s="31">
        <v>120</v>
      </c>
      <c r="S48" s="31">
        <v>0</v>
      </c>
      <c r="T48" s="31">
        <v>0</v>
      </c>
      <c r="U48" s="31">
        <f t="shared" si="6"/>
        <v>798</v>
      </c>
      <c r="V48" s="31">
        <v>790</v>
      </c>
      <c r="W48" s="31">
        <v>0</v>
      </c>
      <c r="X48" s="31">
        <v>8</v>
      </c>
      <c r="Y48" s="31">
        <v>0</v>
      </c>
      <c r="Z48" s="31">
        <v>0</v>
      </c>
      <c r="AA48" s="31">
        <f t="shared" si="7"/>
        <v>19</v>
      </c>
      <c r="AB48" s="31">
        <v>19</v>
      </c>
      <c r="AC48" s="31">
        <v>0</v>
      </c>
    </row>
    <row r="49" spans="1:29" ht="13.5">
      <c r="A49" s="54" t="s">
        <v>32</v>
      </c>
      <c r="B49" s="54" t="s">
        <v>103</v>
      </c>
      <c r="C49" s="55" t="s">
        <v>142</v>
      </c>
      <c r="D49" s="31">
        <f t="shared" si="0"/>
        <v>3794</v>
      </c>
      <c r="E49" s="31">
        <f t="shared" si="1"/>
        <v>0</v>
      </c>
      <c r="F49" s="31">
        <v>0</v>
      </c>
      <c r="G49" s="31">
        <v>0</v>
      </c>
      <c r="H49" s="31">
        <f t="shared" si="2"/>
        <v>2722</v>
      </c>
      <c r="I49" s="31">
        <v>2722</v>
      </c>
      <c r="J49" s="31">
        <v>0</v>
      </c>
      <c r="K49" s="31">
        <f t="shared" si="3"/>
        <v>1072</v>
      </c>
      <c r="L49" s="31">
        <v>0</v>
      </c>
      <c r="M49" s="31">
        <v>1072</v>
      </c>
      <c r="N49" s="31">
        <f t="shared" si="4"/>
        <v>3794</v>
      </c>
      <c r="O49" s="31">
        <f t="shared" si="5"/>
        <v>2722</v>
      </c>
      <c r="P49" s="31">
        <v>2722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1072</v>
      </c>
      <c r="V49" s="31">
        <v>1072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7"/>
        <v>0</v>
      </c>
      <c r="AB49" s="31">
        <v>0</v>
      </c>
      <c r="AC49" s="31">
        <v>0</v>
      </c>
    </row>
    <row r="50" spans="1:29" ht="13.5">
      <c r="A50" s="54" t="s">
        <v>32</v>
      </c>
      <c r="B50" s="54" t="s">
        <v>104</v>
      </c>
      <c r="C50" s="55" t="s">
        <v>105</v>
      </c>
      <c r="D50" s="31">
        <f t="shared" si="0"/>
        <v>1784</v>
      </c>
      <c r="E50" s="31">
        <f t="shared" si="1"/>
        <v>0</v>
      </c>
      <c r="F50" s="31">
        <v>0</v>
      </c>
      <c r="G50" s="31">
        <v>0</v>
      </c>
      <c r="H50" s="31">
        <f t="shared" si="2"/>
        <v>1666</v>
      </c>
      <c r="I50" s="31">
        <v>1666</v>
      </c>
      <c r="J50" s="31">
        <v>0</v>
      </c>
      <c r="K50" s="31">
        <f t="shared" si="3"/>
        <v>118</v>
      </c>
      <c r="L50" s="31">
        <v>0</v>
      </c>
      <c r="M50" s="31">
        <v>118</v>
      </c>
      <c r="N50" s="31">
        <f t="shared" si="4"/>
        <v>1784</v>
      </c>
      <c r="O50" s="31">
        <f t="shared" si="5"/>
        <v>1666</v>
      </c>
      <c r="P50" s="31">
        <v>1666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118</v>
      </c>
      <c r="V50" s="31">
        <v>118</v>
      </c>
      <c r="W50" s="31">
        <v>0</v>
      </c>
      <c r="X50" s="31">
        <v>0</v>
      </c>
      <c r="Y50" s="31">
        <v>0</v>
      </c>
      <c r="Z50" s="31">
        <v>0</v>
      </c>
      <c r="AA50" s="31">
        <f t="shared" si="7"/>
        <v>0</v>
      </c>
      <c r="AB50" s="31">
        <v>0</v>
      </c>
      <c r="AC50" s="31">
        <v>0</v>
      </c>
    </row>
    <row r="51" spans="1:29" ht="13.5">
      <c r="A51" s="54" t="s">
        <v>32</v>
      </c>
      <c r="B51" s="54" t="s">
        <v>106</v>
      </c>
      <c r="C51" s="55" t="s">
        <v>107</v>
      </c>
      <c r="D51" s="31">
        <f t="shared" si="0"/>
        <v>6550</v>
      </c>
      <c r="E51" s="31">
        <f t="shared" si="1"/>
        <v>0</v>
      </c>
      <c r="F51" s="31">
        <v>0</v>
      </c>
      <c r="G51" s="31">
        <v>0</v>
      </c>
      <c r="H51" s="31">
        <f t="shared" si="2"/>
        <v>0</v>
      </c>
      <c r="I51" s="31">
        <v>0</v>
      </c>
      <c r="J51" s="31">
        <v>0</v>
      </c>
      <c r="K51" s="31">
        <f t="shared" si="3"/>
        <v>6550</v>
      </c>
      <c r="L51" s="31">
        <v>4946</v>
      </c>
      <c r="M51" s="31">
        <v>1604</v>
      </c>
      <c r="N51" s="31">
        <f t="shared" si="4"/>
        <v>6550</v>
      </c>
      <c r="O51" s="31">
        <f t="shared" si="5"/>
        <v>4946</v>
      </c>
      <c r="P51" s="31">
        <v>4809</v>
      </c>
      <c r="Q51" s="31">
        <v>0</v>
      </c>
      <c r="R51" s="31">
        <v>137</v>
      </c>
      <c r="S51" s="31">
        <v>0</v>
      </c>
      <c r="T51" s="31">
        <v>0</v>
      </c>
      <c r="U51" s="31">
        <f t="shared" si="6"/>
        <v>1604</v>
      </c>
      <c r="V51" s="31">
        <v>1589</v>
      </c>
      <c r="W51" s="31">
        <v>0</v>
      </c>
      <c r="X51" s="31">
        <v>15</v>
      </c>
      <c r="Y51" s="31">
        <v>0</v>
      </c>
      <c r="Z51" s="31">
        <v>0</v>
      </c>
      <c r="AA51" s="31">
        <f t="shared" si="7"/>
        <v>0</v>
      </c>
      <c r="AB51" s="31">
        <v>0</v>
      </c>
      <c r="AC51" s="31">
        <v>0</v>
      </c>
    </row>
    <row r="52" spans="1:29" ht="13.5">
      <c r="A52" s="54" t="s">
        <v>32</v>
      </c>
      <c r="B52" s="54" t="s">
        <v>108</v>
      </c>
      <c r="C52" s="55" t="s">
        <v>109</v>
      </c>
      <c r="D52" s="31">
        <f t="shared" si="0"/>
        <v>5220</v>
      </c>
      <c r="E52" s="31">
        <f t="shared" si="1"/>
        <v>0</v>
      </c>
      <c r="F52" s="31">
        <v>0</v>
      </c>
      <c r="G52" s="31">
        <v>0</v>
      </c>
      <c r="H52" s="31">
        <f t="shared" si="2"/>
        <v>0</v>
      </c>
      <c r="I52" s="31">
        <v>0</v>
      </c>
      <c r="J52" s="31">
        <v>0</v>
      </c>
      <c r="K52" s="31">
        <f t="shared" si="3"/>
        <v>5220</v>
      </c>
      <c r="L52" s="31">
        <v>4666</v>
      </c>
      <c r="M52" s="31">
        <v>554</v>
      </c>
      <c r="N52" s="31">
        <f t="shared" si="4"/>
        <v>5220</v>
      </c>
      <c r="O52" s="31">
        <f t="shared" si="5"/>
        <v>4666</v>
      </c>
      <c r="P52" s="31">
        <v>4537</v>
      </c>
      <c r="Q52" s="31">
        <v>0</v>
      </c>
      <c r="R52" s="31">
        <v>129</v>
      </c>
      <c r="S52" s="31">
        <v>0</v>
      </c>
      <c r="T52" s="31">
        <v>0</v>
      </c>
      <c r="U52" s="31">
        <f t="shared" si="6"/>
        <v>554</v>
      </c>
      <c r="V52" s="31">
        <v>549</v>
      </c>
      <c r="W52" s="31">
        <v>0</v>
      </c>
      <c r="X52" s="31">
        <v>5</v>
      </c>
      <c r="Y52" s="31">
        <v>0</v>
      </c>
      <c r="Z52" s="31">
        <v>0</v>
      </c>
      <c r="AA52" s="31">
        <f t="shared" si="7"/>
        <v>0</v>
      </c>
      <c r="AB52" s="31">
        <v>0</v>
      </c>
      <c r="AC52" s="31">
        <v>0</v>
      </c>
    </row>
    <row r="53" spans="1:29" ht="13.5">
      <c r="A53" s="54" t="s">
        <v>32</v>
      </c>
      <c r="B53" s="54" t="s">
        <v>110</v>
      </c>
      <c r="C53" s="55" t="s">
        <v>111</v>
      </c>
      <c r="D53" s="31">
        <f t="shared" si="0"/>
        <v>6316</v>
      </c>
      <c r="E53" s="31">
        <f t="shared" si="1"/>
        <v>0</v>
      </c>
      <c r="F53" s="31">
        <v>0</v>
      </c>
      <c r="G53" s="31">
        <v>0</v>
      </c>
      <c r="H53" s="31">
        <f t="shared" si="2"/>
        <v>0</v>
      </c>
      <c r="I53" s="31">
        <v>0</v>
      </c>
      <c r="J53" s="31">
        <v>0</v>
      </c>
      <c r="K53" s="31">
        <f t="shared" si="3"/>
        <v>6316</v>
      </c>
      <c r="L53" s="31">
        <v>5625</v>
      </c>
      <c r="M53" s="31">
        <v>691</v>
      </c>
      <c r="N53" s="31">
        <f t="shared" si="4"/>
        <v>13711</v>
      </c>
      <c r="O53" s="31">
        <f t="shared" si="5"/>
        <v>5625</v>
      </c>
      <c r="P53" s="31">
        <v>5469</v>
      </c>
      <c r="Q53" s="31">
        <v>0</v>
      </c>
      <c r="R53" s="31">
        <v>156</v>
      </c>
      <c r="S53" s="31">
        <v>0</v>
      </c>
      <c r="T53" s="31">
        <v>0</v>
      </c>
      <c r="U53" s="31">
        <f t="shared" si="6"/>
        <v>691</v>
      </c>
      <c r="V53" s="31">
        <v>684</v>
      </c>
      <c r="W53" s="31">
        <v>0</v>
      </c>
      <c r="X53" s="31">
        <v>7</v>
      </c>
      <c r="Y53" s="31">
        <v>0</v>
      </c>
      <c r="Z53" s="31">
        <v>0</v>
      </c>
      <c r="AA53" s="31">
        <f t="shared" si="7"/>
        <v>7395</v>
      </c>
      <c r="AB53" s="31">
        <v>7395</v>
      </c>
      <c r="AC53" s="31">
        <v>0</v>
      </c>
    </row>
    <row r="54" spans="1:29" ht="13.5">
      <c r="A54" s="54" t="s">
        <v>32</v>
      </c>
      <c r="B54" s="54" t="s">
        <v>112</v>
      </c>
      <c r="C54" s="55" t="s">
        <v>113</v>
      </c>
      <c r="D54" s="31">
        <f t="shared" si="0"/>
        <v>6240</v>
      </c>
      <c r="E54" s="31">
        <f t="shared" si="1"/>
        <v>0</v>
      </c>
      <c r="F54" s="31">
        <v>0</v>
      </c>
      <c r="G54" s="31">
        <v>0</v>
      </c>
      <c r="H54" s="31">
        <f t="shared" si="2"/>
        <v>0</v>
      </c>
      <c r="I54" s="31">
        <v>0</v>
      </c>
      <c r="J54" s="31">
        <v>0</v>
      </c>
      <c r="K54" s="31">
        <f t="shared" si="3"/>
        <v>6240</v>
      </c>
      <c r="L54" s="31">
        <v>5158</v>
      </c>
      <c r="M54" s="31">
        <v>1082</v>
      </c>
      <c r="N54" s="31">
        <f t="shared" si="4"/>
        <v>6240</v>
      </c>
      <c r="O54" s="31">
        <f t="shared" si="5"/>
        <v>5158</v>
      </c>
      <c r="P54" s="31">
        <v>5015</v>
      </c>
      <c r="Q54" s="31">
        <v>0</v>
      </c>
      <c r="R54" s="31">
        <v>143</v>
      </c>
      <c r="S54" s="31">
        <v>0</v>
      </c>
      <c r="T54" s="31">
        <v>0</v>
      </c>
      <c r="U54" s="31">
        <f t="shared" si="6"/>
        <v>1082</v>
      </c>
      <c r="V54" s="31">
        <v>1072</v>
      </c>
      <c r="W54" s="31">
        <v>0</v>
      </c>
      <c r="X54" s="31">
        <v>10</v>
      </c>
      <c r="Y54" s="31">
        <v>0</v>
      </c>
      <c r="Z54" s="31">
        <v>0</v>
      </c>
      <c r="AA54" s="31">
        <f t="shared" si="7"/>
        <v>0</v>
      </c>
      <c r="AB54" s="31">
        <v>0</v>
      </c>
      <c r="AC54" s="31">
        <v>0</v>
      </c>
    </row>
    <row r="55" spans="1:29" ht="13.5">
      <c r="A55" s="54" t="s">
        <v>32</v>
      </c>
      <c r="B55" s="54" t="s">
        <v>114</v>
      </c>
      <c r="C55" s="55" t="s">
        <v>183</v>
      </c>
      <c r="D55" s="31">
        <f t="shared" si="0"/>
        <v>4879</v>
      </c>
      <c r="E55" s="31">
        <f t="shared" si="1"/>
        <v>0</v>
      </c>
      <c r="F55" s="31">
        <v>0</v>
      </c>
      <c r="G55" s="31">
        <v>0</v>
      </c>
      <c r="H55" s="31">
        <f t="shared" si="2"/>
        <v>0</v>
      </c>
      <c r="I55" s="31">
        <v>0</v>
      </c>
      <c r="J55" s="31">
        <v>0</v>
      </c>
      <c r="K55" s="31">
        <f t="shared" si="3"/>
        <v>4879</v>
      </c>
      <c r="L55" s="31">
        <v>4032</v>
      </c>
      <c r="M55" s="31">
        <v>847</v>
      </c>
      <c r="N55" s="31">
        <f t="shared" si="4"/>
        <v>4885</v>
      </c>
      <c r="O55" s="31">
        <f t="shared" si="5"/>
        <v>4032</v>
      </c>
      <c r="P55" s="31">
        <v>3920</v>
      </c>
      <c r="Q55" s="31">
        <v>0</v>
      </c>
      <c r="R55" s="31">
        <v>112</v>
      </c>
      <c r="S55" s="31">
        <v>0</v>
      </c>
      <c r="T55" s="31">
        <v>0</v>
      </c>
      <c r="U55" s="31">
        <f t="shared" si="6"/>
        <v>847</v>
      </c>
      <c r="V55" s="31">
        <v>839</v>
      </c>
      <c r="W55" s="31">
        <v>0</v>
      </c>
      <c r="X55" s="31">
        <v>8</v>
      </c>
      <c r="Y55" s="31">
        <v>0</v>
      </c>
      <c r="Z55" s="31">
        <v>0</v>
      </c>
      <c r="AA55" s="31">
        <f t="shared" si="7"/>
        <v>6</v>
      </c>
      <c r="AB55" s="31">
        <v>6</v>
      </c>
      <c r="AC55" s="31">
        <v>0</v>
      </c>
    </row>
    <row r="56" spans="1:29" ht="13.5">
      <c r="A56" s="54" t="s">
        <v>32</v>
      </c>
      <c r="B56" s="54" t="s">
        <v>115</v>
      </c>
      <c r="C56" s="55" t="s">
        <v>116</v>
      </c>
      <c r="D56" s="31">
        <f t="shared" si="0"/>
        <v>3434</v>
      </c>
      <c r="E56" s="31">
        <f t="shared" si="1"/>
        <v>0</v>
      </c>
      <c r="F56" s="31">
        <v>0</v>
      </c>
      <c r="G56" s="31">
        <v>0</v>
      </c>
      <c r="H56" s="31">
        <f t="shared" si="2"/>
        <v>0</v>
      </c>
      <c r="I56" s="31">
        <v>0</v>
      </c>
      <c r="J56" s="31">
        <v>0</v>
      </c>
      <c r="K56" s="31">
        <f t="shared" si="3"/>
        <v>3434</v>
      </c>
      <c r="L56" s="31">
        <v>2869</v>
      </c>
      <c r="M56" s="31">
        <v>565</v>
      </c>
      <c r="N56" s="31">
        <f t="shared" si="4"/>
        <v>3442</v>
      </c>
      <c r="O56" s="31">
        <f t="shared" si="5"/>
        <v>2869</v>
      </c>
      <c r="P56" s="31">
        <v>2789</v>
      </c>
      <c r="Q56" s="31">
        <v>0</v>
      </c>
      <c r="R56" s="31">
        <v>80</v>
      </c>
      <c r="S56" s="31">
        <v>0</v>
      </c>
      <c r="T56" s="31">
        <v>0</v>
      </c>
      <c r="U56" s="31">
        <f t="shared" si="6"/>
        <v>565</v>
      </c>
      <c r="V56" s="31">
        <v>560</v>
      </c>
      <c r="W56" s="31">
        <v>0</v>
      </c>
      <c r="X56" s="31">
        <v>5</v>
      </c>
      <c r="Y56" s="31">
        <v>0</v>
      </c>
      <c r="Z56" s="31">
        <v>0</v>
      </c>
      <c r="AA56" s="31">
        <f t="shared" si="7"/>
        <v>8</v>
      </c>
      <c r="AB56" s="31">
        <v>8</v>
      </c>
      <c r="AC56" s="31">
        <v>0</v>
      </c>
    </row>
    <row r="57" spans="1:29" ht="13.5">
      <c r="A57" s="54" t="s">
        <v>32</v>
      </c>
      <c r="B57" s="54" t="s">
        <v>180</v>
      </c>
      <c r="C57" s="55" t="s">
        <v>181</v>
      </c>
      <c r="D57" s="31">
        <f t="shared" si="0"/>
        <v>22220</v>
      </c>
      <c r="E57" s="31">
        <f t="shared" si="1"/>
        <v>0</v>
      </c>
      <c r="F57" s="31">
        <v>0</v>
      </c>
      <c r="G57" s="31">
        <v>0</v>
      </c>
      <c r="H57" s="31">
        <f t="shared" si="2"/>
        <v>0</v>
      </c>
      <c r="I57" s="31">
        <v>0</v>
      </c>
      <c r="J57" s="31">
        <v>0</v>
      </c>
      <c r="K57" s="31">
        <f t="shared" si="3"/>
        <v>22220</v>
      </c>
      <c r="L57" s="31">
        <v>18631</v>
      </c>
      <c r="M57" s="31">
        <v>3589</v>
      </c>
      <c r="N57" s="31">
        <f t="shared" si="4"/>
        <v>22240</v>
      </c>
      <c r="O57" s="31">
        <f t="shared" si="5"/>
        <v>18631</v>
      </c>
      <c r="P57" s="31">
        <v>18611</v>
      </c>
      <c r="Q57" s="31">
        <v>0</v>
      </c>
      <c r="R57" s="31">
        <v>0</v>
      </c>
      <c r="S57" s="31">
        <v>20</v>
      </c>
      <c r="T57" s="31">
        <v>0</v>
      </c>
      <c r="U57" s="31">
        <f t="shared" si="6"/>
        <v>3589</v>
      </c>
      <c r="V57" s="31">
        <v>3589</v>
      </c>
      <c r="W57" s="31">
        <v>0</v>
      </c>
      <c r="X57" s="31">
        <v>0</v>
      </c>
      <c r="Y57" s="31">
        <v>0</v>
      </c>
      <c r="Z57" s="31">
        <v>0</v>
      </c>
      <c r="AA57" s="31">
        <f t="shared" si="7"/>
        <v>20</v>
      </c>
      <c r="AB57" s="31">
        <v>20</v>
      </c>
      <c r="AC57" s="31">
        <v>0</v>
      </c>
    </row>
    <row r="58" spans="1:29" ht="13.5">
      <c r="A58" s="84" t="s">
        <v>121</v>
      </c>
      <c r="B58" s="84"/>
      <c r="C58" s="84"/>
      <c r="D58" s="31">
        <f aca="true" t="shared" si="8" ref="D58:AC58">SUM(D7:D57)</f>
        <v>694808</v>
      </c>
      <c r="E58" s="31">
        <f t="shared" si="8"/>
        <v>69926</v>
      </c>
      <c r="F58" s="31">
        <f t="shared" si="8"/>
        <v>55511</v>
      </c>
      <c r="G58" s="31">
        <f t="shared" si="8"/>
        <v>14415</v>
      </c>
      <c r="H58" s="31">
        <f t="shared" si="8"/>
        <v>16584</v>
      </c>
      <c r="I58" s="31">
        <f t="shared" si="8"/>
        <v>14330</v>
      </c>
      <c r="J58" s="31">
        <f t="shared" si="8"/>
        <v>2254</v>
      </c>
      <c r="K58" s="31">
        <f t="shared" si="8"/>
        <v>608298</v>
      </c>
      <c r="L58" s="31">
        <f t="shared" si="8"/>
        <v>485698</v>
      </c>
      <c r="M58" s="31">
        <f t="shared" si="8"/>
        <v>122600</v>
      </c>
      <c r="N58" s="31">
        <f t="shared" si="8"/>
        <v>704744</v>
      </c>
      <c r="O58" s="31">
        <f t="shared" si="8"/>
        <v>555539</v>
      </c>
      <c r="P58" s="31">
        <f t="shared" si="8"/>
        <v>541274</v>
      </c>
      <c r="Q58" s="31">
        <f t="shared" si="8"/>
        <v>108</v>
      </c>
      <c r="R58" s="31">
        <f t="shared" si="8"/>
        <v>14046</v>
      </c>
      <c r="S58" s="31">
        <f t="shared" si="8"/>
        <v>111</v>
      </c>
      <c r="T58" s="31">
        <f t="shared" si="8"/>
        <v>0</v>
      </c>
      <c r="U58" s="31">
        <f t="shared" si="8"/>
        <v>139269</v>
      </c>
      <c r="V58" s="31">
        <f t="shared" si="8"/>
        <v>128803</v>
      </c>
      <c r="W58" s="31">
        <f t="shared" si="8"/>
        <v>217</v>
      </c>
      <c r="X58" s="31">
        <f t="shared" si="8"/>
        <v>10249</v>
      </c>
      <c r="Y58" s="31">
        <f t="shared" si="8"/>
        <v>0</v>
      </c>
      <c r="Z58" s="31">
        <f t="shared" si="8"/>
        <v>0</v>
      </c>
      <c r="AA58" s="31">
        <f t="shared" si="8"/>
        <v>9936</v>
      </c>
      <c r="AB58" s="31">
        <f t="shared" si="8"/>
        <v>9934</v>
      </c>
      <c r="AC58" s="31">
        <f t="shared" si="8"/>
        <v>2</v>
      </c>
    </row>
  </sheetData>
  <mergeCells count="7">
    <mergeCell ref="A58:C58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2" t="s">
        <v>28</v>
      </c>
      <c r="B1" s="91"/>
      <c r="C1" s="34" t="s">
        <v>143</v>
      </c>
    </row>
    <row r="2" ht="18" customHeight="1">
      <c r="J2" s="37" t="s">
        <v>144</v>
      </c>
    </row>
    <row r="3" spans="6:11" s="38" customFormat="1" ht="19.5" customHeight="1">
      <c r="F3" s="90" t="s">
        <v>145</v>
      </c>
      <c r="G3" s="90"/>
      <c r="H3" s="39" t="s">
        <v>146</v>
      </c>
      <c r="I3" s="39" t="s">
        <v>147</v>
      </c>
      <c r="J3" s="39" t="s">
        <v>135</v>
      </c>
      <c r="K3" s="39" t="s">
        <v>148</v>
      </c>
    </row>
    <row r="4" spans="2:11" s="38" customFormat="1" ht="19.5" customHeight="1">
      <c r="B4" s="92" t="s">
        <v>149</v>
      </c>
      <c r="C4" s="40" t="s">
        <v>150</v>
      </c>
      <c r="D4" s="41">
        <f>SUMIF('水洗化人口等'!$A$7:$C$58,$A$1,'水洗化人口等'!$G$7:$G$58)</f>
        <v>541454</v>
      </c>
      <c r="F4" s="100" t="s">
        <v>151</v>
      </c>
      <c r="G4" s="40" t="s">
        <v>152</v>
      </c>
      <c r="H4" s="41">
        <f>SUMIF('し尿処理の状況'!$A$7:$C$58,$A$1,'し尿処理の状況'!$P$7:$P$58)</f>
        <v>541274</v>
      </c>
      <c r="I4" s="41">
        <f>SUMIF('し尿処理の状況'!$A$7:$C$58,$A$1,'し尿処理の状況'!$V$7:$V$58)</f>
        <v>128803</v>
      </c>
      <c r="J4" s="41">
        <f aca="true" t="shared" si="0" ref="J4:J11">H4+I4</f>
        <v>670077</v>
      </c>
      <c r="K4" s="42">
        <f aca="true" t="shared" si="1" ref="K4:K9">J4/$J$9</f>
        <v>0.96440599417393</v>
      </c>
    </row>
    <row r="5" spans="2:11" s="38" customFormat="1" ht="19.5" customHeight="1">
      <c r="B5" s="93"/>
      <c r="C5" s="40" t="s">
        <v>153</v>
      </c>
      <c r="D5" s="41">
        <f>SUMIF('水洗化人口等'!$A$7:$C$58,$A$1,'水洗化人口等'!$H$7:$H$58)</f>
        <v>5793</v>
      </c>
      <c r="F5" s="101"/>
      <c r="G5" s="40" t="s">
        <v>154</v>
      </c>
      <c r="H5" s="41">
        <f>SUMIF('し尿処理の状況'!$A$7:$C$58,$A$1,'し尿処理の状況'!$Q$7:$Q$58)</f>
        <v>108</v>
      </c>
      <c r="I5" s="41">
        <f>SUMIF('し尿処理の状況'!$A$7:$C$58,$A$1,'し尿処理の状況'!$W$7:$W$58)</f>
        <v>217</v>
      </c>
      <c r="J5" s="41">
        <f t="shared" si="0"/>
        <v>325</v>
      </c>
      <c r="K5" s="42">
        <f t="shared" si="1"/>
        <v>0.0004677551208391383</v>
      </c>
    </row>
    <row r="6" spans="2:11" s="38" customFormat="1" ht="19.5" customHeight="1">
      <c r="B6" s="94"/>
      <c r="C6" s="43" t="s">
        <v>155</v>
      </c>
      <c r="D6" s="44">
        <f>SUM(D4:D5)</f>
        <v>547247</v>
      </c>
      <c r="F6" s="101"/>
      <c r="G6" s="40" t="s">
        <v>156</v>
      </c>
      <c r="H6" s="41">
        <f>SUMIF('し尿処理の状況'!$A$7:$C$58,$A$1,'し尿処理の状況'!$R$7:$R$58)</f>
        <v>14046</v>
      </c>
      <c r="I6" s="41">
        <f>SUMIF('し尿処理の状況'!$A$7:$C$58,$A$1,'し尿処理の状況'!$X$7:$X$58)</f>
        <v>10249</v>
      </c>
      <c r="J6" s="41">
        <f t="shared" si="0"/>
        <v>24295</v>
      </c>
      <c r="K6" s="42">
        <f t="shared" si="1"/>
        <v>0.03496649434088266</v>
      </c>
    </row>
    <row r="7" spans="2:11" s="38" customFormat="1" ht="19.5" customHeight="1">
      <c r="B7" s="95" t="s">
        <v>157</v>
      </c>
      <c r="C7" s="45" t="s">
        <v>158</v>
      </c>
      <c r="D7" s="41">
        <f>SUMIF('水洗化人口等'!$A$7:$C$58,$A$1,'水洗化人口等'!$K$7:$K$58)</f>
        <v>698886</v>
      </c>
      <c r="F7" s="101"/>
      <c r="G7" s="40" t="s">
        <v>159</v>
      </c>
      <c r="H7" s="41">
        <f>SUMIF('し尿処理の状況'!$A$7:$C$58,$A$1,'し尿処理の状況'!$S$7:$S$58)</f>
        <v>111</v>
      </c>
      <c r="I7" s="41">
        <f>SUMIF('し尿処理の状況'!$A$7:$C$58,$A$1,'し尿処理の状況'!$Y$7:$Y$58)</f>
        <v>0</v>
      </c>
      <c r="J7" s="41">
        <f t="shared" si="0"/>
        <v>111</v>
      </c>
      <c r="K7" s="42">
        <f t="shared" si="1"/>
        <v>0.00015975636434813645</v>
      </c>
    </row>
    <row r="8" spans="2:11" s="38" customFormat="1" ht="19.5" customHeight="1">
      <c r="B8" s="96"/>
      <c r="C8" s="40" t="s">
        <v>160</v>
      </c>
      <c r="D8" s="41">
        <f>SUMIF('水洗化人口等'!$A$7:$C$58,$A$1,'水洗化人口等'!$M$7:$M$58)</f>
        <v>15392</v>
      </c>
      <c r="F8" s="101"/>
      <c r="G8" s="40" t="s">
        <v>161</v>
      </c>
      <c r="H8" s="41">
        <f>SUMIF('し尿処理の状況'!$A$7:$C$58,$A$1,'し尿処理の状況'!$T$7:$T$58)</f>
        <v>0</v>
      </c>
      <c r="I8" s="41">
        <f>SUMIF('し尿処理の状況'!$A$7:$C$58,$A$1,'し尿処理の状況'!$Z$7:$Z$58)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6"/>
      <c r="C9" s="40" t="s">
        <v>162</v>
      </c>
      <c r="D9" s="41">
        <f>SUMIF('水洗化人口等'!$A$7:$C$58,$A$1,'水洗化人口等'!$O$7:$O$58)</f>
        <v>252926</v>
      </c>
      <c r="F9" s="101"/>
      <c r="G9" s="40" t="s">
        <v>155</v>
      </c>
      <c r="H9" s="41">
        <f>SUM(H4:H8)</f>
        <v>555539</v>
      </c>
      <c r="I9" s="41">
        <f>SUM(I4:I8)</f>
        <v>139269</v>
      </c>
      <c r="J9" s="41">
        <f t="shared" si="0"/>
        <v>694808</v>
      </c>
      <c r="K9" s="42">
        <f t="shared" si="1"/>
        <v>1</v>
      </c>
    </row>
    <row r="10" spans="2:10" s="38" customFormat="1" ht="19.5" customHeight="1">
      <c r="B10" s="97"/>
      <c r="C10" s="43" t="s">
        <v>155</v>
      </c>
      <c r="D10" s="44">
        <f>SUM(D7:D9)</f>
        <v>967204</v>
      </c>
      <c r="F10" s="90" t="s">
        <v>163</v>
      </c>
      <c r="G10" s="90"/>
      <c r="H10" s="41">
        <f>SUMIF('し尿処理の状況'!$A$7:$C$58,$A$1,'し尿処理の状況'!$AB$7:$AB$58)</f>
        <v>9934</v>
      </c>
      <c r="I10" s="41">
        <f>SUMIF('し尿処理の状況'!$A$7:$C$58,$A$1,'し尿処理の状況'!$AC$7:$AC$58)</f>
        <v>2</v>
      </c>
      <c r="J10" s="41">
        <f t="shared" si="0"/>
        <v>9936</v>
      </c>
    </row>
    <row r="11" spans="2:10" s="38" customFormat="1" ht="19.5" customHeight="1">
      <c r="B11" s="98" t="s">
        <v>164</v>
      </c>
      <c r="C11" s="99"/>
      <c r="D11" s="44">
        <f>D6+D10</f>
        <v>1514451</v>
      </c>
      <c r="F11" s="90" t="s">
        <v>135</v>
      </c>
      <c r="G11" s="90"/>
      <c r="H11" s="41">
        <f>H9+H10</f>
        <v>565473</v>
      </c>
      <c r="I11" s="41">
        <f>I9+I10</f>
        <v>139271</v>
      </c>
      <c r="J11" s="41">
        <f t="shared" si="0"/>
        <v>704744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165</v>
      </c>
      <c r="J13" s="37" t="s">
        <v>144</v>
      </c>
    </row>
    <row r="14" spans="3:10" s="38" customFormat="1" ht="19.5" customHeight="1">
      <c r="C14" s="41">
        <f>SUMIF('水洗化人口等'!$A$7:$C$58,$A$1,'水洗化人口等'!$P$7:$P$58)</f>
        <v>195226</v>
      </c>
      <c r="D14" s="38" t="s">
        <v>166</v>
      </c>
      <c r="F14" s="90" t="s">
        <v>167</v>
      </c>
      <c r="G14" s="90"/>
      <c r="H14" s="39" t="s">
        <v>146</v>
      </c>
      <c r="I14" s="39" t="s">
        <v>147</v>
      </c>
      <c r="J14" s="39" t="s">
        <v>135</v>
      </c>
    </row>
    <row r="15" spans="6:10" s="38" customFormat="1" ht="15.75" customHeight="1">
      <c r="F15" s="90" t="s">
        <v>168</v>
      </c>
      <c r="G15" s="90"/>
      <c r="H15" s="41">
        <f>SUMIF('し尿処理の状況'!$A$7:$C$58,$A$1,'し尿処理の状況'!$F$7:$F$58)</f>
        <v>55511</v>
      </c>
      <c r="I15" s="41">
        <f>SUMIF('し尿処理の状況'!$A$7:$C$58,$A$1,'し尿処理の状況'!$G$7:$G$58)</f>
        <v>14415</v>
      </c>
      <c r="J15" s="41">
        <f>H15+I15</f>
        <v>69926</v>
      </c>
    </row>
    <row r="16" spans="3:10" s="38" customFormat="1" ht="15.75" customHeight="1">
      <c r="C16" s="38" t="s">
        <v>169</v>
      </c>
      <c r="D16" s="49">
        <f>D10/D11</f>
        <v>0.6386499134009618</v>
      </c>
      <c r="F16" s="90" t="s">
        <v>170</v>
      </c>
      <c r="G16" s="90"/>
      <c r="H16" s="41">
        <f>SUMIF('し尿処理の状況'!$A$7:$C$58,$A$1,'し尿処理の状況'!$I$7:$I$58)</f>
        <v>14330</v>
      </c>
      <c r="I16" s="41">
        <f>SUMIF('し尿処理の状況'!$A$7:$C$58,$A$1,'し尿処理の状況'!$J$7:$J$58)</f>
        <v>2254</v>
      </c>
      <c r="J16" s="41">
        <f>H16+I16</f>
        <v>16584</v>
      </c>
    </row>
    <row r="17" spans="3:10" s="38" customFormat="1" ht="15.75" customHeight="1">
      <c r="C17" s="38" t="s">
        <v>171</v>
      </c>
      <c r="D17" s="49">
        <f>D6/D11</f>
        <v>0.3613500865990382</v>
      </c>
      <c r="F17" s="90" t="s">
        <v>172</v>
      </c>
      <c r="G17" s="90"/>
      <c r="H17" s="41">
        <f>SUMIF('し尿処理の状況'!$A$7:$C$58,$A$1,'し尿処理の状況'!$L$7:$L$58)</f>
        <v>485698</v>
      </c>
      <c r="I17" s="41">
        <f>SUMIF('し尿処理の状況'!$A$7:$C$58,$A$1,'し尿処理の状況'!$M$7:$M$58)</f>
        <v>122600</v>
      </c>
      <c r="J17" s="41">
        <f>H17+I17</f>
        <v>608298</v>
      </c>
    </row>
    <row r="18" spans="3:10" s="38" customFormat="1" ht="15.75" customHeight="1">
      <c r="C18" s="50" t="s">
        <v>173</v>
      </c>
      <c r="D18" s="49">
        <f>D7/D11</f>
        <v>0.4614781197939055</v>
      </c>
      <c r="F18" s="90" t="s">
        <v>135</v>
      </c>
      <c r="G18" s="90"/>
      <c r="H18" s="41">
        <f>SUM(H15:H17)</f>
        <v>555539</v>
      </c>
      <c r="I18" s="41">
        <f>SUM(I15:I17)</f>
        <v>139269</v>
      </c>
      <c r="J18" s="41">
        <f>SUM(J15:J17)</f>
        <v>694808</v>
      </c>
    </row>
    <row r="19" spans="3:10" ht="15.75" customHeight="1">
      <c r="C19" s="36" t="s">
        <v>174</v>
      </c>
      <c r="D19" s="49">
        <f>(D8+D9)/D11</f>
        <v>0.1771717936070563</v>
      </c>
      <c r="J19" s="51"/>
    </row>
    <row r="20" spans="3:10" ht="15.75" customHeight="1">
      <c r="C20" s="36" t="s">
        <v>175</v>
      </c>
      <c r="D20" s="49">
        <f>C14/D11</f>
        <v>0.1289087596759486</v>
      </c>
      <c r="J20" s="52"/>
    </row>
    <row r="21" spans="3:10" ht="15.75" customHeight="1">
      <c r="C21" s="36" t="s">
        <v>176</v>
      </c>
      <c r="D21" s="49">
        <f>D4/D6</f>
        <v>0.9894142864191124</v>
      </c>
      <c r="F21" s="53"/>
      <c r="J21" s="52"/>
    </row>
    <row r="22" spans="3:10" ht="15.75" customHeight="1">
      <c r="C22" s="36" t="s">
        <v>177</v>
      </c>
      <c r="D22" s="49">
        <f>D5/D6</f>
        <v>0.010585713580887607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2006-06-30T04:37:02Z</dcterms:modified>
  <cp:category/>
  <cp:version/>
  <cp:contentType/>
  <cp:contentStatus/>
</cp:coreProperties>
</file>