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'し尿処理の状況'!$A$2:$AC$92</definedName>
    <definedName name="_xlnm.Print_Area" localSheetId="0">'水洗化人口等'!$A$2:$U$92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<sst xmlns="http://schemas.openxmlformats.org/spreadsheetml/2006/main" count="745" uniqueCount="256">
  <si>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</si>
  <si>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</si>
  <si>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</si>
  <si>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</si>
  <si>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</si>
  <si>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</si>
  <si>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</si>
  <si>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</si>
  <si>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</si>
  <si>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</si>
  <si>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</si>
  <si>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</si>
  <si>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</si>
  <si>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</si>
  <si>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</si>
  <si>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</si>
  <si>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</si>
  <si>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</si>
  <si>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</si>
  <si>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</si>
  <si>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</si>
  <si>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</si>
  <si>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</si>
  <si>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</si>
  <si>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</si>
  <si>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</si>
  <si>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</si>
  <si>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志摩町</t>
  </si>
  <si>
    <t>新宮町</t>
  </si>
  <si>
    <t>広川町</t>
  </si>
  <si>
    <t>福岡県</t>
  </si>
  <si>
    <t>筑後市</t>
  </si>
  <si>
    <t>筑紫野市</t>
  </si>
  <si>
    <t>那珂川町</t>
  </si>
  <si>
    <t>筑穂町</t>
  </si>
  <si>
    <t>勝山町</t>
  </si>
  <si>
    <t>山川町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</si>
  <si>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</si>
  <si>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</si>
  <si>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</si>
  <si>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</si>
  <si>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</si>
  <si>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</si>
  <si>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</si>
  <si>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</si>
  <si>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</si>
  <si>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</si>
  <si>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</si>
  <si>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</si>
  <si>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</si>
  <si>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</si>
  <si>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</si>
  <si>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</si>
  <si>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</si>
  <si>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</si>
  <si>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</si>
  <si>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</si>
  <si>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</si>
  <si>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</si>
  <si>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</si>
  <si>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</si>
  <si>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</si>
  <si>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</si>
  <si>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</si>
  <si>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</si>
  <si>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</si>
  <si>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</si>
  <si>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</si>
  <si>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</si>
  <si>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</si>
  <si>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</si>
  <si>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</si>
  <si>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</si>
  <si>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</si>
  <si>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</si>
  <si>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</si>
  <si>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</si>
  <si>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</si>
  <si>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</si>
  <si>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</si>
  <si>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40222</t>
  </si>
  <si>
    <t>前原市</t>
  </si>
  <si>
    <t>40223</t>
  </si>
  <si>
    <t>古賀市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</si>
  <si>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</si>
  <si>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</si>
  <si>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</si>
  <si>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</si>
  <si>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</si>
  <si>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</si>
  <si>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</si>
  <si>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</si>
  <si>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</si>
  <si>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</si>
  <si>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</si>
  <si>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</si>
  <si>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</si>
  <si>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</si>
  <si>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</si>
  <si>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</si>
  <si>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</si>
  <si>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</si>
  <si>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</si>
  <si>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</si>
  <si>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</si>
  <si>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</si>
  <si>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</si>
  <si>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</si>
  <si>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</si>
  <si>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</si>
  <si>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</si>
  <si>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</si>
  <si>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</si>
  <si>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</si>
  <si>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</si>
  <si>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</si>
  <si>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</si>
  <si>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</si>
  <si>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</si>
  <si>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</si>
  <si>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</si>
  <si>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</si>
  <si>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</si>
  <si>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</si>
  <si>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</si>
  <si>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</si>
  <si>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</si>
  <si>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</si>
  <si>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</si>
  <si>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</si>
  <si>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</si>
  <si>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</si>
  <si>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</si>
  <si>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40462</t>
  </si>
  <si>
    <t>二丈町</t>
  </si>
  <si>
    <t>40463</t>
  </si>
  <si>
    <t>40503</t>
  </si>
  <si>
    <t>大刀洗町</t>
  </si>
  <si>
    <t>40522</t>
  </si>
  <si>
    <t>大木町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</si>
  <si>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</si>
  <si>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</si>
  <si>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</si>
  <si>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</si>
  <si>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</si>
  <si>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</si>
  <si>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</si>
  <si>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</si>
  <si>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</si>
  <si>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</si>
  <si>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</si>
  <si>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</si>
  <si>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</si>
  <si>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</si>
  <si>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</si>
  <si>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</si>
  <si>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</si>
  <si>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</si>
  <si>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</si>
  <si>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</si>
  <si>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</si>
  <si>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</si>
  <si>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</si>
  <si>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</si>
  <si>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</si>
  <si>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</si>
  <si>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</si>
  <si>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</si>
  <si>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</si>
  <si>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</si>
  <si>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</si>
  <si>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</si>
  <si>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</si>
  <si>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</si>
  <si>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</si>
  <si>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</si>
  <si>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</si>
  <si>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</si>
  <si>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</si>
  <si>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</si>
  <si>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</si>
  <si>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</si>
  <si>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</si>
  <si>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</si>
  <si>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</si>
  <si>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</si>
  <si>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</si>
  <si>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</si>
  <si>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40645</t>
  </si>
  <si>
    <t>大平村</t>
  </si>
  <si>
    <t>福岡県合計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</si>
  <si>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</si>
  <si>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</si>
  <si>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</si>
  <si>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</si>
  <si>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</si>
  <si>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</si>
  <si>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</si>
  <si>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</si>
  <si>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</si>
  <si>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</si>
  <si>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</si>
  <si>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</si>
  <si>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</si>
  <si>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</si>
  <si>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</si>
  <si>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</si>
  <si>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</si>
  <si>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</si>
  <si>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</si>
  <si>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</si>
  <si>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</si>
  <si>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</si>
  <si>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</si>
  <si>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</si>
  <si>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</si>
  <si>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</si>
  <si>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</si>
  <si>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</si>
  <si>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</si>
  <si>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</si>
  <si>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</si>
  <si>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</si>
  <si>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</si>
  <si>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</si>
  <si>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</si>
  <si>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</si>
  <si>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</si>
  <si>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</si>
  <si>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</si>
  <si>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</si>
  <si>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</si>
  <si>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</si>
  <si>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</si>
  <si>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</si>
  <si>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</si>
  <si>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</si>
  <si>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</si>
  <si>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</si>
  <si>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</si>
  <si>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</si>
  <si>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</si>
  <si>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</si>
  <si>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</si>
  <si>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</si>
  <si>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</si>
  <si>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40224</t>
  </si>
  <si>
    <t>福津市</t>
  </si>
  <si>
    <t>40225</t>
  </si>
  <si>
    <t>うきは市</t>
  </si>
  <si>
    <t>40447</t>
  </si>
  <si>
    <t>筑前町</t>
  </si>
  <si>
    <t>40448</t>
  </si>
  <si>
    <t>東峰村</t>
  </si>
  <si>
    <t>川崎町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</si>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</sst>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9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200</v>
      </c>
      <c r="B2" s="65" t="s">
        <v>1</v>
      </c>
      <c r="C2" s="68" t="s">
        <v>2</v>
      </c>
      <c r="D2" s="5" t="s">
        <v>201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202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203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204</v>
      </c>
      <c r="F4" s="77" t="s">
        <v>4</v>
      </c>
      <c r="G4" s="77" t="s">
        <v>5</v>
      </c>
      <c r="H4" s="77" t="s">
        <v>6</v>
      </c>
      <c r="I4" s="6" t="s">
        <v>204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205</v>
      </c>
      <c r="S4" s="77" t="s">
        <v>206</v>
      </c>
      <c r="T4" s="79" t="s">
        <v>207</v>
      </c>
      <c r="U4" s="79" t="s">
        <v>208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209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210</v>
      </c>
      <c r="E6" s="10" t="s">
        <v>210</v>
      </c>
      <c r="F6" s="11" t="s">
        <v>14</v>
      </c>
      <c r="G6" s="10" t="s">
        <v>210</v>
      </c>
      <c r="H6" s="10" t="s">
        <v>210</v>
      </c>
      <c r="I6" s="10" t="s">
        <v>210</v>
      </c>
      <c r="J6" s="11" t="s">
        <v>14</v>
      </c>
      <c r="K6" s="10" t="s">
        <v>210</v>
      </c>
      <c r="L6" s="11" t="s">
        <v>14</v>
      </c>
      <c r="M6" s="10" t="s">
        <v>210</v>
      </c>
      <c r="N6" s="11" t="s">
        <v>14</v>
      </c>
      <c r="O6" s="10" t="s">
        <v>210</v>
      </c>
      <c r="P6" s="10" t="s">
        <v>210</v>
      </c>
      <c r="Q6" s="11" t="s">
        <v>14</v>
      </c>
      <c r="R6" s="83"/>
      <c r="S6" s="83"/>
      <c r="T6" s="83"/>
      <c r="U6" s="80"/>
    </row>
    <row r="7" spans="1:21" ht="13.5">
      <c r="A7" s="54" t="s">
        <v>37</v>
      </c>
      <c r="B7" s="54" t="s">
        <v>38</v>
      </c>
      <c r="C7" s="55" t="s">
        <v>39</v>
      </c>
      <c r="D7" s="31">
        <f aca="true" t="shared" si="0" ref="D7:D70">E7+I7</f>
        <v>995698</v>
      </c>
      <c r="E7" s="32">
        <f aca="true" t="shared" si="1" ref="E7:E66">G7+H7</f>
        <v>9994</v>
      </c>
      <c r="F7" s="33">
        <f aca="true" t="shared" si="2" ref="F7:F42">E7/D7*100</f>
        <v>1.0037179948136885</v>
      </c>
      <c r="G7" s="31">
        <v>9994</v>
      </c>
      <c r="H7" s="31">
        <v>0</v>
      </c>
      <c r="I7" s="32">
        <f aca="true" t="shared" si="3" ref="I7:I66">K7+M7+O7</f>
        <v>985704</v>
      </c>
      <c r="J7" s="33">
        <f aca="true" t="shared" si="4" ref="J7:J42">I7/D7*100</f>
        <v>98.99628200518632</v>
      </c>
      <c r="K7" s="31">
        <v>983943</v>
      </c>
      <c r="L7" s="33">
        <f aca="true" t="shared" si="5" ref="L7:L42">K7/D7*100</f>
        <v>98.81942114978638</v>
      </c>
      <c r="M7" s="31">
        <v>0</v>
      </c>
      <c r="N7" s="33">
        <f aca="true" t="shared" si="6" ref="N7:N42">M7/D7*100</f>
        <v>0</v>
      </c>
      <c r="O7" s="31">
        <v>1761</v>
      </c>
      <c r="P7" s="31">
        <v>1761</v>
      </c>
      <c r="Q7" s="33">
        <f aca="true" t="shared" si="7" ref="Q7:Q42">O7/D7*100</f>
        <v>0.17686085539993052</v>
      </c>
      <c r="R7" s="31"/>
      <c r="S7" s="31" t="s">
        <v>255</v>
      </c>
      <c r="T7" s="31"/>
      <c r="U7" s="31"/>
    </row>
    <row r="8" spans="1:21" ht="13.5">
      <c r="A8" s="54" t="s">
        <v>37</v>
      </c>
      <c r="B8" s="54" t="s">
        <v>40</v>
      </c>
      <c r="C8" s="55" t="s">
        <v>41</v>
      </c>
      <c r="D8" s="31">
        <f t="shared" si="0"/>
        <v>1337576</v>
      </c>
      <c r="E8" s="32">
        <f t="shared" si="1"/>
        <v>13685</v>
      </c>
      <c r="F8" s="33">
        <f t="shared" si="2"/>
        <v>1.0231194339611358</v>
      </c>
      <c r="G8" s="31">
        <v>13677</v>
      </c>
      <c r="H8" s="31">
        <v>8</v>
      </c>
      <c r="I8" s="32">
        <f t="shared" si="3"/>
        <v>1323891</v>
      </c>
      <c r="J8" s="33">
        <f t="shared" si="4"/>
        <v>98.97688056603886</v>
      </c>
      <c r="K8" s="31">
        <v>1307076</v>
      </c>
      <c r="L8" s="33">
        <f t="shared" si="5"/>
        <v>97.71975573724409</v>
      </c>
      <c r="M8" s="31">
        <v>0</v>
      </c>
      <c r="N8" s="33">
        <f t="shared" si="6"/>
        <v>0</v>
      </c>
      <c r="O8" s="31">
        <v>16815</v>
      </c>
      <c r="P8" s="31">
        <v>4199</v>
      </c>
      <c r="Q8" s="33">
        <f t="shared" si="7"/>
        <v>1.2571248287947752</v>
      </c>
      <c r="R8" s="31"/>
      <c r="S8" s="31" t="s">
        <v>255</v>
      </c>
      <c r="T8" s="31"/>
      <c r="U8" s="31"/>
    </row>
    <row r="9" spans="1:21" ht="13.5">
      <c r="A9" s="54" t="s">
        <v>37</v>
      </c>
      <c r="B9" s="54" t="s">
        <v>42</v>
      </c>
      <c r="C9" s="55" t="s">
        <v>43</v>
      </c>
      <c r="D9" s="31">
        <f t="shared" si="0"/>
        <v>135690</v>
      </c>
      <c r="E9" s="32">
        <f t="shared" si="1"/>
        <v>65830</v>
      </c>
      <c r="F9" s="33">
        <f t="shared" si="2"/>
        <v>48.51499742059106</v>
      </c>
      <c r="G9" s="31">
        <v>65779</v>
      </c>
      <c r="H9" s="31">
        <v>51</v>
      </c>
      <c r="I9" s="32">
        <f t="shared" si="3"/>
        <v>69860</v>
      </c>
      <c r="J9" s="33">
        <f t="shared" si="4"/>
        <v>51.48500257940894</v>
      </c>
      <c r="K9" s="31">
        <v>32862</v>
      </c>
      <c r="L9" s="33">
        <f t="shared" si="5"/>
        <v>24.218439089100155</v>
      </c>
      <c r="M9" s="31">
        <v>0</v>
      </c>
      <c r="N9" s="33">
        <f t="shared" si="6"/>
        <v>0</v>
      </c>
      <c r="O9" s="31">
        <v>36998</v>
      </c>
      <c r="P9" s="31">
        <v>26017</v>
      </c>
      <c r="Q9" s="33">
        <f t="shared" si="7"/>
        <v>27.266563490308794</v>
      </c>
      <c r="R9" s="31"/>
      <c r="S9" s="31" t="s">
        <v>255</v>
      </c>
      <c r="T9" s="31"/>
      <c r="U9" s="31"/>
    </row>
    <row r="10" spans="1:21" ht="13.5">
      <c r="A10" s="54" t="s">
        <v>37</v>
      </c>
      <c r="B10" s="54" t="s">
        <v>44</v>
      </c>
      <c r="C10" s="55" t="s">
        <v>45</v>
      </c>
      <c r="D10" s="31">
        <f t="shared" si="0"/>
        <v>306020</v>
      </c>
      <c r="E10" s="32">
        <f t="shared" si="1"/>
        <v>62250</v>
      </c>
      <c r="F10" s="33">
        <f t="shared" si="2"/>
        <v>20.341807724985294</v>
      </c>
      <c r="G10" s="31">
        <v>61894</v>
      </c>
      <c r="H10" s="31">
        <v>356</v>
      </c>
      <c r="I10" s="32">
        <f t="shared" si="3"/>
        <v>243770</v>
      </c>
      <c r="J10" s="33">
        <f t="shared" si="4"/>
        <v>79.6581922750147</v>
      </c>
      <c r="K10" s="31">
        <v>160107</v>
      </c>
      <c r="L10" s="33">
        <f t="shared" si="5"/>
        <v>52.31912946866218</v>
      </c>
      <c r="M10" s="31">
        <v>0</v>
      </c>
      <c r="N10" s="33">
        <f t="shared" si="6"/>
        <v>0</v>
      </c>
      <c r="O10" s="31">
        <v>83663</v>
      </c>
      <c r="P10" s="31">
        <v>47779</v>
      </c>
      <c r="Q10" s="33">
        <f t="shared" si="7"/>
        <v>27.339062806352526</v>
      </c>
      <c r="R10" s="31" t="s">
        <v>255</v>
      </c>
      <c r="S10" s="31"/>
      <c r="T10" s="31"/>
      <c r="U10" s="31"/>
    </row>
    <row r="11" spans="1:21" ht="13.5">
      <c r="A11" s="54" t="s">
        <v>37</v>
      </c>
      <c r="B11" s="54" t="s">
        <v>46</v>
      </c>
      <c r="C11" s="55" t="s">
        <v>47</v>
      </c>
      <c r="D11" s="31">
        <f t="shared" si="0"/>
        <v>59786</v>
      </c>
      <c r="E11" s="32">
        <f t="shared" si="1"/>
        <v>40470</v>
      </c>
      <c r="F11" s="33">
        <f t="shared" si="2"/>
        <v>67.69143277690429</v>
      </c>
      <c r="G11" s="31">
        <v>40330</v>
      </c>
      <c r="H11" s="31">
        <v>140</v>
      </c>
      <c r="I11" s="32">
        <f t="shared" si="3"/>
        <v>19316</v>
      </c>
      <c r="J11" s="33">
        <f t="shared" si="4"/>
        <v>32.30856722309571</v>
      </c>
      <c r="K11" s="31">
        <v>0</v>
      </c>
      <c r="L11" s="33">
        <f t="shared" si="5"/>
        <v>0</v>
      </c>
      <c r="M11" s="31">
        <v>5274</v>
      </c>
      <c r="N11" s="33">
        <f t="shared" si="6"/>
        <v>8.821463218813768</v>
      </c>
      <c r="O11" s="31">
        <v>14042</v>
      </c>
      <c r="P11" s="31">
        <v>8241</v>
      </c>
      <c r="Q11" s="33">
        <f t="shared" si="7"/>
        <v>23.48710400428194</v>
      </c>
      <c r="R11" s="31" t="s">
        <v>255</v>
      </c>
      <c r="S11" s="31"/>
      <c r="T11" s="31"/>
      <c r="U11" s="31"/>
    </row>
    <row r="12" spans="1:21" ht="13.5">
      <c r="A12" s="54" t="s">
        <v>37</v>
      </c>
      <c r="B12" s="54" t="s">
        <v>48</v>
      </c>
      <c r="C12" s="55" t="s">
        <v>49</v>
      </c>
      <c r="D12" s="31">
        <f t="shared" si="0"/>
        <v>80941</v>
      </c>
      <c r="E12" s="32">
        <f t="shared" si="1"/>
        <v>31259</v>
      </c>
      <c r="F12" s="33">
        <f t="shared" si="2"/>
        <v>38.619488269233145</v>
      </c>
      <c r="G12" s="31">
        <v>31259</v>
      </c>
      <c r="H12" s="31">
        <v>0</v>
      </c>
      <c r="I12" s="32">
        <f t="shared" si="3"/>
        <v>49682</v>
      </c>
      <c r="J12" s="33">
        <f t="shared" si="4"/>
        <v>61.38051173076685</v>
      </c>
      <c r="K12" s="31">
        <v>35825</v>
      </c>
      <c r="L12" s="33">
        <f t="shared" si="5"/>
        <v>44.260634289173595</v>
      </c>
      <c r="M12" s="31">
        <v>0</v>
      </c>
      <c r="N12" s="33">
        <f t="shared" si="6"/>
        <v>0</v>
      </c>
      <c r="O12" s="31">
        <v>13857</v>
      </c>
      <c r="P12" s="31">
        <v>10436</v>
      </c>
      <c r="Q12" s="33">
        <f t="shared" si="7"/>
        <v>17.11987744159326</v>
      </c>
      <c r="R12" s="31"/>
      <c r="S12" s="31" t="s">
        <v>255</v>
      </c>
      <c r="T12" s="31"/>
      <c r="U12" s="31"/>
    </row>
    <row r="13" spans="1:21" ht="13.5">
      <c r="A13" s="54" t="s">
        <v>37</v>
      </c>
      <c r="B13" s="54" t="s">
        <v>50</v>
      </c>
      <c r="C13" s="55" t="s">
        <v>51</v>
      </c>
      <c r="D13" s="31">
        <f t="shared" si="0"/>
        <v>53438</v>
      </c>
      <c r="E13" s="32">
        <f t="shared" si="1"/>
        <v>28937</v>
      </c>
      <c r="F13" s="33">
        <f t="shared" si="2"/>
        <v>54.150604438788875</v>
      </c>
      <c r="G13" s="31">
        <v>28673</v>
      </c>
      <c r="H13" s="31">
        <v>264</v>
      </c>
      <c r="I13" s="32">
        <f t="shared" si="3"/>
        <v>24501</v>
      </c>
      <c r="J13" s="33">
        <f t="shared" si="4"/>
        <v>45.849395561211125</v>
      </c>
      <c r="K13" s="31">
        <v>0</v>
      </c>
      <c r="L13" s="33">
        <f t="shared" si="5"/>
        <v>0</v>
      </c>
      <c r="M13" s="31">
        <v>207</v>
      </c>
      <c r="N13" s="33">
        <f t="shared" si="6"/>
        <v>0.38736479658669865</v>
      </c>
      <c r="O13" s="31">
        <v>24294</v>
      </c>
      <c r="P13" s="31">
        <v>18044</v>
      </c>
      <c r="Q13" s="33">
        <f t="shared" si="7"/>
        <v>45.46203076462442</v>
      </c>
      <c r="R13" s="31" t="s">
        <v>255</v>
      </c>
      <c r="S13" s="31"/>
      <c r="T13" s="31"/>
      <c r="U13" s="31"/>
    </row>
    <row r="14" spans="1:21" ht="13.5">
      <c r="A14" s="54" t="s">
        <v>37</v>
      </c>
      <c r="B14" s="54" t="s">
        <v>52</v>
      </c>
      <c r="C14" s="55" t="s">
        <v>53</v>
      </c>
      <c r="D14" s="31">
        <f t="shared" si="0"/>
        <v>76621</v>
      </c>
      <c r="E14" s="32">
        <f t="shared" si="1"/>
        <v>37256</v>
      </c>
      <c r="F14" s="33">
        <f t="shared" si="2"/>
        <v>48.62374544837577</v>
      </c>
      <c r="G14" s="31">
        <v>36882</v>
      </c>
      <c r="H14" s="31">
        <v>374</v>
      </c>
      <c r="I14" s="32">
        <f t="shared" si="3"/>
        <v>39365</v>
      </c>
      <c r="J14" s="33">
        <f t="shared" si="4"/>
        <v>51.37625455162422</v>
      </c>
      <c r="K14" s="31">
        <v>3273</v>
      </c>
      <c r="L14" s="33">
        <f t="shared" si="5"/>
        <v>4.271674867203508</v>
      </c>
      <c r="M14" s="31">
        <v>0</v>
      </c>
      <c r="N14" s="33">
        <f t="shared" si="6"/>
        <v>0</v>
      </c>
      <c r="O14" s="31">
        <v>36092</v>
      </c>
      <c r="P14" s="31">
        <v>19949</v>
      </c>
      <c r="Q14" s="33">
        <f t="shared" si="7"/>
        <v>47.10457968442072</v>
      </c>
      <c r="R14" s="31" t="s">
        <v>255</v>
      </c>
      <c r="S14" s="31"/>
      <c r="T14" s="31"/>
      <c r="U14" s="31"/>
    </row>
    <row r="15" spans="1:21" ht="13.5">
      <c r="A15" s="54" t="s">
        <v>37</v>
      </c>
      <c r="B15" s="54" t="s">
        <v>54</v>
      </c>
      <c r="C15" s="55" t="s">
        <v>55</v>
      </c>
      <c r="D15" s="31">
        <f t="shared" si="0"/>
        <v>11503</v>
      </c>
      <c r="E15" s="32">
        <f t="shared" si="1"/>
        <v>7089</v>
      </c>
      <c r="F15" s="33">
        <f t="shared" si="2"/>
        <v>61.62740154742241</v>
      </c>
      <c r="G15" s="31">
        <v>7079</v>
      </c>
      <c r="H15" s="31">
        <v>10</v>
      </c>
      <c r="I15" s="32">
        <f t="shared" si="3"/>
        <v>4414</v>
      </c>
      <c r="J15" s="33">
        <f t="shared" si="4"/>
        <v>38.37259845257759</v>
      </c>
      <c r="K15" s="31">
        <v>0</v>
      </c>
      <c r="L15" s="33">
        <f t="shared" si="5"/>
        <v>0</v>
      </c>
      <c r="M15" s="31">
        <v>625</v>
      </c>
      <c r="N15" s="33">
        <f t="shared" si="6"/>
        <v>5.433365209075893</v>
      </c>
      <c r="O15" s="31">
        <v>3789</v>
      </c>
      <c r="P15" s="31">
        <v>2307</v>
      </c>
      <c r="Q15" s="33">
        <f t="shared" si="7"/>
        <v>32.9392332435017</v>
      </c>
      <c r="R15" s="31" t="s">
        <v>255</v>
      </c>
      <c r="S15" s="31"/>
      <c r="T15" s="31"/>
      <c r="U15" s="31"/>
    </row>
    <row r="16" spans="1:21" ht="13.5">
      <c r="A16" s="54" t="s">
        <v>37</v>
      </c>
      <c r="B16" s="54" t="s">
        <v>56</v>
      </c>
      <c r="C16" s="55" t="s">
        <v>57</v>
      </c>
      <c r="D16" s="31">
        <f t="shared" si="0"/>
        <v>43027</v>
      </c>
      <c r="E16" s="32">
        <f t="shared" si="1"/>
        <v>19727</v>
      </c>
      <c r="F16" s="33">
        <f t="shared" si="2"/>
        <v>45.84795593464569</v>
      </c>
      <c r="G16" s="31">
        <v>19727</v>
      </c>
      <c r="H16" s="31">
        <v>0</v>
      </c>
      <c r="I16" s="32">
        <f t="shared" si="3"/>
        <v>23300</v>
      </c>
      <c r="J16" s="33">
        <f t="shared" si="4"/>
        <v>54.15204406535431</v>
      </c>
      <c r="K16" s="31">
        <v>2195</v>
      </c>
      <c r="L16" s="33">
        <f t="shared" si="5"/>
        <v>5.1014479280451805</v>
      </c>
      <c r="M16" s="31">
        <v>0</v>
      </c>
      <c r="N16" s="33">
        <f t="shared" si="6"/>
        <v>0</v>
      </c>
      <c r="O16" s="31">
        <v>21105</v>
      </c>
      <c r="P16" s="31">
        <v>5882</v>
      </c>
      <c r="Q16" s="33">
        <f t="shared" si="7"/>
        <v>49.050596137309135</v>
      </c>
      <c r="R16" s="31" t="s">
        <v>255</v>
      </c>
      <c r="S16" s="31"/>
      <c r="T16" s="31"/>
      <c r="U16" s="31"/>
    </row>
    <row r="17" spans="1:21" ht="13.5">
      <c r="A17" s="54" t="s">
        <v>37</v>
      </c>
      <c r="B17" s="54" t="s">
        <v>58</v>
      </c>
      <c r="C17" s="55" t="s">
        <v>59</v>
      </c>
      <c r="D17" s="31">
        <f t="shared" si="0"/>
        <v>39299</v>
      </c>
      <c r="E17" s="32">
        <f t="shared" si="1"/>
        <v>19765</v>
      </c>
      <c r="F17" s="33">
        <f t="shared" si="2"/>
        <v>50.29390060815797</v>
      </c>
      <c r="G17" s="31">
        <v>19765</v>
      </c>
      <c r="H17" s="31">
        <v>0</v>
      </c>
      <c r="I17" s="32">
        <f t="shared" si="3"/>
        <v>19534</v>
      </c>
      <c r="J17" s="33">
        <f t="shared" si="4"/>
        <v>49.70609939184203</v>
      </c>
      <c r="K17" s="31">
        <v>0</v>
      </c>
      <c r="L17" s="33">
        <f t="shared" si="5"/>
        <v>0</v>
      </c>
      <c r="M17" s="31">
        <v>290</v>
      </c>
      <c r="N17" s="33">
        <f t="shared" si="6"/>
        <v>0.7379322629074531</v>
      </c>
      <c r="O17" s="31">
        <v>19244</v>
      </c>
      <c r="P17" s="31">
        <v>8169</v>
      </c>
      <c r="Q17" s="33">
        <f t="shared" si="7"/>
        <v>48.96816712893458</v>
      </c>
      <c r="R17" s="31" t="s">
        <v>255</v>
      </c>
      <c r="S17" s="31"/>
      <c r="T17" s="31"/>
      <c r="U17" s="31"/>
    </row>
    <row r="18" spans="1:21" ht="13.5">
      <c r="A18" s="54" t="s">
        <v>37</v>
      </c>
      <c r="B18" s="54" t="s">
        <v>60</v>
      </c>
      <c r="C18" s="55" t="s">
        <v>31</v>
      </c>
      <c r="D18" s="31">
        <f t="shared" si="0"/>
        <v>47946</v>
      </c>
      <c r="E18" s="32">
        <f t="shared" si="1"/>
        <v>18431</v>
      </c>
      <c r="F18" s="33">
        <f t="shared" si="2"/>
        <v>38.441162975013555</v>
      </c>
      <c r="G18" s="31">
        <v>18406</v>
      </c>
      <c r="H18" s="31">
        <v>25</v>
      </c>
      <c r="I18" s="32">
        <f t="shared" si="3"/>
        <v>29515</v>
      </c>
      <c r="J18" s="33">
        <f t="shared" si="4"/>
        <v>61.558837024986445</v>
      </c>
      <c r="K18" s="31">
        <v>0</v>
      </c>
      <c r="L18" s="33">
        <f t="shared" si="5"/>
        <v>0</v>
      </c>
      <c r="M18" s="31">
        <v>0</v>
      </c>
      <c r="N18" s="33">
        <f t="shared" si="6"/>
        <v>0</v>
      </c>
      <c r="O18" s="31">
        <v>29515</v>
      </c>
      <c r="P18" s="31">
        <v>16766</v>
      </c>
      <c r="Q18" s="33">
        <f t="shared" si="7"/>
        <v>61.558837024986445</v>
      </c>
      <c r="R18" s="31" t="s">
        <v>255</v>
      </c>
      <c r="S18" s="31"/>
      <c r="T18" s="31"/>
      <c r="U18" s="31"/>
    </row>
    <row r="19" spans="1:21" ht="13.5">
      <c r="A19" s="54" t="s">
        <v>37</v>
      </c>
      <c r="B19" s="54" t="s">
        <v>61</v>
      </c>
      <c r="C19" s="55" t="s">
        <v>62</v>
      </c>
      <c r="D19" s="31">
        <f t="shared" si="0"/>
        <v>40853</v>
      </c>
      <c r="E19" s="32">
        <f t="shared" si="1"/>
        <v>15775</v>
      </c>
      <c r="F19" s="33">
        <f t="shared" si="2"/>
        <v>38.61405527133871</v>
      </c>
      <c r="G19" s="31">
        <v>15517</v>
      </c>
      <c r="H19" s="31">
        <v>258</v>
      </c>
      <c r="I19" s="32">
        <f t="shared" si="3"/>
        <v>25078</v>
      </c>
      <c r="J19" s="33">
        <f t="shared" si="4"/>
        <v>61.3859447286613</v>
      </c>
      <c r="K19" s="31">
        <v>0</v>
      </c>
      <c r="L19" s="33">
        <f t="shared" si="5"/>
        <v>0</v>
      </c>
      <c r="M19" s="31">
        <v>0</v>
      </c>
      <c r="N19" s="33">
        <f t="shared" si="6"/>
        <v>0</v>
      </c>
      <c r="O19" s="31">
        <v>25078</v>
      </c>
      <c r="P19" s="31">
        <v>9657</v>
      </c>
      <c r="Q19" s="33">
        <f t="shared" si="7"/>
        <v>61.3859447286613</v>
      </c>
      <c r="R19" s="31" t="s">
        <v>255</v>
      </c>
      <c r="S19" s="31"/>
      <c r="T19" s="31"/>
      <c r="U19" s="31"/>
    </row>
    <row r="20" spans="1:21" ht="13.5">
      <c r="A20" s="54" t="s">
        <v>37</v>
      </c>
      <c r="B20" s="54" t="s">
        <v>63</v>
      </c>
      <c r="C20" s="55" t="s">
        <v>64</v>
      </c>
      <c r="D20" s="31">
        <f t="shared" si="0"/>
        <v>71990</v>
      </c>
      <c r="E20" s="32">
        <f t="shared" si="1"/>
        <v>39488</v>
      </c>
      <c r="F20" s="33">
        <f t="shared" si="2"/>
        <v>54.852062786498124</v>
      </c>
      <c r="G20" s="31">
        <v>38928</v>
      </c>
      <c r="H20" s="31">
        <v>560</v>
      </c>
      <c r="I20" s="32">
        <f t="shared" si="3"/>
        <v>32502</v>
      </c>
      <c r="J20" s="33">
        <f t="shared" si="4"/>
        <v>45.147937213501876</v>
      </c>
      <c r="K20" s="31">
        <v>5233</v>
      </c>
      <c r="L20" s="33">
        <f t="shared" si="5"/>
        <v>7.269065147937213</v>
      </c>
      <c r="M20" s="31">
        <v>0</v>
      </c>
      <c r="N20" s="33">
        <f t="shared" si="6"/>
        <v>0</v>
      </c>
      <c r="O20" s="31">
        <v>27269</v>
      </c>
      <c r="P20" s="31">
        <v>15105</v>
      </c>
      <c r="Q20" s="33">
        <f t="shared" si="7"/>
        <v>37.878872065564664</v>
      </c>
      <c r="R20" s="31"/>
      <c r="S20" s="31" t="s">
        <v>255</v>
      </c>
      <c r="T20" s="31"/>
      <c r="U20" s="31"/>
    </row>
    <row r="21" spans="1:21" ht="13.5">
      <c r="A21" s="54" t="s">
        <v>37</v>
      </c>
      <c r="B21" s="54" t="s">
        <v>65</v>
      </c>
      <c r="C21" s="55" t="s">
        <v>66</v>
      </c>
      <c r="D21" s="31">
        <f t="shared" si="0"/>
        <v>29063</v>
      </c>
      <c r="E21" s="32">
        <f t="shared" si="1"/>
        <v>17604</v>
      </c>
      <c r="F21" s="33">
        <f t="shared" si="2"/>
        <v>60.5718611292709</v>
      </c>
      <c r="G21" s="31">
        <v>17164</v>
      </c>
      <c r="H21" s="31">
        <v>440</v>
      </c>
      <c r="I21" s="32">
        <f t="shared" si="3"/>
        <v>11459</v>
      </c>
      <c r="J21" s="33">
        <f t="shared" si="4"/>
        <v>39.42813887072911</v>
      </c>
      <c r="K21" s="31">
        <v>4620</v>
      </c>
      <c r="L21" s="33">
        <f t="shared" si="5"/>
        <v>15.896500705364208</v>
      </c>
      <c r="M21" s="31">
        <v>0</v>
      </c>
      <c r="N21" s="33">
        <f t="shared" si="6"/>
        <v>0</v>
      </c>
      <c r="O21" s="31">
        <v>6839</v>
      </c>
      <c r="P21" s="31">
        <v>5806</v>
      </c>
      <c r="Q21" s="33">
        <f t="shared" si="7"/>
        <v>23.531638165364896</v>
      </c>
      <c r="R21" s="31" t="s">
        <v>255</v>
      </c>
      <c r="S21" s="31"/>
      <c r="T21" s="31"/>
      <c r="U21" s="31"/>
    </row>
    <row r="22" spans="1:21" ht="13.5">
      <c r="A22" s="54" t="s">
        <v>37</v>
      </c>
      <c r="B22" s="54" t="s">
        <v>67</v>
      </c>
      <c r="C22" s="55" t="s">
        <v>68</v>
      </c>
      <c r="D22" s="31">
        <f t="shared" si="0"/>
        <v>48636</v>
      </c>
      <c r="E22" s="32">
        <f t="shared" si="1"/>
        <v>22826</v>
      </c>
      <c r="F22" s="33">
        <f t="shared" si="2"/>
        <v>46.9323135126244</v>
      </c>
      <c r="G22" s="31">
        <v>22821</v>
      </c>
      <c r="H22" s="31">
        <v>5</v>
      </c>
      <c r="I22" s="32">
        <f t="shared" si="3"/>
        <v>25810</v>
      </c>
      <c r="J22" s="33">
        <f t="shared" si="4"/>
        <v>53.06768648737561</v>
      </c>
      <c r="K22" s="31">
        <v>10680</v>
      </c>
      <c r="L22" s="33">
        <f t="shared" si="5"/>
        <v>21.959042684431285</v>
      </c>
      <c r="M22" s="31">
        <v>5451</v>
      </c>
      <c r="N22" s="33">
        <f t="shared" si="6"/>
        <v>11.207747347643721</v>
      </c>
      <c r="O22" s="31">
        <v>9679</v>
      </c>
      <c r="P22" s="31">
        <v>6533</v>
      </c>
      <c r="Q22" s="33">
        <f t="shared" si="7"/>
        <v>19.9008964553006</v>
      </c>
      <c r="R22" s="31" t="s">
        <v>255</v>
      </c>
      <c r="S22" s="31"/>
      <c r="T22" s="31"/>
      <c r="U22" s="31"/>
    </row>
    <row r="23" spans="1:21" ht="13.5">
      <c r="A23" s="54" t="s">
        <v>37</v>
      </c>
      <c r="B23" s="54" t="s">
        <v>69</v>
      </c>
      <c r="C23" s="55" t="s">
        <v>70</v>
      </c>
      <c r="D23" s="31">
        <f t="shared" si="0"/>
        <v>57469</v>
      </c>
      <c r="E23" s="32">
        <f t="shared" si="1"/>
        <v>14588</v>
      </c>
      <c r="F23" s="33">
        <f t="shared" si="2"/>
        <v>25.384120134333294</v>
      </c>
      <c r="G23" s="31">
        <v>14588</v>
      </c>
      <c r="H23" s="31">
        <v>0</v>
      </c>
      <c r="I23" s="32">
        <f t="shared" si="3"/>
        <v>42881</v>
      </c>
      <c r="J23" s="33">
        <f t="shared" si="4"/>
        <v>74.61587986566671</v>
      </c>
      <c r="K23" s="31">
        <v>24581</v>
      </c>
      <c r="L23" s="33">
        <f t="shared" si="5"/>
        <v>42.77262524143451</v>
      </c>
      <c r="M23" s="31">
        <v>0</v>
      </c>
      <c r="N23" s="33">
        <f t="shared" si="6"/>
        <v>0</v>
      </c>
      <c r="O23" s="31">
        <v>18300</v>
      </c>
      <c r="P23" s="31">
        <v>10898</v>
      </c>
      <c r="Q23" s="33">
        <f t="shared" si="7"/>
        <v>31.84325462423219</v>
      </c>
      <c r="R23" s="31" t="s">
        <v>255</v>
      </c>
      <c r="S23" s="31"/>
      <c r="T23" s="31"/>
      <c r="U23" s="31"/>
    </row>
    <row r="24" spans="1:21" ht="13.5">
      <c r="A24" s="54" t="s">
        <v>37</v>
      </c>
      <c r="B24" s="54" t="s">
        <v>71</v>
      </c>
      <c r="C24" s="55" t="s">
        <v>32</v>
      </c>
      <c r="D24" s="31">
        <f t="shared" si="0"/>
        <v>96687</v>
      </c>
      <c r="E24" s="32">
        <f t="shared" si="1"/>
        <v>3447</v>
      </c>
      <c r="F24" s="33">
        <f t="shared" si="2"/>
        <v>3.5651121660616214</v>
      </c>
      <c r="G24" s="31">
        <v>3447</v>
      </c>
      <c r="H24" s="31">
        <v>0</v>
      </c>
      <c r="I24" s="32">
        <f t="shared" si="3"/>
        <v>93240</v>
      </c>
      <c r="J24" s="33">
        <f t="shared" si="4"/>
        <v>96.43488783393838</v>
      </c>
      <c r="K24" s="31">
        <v>76490</v>
      </c>
      <c r="L24" s="33">
        <f t="shared" si="5"/>
        <v>79.11094562867811</v>
      </c>
      <c r="M24" s="31">
        <v>2228</v>
      </c>
      <c r="N24" s="33">
        <f t="shared" si="6"/>
        <v>2.304342879601187</v>
      </c>
      <c r="O24" s="31">
        <v>14522</v>
      </c>
      <c r="P24" s="31">
        <v>12922</v>
      </c>
      <c r="Q24" s="33">
        <f t="shared" si="7"/>
        <v>15.019599325659087</v>
      </c>
      <c r="R24" s="31"/>
      <c r="S24" s="31" t="s">
        <v>255</v>
      </c>
      <c r="T24" s="31"/>
      <c r="U24" s="31"/>
    </row>
    <row r="25" spans="1:21" ht="13.5">
      <c r="A25" s="54" t="s">
        <v>37</v>
      </c>
      <c r="B25" s="54" t="s">
        <v>72</v>
      </c>
      <c r="C25" s="55" t="s">
        <v>73</v>
      </c>
      <c r="D25" s="31">
        <f t="shared" si="0"/>
        <v>109303</v>
      </c>
      <c r="E25" s="32">
        <f t="shared" si="1"/>
        <v>1029</v>
      </c>
      <c r="F25" s="33">
        <f t="shared" si="2"/>
        <v>0.9414197231548996</v>
      </c>
      <c r="G25" s="31">
        <v>1029</v>
      </c>
      <c r="H25" s="31">
        <v>0</v>
      </c>
      <c r="I25" s="32">
        <f t="shared" si="3"/>
        <v>108274</v>
      </c>
      <c r="J25" s="33">
        <f t="shared" si="4"/>
        <v>99.05858027684509</v>
      </c>
      <c r="K25" s="31">
        <v>106423</v>
      </c>
      <c r="L25" s="33">
        <f t="shared" si="5"/>
        <v>97.36512264073264</v>
      </c>
      <c r="M25" s="31">
        <v>0</v>
      </c>
      <c r="N25" s="33">
        <f t="shared" si="6"/>
        <v>0</v>
      </c>
      <c r="O25" s="31">
        <v>1851</v>
      </c>
      <c r="P25" s="31">
        <v>74</v>
      </c>
      <c r="Q25" s="33">
        <f t="shared" si="7"/>
        <v>1.6934576361124583</v>
      </c>
      <c r="R25" s="31" t="s">
        <v>255</v>
      </c>
      <c r="S25" s="31"/>
      <c r="T25" s="31"/>
      <c r="U25" s="31"/>
    </row>
    <row r="26" spans="1:21" ht="13.5">
      <c r="A26" s="54" t="s">
        <v>37</v>
      </c>
      <c r="B26" s="54" t="s">
        <v>74</v>
      </c>
      <c r="C26" s="55" t="s">
        <v>75</v>
      </c>
      <c r="D26" s="31">
        <f t="shared" si="0"/>
        <v>92410</v>
      </c>
      <c r="E26" s="32">
        <f t="shared" si="1"/>
        <v>924</v>
      </c>
      <c r="F26" s="33">
        <f t="shared" si="2"/>
        <v>0.9998917866031816</v>
      </c>
      <c r="G26" s="31">
        <v>924</v>
      </c>
      <c r="H26" s="31">
        <v>0</v>
      </c>
      <c r="I26" s="32">
        <f t="shared" si="3"/>
        <v>91486</v>
      </c>
      <c r="J26" s="33">
        <f t="shared" si="4"/>
        <v>99.00010821339681</v>
      </c>
      <c r="K26" s="31">
        <v>87134</v>
      </c>
      <c r="L26" s="33">
        <f t="shared" si="5"/>
        <v>94.29066118385457</v>
      </c>
      <c r="M26" s="31">
        <v>0</v>
      </c>
      <c r="N26" s="33">
        <f t="shared" si="6"/>
        <v>0</v>
      </c>
      <c r="O26" s="31">
        <v>4352</v>
      </c>
      <c r="P26" s="31">
        <v>137</v>
      </c>
      <c r="Q26" s="33">
        <f t="shared" si="7"/>
        <v>4.7094470295422575</v>
      </c>
      <c r="R26" s="31" t="s">
        <v>255</v>
      </c>
      <c r="S26" s="31"/>
      <c r="T26" s="31"/>
      <c r="U26" s="31"/>
    </row>
    <row r="27" spans="1:21" ht="13.5">
      <c r="A27" s="54" t="s">
        <v>37</v>
      </c>
      <c r="B27" s="54" t="s">
        <v>76</v>
      </c>
      <c r="C27" s="55" t="s">
        <v>77</v>
      </c>
      <c r="D27" s="31">
        <f t="shared" si="0"/>
        <v>93999</v>
      </c>
      <c r="E27" s="32">
        <f t="shared" si="1"/>
        <v>5737</v>
      </c>
      <c r="F27" s="33">
        <f t="shared" si="2"/>
        <v>6.103256417621464</v>
      </c>
      <c r="G27" s="31">
        <v>5511</v>
      </c>
      <c r="H27" s="31">
        <v>226</v>
      </c>
      <c r="I27" s="32">
        <f t="shared" si="3"/>
        <v>88262</v>
      </c>
      <c r="J27" s="33">
        <f t="shared" si="4"/>
        <v>93.89674358237853</v>
      </c>
      <c r="K27" s="31">
        <v>85182</v>
      </c>
      <c r="L27" s="33">
        <f t="shared" si="5"/>
        <v>90.62011297992531</v>
      </c>
      <c r="M27" s="31">
        <v>0</v>
      </c>
      <c r="N27" s="33">
        <f t="shared" si="6"/>
        <v>0</v>
      </c>
      <c r="O27" s="31">
        <v>3080</v>
      </c>
      <c r="P27" s="31">
        <v>2440</v>
      </c>
      <c r="Q27" s="33">
        <f t="shared" si="7"/>
        <v>3.276630602453218</v>
      </c>
      <c r="R27" s="31"/>
      <c r="S27" s="31" t="s">
        <v>255</v>
      </c>
      <c r="T27" s="31"/>
      <c r="U27" s="31"/>
    </row>
    <row r="28" spans="1:21" ht="13.5">
      <c r="A28" s="54" t="s">
        <v>37</v>
      </c>
      <c r="B28" s="54" t="s">
        <v>78</v>
      </c>
      <c r="C28" s="55" t="s">
        <v>79</v>
      </c>
      <c r="D28" s="31">
        <f t="shared" si="0"/>
        <v>66552</v>
      </c>
      <c r="E28" s="32">
        <f t="shared" si="1"/>
        <v>891</v>
      </c>
      <c r="F28" s="33">
        <f t="shared" si="2"/>
        <v>1.3388027407140282</v>
      </c>
      <c r="G28" s="31">
        <v>891</v>
      </c>
      <c r="H28" s="31">
        <v>0</v>
      </c>
      <c r="I28" s="32">
        <f t="shared" si="3"/>
        <v>65661</v>
      </c>
      <c r="J28" s="33">
        <f t="shared" si="4"/>
        <v>98.66119725928597</v>
      </c>
      <c r="K28" s="31">
        <v>62306</v>
      </c>
      <c r="L28" s="33">
        <f t="shared" si="5"/>
        <v>93.62002644548623</v>
      </c>
      <c r="M28" s="31">
        <v>0</v>
      </c>
      <c r="N28" s="33">
        <f t="shared" si="6"/>
        <v>0</v>
      </c>
      <c r="O28" s="31">
        <v>3355</v>
      </c>
      <c r="P28" s="31">
        <v>1668</v>
      </c>
      <c r="Q28" s="33">
        <f t="shared" si="7"/>
        <v>5.041170813799735</v>
      </c>
      <c r="R28" s="31"/>
      <c r="S28" s="31" t="s">
        <v>255</v>
      </c>
      <c r="T28" s="31"/>
      <c r="U28" s="31"/>
    </row>
    <row r="29" spans="1:21" ht="13.5">
      <c r="A29" s="54" t="s">
        <v>37</v>
      </c>
      <c r="B29" s="54" t="s">
        <v>80</v>
      </c>
      <c r="C29" s="55" t="s">
        <v>81</v>
      </c>
      <c r="D29" s="31">
        <f t="shared" si="0"/>
        <v>68077</v>
      </c>
      <c r="E29" s="32">
        <f t="shared" si="1"/>
        <v>16130</v>
      </c>
      <c r="F29" s="33">
        <f t="shared" si="2"/>
        <v>23.693758538125945</v>
      </c>
      <c r="G29" s="31">
        <v>15799</v>
      </c>
      <c r="H29" s="31">
        <v>331</v>
      </c>
      <c r="I29" s="32">
        <f t="shared" si="3"/>
        <v>51947</v>
      </c>
      <c r="J29" s="33">
        <f t="shared" si="4"/>
        <v>76.30624146187405</v>
      </c>
      <c r="K29" s="31">
        <v>46400</v>
      </c>
      <c r="L29" s="33">
        <f t="shared" si="5"/>
        <v>68.15811507557619</v>
      </c>
      <c r="M29" s="31">
        <v>0</v>
      </c>
      <c r="N29" s="33">
        <f t="shared" si="6"/>
        <v>0</v>
      </c>
      <c r="O29" s="31">
        <v>5547</v>
      </c>
      <c r="P29" s="31">
        <v>4714</v>
      </c>
      <c r="Q29" s="33">
        <f t="shared" si="7"/>
        <v>8.148126386297868</v>
      </c>
      <c r="R29" s="31" t="s">
        <v>255</v>
      </c>
      <c r="S29" s="31"/>
      <c r="T29" s="31"/>
      <c r="U29" s="31"/>
    </row>
    <row r="30" spans="1:21" ht="13.5">
      <c r="A30" s="54" t="s">
        <v>37</v>
      </c>
      <c r="B30" s="54" t="s">
        <v>82</v>
      </c>
      <c r="C30" s="55" t="s">
        <v>83</v>
      </c>
      <c r="D30" s="31">
        <f t="shared" si="0"/>
        <v>56442</v>
      </c>
      <c r="E30" s="32">
        <f t="shared" si="1"/>
        <v>12409</v>
      </c>
      <c r="F30" s="33">
        <f t="shared" si="2"/>
        <v>21.985400942560503</v>
      </c>
      <c r="G30" s="31">
        <v>12394</v>
      </c>
      <c r="H30" s="31">
        <v>15</v>
      </c>
      <c r="I30" s="32">
        <f t="shared" si="3"/>
        <v>44033</v>
      </c>
      <c r="J30" s="33">
        <f t="shared" si="4"/>
        <v>78.0145990574395</v>
      </c>
      <c r="K30" s="31">
        <v>35189</v>
      </c>
      <c r="L30" s="33">
        <f t="shared" si="5"/>
        <v>62.3454165337869</v>
      </c>
      <c r="M30" s="31">
        <v>0</v>
      </c>
      <c r="N30" s="33">
        <f t="shared" si="6"/>
        <v>0</v>
      </c>
      <c r="O30" s="31">
        <v>8844</v>
      </c>
      <c r="P30" s="31">
        <v>8644</v>
      </c>
      <c r="Q30" s="33">
        <f t="shared" si="7"/>
        <v>15.6691825236526</v>
      </c>
      <c r="R30" s="31" t="s">
        <v>255</v>
      </c>
      <c r="S30" s="31"/>
      <c r="T30" s="31"/>
      <c r="U30" s="31"/>
    </row>
    <row r="31" spans="1:21" ht="13.5">
      <c r="A31" s="54" t="s">
        <v>37</v>
      </c>
      <c r="B31" s="54" t="s">
        <v>246</v>
      </c>
      <c r="C31" s="55" t="s">
        <v>247</v>
      </c>
      <c r="D31" s="31">
        <f t="shared" si="0"/>
        <v>56410</v>
      </c>
      <c r="E31" s="32">
        <f t="shared" si="1"/>
        <v>17998</v>
      </c>
      <c r="F31" s="33">
        <f t="shared" si="2"/>
        <v>31.905690480411273</v>
      </c>
      <c r="G31" s="31">
        <v>17998</v>
      </c>
      <c r="H31" s="31">
        <v>0</v>
      </c>
      <c r="I31" s="32">
        <f t="shared" si="3"/>
        <v>38412</v>
      </c>
      <c r="J31" s="33">
        <f t="shared" si="4"/>
        <v>68.09430951958872</v>
      </c>
      <c r="K31" s="31">
        <v>9681</v>
      </c>
      <c r="L31" s="33">
        <f t="shared" si="5"/>
        <v>17.161850735685164</v>
      </c>
      <c r="M31" s="31">
        <v>10258</v>
      </c>
      <c r="N31" s="33">
        <f t="shared" si="6"/>
        <v>18.184719021450096</v>
      </c>
      <c r="O31" s="31">
        <v>18473</v>
      </c>
      <c r="P31" s="31">
        <v>17460</v>
      </c>
      <c r="Q31" s="33">
        <f t="shared" si="7"/>
        <v>32.74773976245346</v>
      </c>
      <c r="R31" s="31" t="s">
        <v>255</v>
      </c>
      <c r="S31" s="31"/>
      <c r="T31" s="31"/>
      <c r="U31" s="31"/>
    </row>
    <row r="32" spans="1:21" ht="13.5">
      <c r="A32" s="54" t="s">
        <v>37</v>
      </c>
      <c r="B32" s="54" t="s">
        <v>248</v>
      </c>
      <c r="C32" s="55" t="s">
        <v>249</v>
      </c>
      <c r="D32" s="31">
        <f t="shared" si="0"/>
        <v>34314</v>
      </c>
      <c r="E32" s="32">
        <f t="shared" si="1"/>
        <v>15531</v>
      </c>
      <c r="F32" s="33">
        <f t="shared" si="2"/>
        <v>45.26140933729673</v>
      </c>
      <c r="G32" s="31">
        <v>15050</v>
      </c>
      <c r="H32" s="31">
        <v>481</v>
      </c>
      <c r="I32" s="32">
        <f t="shared" si="3"/>
        <v>18783</v>
      </c>
      <c r="J32" s="33">
        <f t="shared" si="4"/>
        <v>54.73859066270327</v>
      </c>
      <c r="K32" s="31">
        <v>5775</v>
      </c>
      <c r="L32" s="33">
        <f t="shared" si="5"/>
        <v>16.82986536107711</v>
      </c>
      <c r="M32" s="31">
        <v>0</v>
      </c>
      <c r="N32" s="33">
        <f t="shared" si="6"/>
        <v>0</v>
      </c>
      <c r="O32" s="31">
        <v>13008</v>
      </c>
      <c r="P32" s="31">
        <v>9207</v>
      </c>
      <c r="Q32" s="33">
        <f t="shared" si="7"/>
        <v>37.908725301626156</v>
      </c>
      <c r="R32" s="31" t="s">
        <v>255</v>
      </c>
      <c r="S32" s="31"/>
      <c r="T32" s="31"/>
      <c r="U32" s="31"/>
    </row>
    <row r="33" spans="1:21" ht="13.5">
      <c r="A33" s="54" t="s">
        <v>37</v>
      </c>
      <c r="B33" s="54" t="s">
        <v>84</v>
      </c>
      <c r="C33" s="55" t="s">
        <v>33</v>
      </c>
      <c r="D33" s="31">
        <f t="shared" si="0"/>
        <v>47724</v>
      </c>
      <c r="E33" s="32">
        <f t="shared" si="1"/>
        <v>4142</v>
      </c>
      <c r="F33" s="33">
        <f t="shared" si="2"/>
        <v>8.679071326795743</v>
      </c>
      <c r="G33" s="31">
        <v>3995</v>
      </c>
      <c r="H33" s="31">
        <v>147</v>
      </c>
      <c r="I33" s="32">
        <f t="shared" si="3"/>
        <v>43582</v>
      </c>
      <c r="J33" s="33">
        <f t="shared" si="4"/>
        <v>91.32092867320426</v>
      </c>
      <c r="K33" s="31">
        <v>42164</v>
      </c>
      <c r="L33" s="33">
        <f t="shared" si="5"/>
        <v>88.3496773112061</v>
      </c>
      <c r="M33" s="31">
        <v>0</v>
      </c>
      <c r="N33" s="33">
        <f t="shared" si="6"/>
        <v>0</v>
      </c>
      <c r="O33" s="31">
        <v>1418</v>
      </c>
      <c r="P33" s="31">
        <v>1063</v>
      </c>
      <c r="Q33" s="33">
        <f t="shared" si="7"/>
        <v>2.9712513619981564</v>
      </c>
      <c r="R33" s="31" t="s">
        <v>255</v>
      </c>
      <c r="S33" s="31"/>
      <c r="T33" s="31"/>
      <c r="U33" s="31"/>
    </row>
    <row r="34" spans="1:21" ht="13.5">
      <c r="A34" s="54" t="s">
        <v>37</v>
      </c>
      <c r="B34" s="54" t="s">
        <v>85</v>
      </c>
      <c r="C34" s="55" t="s">
        <v>86</v>
      </c>
      <c r="D34" s="31">
        <f t="shared" si="0"/>
        <v>37735</v>
      </c>
      <c r="E34" s="32">
        <f t="shared" si="1"/>
        <v>7572</v>
      </c>
      <c r="F34" s="33">
        <f t="shared" si="2"/>
        <v>20.06625149065854</v>
      </c>
      <c r="G34" s="31">
        <v>7572</v>
      </c>
      <c r="H34" s="31">
        <v>0</v>
      </c>
      <c r="I34" s="32">
        <f t="shared" si="3"/>
        <v>30163</v>
      </c>
      <c r="J34" s="33">
        <f t="shared" si="4"/>
        <v>79.93374850934146</v>
      </c>
      <c r="K34" s="31">
        <v>22335</v>
      </c>
      <c r="L34" s="33">
        <f t="shared" si="5"/>
        <v>59.18908175433947</v>
      </c>
      <c r="M34" s="31">
        <v>3333</v>
      </c>
      <c r="N34" s="33">
        <f t="shared" si="6"/>
        <v>8.832648734596528</v>
      </c>
      <c r="O34" s="31">
        <v>4495</v>
      </c>
      <c r="P34" s="31">
        <v>3857</v>
      </c>
      <c r="Q34" s="33">
        <f t="shared" si="7"/>
        <v>11.912018020405458</v>
      </c>
      <c r="R34" s="31"/>
      <c r="S34" s="31" t="s">
        <v>255</v>
      </c>
      <c r="T34" s="31"/>
      <c r="U34" s="31"/>
    </row>
    <row r="35" spans="1:21" ht="13.5">
      <c r="A35" s="54" t="s">
        <v>37</v>
      </c>
      <c r="B35" s="54" t="s">
        <v>87</v>
      </c>
      <c r="C35" s="55" t="s">
        <v>88</v>
      </c>
      <c r="D35" s="31">
        <f t="shared" si="0"/>
        <v>31044</v>
      </c>
      <c r="E35" s="32">
        <f t="shared" si="1"/>
        <v>10115</v>
      </c>
      <c r="F35" s="33">
        <f t="shared" si="2"/>
        <v>32.582785723489245</v>
      </c>
      <c r="G35" s="31">
        <v>10115</v>
      </c>
      <c r="H35" s="31">
        <v>0</v>
      </c>
      <c r="I35" s="32">
        <f t="shared" si="3"/>
        <v>20929</v>
      </c>
      <c r="J35" s="33">
        <f t="shared" si="4"/>
        <v>67.41721427651076</v>
      </c>
      <c r="K35" s="31">
        <v>15831</v>
      </c>
      <c r="L35" s="33">
        <f t="shared" si="5"/>
        <v>50.9953614224971</v>
      </c>
      <c r="M35" s="31">
        <v>0</v>
      </c>
      <c r="N35" s="33">
        <f t="shared" si="6"/>
        <v>0</v>
      </c>
      <c r="O35" s="31">
        <v>5098</v>
      </c>
      <c r="P35" s="31">
        <v>4388</v>
      </c>
      <c r="Q35" s="33">
        <f t="shared" si="7"/>
        <v>16.421852854013657</v>
      </c>
      <c r="R35" s="31" t="s">
        <v>255</v>
      </c>
      <c r="S35" s="31"/>
      <c r="T35" s="31"/>
      <c r="U35" s="31"/>
    </row>
    <row r="36" spans="1:21" ht="13.5">
      <c r="A36" s="54" t="s">
        <v>37</v>
      </c>
      <c r="B36" s="54" t="s">
        <v>89</v>
      </c>
      <c r="C36" s="55" t="s">
        <v>90</v>
      </c>
      <c r="D36" s="31">
        <f t="shared" si="0"/>
        <v>40140</v>
      </c>
      <c r="E36" s="32">
        <f t="shared" si="1"/>
        <v>9696</v>
      </c>
      <c r="F36" s="33">
        <f t="shared" si="2"/>
        <v>24.155455904334826</v>
      </c>
      <c r="G36" s="31">
        <v>9696</v>
      </c>
      <c r="H36" s="31">
        <v>0</v>
      </c>
      <c r="I36" s="32">
        <f t="shared" si="3"/>
        <v>30444</v>
      </c>
      <c r="J36" s="33">
        <f t="shared" si="4"/>
        <v>75.84454409566517</v>
      </c>
      <c r="K36" s="31">
        <v>23474</v>
      </c>
      <c r="L36" s="33">
        <f t="shared" si="5"/>
        <v>58.48031888390632</v>
      </c>
      <c r="M36" s="31">
        <v>4637</v>
      </c>
      <c r="N36" s="33">
        <f t="shared" si="6"/>
        <v>11.552067762830093</v>
      </c>
      <c r="O36" s="31">
        <v>2333</v>
      </c>
      <c r="P36" s="31">
        <v>789</v>
      </c>
      <c r="Q36" s="33">
        <f t="shared" si="7"/>
        <v>5.812157448928749</v>
      </c>
      <c r="R36" s="31"/>
      <c r="S36" s="31" t="s">
        <v>255</v>
      </c>
      <c r="T36" s="31"/>
      <c r="U36" s="31"/>
    </row>
    <row r="37" spans="1:21" ht="13.5">
      <c r="A37" s="54" t="s">
        <v>37</v>
      </c>
      <c r="B37" s="54" t="s">
        <v>91</v>
      </c>
      <c r="C37" s="55" t="s">
        <v>92</v>
      </c>
      <c r="D37" s="31">
        <f t="shared" si="0"/>
        <v>25655</v>
      </c>
      <c r="E37" s="32">
        <f t="shared" si="1"/>
        <v>11775</v>
      </c>
      <c r="F37" s="33">
        <f t="shared" si="2"/>
        <v>45.89748587020074</v>
      </c>
      <c r="G37" s="31">
        <v>11775</v>
      </c>
      <c r="H37" s="31">
        <v>0</v>
      </c>
      <c r="I37" s="32">
        <f t="shared" si="3"/>
        <v>13880</v>
      </c>
      <c r="J37" s="33">
        <f t="shared" si="4"/>
        <v>54.10251412979926</v>
      </c>
      <c r="K37" s="31">
        <v>8115</v>
      </c>
      <c r="L37" s="33">
        <f t="shared" si="5"/>
        <v>31.631260962775286</v>
      </c>
      <c r="M37" s="31">
        <v>608</v>
      </c>
      <c r="N37" s="33">
        <f t="shared" si="6"/>
        <v>2.3699083999220423</v>
      </c>
      <c r="O37" s="31">
        <v>5157</v>
      </c>
      <c r="P37" s="31">
        <v>4917</v>
      </c>
      <c r="Q37" s="33">
        <f t="shared" si="7"/>
        <v>20.10134476710193</v>
      </c>
      <c r="R37" s="31"/>
      <c r="S37" s="31" t="s">
        <v>255</v>
      </c>
      <c r="T37" s="31"/>
      <c r="U37" s="31"/>
    </row>
    <row r="38" spans="1:21" ht="13.5">
      <c r="A38" s="54" t="s">
        <v>37</v>
      </c>
      <c r="B38" s="54" t="s">
        <v>93</v>
      </c>
      <c r="C38" s="55" t="s">
        <v>28</v>
      </c>
      <c r="D38" s="31">
        <f t="shared" si="0"/>
        <v>23143</v>
      </c>
      <c r="E38" s="32">
        <f t="shared" si="1"/>
        <v>4980</v>
      </c>
      <c r="F38" s="33">
        <f t="shared" si="2"/>
        <v>21.51838568897723</v>
      </c>
      <c r="G38" s="31">
        <v>4980</v>
      </c>
      <c r="H38" s="31">
        <v>0</v>
      </c>
      <c r="I38" s="32">
        <f t="shared" si="3"/>
        <v>18163</v>
      </c>
      <c r="J38" s="33">
        <f t="shared" si="4"/>
        <v>78.48161431102277</v>
      </c>
      <c r="K38" s="31">
        <v>9702</v>
      </c>
      <c r="L38" s="33">
        <f t="shared" si="5"/>
        <v>41.9219634446701</v>
      </c>
      <c r="M38" s="31">
        <v>2638</v>
      </c>
      <c r="N38" s="33">
        <f t="shared" si="6"/>
        <v>11.39869506978352</v>
      </c>
      <c r="O38" s="31">
        <v>5823</v>
      </c>
      <c r="P38" s="31">
        <v>4057</v>
      </c>
      <c r="Q38" s="33">
        <f t="shared" si="7"/>
        <v>25.160955796569155</v>
      </c>
      <c r="R38" s="31"/>
      <c r="S38" s="31" t="s">
        <v>255</v>
      </c>
      <c r="T38" s="31"/>
      <c r="U38" s="31"/>
    </row>
    <row r="39" spans="1:21" ht="13.5">
      <c r="A39" s="54" t="s">
        <v>37</v>
      </c>
      <c r="B39" s="54" t="s">
        <v>94</v>
      </c>
      <c r="C39" s="55" t="s">
        <v>95</v>
      </c>
      <c r="D39" s="31">
        <f t="shared" si="0"/>
        <v>7865</v>
      </c>
      <c r="E39" s="32">
        <f t="shared" si="1"/>
        <v>2677</v>
      </c>
      <c r="F39" s="33">
        <f t="shared" si="2"/>
        <v>34.0368722186904</v>
      </c>
      <c r="G39" s="31">
        <v>2582</v>
      </c>
      <c r="H39" s="31">
        <v>95</v>
      </c>
      <c r="I39" s="32">
        <f t="shared" si="3"/>
        <v>5188</v>
      </c>
      <c r="J39" s="33">
        <f t="shared" si="4"/>
        <v>65.9631277813096</v>
      </c>
      <c r="K39" s="31">
        <v>4448</v>
      </c>
      <c r="L39" s="33">
        <f t="shared" si="5"/>
        <v>56.55435473617292</v>
      </c>
      <c r="M39" s="31">
        <v>0</v>
      </c>
      <c r="N39" s="33">
        <f t="shared" si="6"/>
        <v>0</v>
      </c>
      <c r="O39" s="31">
        <v>740</v>
      </c>
      <c r="P39" s="31">
        <v>448</v>
      </c>
      <c r="Q39" s="33">
        <f t="shared" si="7"/>
        <v>9.408773045136682</v>
      </c>
      <c r="R39" s="31" t="s">
        <v>255</v>
      </c>
      <c r="S39" s="31"/>
      <c r="T39" s="31"/>
      <c r="U39" s="31"/>
    </row>
    <row r="40" spans="1:21" ht="13.5">
      <c r="A40" s="54" t="s">
        <v>37</v>
      </c>
      <c r="B40" s="54" t="s">
        <v>96</v>
      </c>
      <c r="C40" s="55" t="s">
        <v>97</v>
      </c>
      <c r="D40" s="31">
        <f t="shared" si="0"/>
        <v>37635</v>
      </c>
      <c r="E40" s="32">
        <f t="shared" si="1"/>
        <v>4394</v>
      </c>
      <c r="F40" s="33">
        <f t="shared" si="2"/>
        <v>11.675302245250432</v>
      </c>
      <c r="G40" s="31">
        <v>4394</v>
      </c>
      <c r="H40" s="31">
        <v>0</v>
      </c>
      <c r="I40" s="32">
        <f t="shared" si="3"/>
        <v>33241</v>
      </c>
      <c r="J40" s="33">
        <f t="shared" si="4"/>
        <v>88.32469775474956</v>
      </c>
      <c r="K40" s="31">
        <v>31452</v>
      </c>
      <c r="L40" s="33">
        <f t="shared" si="5"/>
        <v>83.57114388202471</v>
      </c>
      <c r="M40" s="31">
        <v>0</v>
      </c>
      <c r="N40" s="33">
        <f t="shared" si="6"/>
        <v>0</v>
      </c>
      <c r="O40" s="31">
        <v>1789</v>
      </c>
      <c r="P40" s="31">
        <v>1700</v>
      </c>
      <c r="Q40" s="33">
        <f t="shared" si="7"/>
        <v>4.753553872724857</v>
      </c>
      <c r="R40" s="31" t="s">
        <v>255</v>
      </c>
      <c r="S40" s="31"/>
      <c r="T40" s="31"/>
      <c r="U40" s="31"/>
    </row>
    <row r="41" spans="1:21" ht="13.5">
      <c r="A41" s="54" t="s">
        <v>37</v>
      </c>
      <c r="B41" s="54" t="s">
        <v>98</v>
      </c>
      <c r="C41" s="55" t="s">
        <v>99</v>
      </c>
      <c r="D41" s="31">
        <f t="shared" si="0"/>
        <v>16793</v>
      </c>
      <c r="E41" s="32">
        <f t="shared" si="1"/>
        <v>203</v>
      </c>
      <c r="F41" s="33">
        <f t="shared" si="2"/>
        <v>1.208837015423093</v>
      </c>
      <c r="G41" s="31">
        <v>203</v>
      </c>
      <c r="H41" s="31">
        <v>0</v>
      </c>
      <c r="I41" s="32">
        <f t="shared" si="3"/>
        <v>16590</v>
      </c>
      <c r="J41" s="33">
        <f t="shared" si="4"/>
        <v>98.79116298457691</v>
      </c>
      <c r="K41" s="31">
        <v>16534</v>
      </c>
      <c r="L41" s="33">
        <f t="shared" si="5"/>
        <v>98.45769070446019</v>
      </c>
      <c r="M41" s="31">
        <v>0</v>
      </c>
      <c r="N41" s="33">
        <f t="shared" si="6"/>
        <v>0</v>
      </c>
      <c r="O41" s="31">
        <v>56</v>
      </c>
      <c r="P41" s="31">
        <v>2</v>
      </c>
      <c r="Q41" s="33">
        <f t="shared" si="7"/>
        <v>0.3334722801167153</v>
      </c>
      <c r="R41" s="31" t="s">
        <v>255</v>
      </c>
      <c r="S41" s="31"/>
      <c r="T41" s="31"/>
      <c r="U41" s="31"/>
    </row>
    <row r="42" spans="1:21" ht="13.5">
      <c r="A42" s="54" t="s">
        <v>37</v>
      </c>
      <c r="B42" s="54" t="s">
        <v>100</v>
      </c>
      <c r="C42" s="55" t="s">
        <v>101</v>
      </c>
      <c r="D42" s="31">
        <f t="shared" si="0"/>
        <v>31939</v>
      </c>
      <c r="E42" s="32">
        <f t="shared" si="1"/>
        <v>12006</v>
      </c>
      <c r="F42" s="33">
        <f t="shared" si="2"/>
        <v>37.59040671279627</v>
      </c>
      <c r="G42" s="31">
        <v>12006</v>
      </c>
      <c r="H42" s="31">
        <v>0</v>
      </c>
      <c r="I42" s="32">
        <f t="shared" si="3"/>
        <v>19933</v>
      </c>
      <c r="J42" s="33">
        <f t="shared" si="4"/>
        <v>62.409593287203734</v>
      </c>
      <c r="K42" s="31">
        <v>11206</v>
      </c>
      <c r="L42" s="33">
        <f t="shared" si="5"/>
        <v>35.08563198597326</v>
      </c>
      <c r="M42" s="31">
        <v>374</v>
      </c>
      <c r="N42" s="33">
        <f t="shared" si="6"/>
        <v>1.1709821847897555</v>
      </c>
      <c r="O42" s="31">
        <v>8353</v>
      </c>
      <c r="P42" s="31">
        <v>7654</v>
      </c>
      <c r="Q42" s="33">
        <f t="shared" si="7"/>
        <v>26.152979116440715</v>
      </c>
      <c r="R42" s="31" t="s">
        <v>255</v>
      </c>
      <c r="S42" s="31"/>
      <c r="T42" s="31"/>
      <c r="U42" s="31"/>
    </row>
    <row r="43" spans="1:21" ht="13.5">
      <c r="A43" s="54" t="s">
        <v>37</v>
      </c>
      <c r="B43" s="54" t="s">
        <v>102</v>
      </c>
      <c r="C43" s="55" t="s">
        <v>103</v>
      </c>
      <c r="D43" s="31">
        <f t="shared" si="0"/>
        <v>31667</v>
      </c>
      <c r="E43" s="32">
        <f t="shared" si="1"/>
        <v>6911</v>
      </c>
      <c r="F43" s="33">
        <f aca="true" t="shared" si="8" ref="F43:F92">E43/D43*100</f>
        <v>21.823980800202104</v>
      </c>
      <c r="G43" s="31">
        <v>6810</v>
      </c>
      <c r="H43" s="31">
        <v>101</v>
      </c>
      <c r="I43" s="32">
        <f t="shared" si="3"/>
        <v>24756</v>
      </c>
      <c r="J43" s="33">
        <f aca="true" t="shared" si="9" ref="J43:J92">I43/D43*100</f>
        <v>78.17601919979789</v>
      </c>
      <c r="K43" s="31">
        <v>23115</v>
      </c>
      <c r="L43" s="33">
        <f aca="true" t="shared" si="10" ref="L43:L92">K43/D43*100</f>
        <v>72.99396848454226</v>
      </c>
      <c r="M43" s="31">
        <v>0</v>
      </c>
      <c r="N43" s="33">
        <f aca="true" t="shared" si="11" ref="N43:N92">M43/D43*100</f>
        <v>0</v>
      </c>
      <c r="O43" s="31">
        <v>1641</v>
      </c>
      <c r="P43" s="31">
        <v>1617</v>
      </c>
      <c r="Q43" s="33">
        <f aca="true" t="shared" si="12" ref="Q43:Q92">O43/D43*100</f>
        <v>5.182050715255629</v>
      </c>
      <c r="R43" s="31" t="s">
        <v>255</v>
      </c>
      <c r="S43" s="31"/>
      <c r="T43" s="31"/>
      <c r="U43" s="31"/>
    </row>
    <row r="44" spans="1:21" ht="13.5">
      <c r="A44" s="54" t="s">
        <v>37</v>
      </c>
      <c r="B44" s="54" t="s">
        <v>104</v>
      </c>
      <c r="C44" s="55" t="s">
        <v>105</v>
      </c>
      <c r="D44" s="31">
        <f t="shared" si="0"/>
        <v>19611</v>
      </c>
      <c r="E44" s="32">
        <f t="shared" si="1"/>
        <v>5621</v>
      </c>
      <c r="F44" s="33">
        <f t="shared" si="8"/>
        <v>28.662485339860282</v>
      </c>
      <c r="G44" s="31">
        <v>5430</v>
      </c>
      <c r="H44" s="31">
        <v>191</v>
      </c>
      <c r="I44" s="32">
        <f t="shared" si="3"/>
        <v>13990</v>
      </c>
      <c r="J44" s="33">
        <f t="shared" si="9"/>
        <v>71.33751466013972</v>
      </c>
      <c r="K44" s="31">
        <v>1645</v>
      </c>
      <c r="L44" s="33">
        <f t="shared" si="10"/>
        <v>8.388149507929224</v>
      </c>
      <c r="M44" s="31">
        <v>0</v>
      </c>
      <c r="N44" s="33">
        <f t="shared" si="11"/>
        <v>0</v>
      </c>
      <c r="O44" s="31">
        <v>12345</v>
      </c>
      <c r="P44" s="31">
        <v>11619</v>
      </c>
      <c r="Q44" s="33">
        <f t="shared" si="12"/>
        <v>62.94936515221049</v>
      </c>
      <c r="R44" s="31" t="s">
        <v>255</v>
      </c>
      <c r="S44" s="31"/>
      <c r="T44" s="31"/>
      <c r="U44" s="31"/>
    </row>
    <row r="45" spans="1:21" ht="13.5">
      <c r="A45" s="54" t="s">
        <v>37</v>
      </c>
      <c r="B45" s="54" t="s">
        <v>106</v>
      </c>
      <c r="C45" s="55" t="s">
        <v>107</v>
      </c>
      <c r="D45" s="31">
        <f t="shared" si="0"/>
        <v>9669</v>
      </c>
      <c r="E45" s="32">
        <f t="shared" si="1"/>
        <v>7328</v>
      </c>
      <c r="F45" s="33">
        <f t="shared" si="8"/>
        <v>75.78860275106008</v>
      </c>
      <c r="G45" s="31">
        <v>7285</v>
      </c>
      <c r="H45" s="31">
        <v>43</v>
      </c>
      <c r="I45" s="32">
        <f t="shared" si="3"/>
        <v>2341</v>
      </c>
      <c r="J45" s="33">
        <f t="shared" si="9"/>
        <v>24.21139724893991</v>
      </c>
      <c r="K45" s="31">
        <v>0</v>
      </c>
      <c r="L45" s="33">
        <f t="shared" si="10"/>
        <v>0</v>
      </c>
      <c r="M45" s="31">
        <v>0</v>
      </c>
      <c r="N45" s="33">
        <f t="shared" si="11"/>
        <v>0</v>
      </c>
      <c r="O45" s="31">
        <v>2341</v>
      </c>
      <c r="P45" s="31">
        <v>2214</v>
      </c>
      <c r="Q45" s="33">
        <f t="shared" si="12"/>
        <v>24.21139724893991</v>
      </c>
      <c r="R45" s="31"/>
      <c r="S45" s="31" t="s">
        <v>255</v>
      </c>
      <c r="T45" s="31"/>
      <c r="U45" s="31"/>
    </row>
    <row r="46" spans="1:21" ht="13.5">
      <c r="A46" s="54" t="s">
        <v>37</v>
      </c>
      <c r="B46" s="54" t="s">
        <v>108</v>
      </c>
      <c r="C46" s="55" t="s">
        <v>109</v>
      </c>
      <c r="D46" s="31">
        <f t="shared" si="0"/>
        <v>19014</v>
      </c>
      <c r="E46" s="32">
        <f t="shared" si="1"/>
        <v>15304</v>
      </c>
      <c r="F46" s="33">
        <f t="shared" si="8"/>
        <v>80.48806142842116</v>
      </c>
      <c r="G46" s="31">
        <v>15020</v>
      </c>
      <c r="H46" s="31">
        <v>284</v>
      </c>
      <c r="I46" s="32">
        <f t="shared" si="3"/>
        <v>3710</v>
      </c>
      <c r="J46" s="33">
        <f t="shared" si="9"/>
        <v>19.51193857157884</v>
      </c>
      <c r="K46" s="31">
        <v>766</v>
      </c>
      <c r="L46" s="33">
        <f t="shared" si="10"/>
        <v>4.028610497528137</v>
      </c>
      <c r="M46" s="31">
        <v>0</v>
      </c>
      <c r="N46" s="33">
        <f t="shared" si="11"/>
        <v>0</v>
      </c>
      <c r="O46" s="31">
        <v>2944</v>
      </c>
      <c r="P46" s="31">
        <v>2734</v>
      </c>
      <c r="Q46" s="33">
        <f t="shared" si="12"/>
        <v>15.4833280740507</v>
      </c>
      <c r="R46" s="31"/>
      <c r="S46" s="31" t="s">
        <v>255</v>
      </c>
      <c r="T46" s="31"/>
      <c r="U46" s="31"/>
    </row>
    <row r="47" spans="1:21" ht="13.5">
      <c r="A47" s="54" t="s">
        <v>37</v>
      </c>
      <c r="B47" s="54" t="s">
        <v>110</v>
      </c>
      <c r="C47" s="55" t="s">
        <v>111</v>
      </c>
      <c r="D47" s="31">
        <f t="shared" si="0"/>
        <v>21254</v>
      </c>
      <c r="E47" s="32">
        <f t="shared" si="1"/>
        <v>14807</v>
      </c>
      <c r="F47" s="33">
        <f t="shared" si="8"/>
        <v>69.66688623317964</v>
      </c>
      <c r="G47" s="31">
        <v>14783</v>
      </c>
      <c r="H47" s="31">
        <v>24</v>
      </c>
      <c r="I47" s="32">
        <f t="shared" si="3"/>
        <v>6447</v>
      </c>
      <c r="J47" s="33">
        <f t="shared" si="9"/>
        <v>30.333113766820365</v>
      </c>
      <c r="K47" s="31">
        <v>0</v>
      </c>
      <c r="L47" s="33">
        <f t="shared" si="10"/>
        <v>0</v>
      </c>
      <c r="M47" s="31">
        <v>0</v>
      </c>
      <c r="N47" s="33">
        <f t="shared" si="11"/>
        <v>0</v>
      </c>
      <c r="O47" s="31">
        <v>6447</v>
      </c>
      <c r="P47" s="31">
        <v>6020</v>
      </c>
      <c r="Q47" s="33">
        <f t="shared" si="12"/>
        <v>30.333113766820365</v>
      </c>
      <c r="R47" s="31" t="s">
        <v>255</v>
      </c>
      <c r="S47" s="31"/>
      <c r="T47" s="31"/>
      <c r="U47" s="31"/>
    </row>
    <row r="48" spans="1:21" ht="13.5">
      <c r="A48" s="54" t="s">
        <v>37</v>
      </c>
      <c r="B48" s="54" t="s">
        <v>112</v>
      </c>
      <c r="C48" s="55" t="s">
        <v>113</v>
      </c>
      <c r="D48" s="31">
        <f t="shared" si="0"/>
        <v>10122</v>
      </c>
      <c r="E48" s="32">
        <f t="shared" si="1"/>
        <v>6654</v>
      </c>
      <c r="F48" s="33">
        <f t="shared" si="8"/>
        <v>65.73799644339063</v>
      </c>
      <c r="G48" s="31">
        <v>6648</v>
      </c>
      <c r="H48" s="31">
        <v>6</v>
      </c>
      <c r="I48" s="32">
        <f t="shared" si="3"/>
        <v>3468</v>
      </c>
      <c r="J48" s="33">
        <f t="shared" si="9"/>
        <v>34.262003556609365</v>
      </c>
      <c r="K48" s="31">
        <v>0</v>
      </c>
      <c r="L48" s="33">
        <f t="shared" si="10"/>
        <v>0</v>
      </c>
      <c r="M48" s="31">
        <v>0</v>
      </c>
      <c r="N48" s="33">
        <f t="shared" si="11"/>
        <v>0</v>
      </c>
      <c r="O48" s="31">
        <v>3468</v>
      </c>
      <c r="P48" s="31">
        <v>2495</v>
      </c>
      <c r="Q48" s="33">
        <f t="shared" si="12"/>
        <v>34.262003556609365</v>
      </c>
      <c r="R48" s="31"/>
      <c r="S48" s="31" t="s">
        <v>255</v>
      </c>
      <c r="T48" s="31"/>
      <c r="U48" s="31"/>
    </row>
    <row r="49" spans="1:21" ht="13.5">
      <c r="A49" s="54" t="s">
        <v>37</v>
      </c>
      <c r="B49" s="54" t="s">
        <v>114</v>
      </c>
      <c r="C49" s="55" t="s">
        <v>115</v>
      </c>
      <c r="D49" s="31">
        <f t="shared" si="0"/>
        <v>15069</v>
      </c>
      <c r="E49" s="32">
        <f t="shared" si="1"/>
        <v>9739</v>
      </c>
      <c r="F49" s="33">
        <f t="shared" si="8"/>
        <v>64.62937155750215</v>
      </c>
      <c r="G49" s="31">
        <v>9739</v>
      </c>
      <c r="H49" s="31">
        <v>0</v>
      </c>
      <c r="I49" s="32">
        <f t="shared" si="3"/>
        <v>5330</v>
      </c>
      <c r="J49" s="33">
        <f t="shared" si="9"/>
        <v>35.37062844249784</v>
      </c>
      <c r="K49" s="31">
        <v>0</v>
      </c>
      <c r="L49" s="33">
        <f t="shared" si="10"/>
        <v>0</v>
      </c>
      <c r="M49" s="31">
        <v>680</v>
      </c>
      <c r="N49" s="33">
        <f t="shared" si="11"/>
        <v>4.512575486097286</v>
      </c>
      <c r="O49" s="31">
        <v>4650</v>
      </c>
      <c r="P49" s="31">
        <v>4190</v>
      </c>
      <c r="Q49" s="33">
        <f t="shared" si="12"/>
        <v>30.858052956400556</v>
      </c>
      <c r="R49" s="31" t="s">
        <v>255</v>
      </c>
      <c r="S49" s="31"/>
      <c r="T49" s="31"/>
      <c r="U49" s="31"/>
    </row>
    <row r="50" spans="1:21" ht="13.5">
      <c r="A50" s="54" t="s">
        <v>37</v>
      </c>
      <c r="B50" s="54" t="s">
        <v>116</v>
      </c>
      <c r="C50" s="55" t="s">
        <v>117</v>
      </c>
      <c r="D50" s="31">
        <f t="shared" si="0"/>
        <v>19754</v>
      </c>
      <c r="E50" s="32">
        <f t="shared" si="1"/>
        <v>12458</v>
      </c>
      <c r="F50" s="33">
        <f t="shared" si="8"/>
        <v>63.06570821099524</v>
      </c>
      <c r="G50" s="31">
        <v>12458</v>
      </c>
      <c r="H50" s="31">
        <v>0</v>
      </c>
      <c r="I50" s="32">
        <f t="shared" si="3"/>
        <v>7296</v>
      </c>
      <c r="J50" s="33">
        <f t="shared" si="9"/>
        <v>36.93429178900476</v>
      </c>
      <c r="K50" s="31">
        <v>0</v>
      </c>
      <c r="L50" s="33">
        <f t="shared" si="10"/>
        <v>0</v>
      </c>
      <c r="M50" s="31">
        <v>0</v>
      </c>
      <c r="N50" s="33">
        <f t="shared" si="11"/>
        <v>0</v>
      </c>
      <c r="O50" s="31">
        <v>7296</v>
      </c>
      <c r="P50" s="31">
        <v>6908</v>
      </c>
      <c r="Q50" s="33">
        <f t="shared" si="12"/>
        <v>36.93429178900476</v>
      </c>
      <c r="R50" s="31" t="s">
        <v>255</v>
      </c>
      <c r="S50" s="31"/>
      <c r="T50" s="31"/>
      <c r="U50" s="31"/>
    </row>
    <row r="51" spans="1:21" ht="13.5">
      <c r="A51" s="54" t="s">
        <v>37</v>
      </c>
      <c r="B51" s="54" t="s">
        <v>118</v>
      </c>
      <c r="C51" s="55" t="s">
        <v>119</v>
      </c>
      <c r="D51" s="31">
        <f t="shared" si="0"/>
        <v>6434</v>
      </c>
      <c r="E51" s="32">
        <f t="shared" si="1"/>
        <v>5305</v>
      </c>
      <c r="F51" s="33">
        <f t="shared" si="8"/>
        <v>82.45259558594964</v>
      </c>
      <c r="G51" s="31">
        <v>5305</v>
      </c>
      <c r="H51" s="31">
        <v>0</v>
      </c>
      <c r="I51" s="32">
        <f t="shared" si="3"/>
        <v>1129</v>
      </c>
      <c r="J51" s="33">
        <f t="shared" si="9"/>
        <v>17.54740441405036</v>
      </c>
      <c r="K51" s="31">
        <v>0</v>
      </c>
      <c r="L51" s="33">
        <f t="shared" si="10"/>
        <v>0</v>
      </c>
      <c r="M51" s="31">
        <v>0</v>
      </c>
      <c r="N51" s="33">
        <f t="shared" si="11"/>
        <v>0</v>
      </c>
      <c r="O51" s="31">
        <v>1129</v>
      </c>
      <c r="P51" s="31">
        <v>888</v>
      </c>
      <c r="Q51" s="33">
        <f t="shared" si="12"/>
        <v>17.54740441405036</v>
      </c>
      <c r="R51" s="31"/>
      <c r="S51" s="31" t="s">
        <v>255</v>
      </c>
      <c r="T51" s="31"/>
      <c r="U51" s="31"/>
    </row>
    <row r="52" spans="1:21" ht="13.5">
      <c r="A52" s="54" t="s">
        <v>37</v>
      </c>
      <c r="B52" s="54" t="s">
        <v>120</v>
      </c>
      <c r="C52" s="55" t="s">
        <v>121</v>
      </c>
      <c r="D52" s="31">
        <f t="shared" si="0"/>
        <v>10099</v>
      </c>
      <c r="E52" s="32">
        <f t="shared" si="1"/>
        <v>7566</v>
      </c>
      <c r="F52" s="33">
        <f t="shared" si="8"/>
        <v>74.91830874343994</v>
      </c>
      <c r="G52" s="31">
        <v>7445</v>
      </c>
      <c r="H52" s="31">
        <v>121</v>
      </c>
      <c r="I52" s="32">
        <f t="shared" si="3"/>
        <v>2533</v>
      </c>
      <c r="J52" s="33">
        <f t="shared" si="9"/>
        <v>25.081691256560056</v>
      </c>
      <c r="K52" s="31">
        <v>0</v>
      </c>
      <c r="L52" s="33">
        <f t="shared" si="10"/>
        <v>0</v>
      </c>
      <c r="M52" s="31">
        <v>0</v>
      </c>
      <c r="N52" s="33">
        <f t="shared" si="11"/>
        <v>0</v>
      </c>
      <c r="O52" s="31">
        <v>2533</v>
      </c>
      <c r="P52" s="31">
        <v>2443</v>
      </c>
      <c r="Q52" s="33">
        <f t="shared" si="12"/>
        <v>25.081691256560056</v>
      </c>
      <c r="R52" s="31"/>
      <c r="S52" s="31" t="s">
        <v>255</v>
      </c>
      <c r="T52" s="31"/>
      <c r="U52" s="31"/>
    </row>
    <row r="53" spans="1:21" ht="13.5">
      <c r="A53" s="54" t="s">
        <v>37</v>
      </c>
      <c r="B53" s="54" t="s">
        <v>122</v>
      </c>
      <c r="C53" s="55" t="s">
        <v>34</v>
      </c>
      <c r="D53" s="31">
        <f t="shared" si="0"/>
        <v>11346</v>
      </c>
      <c r="E53" s="32">
        <f t="shared" si="1"/>
        <v>7336</v>
      </c>
      <c r="F53" s="33">
        <f t="shared" si="8"/>
        <v>64.65714789353076</v>
      </c>
      <c r="G53" s="31">
        <v>7336</v>
      </c>
      <c r="H53" s="31">
        <v>0</v>
      </c>
      <c r="I53" s="32">
        <f t="shared" si="3"/>
        <v>4010</v>
      </c>
      <c r="J53" s="33">
        <f t="shared" si="9"/>
        <v>35.342852106469245</v>
      </c>
      <c r="K53" s="31">
        <v>0</v>
      </c>
      <c r="L53" s="33">
        <f t="shared" si="10"/>
        <v>0</v>
      </c>
      <c r="M53" s="31">
        <v>0</v>
      </c>
      <c r="N53" s="33">
        <f t="shared" si="11"/>
        <v>0</v>
      </c>
      <c r="O53" s="31">
        <v>4010</v>
      </c>
      <c r="P53" s="31">
        <v>4010</v>
      </c>
      <c r="Q53" s="33">
        <f t="shared" si="12"/>
        <v>35.342852106469245</v>
      </c>
      <c r="R53" s="31" t="s">
        <v>255</v>
      </c>
      <c r="S53" s="31"/>
      <c r="T53" s="31"/>
      <c r="U53" s="31"/>
    </row>
    <row r="54" spans="1:21" ht="13.5">
      <c r="A54" s="54" t="s">
        <v>37</v>
      </c>
      <c r="B54" s="54" t="s">
        <v>123</v>
      </c>
      <c r="C54" s="55" t="s">
        <v>124</v>
      </c>
      <c r="D54" s="31">
        <f t="shared" si="0"/>
        <v>26396</v>
      </c>
      <c r="E54" s="32">
        <f t="shared" si="1"/>
        <v>15724</v>
      </c>
      <c r="F54" s="33">
        <f t="shared" si="8"/>
        <v>59.56963176238824</v>
      </c>
      <c r="G54" s="31">
        <v>15724</v>
      </c>
      <c r="H54" s="31">
        <v>0</v>
      </c>
      <c r="I54" s="32">
        <f t="shared" si="3"/>
        <v>10672</v>
      </c>
      <c r="J54" s="33">
        <f t="shared" si="9"/>
        <v>40.43036823761176</v>
      </c>
      <c r="K54" s="31">
        <v>0</v>
      </c>
      <c r="L54" s="33">
        <f t="shared" si="10"/>
        <v>0</v>
      </c>
      <c r="M54" s="31">
        <v>0</v>
      </c>
      <c r="N54" s="33">
        <f t="shared" si="11"/>
        <v>0</v>
      </c>
      <c r="O54" s="31">
        <v>10672</v>
      </c>
      <c r="P54" s="31">
        <v>8672</v>
      </c>
      <c r="Q54" s="33">
        <f t="shared" si="12"/>
        <v>40.43036823761176</v>
      </c>
      <c r="R54" s="31" t="s">
        <v>255</v>
      </c>
      <c r="S54" s="31"/>
      <c r="T54" s="31"/>
      <c r="U54" s="31"/>
    </row>
    <row r="55" spans="1:21" ht="13.5">
      <c r="A55" s="54" t="s">
        <v>37</v>
      </c>
      <c r="B55" s="54" t="s">
        <v>125</v>
      </c>
      <c r="C55" s="55" t="s">
        <v>126</v>
      </c>
      <c r="D55" s="31">
        <f t="shared" si="0"/>
        <v>10666</v>
      </c>
      <c r="E55" s="32">
        <f t="shared" si="1"/>
        <v>7908</v>
      </c>
      <c r="F55" s="33">
        <f t="shared" si="8"/>
        <v>74.1421338833677</v>
      </c>
      <c r="G55" s="31">
        <v>7908</v>
      </c>
      <c r="H55" s="31">
        <v>0</v>
      </c>
      <c r="I55" s="32">
        <f t="shared" si="3"/>
        <v>2758</v>
      </c>
      <c r="J55" s="33">
        <f t="shared" si="9"/>
        <v>25.857866116632287</v>
      </c>
      <c r="K55" s="31">
        <v>0</v>
      </c>
      <c r="L55" s="33">
        <f t="shared" si="10"/>
        <v>0</v>
      </c>
      <c r="M55" s="31">
        <v>0</v>
      </c>
      <c r="N55" s="33">
        <f t="shared" si="11"/>
        <v>0</v>
      </c>
      <c r="O55" s="31">
        <v>2758</v>
      </c>
      <c r="P55" s="31">
        <v>2703</v>
      </c>
      <c r="Q55" s="33">
        <f t="shared" si="12"/>
        <v>25.857866116632287</v>
      </c>
      <c r="R55" s="31"/>
      <c r="S55" s="31" t="s">
        <v>255</v>
      </c>
      <c r="T55" s="31"/>
      <c r="U55" s="31"/>
    </row>
    <row r="56" spans="1:21" ht="13.5">
      <c r="A56" s="54" t="s">
        <v>37</v>
      </c>
      <c r="B56" s="54" t="s">
        <v>127</v>
      </c>
      <c r="C56" s="55" t="s">
        <v>128</v>
      </c>
      <c r="D56" s="31">
        <f t="shared" si="0"/>
        <v>6956</v>
      </c>
      <c r="E56" s="32">
        <f t="shared" si="1"/>
        <v>5668</v>
      </c>
      <c r="F56" s="33">
        <f t="shared" si="8"/>
        <v>81.48361127084532</v>
      </c>
      <c r="G56" s="31">
        <v>5668</v>
      </c>
      <c r="H56" s="31">
        <v>0</v>
      </c>
      <c r="I56" s="32">
        <f t="shared" si="3"/>
        <v>1288</v>
      </c>
      <c r="J56" s="33">
        <f t="shared" si="9"/>
        <v>18.516388729154688</v>
      </c>
      <c r="K56" s="31">
        <v>0</v>
      </c>
      <c r="L56" s="33">
        <f t="shared" si="10"/>
        <v>0</v>
      </c>
      <c r="M56" s="31">
        <v>160</v>
      </c>
      <c r="N56" s="33">
        <f t="shared" si="11"/>
        <v>2.3001725129384707</v>
      </c>
      <c r="O56" s="31">
        <v>1128</v>
      </c>
      <c r="P56" s="31">
        <v>1040</v>
      </c>
      <c r="Q56" s="33">
        <f t="shared" si="12"/>
        <v>16.216216216216218</v>
      </c>
      <c r="R56" s="31"/>
      <c r="S56" s="31" t="s">
        <v>255</v>
      </c>
      <c r="T56" s="31"/>
      <c r="U56" s="31"/>
    </row>
    <row r="57" spans="1:21" ht="13.5">
      <c r="A57" s="54" t="s">
        <v>37</v>
      </c>
      <c r="B57" s="54" t="s">
        <v>129</v>
      </c>
      <c r="C57" s="55" t="s">
        <v>130</v>
      </c>
      <c r="D57" s="31">
        <f t="shared" si="0"/>
        <v>8762</v>
      </c>
      <c r="E57" s="32">
        <f t="shared" si="1"/>
        <v>5197</v>
      </c>
      <c r="F57" s="33">
        <f t="shared" si="8"/>
        <v>59.31294225062771</v>
      </c>
      <c r="G57" s="31">
        <v>5182</v>
      </c>
      <c r="H57" s="31">
        <v>15</v>
      </c>
      <c r="I57" s="32">
        <f t="shared" si="3"/>
        <v>3565</v>
      </c>
      <c r="J57" s="33">
        <f t="shared" si="9"/>
        <v>40.68705774937229</v>
      </c>
      <c r="K57" s="31">
        <v>0</v>
      </c>
      <c r="L57" s="33">
        <f t="shared" si="10"/>
        <v>0</v>
      </c>
      <c r="M57" s="31">
        <v>0</v>
      </c>
      <c r="N57" s="33">
        <f t="shared" si="11"/>
        <v>0</v>
      </c>
      <c r="O57" s="31">
        <v>3565</v>
      </c>
      <c r="P57" s="31">
        <v>2867</v>
      </c>
      <c r="Q57" s="33">
        <f t="shared" si="12"/>
        <v>40.68705774937229</v>
      </c>
      <c r="R57" s="31" t="s">
        <v>255</v>
      </c>
      <c r="S57" s="31"/>
      <c r="T57" s="31"/>
      <c r="U57" s="31"/>
    </row>
    <row r="58" spans="1:21" ht="13.5">
      <c r="A58" s="54" t="s">
        <v>37</v>
      </c>
      <c r="B58" s="54" t="s">
        <v>131</v>
      </c>
      <c r="C58" s="55" t="s">
        <v>132</v>
      </c>
      <c r="D58" s="31">
        <f t="shared" si="0"/>
        <v>10232</v>
      </c>
      <c r="E58" s="32">
        <f t="shared" si="1"/>
        <v>3291</v>
      </c>
      <c r="F58" s="33">
        <f t="shared" si="8"/>
        <v>32.163799843627835</v>
      </c>
      <c r="G58" s="31">
        <v>3291</v>
      </c>
      <c r="H58" s="31">
        <v>0</v>
      </c>
      <c r="I58" s="32">
        <f t="shared" si="3"/>
        <v>6941</v>
      </c>
      <c r="J58" s="33">
        <f t="shared" si="9"/>
        <v>67.83620015637216</v>
      </c>
      <c r="K58" s="31">
        <v>3639</v>
      </c>
      <c r="L58" s="33">
        <f t="shared" si="10"/>
        <v>35.56489444878812</v>
      </c>
      <c r="M58" s="31">
        <v>0</v>
      </c>
      <c r="N58" s="33">
        <f t="shared" si="11"/>
        <v>0</v>
      </c>
      <c r="O58" s="31">
        <v>3302</v>
      </c>
      <c r="P58" s="31">
        <v>121</v>
      </c>
      <c r="Q58" s="33">
        <f t="shared" si="12"/>
        <v>32.271305707584055</v>
      </c>
      <c r="R58" s="31" t="s">
        <v>255</v>
      </c>
      <c r="S58" s="31"/>
      <c r="T58" s="31"/>
      <c r="U58" s="31"/>
    </row>
    <row r="59" spans="1:21" ht="13.5">
      <c r="A59" s="54" t="s">
        <v>37</v>
      </c>
      <c r="B59" s="54" t="s">
        <v>250</v>
      </c>
      <c r="C59" s="55" t="s">
        <v>251</v>
      </c>
      <c r="D59" s="31">
        <f t="shared" si="0"/>
        <v>29406</v>
      </c>
      <c r="E59" s="32">
        <f t="shared" si="1"/>
        <v>12080</v>
      </c>
      <c r="F59" s="33">
        <f t="shared" si="8"/>
        <v>41.08005169013126</v>
      </c>
      <c r="G59" s="31">
        <v>12080</v>
      </c>
      <c r="H59" s="31">
        <v>0</v>
      </c>
      <c r="I59" s="32">
        <f t="shared" si="3"/>
        <v>17326</v>
      </c>
      <c r="J59" s="33">
        <f t="shared" si="9"/>
        <v>58.91994830986873</v>
      </c>
      <c r="K59" s="31">
        <v>8447</v>
      </c>
      <c r="L59" s="33">
        <f t="shared" si="10"/>
        <v>28.725430184316124</v>
      </c>
      <c r="M59" s="31">
        <v>0</v>
      </c>
      <c r="N59" s="33">
        <f t="shared" si="11"/>
        <v>0</v>
      </c>
      <c r="O59" s="31">
        <v>8879</v>
      </c>
      <c r="P59" s="31">
        <v>6953</v>
      </c>
      <c r="Q59" s="33">
        <f t="shared" si="12"/>
        <v>30.194518125552612</v>
      </c>
      <c r="R59" s="31" t="s">
        <v>255</v>
      </c>
      <c r="S59" s="31"/>
      <c r="T59" s="31"/>
      <c r="U59" s="31"/>
    </row>
    <row r="60" spans="1:21" ht="13.5">
      <c r="A60" s="54" t="s">
        <v>37</v>
      </c>
      <c r="B60" s="54" t="s">
        <v>252</v>
      </c>
      <c r="C60" s="55" t="s">
        <v>253</v>
      </c>
      <c r="D60" s="31">
        <f t="shared" si="0"/>
        <v>2888</v>
      </c>
      <c r="E60" s="32">
        <f t="shared" si="1"/>
        <v>1619</v>
      </c>
      <c r="F60" s="33">
        <f t="shared" si="8"/>
        <v>56.0595567867036</v>
      </c>
      <c r="G60" s="31">
        <v>1512</v>
      </c>
      <c r="H60" s="31">
        <v>107</v>
      </c>
      <c r="I60" s="32">
        <f t="shared" si="3"/>
        <v>1269</v>
      </c>
      <c r="J60" s="33">
        <f t="shared" si="9"/>
        <v>43.9404432132964</v>
      </c>
      <c r="K60" s="31">
        <v>0</v>
      </c>
      <c r="L60" s="33">
        <f t="shared" si="10"/>
        <v>0</v>
      </c>
      <c r="M60" s="31">
        <v>0</v>
      </c>
      <c r="N60" s="33">
        <f t="shared" si="11"/>
        <v>0</v>
      </c>
      <c r="O60" s="31">
        <v>1269</v>
      </c>
      <c r="P60" s="31">
        <v>1146</v>
      </c>
      <c r="Q60" s="33">
        <f t="shared" si="12"/>
        <v>43.9404432132964</v>
      </c>
      <c r="R60" s="31" t="s">
        <v>255</v>
      </c>
      <c r="S60" s="31"/>
      <c r="T60" s="31"/>
      <c r="U60" s="31"/>
    </row>
    <row r="61" spans="1:21" ht="13.5">
      <c r="A61" s="54" t="s">
        <v>37</v>
      </c>
      <c r="B61" s="54" t="s">
        <v>133</v>
      </c>
      <c r="C61" s="55" t="s">
        <v>134</v>
      </c>
      <c r="D61" s="31">
        <f t="shared" si="0"/>
        <v>13783</v>
      </c>
      <c r="E61" s="32">
        <f t="shared" si="1"/>
        <v>5995</v>
      </c>
      <c r="F61" s="33">
        <f t="shared" si="8"/>
        <v>43.495610534716675</v>
      </c>
      <c r="G61" s="31">
        <v>5758</v>
      </c>
      <c r="H61" s="31">
        <v>237</v>
      </c>
      <c r="I61" s="32">
        <f t="shared" si="3"/>
        <v>7788</v>
      </c>
      <c r="J61" s="33">
        <f t="shared" si="9"/>
        <v>56.504389465283325</v>
      </c>
      <c r="K61" s="31">
        <v>0</v>
      </c>
      <c r="L61" s="33">
        <f t="shared" si="10"/>
        <v>0</v>
      </c>
      <c r="M61" s="31">
        <v>0</v>
      </c>
      <c r="N61" s="33">
        <f t="shared" si="11"/>
        <v>0</v>
      </c>
      <c r="O61" s="31">
        <v>7788</v>
      </c>
      <c r="P61" s="31">
        <v>7488</v>
      </c>
      <c r="Q61" s="33">
        <f t="shared" si="12"/>
        <v>56.504389465283325</v>
      </c>
      <c r="R61" s="31" t="s">
        <v>255</v>
      </c>
      <c r="S61" s="31"/>
      <c r="T61" s="31"/>
      <c r="U61" s="31"/>
    </row>
    <row r="62" spans="1:21" ht="13.5">
      <c r="A62" s="54" t="s">
        <v>37</v>
      </c>
      <c r="B62" s="54" t="s">
        <v>135</v>
      </c>
      <c r="C62" s="55" t="s">
        <v>27</v>
      </c>
      <c r="D62" s="31">
        <f t="shared" si="0"/>
        <v>17729</v>
      </c>
      <c r="E62" s="32">
        <f t="shared" si="1"/>
        <v>9896</v>
      </c>
      <c r="F62" s="33">
        <f t="shared" si="8"/>
        <v>55.81815105194878</v>
      </c>
      <c r="G62" s="31">
        <v>9727</v>
      </c>
      <c r="H62" s="31">
        <v>169</v>
      </c>
      <c r="I62" s="32">
        <f t="shared" si="3"/>
        <v>7833</v>
      </c>
      <c r="J62" s="33">
        <f t="shared" si="9"/>
        <v>44.18184894805122</v>
      </c>
      <c r="K62" s="31">
        <v>956</v>
      </c>
      <c r="L62" s="33">
        <f t="shared" si="10"/>
        <v>5.392295109707259</v>
      </c>
      <c r="M62" s="31">
        <v>0</v>
      </c>
      <c r="N62" s="33">
        <f t="shared" si="11"/>
        <v>0</v>
      </c>
      <c r="O62" s="31">
        <v>6877</v>
      </c>
      <c r="P62" s="31">
        <v>5412</v>
      </c>
      <c r="Q62" s="33">
        <f t="shared" si="12"/>
        <v>38.789553838343956</v>
      </c>
      <c r="R62" s="31" t="s">
        <v>255</v>
      </c>
      <c r="S62" s="31"/>
      <c r="T62" s="31"/>
      <c r="U62" s="31"/>
    </row>
    <row r="63" spans="1:21" ht="13.5">
      <c r="A63" s="54" t="s">
        <v>37</v>
      </c>
      <c r="B63" s="54" t="s">
        <v>136</v>
      </c>
      <c r="C63" s="55" t="s">
        <v>137</v>
      </c>
      <c r="D63" s="31">
        <f t="shared" si="0"/>
        <v>15541</v>
      </c>
      <c r="E63" s="32">
        <f t="shared" si="1"/>
        <v>7990</v>
      </c>
      <c r="F63" s="33">
        <f t="shared" si="8"/>
        <v>51.41239302490187</v>
      </c>
      <c r="G63" s="31">
        <v>7865</v>
      </c>
      <c r="H63" s="31">
        <v>125</v>
      </c>
      <c r="I63" s="32">
        <f t="shared" si="3"/>
        <v>7551</v>
      </c>
      <c r="J63" s="33">
        <f t="shared" si="9"/>
        <v>48.58760697509813</v>
      </c>
      <c r="K63" s="31">
        <v>1620</v>
      </c>
      <c r="L63" s="33">
        <f t="shared" si="10"/>
        <v>10.42403963708899</v>
      </c>
      <c r="M63" s="31">
        <v>0</v>
      </c>
      <c r="N63" s="33">
        <f t="shared" si="11"/>
        <v>0</v>
      </c>
      <c r="O63" s="31">
        <v>5931</v>
      </c>
      <c r="P63" s="31">
        <v>5051</v>
      </c>
      <c r="Q63" s="33">
        <f t="shared" si="12"/>
        <v>38.16356733800914</v>
      </c>
      <c r="R63" s="31" t="s">
        <v>255</v>
      </c>
      <c r="S63" s="31"/>
      <c r="T63" s="31"/>
      <c r="U63" s="31"/>
    </row>
    <row r="64" spans="1:21" ht="13.5">
      <c r="A64" s="54" t="s">
        <v>37</v>
      </c>
      <c r="B64" s="54" t="s">
        <v>138</v>
      </c>
      <c r="C64" s="55" t="s">
        <v>139</v>
      </c>
      <c r="D64" s="31">
        <f t="shared" si="0"/>
        <v>14363</v>
      </c>
      <c r="E64" s="32">
        <f t="shared" si="1"/>
        <v>3778</v>
      </c>
      <c r="F64" s="33">
        <f t="shared" si="8"/>
        <v>26.303696999234145</v>
      </c>
      <c r="G64" s="31">
        <v>3643</v>
      </c>
      <c r="H64" s="31">
        <v>135</v>
      </c>
      <c r="I64" s="32">
        <f t="shared" si="3"/>
        <v>10585</v>
      </c>
      <c r="J64" s="33">
        <f t="shared" si="9"/>
        <v>73.69630300076587</v>
      </c>
      <c r="K64" s="31">
        <v>0</v>
      </c>
      <c r="L64" s="33">
        <f t="shared" si="10"/>
        <v>0</v>
      </c>
      <c r="M64" s="31">
        <v>0</v>
      </c>
      <c r="N64" s="33">
        <f t="shared" si="11"/>
        <v>0</v>
      </c>
      <c r="O64" s="31">
        <v>10585</v>
      </c>
      <c r="P64" s="31">
        <v>7231</v>
      </c>
      <c r="Q64" s="33">
        <f t="shared" si="12"/>
        <v>73.69630300076587</v>
      </c>
      <c r="R64" s="31" t="s">
        <v>255</v>
      </c>
      <c r="S64" s="31"/>
      <c r="T64" s="31"/>
      <c r="U64" s="31"/>
    </row>
    <row r="65" spans="1:21" ht="13.5">
      <c r="A65" s="54" t="s">
        <v>37</v>
      </c>
      <c r="B65" s="54" t="s">
        <v>140</v>
      </c>
      <c r="C65" s="55" t="s">
        <v>141</v>
      </c>
      <c r="D65" s="31">
        <f t="shared" si="0"/>
        <v>14358</v>
      </c>
      <c r="E65" s="32">
        <f t="shared" si="1"/>
        <v>9734</v>
      </c>
      <c r="F65" s="33">
        <f t="shared" si="8"/>
        <v>67.79495751497423</v>
      </c>
      <c r="G65" s="31">
        <v>8005</v>
      </c>
      <c r="H65" s="31">
        <v>1729</v>
      </c>
      <c r="I65" s="32">
        <f t="shared" si="3"/>
        <v>4624</v>
      </c>
      <c r="J65" s="33">
        <f t="shared" si="9"/>
        <v>32.20504248502577</v>
      </c>
      <c r="K65" s="31">
        <v>0</v>
      </c>
      <c r="L65" s="33">
        <f t="shared" si="10"/>
        <v>0</v>
      </c>
      <c r="M65" s="31">
        <v>0</v>
      </c>
      <c r="N65" s="33">
        <f t="shared" si="11"/>
        <v>0</v>
      </c>
      <c r="O65" s="31">
        <v>4624</v>
      </c>
      <c r="P65" s="31">
        <v>3373</v>
      </c>
      <c r="Q65" s="33">
        <f t="shared" si="12"/>
        <v>32.20504248502577</v>
      </c>
      <c r="R65" s="31" t="s">
        <v>255</v>
      </c>
      <c r="S65" s="31"/>
      <c r="T65" s="31"/>
      <c r="U65" s="31"/>
    </row>
    <row r="66" spans="1:21" ht="13.5">
      <c r="A66" s="54" t="s">
        <v>37</v>
      </c>
      <c r="B66" s="54" t="s">
        <v>142</v>
      </c>
      <c r="C66" s="55" t="s">
        <v>143</v>
      </c>
      <c r="D66" s="31">
        <f t="shared" si="0"/>
        <v>4156</v>
      </c>
      <c r="E66" s="32">
        <f t="shared" si="1"/>
        <v>2981</v>
      </c>
      <c r="F66" s="33">
        <f t="shared" si="8"/>
        <v>71.72762271414823</v>
      </c>
      <c r="G66" s="31">
        <v>2981</v>
      </c>
      <c r="H66" s="31">
        <v>0</v>
      </c>
      <c r="I66" s="32">
        <f t="shared" si="3"/>
        <v>1175</v>
      </c>
      <c r="J66" s="33">
        <f t="shared" si="9"/>
        <v>28.27237728585178</v>
      </c>
      <c r="K66" s="31">
        <v>0</v>
      </c>
      <c r="L66" s="33">
        <f t="shared" si="10"/>
        <v>0</v>
      </c>
      <c r="M66" s="31">
        <v>0</v>
      </c>
      <c r="N66" s="33">
        <f t="shared" si="11"/>
        <v>0</v>
      </c>
      <c r="O66" s="31">
        <v>1175</v>
      </c>
      <c r="P66" s="31">
        <v>1009</v>
      </c>
      <c r="Q66" s="33">
        <f t="shared" si="12"/>
        <v>28.27237728585178</v>
      </c>
      <c r="R66" s="31" t="s">
        <v>255</v>
      </c>
      <c r="S66" s="31"/>
      <c r="T66" s="31"/>
      <c r="U66" s="31"/>
    </row>
    <row r="67" spans="1:21" ht="13.5">
      <c r="A67" s="54" t="s">
        <v>37</v>
      </c>
      <c r="B67" s="54" t="s">
        <v>144</v>
      </c>
      <c r="C67" s="55" t="s">
        <v>145</v>
      </c>
      <c r="D67" s="31">
        <f t="shared" si="0"/>
        <v>12372</v>
      </c>
      <c r="E67" s="32">
        <f aca="true" t="shared" si="13" ref="E67:E91">G67+H67</f>
        <v>6757</v>
      </c>
      <c r="F67" s="33">
        <f t="shared" si="8"/>
        <v>54.61526026511477</v>
      </c>
      <c r="G67" s="31">
        <v>5780</v>
      </c>
      <c r="H67" s="31">
        <v>977</v>
      </c>
      <c r="I67" s="32">
        <f aca="true" t="shared" si="14" ref="I67:I91">K67+M67+O67</f>
        <v>5615</v>
      </c>
      <c r="J67" s="33">
        <f t="shared" si="9"/>
        <v>45.38473973488523</v>
      </c>
      <c r="K67" s="31">
        <v>0</v>
      </c>
      <c r="L67" s="33">
        <f t="shared" si="10"/>
        <v>0</v>
      </c>
      <c r="M67" s="31">
        <v>0</v>
      </c>
      <c r="N67" s="33">
        <f t="shared" si="11"/>
        <v>0</v>
      </c>
      <c r="O67" s="31">
        <v>5615</v>
      </c>
      <c r="P67" s="31">
        <v>3437</v>
      </c>
      <c r="Q67" s="33">
        <f t="shared" si="12"/>
        <v>45.38473973488523</v>
      </c>
      <c r="R67" s="31" t="s">
        <v>255</v>
      </c>
      <c r="S67" s="31"/>
      <c r="T67" s="31"/>
      <c r="U67" s="31"/>
    </row>
    <row r="68" spans="1:21" ht="13.5">
      <c r="A68" s="54" t="s">
        <v>37</v>
      </c>
      <c r="B68" s="54" t="s">
        <v>146</v>
      </c>
      <c r="C68" s="55" t="s">
        <v>29</v>
      </c>
      <c r="D68" s="31">
        <f t="shared" si="0"/>
        <v>19891</v>
      </c>
      <c r="E68" s="32">
        <f t="shared" si="13"/>
        <v>11091</v>
      </c>
      <c r="F68" s="33">
        <f t="shared" si="8"/>
        <v>55.75888592830929</v>
      </c>
      <c r="G68" s="31">
        <v>11077</v>
      </c>
      <c r="H68" s="31">
        <v>14</v>
      </c>
      <c r="I68" s="32">
        <f t="shared" si="14"/>
        <v>8800</v>
      </c>
      <c r="J68" s="33">
        <f t="shared" si="9"/>
        <v>44.24111407169071</v>
      </c>
      <c r="K68" s="31">
        <v>0</v>
      </c>
      <c r="L68" s="33">
        <f t="shared" si="10"/>
        <v>0</v>
      </c>
      <c r="M68" s="31">
        <v>0</v>
      </c>
      <c r="N68" s="33">
        <f t="shared" si="11"/>
        <v>0</v>
      </c>
      <c r="O68" s="31">
        <v>8800</v>
      </c>
      <c r="P68" s="31">
        <v>7279</v>
      </c>
      <c r="Q68" s="33">
        <f t="shared" si="12"/>
        <v>44.24111407169071</v>
      </c>
      <c r="R68" s="31" t="s">
        <v>255</v>
      </c>
      <c r="S68" s="31"/>
      <c r="T68" s="31"/>
      <c r="U68" s="31"/>
    </row>
    <row r="69" spans="1:21" ht="13.5">
      <c r="A69" s="54" t="s">
        <v>37</v>
      </c>
      <c r="B69" s="54" t="s">
        <v>147</v>
      </c>
      <c r="C69" s="55" t="s">
        <v>148</v>
      </c>
      <c r="D69" s="31">
        <f t="shared" si="0"/>
        <v>1796</v>
      </c>
      <c r="E69" s="32">
        <f t="shared" si="13"/>
        <v>1338</v>
      </c>
      <c r="F69" s="33">
        <f t="shared" si="8"/>
        <v>74.49888641425389</v>
      </c>
      <c r="G69" s="31">
        <v>1057</v>
      </c>
      <c r="H69" s="31">
        <v>281</v>
      </c>
      <c r="I69" s="32">
        <f t="shared" si="14"/>
        <v>458</v>
      </c>
      <c r="J69" s="33">
        <f t="shared" si="9"/>
        <v>25.501113585746104</v>
      </c>
      <c r="K69" s="31">
        <v>0</v>
      </c>
      <c r="L69" s="33">
        <f t="shared" si="10"/>
        <v>0</v>
      </c>
      <c r="M69" s="31">
        <v>0</v>
      </c>
      <c r="N69" s="33">
        <f t="shared" si="11"/>
        <v>0</v>
      </c>
      <c r="O69" s="31">
        <v>458</v>
      </c>
      <c r="P69" s="31">
        <v>413</v>
      </c>
      <c r="Q69" s="33">
        <f t="shared" si="12"/>
        <v>25.501113585746104</v>
      </c>
      <c r="R69" s="31" t="s">
        <v>255</v>
      </c>
      <c r="S69" s="31"/>
      <c r="T69" s="31"/>
      <c r="U69" s="31"/>
    </row>
    <row r="70" spans="1:21" ht="13.5">
      <c r="A70" s="54" t="s">
        <v>37</v>
      </c>
      <c r="B70" s="54" t="s">
        <v>149</v>
      </c>
      <c r="C70" s="55" t="s">
        <v>150</v>
      </c>
      <c r="D70" s="31">
        <f t="shared" si="0"/>
        <v>3603</v>
      </c>
      <c r="E70" s="32">
        <f t="shared" si="13"/>
        <v>2480</v>
      </c>
      <c r="F70" s="33">
        <f t="shared" si="8"/>
        <v>68.83152928115459</v>
      </c>
      <c r="G70" s="31">
        <v>2255</v>
      </c>
      <c r="H70" s="31">
        <v>225</v>
      </c>
      <c r="I70" s="32">
        <f t="shared" si="14"/>
        <v>1123</v>
      </c>
      <c r="J70" s="33">
        <f t="shared" si="9"/>
        <v>31.16847071884541</v>
      </c>
      <c r="K70" s="31">
        <v>0</v>
      </c>
      <c r="L70" s="33">
        <f t="shared" si="10"/>
        <v>0</v>
      </c>
      <c r="M70" s="31">
        <v>0</v>
      </c>
      <c r="N70" s="33">
        <f t="shared" si="11"/>
        <v>0</v>
      </c>
      <c r="O70" s="31">
        <v>1123</v>
      </c>
      <c r="P70" s="31">
        <v>1007</v>
      </c>
      <c r="Q70" s="33">
        <f t="shared" si="12"/>
        <v>31.16847071884541</v>
      </c>
      <c r="R70" s="31" t="s">
        <v>255</v>
      </c>
      <c r="S70" s="31"/>
      <c r="T70" s="31"/>
      <c r="U70" s="31"/>
    </row>
    <row r="71" spans="1:21" ht="13.5">
      <c r="A71" s="54" t="s">
        <v>37</v>
      </c>
      <c r="B71" s="54" t="s">
        <v>151</v>
      </c>
      <c r="C71" s="55" t="s">
        <v>152</v>
      </c>
      <c r="D71" s="31">
        <f aca="true" t="shared" si="15" ref="D71:D91">E71+I71</f>
        <v>24353</v>
      </c>
      <c r="E71" s="32">
        <f t="shared" si="13"/>
        <v>13819</v>
      </c>
      <c r="F71" s="33">
        <f t="shared" si="8"/>
        <v>56.74454892621033</v>
      </c>
      <c r="G71" s="31">
        <v>13795</v>
      </c>
      <c r="H71" s="31">
        <v>24</v>
      </c>
      <c r="I71" s="32">
        <f t="shared" si="14"/>
        <v>10534</v>
      </c>
      <c r="J71" s="33">
        <f t="shared" si="9"/>
        <v>43.25545107378967</v>
      </c>
      <c r="K71" s="31">
        <v>1703</v>
      </c>
      <c r="L71" s="33">
        <f t="shared" si="10"/>
        <v>6.992978277830248</v>
      </c>
      <c r="M71" s="31">
        <v>0</v>
      </c>
      <c r="N71" s="33">
        <f t="shared" si="11"/>
        <v>0</v>
      </c>
      <c r="O71" s="31">
        <v>8831</v>
      </c>
      <c r="P71" s="31">
        <v>5524</v>
      </c>
      <c r="Q71" s="33">
        <f t="shared" si="12"/>
        <v>36.262472795959425</v>
      </c>
      <c r="R71" s="31" t="s">
        <v>255</v>
      </c>
      <c r="S71" s="31"/>
      <c r="T71" s="31"/>
      <c r="U71" s="31"/>
    </row>
    <row r="72" spans="1:21" ht="13.5">
      <c r="A72" s="54" t="s">
        <v>37</v>
      </c>
      <c r="B72" s="54" t="s">
        <v>153</v>
      </c>
      <c r="C72" s="55" t="s">
        <v>36</v>
      </c>
      <c r="D72" s="31">
        <f t="shared" si="15"/>
        <v>5712</v>
      </c>
      <c r="E72" s="32">
        <f t="shared" si="13"/>
        <v>3547</v>
      </c>
      <c r="F72" s="33">
        <f t="shared" si="8"/>
        <v>62.09733893557423</v>
      </c>
      <c r="G72" s="31">
        <v>3378</v>
      </c>
      <c r="H72" s="31">
        <v>169</v>
      </c>
      <c r="I72" s="32">
        <f t="shared" si="14"/>
        <v>2165</v>
      </c>
      <c r="J72" s="33">
        <f t="shared" si="9"/>
        <v>37.90266106442577</v>
      </c>
      <c r="K72" s="31">
        <v>0</v>
      </c>
      <c r="L72" s="33">
        <f t="shared" si="10"/>
        <v>0</v>
      </c>
      <c r="M72" s="31">
        <v>0</v>
      </c>
      <c r="N72" s="33">
        <f t="shared" si="11"/>
        <v>0</v>
      </c>
      <c r="O72" s="31">
        <v>2165</v>
      </c>
      <c r="P72" s="31">
        <v>1927</v>
      </c>
      <c r="Q72" s="33">
        <f t="shared" si="12"/>
        <v>37.90266106442577</v>
      </c>
      <c r="R72" s="31" t="s">
        <v>255</v>
      </c>
      <c r="S72" s="31"/>
      <c r="T72" s="31"/>
      <c r="U72" s="31"/>
    </row>
    <row r="73" spans="1:21" ht="13.5">
      <c r="A73" s="54" t="s">
        <v>37</v>
      </c>
      <c r="B73" s="54" t="s">
        <v>154</v>
      </c>
      <c r="C73" s="55" t="s">
        <v>155</v>
      </c>
      <c r="D73" s="31">
        <f t="shared" si="15"/>
        <v>14818</v>
      </c>
      <c r="E73" s="32">
        <f t="shared" si="13"/>
        <v>9984</v>
      </c>
      <c r="F73" s="33">
        <f t="shared" si="8"/>
        <v>67.37751383452559</v>
      </c>
      <c r="G73" s="31">
        <v>9915</v>
      </c>
      <c r="H73" s="31">
        <v>69</v>
      </c>
      <c r="I73" s="32">
        <f t="shared" si="14"/>
        <v>4834</v>
      </c>
      <c r="J73" s="33">
        <f t="shared" si="9"/>
        <v>32.62248616547442</v>
      </c>
      <c r="K73" s="31">
        <v>0</v>
      </c>
      <c r="L73" s="33">
        <f t="shared" si="10"/>
        <v>0</v>
      </c>
      <c r="M73" s="31">
        <v>0</v>
      </c>
      <c r="N73" s="33">
        <f t="shared" si="11"/>
        <v>0</v>
      </c>
      <c r="O73" s="31">
        <v>4834</v>
      </c>
      <c r="P73" s="31">
        <v>3968</v>
      </c>
      <c r="Q73" s="33">
        <f t="shared" si="12"/>
        <v>32.62248616547442</v>
      </c>
      <c r="R73" s="31" t="s">
        <v>255</v>
      </c>
      <c r="S73" s="31"/>
      <c r="T73" s="31"/>
      <c r="U73" s="31"/>
    </row>
    <row r="74" spans="1:21" ht="13.5">
      <c r="A74" s="54" t="s">
        <v>37</v>
      </c>
      <c r="B74" s="54" t="s">
        <v>156</v>
      </c>
      <c r="C74" s="55" t="s">
        <v>157</v>
      </c>
      <c r="D74" s="31">
        <f t="shared" si="15"/>
        <v>13303</v>
      </c>
      <c r="E74" s="32">
        <f t="shared" si="13"/>
        <v>9590</v>
      </c>
      <c r="F74" s="33">
        <f t="shared" si="8"/>
        <v>72.08900248064346</v>
      </c>
      <c r="G74" s="31">
        <v>9526</v>
      </c>
      <c r="H74" s="31">
        <v>64</v>
      </c>
      <c r="I74" s="32">
        <f t="shared" si="14"/>
        <v>3713</v>
      </c>
      <c r="J74" s="33">
        <f t="shared" si="9"/>
        <v>27.910997519356535</v>
      </c>
      <c r="K74" s="31">
        <v>0</v>
      </c>
      <c r="L74" s="33">
        <f t="shared" si="10"/>
        <v>0</v>
      </c>
      <c r="M74" s="31">
        <v>0</v>
      </c>
      <c r="N74" s="33">
        <f t="shared" si="11"/>
        <v>0</v>
      </c>
      <c r="O74" s="31">
        <v>3713</v>
      </c>
      <c r="P74" s="31">
        <v>2322</v>
      </c>
      <c r="Q74" s="33">
        <f t="shared" si="12"/>
        <v>27.910997519356535</v>
      </c>
      <c r="R74" s="31" t="s">
        <v>255</v>
      </c>
      <c r="S74" s="31"/>
      <c r="T74" s="31"/>
      <c r="U74" s="31"/>
    </row>
    <row r="75" spans="1:21" ht="13.5">
      <c r="A75" s="54" t="s">
        <v>37</v>
      </c>
      <c r="B75" s="54" t="s">
        <v>158</v>
      </c>
      <c r="C75" s="55" t="s">
        <v>159</v>
      </c>
      <c r="D75" s="31">
        <f t="shared" si="15"/>
        <v>12685</v>
      </c>
      <c r="E75" s="32">
        <f t="shared" si="13"/>
        <v>9888</v>
      </c>
      <c r="F75" s="33">
        <f t="shared" si="8"/>
        <v>77.95033504138746</v>
      </c>
      <c r="G75" s="31">
        <v>9878</v>
      </c>
      <c r="H75" s="31">
        <v>10</v>
      </c>
      <c r="I75" s="32">
        <f t="shared" si="14"/>
        <v>2797</v>
      </c>
      <c r="J75" s="33">
        <f t="shared" si="9"/>
        <v>22.04966495861253</v>
      </c>
      <c r="K75" s="31">
        <v>0</v>
      </c>
      <c r="L75" s="33">
        <f t="shared" si="10"/>
        <v>0</v>
      </c>
      <c r="M75" s="31">
        <v>0</v>
      </c>
      <c r="N75" s="33">
        <f t="shared" si="11"/>
        <v>0</v>
      </c>
      <c r="O75" s="31">
        <v>2797</v>
      </c>
      <c r="P75" s="31">
        <v>1881</v>
      </c>
      <c r="Q75" s="33">
        <f t="shared" si="12"/>
        <v>22.04966495861253</v>
      </c>
      <c r="R75" s="31" t="s">
        <v>255</v>
      </c>
      <c r="S75" s="31"/>
      <c r="T75" s="31"/>
      <c r="U75" s="31"/>
    </row>
    <row r="76" spans="1:21" ht="13.5">
      <c r="A76" s="54" t="s">
        <v>37</v>
      </c>
      <c r="B76" s="54" t="s">
        <v>160</v>
      </c>
      <c r="C76" s="55" t="s">
        <v>161</v>
      </c>
      <c r="D76" s="31">
        <f t="shared" si="15"/>
        <v>8547</v>
      </c>
      <c r="E76" s="32">
        <f t="shared" si="13"/>
        <v>7312</v>
      </c>
      <c r="F76" s="33">
        <f t="shared" si="8"/>
        <v>85.55048555048556</v>
      </c>
      <c r="G76" s="31">
        <v>7312</v>
      </c>
      <c r="H76" s="31">
        <v>0</v>
      </c>
      <c r="I76" s="32">
        <f t="shared" si="14"/>
        <v>1235</v>
      </c>
      <c r="J76" s="33">
        <f t="shared" si="9"/>
        <v>14.44951444951445</v>
      </c>
      <c r="K76" s="31">
        <v>0</v>
      </c>
      <c r="L76" s="33">
        <f t="shared" si="10"/>
        <v>0</v>
      </c>
      <c r="M76" s="31">
        <v>0</v>
      </c>
      <c r="N76" s="33">
        <f t="shared" si="11"/>
        <v>0</v>
      </c>
      <c r="O76" s="31">
        <v>1235</v>
      </c>
      <c r="P76" s="31">
        <v>483</v>
      </c>
      <c r="Q76" s="33">
        <f t="shared" si="12"/>
        <v>14.44951444951445</v>
      </c>
      <c r="R76" s="31" t="s">
        <v>255</v>
      </c>
      <c r="S76" s="31"/>
      <c r="T76" s="31"/>
      <c r="U76" s="31"/>
    </row>
    <row r="77" spans="1:21" ht="13.5">
      <c r="A77" s="54" t="s">
        <v>37</v>
      </c>
      <c r="B77" s="54" t="s">
        <v>162</v>
      </c>
      <c r="C77" s="55" t="s">
        <v>163</v>
      </c>
      <c r="D77" s="31">
        <f t="shared" si="15"/>
        <v>10661</v>
      </c>
      <c r="E77" s="32">
        <f t="shared" si="13"/>
        <v>9017</v>
      </c>
      <c r="F77" s="33">
        <f t="shared" si="8"/>
        <v>84.57930775724604</v>
      </c>
      <c r="G77" s="31">
        <v>9017</v>
      </c>
      <c r="H77" s="31">
        <v>0</v>
      </c>
      <c r="I77" s="32">
        <f t="shared" si="14"/>
        <v>1644</v>
      </c>
      <c r="J77" s="33">
        <f t="shared" si="9"/>
        <v>15.420692242753963</v>
      </c>
      <c r="K77" s="31">
        <v>0</v>
      </c>
      <c r="L77" s="33">
        <f t="shared" si="10"/>
        <v>0</v>
      </c>
      <c r="M77" s="31">
        <v>81</v>
      </c>
      <c r="N77" s="33">
        <f t="shared" si="11"/>
        <v>0.7597786323984617</v>
      </c>
      <c r="O77" s="31">
        <v>1563</v>
      </c>
      <c r="P77" s="31">
        <v>709</v>
      </c>
      <c r="Q77" s="33">
        <f t="shared" si="12"/>
        <v>14.660913610355502</v>
      </c>
      <c r="R77" s="31" t="s">
        <v>255</v>
      </c>
      <c r="S77" s="31"/>
      <c r="T77" s="31"/>
      <c r="U77" s="31"/>
    </row>
    <row r="78" spans="1:21" ht="13.5">
      <c r="A78" s="54" t="s">
        <v>37</v>
      </c>
      <c r="B78" s="54" t="s">
        <v>164</v>
      </c>
      <c r="C78" s="55" t="s">
        <v>254</v>
      </c>
      <c r="D78" s="31">
        <f t="shared" si="15"/>
        <v>21302</v>
      </c>
      <c r="E78" s="32">
        <f t="shared" si="13"/>
        <v>13165</v>
      </c>
      <c r="F78" s="33">
        <f t="shared" si="8"/>
        <v>61.80170875974087</v>
      </c>
      <c r="G78" s="31">
        <v>12901</v>
      </c>
      <c r="H78" s="31">
        <v>264</v>
      </c>
      <c r="I78" s="32">
        <f t="shared" si="14"/>
        <v>8137</v>
      </c>
      <c r="J78" s="33">
        <f t="shared" si="9"/>
        <v>38.19829124025913</v>
      </c>
      <c r="K78" s="31">
        <v>0</v>
      </c>
      <c r="L78" s="33">
        <f t="shared" si="10"/>
        <v>0</v>
      </c>
      <c r="M78" s="31">
        <v>0</v>
      </c>
      <c r="N78" s="33">
        <f t="shared" si="11"/>
        <v>0</v>
      </c>
      <c r="O78" s="31">
        <v>8137</v>
      </c>
      <c r="P78" s="31">
        <v>6146</v>
      </c>
      <c r="Q78" s="33">
        <f t="shared" si="12"/>
        <v>38.19829124025913</v>
      </c>
      <c r="R78" s="31" t="s">
        <v>255</v>
      </c>
      <c r="S78" s="31"/>
      <c r="T78" s="31"/>
      <c r="U78" s="31"/>
    </row>
    <row r="79" spans="1:21" ht="13.5">
      <c r="A79" s="54" t="s">
        <v>37</v>
      </c>
      <c r="B79" s="54" t="s">
        <v>165</v>
      </c>
      <c r="C79" s="55" t="s">
        <v>166</v>
      </c>
      <c r="D79" s="31">
        <f t="shared" si="15"/>
        <v>10079</v>
      </c>
      <c r="E79" s="32">
        <f t="shared" si="13"/>
        <v>7784</v>
      </c>
      <c r="F79" s="33">
        <f t="shared" si="8"/>
        <v>77.22988391705526</v>
      </c>
      <c r="G79" s="31">
        <v>7784</v>
      </c>
      <c r="H79" s="31">
        <v>0</v>
      </c>
      <c r="I79" s="32">
        <f t="shared" si="14"/>
        <v>2295</v>
      </c>
      <c r="J79" s="33">
        <f t="shared" si="9"/>
        <v>22.770116082944735</v>
      </c>
      <c r="K79" s="31">
        <v>0</v>
      </c>
      <c r="L79" s="33">
        <f t="shared" si="10"/>
        <v>0</v>
      </c>
      <c r="M79" s="31">
        <v>1418</v>
      </c>
      <c r="N79" s="33">
        <f t="shared" si="11"/>
        <v>14.068856037305288</v>
      </c>
      <c r="O79" s="31">
        <v>877</v>
      </c>
      <c r="P79" s="31">
        <v>335</v>
      </c>
      <c r="Q79" s="33">
        <f t="shared" si="12"/>
        <v>8.701260045639449</v>
      </c>
      <c r="R79" s="31" t="s">
        <v>255</v>
      </c>
      <c r="S79" s="31"/>
      <c r="T79" s="31"/>
      <c r="U79" s="31"/>
    </row>
    <row r="80" spans="1:21" ht="13.5">
      <c r="A80" s="54" t="s">
        <v>37</v>
      </c>
      <c r="B80" s="54" t="s">
        <v>167</v>
      </c>
      <c r="C80" s="55" t="s">
        <v>168</v>
      </c>
      <c r="D80" s="31">
        <f t="shared" si="15"/>
        <v>7823</v>
      </c>
      <c r="E80" s="32">
        <f t="shared" si="13"/>
        <v>6037</v>
      </c>
      <c r="F80" s="33">
        <f t="shared" si="8"/>
        <v>77.169883676339</v>
      </c>
      <c r="G80" s="31">
        <v>6037</v>
      </c>
      <c r="H80" s="31">
        <v>0</v>
      </c>
      <c r="I80" s="32">
        <f t="shared" si="14"/>
        <v>1786</v>
      </c>
      <c r="J80" s="33">
        <f t="shared" si="9"/>
        <v>22.830116323661</v>
      </c>
      <c r="K80" s="31">
        <v>0</v>
      </c>
      <c r="L80" s="33">
        <f t="shared" si="10"/>
        <v>0</v>
      </c>
      <c r="M80" s="31">
        <v>369</v>
      </c>
      <c r="N80" s="33">
        <f t="shared" si="11"/>
        <v>4.716860539434999</v>
      </c>
      <c r="O80" s="31">
        <v>1417</v>
      </c>
      <c r="P80" s="31">
        <v>787</v>
      </c>
      <c r="Q80" s="33">
        <f t="shared" si="12"/>
        <v>18.113255784226002</v>
      </c>
      <c r="R80" s="31" t="s">
        <v>255</v>
      </c>
      <c r="S80" s="31"/>
      <c r="T80" s="31"/>
      <c r="U80" s="31"/>
    </row>
    <row r="81" spans="1:21" ht="13.5">
      <c r="A81" s="54" t="s">
        <v>37</v>
      </c>
      <c r="B81" s="54" t="s">
        <v>169</v>
      </c>
      <c r="C81" s="55" t="s">
        <v>170</v>
      </c>
      <c r="D81" s="31">
        <f t="shared" si="15"/>
        <v>6162</v>
      </c>
      <c r="E81" s="32">
        <f t="shared" si="13"/>
        <v>4872</v>
      </c>
      <c r="F81" s="33">
        <f t="shared" si="8"/>
        <v>79.06523855890944</v>
      </c>
      <c r="G81" s="31">
        <v>4782</v>
      </c>
      <c r="H81" s="31">
        <v>90</v>
      </c>
      <c r="I81" s="32">
        <f t="shared" si="14"/>
        <v>1290</v>
      </c>
      <c r="J81" s="33">
        <f t="shared" si="9"/>
        <v>20.934761441090554</v>
      </c>
      <c r="K81" s="31">
        <v>0</v>
      </c>
      <c r="L81" s="33">
        <f t="shared" si="10"/>
        <v>0</v>
      </c>
      <c r="M81" s="31">
        <v>0</v>
      </c>
      <c r="N81" s="33">
        <f t="shared" si="11"/>
        <v>0</v>
      </c>
      <c r="O81" s="31">
        <v>1290</v>
      </c>
      <c r="P81" s="31">
        <v>1030</v>
      </c>
      <c r="Q81" s="33">
        <f t="shared" si="12"/>
        <v>20.934761441090554</v>
      </c>
      <c r="R81" s="31" t="s">
        <v>255</v>
      </c>
      <c r="S81" s="31"/>
      <c r="T81" s="31"/>
      <c r="U81" s="31"/>
    </row>
    <row r="82" spans="1:21" ht="13.5">
      <c r="A82" s="54" t="s">
        <v>37</v>
      </c>
      <c r="B82" s="54" t="s">
        <v>171</v>
      </c>
      <c r="C82" s="55" t="s">
        <v>172</v>
      </c>
      <c r="D82" s="31">
        <f t="shared" si="15"/>
        <v>3673</v>
      </c>
      <c r="E82" s="32">
        <f t="shared" si="13"/>
        <v>2884</v>
      </c>
      <c r="F82" s="33">
        <f t="shared" si="8"/>
        <v>78.51892186223796</v>
      </c>
      <c r="G82" s="31">
        <v>2884</v>
      </c>
      <c r="H82" s="31">
        <v>0</v>
      </c>
      <c r="I82" s="32">
        <f t="shared" si="14"/>
        <v>789</v>
      </c>
      <c r="J82" s="33">
        <f t="shared" si="9"/>
        <v>21.481078137762047</v>
      </c>
      <c r="K82" s="31">
        <v>0</v>
      </c>
      <c r="L82" s="33">
        <f t="shared" si="10"/>
        <v>0</v>
      </c>
      <c r="M82" s="31">
        <v>0</v>
      </c>
      <c r="N82" s="33">
        <f t="shared" si="11"/>
        <v>0</v>
      </c>
      <c r="O82" s="31">
        <v>789</v>
      </c>
      <c r="P82" s="31">
        <v>495</v>
      </c>
      <c r="Q82" s="33">
        <f t="shared" si="12"/>
        <v>21.481078137762047</v>
      </c>
      <c r="R82" s="31" t="s">
        <v>255</v>
      </c>
      <c r="S82" s="31"/>
      <c r="T82" s="31"/>
      <c r="U82" s="31"/>
    </row>
    <row r="83" spans="1:21" ht="13.5">
      <c r="A83" s="54" t="s">
        <v>37</v>
      </c>
      <c r="B83" s="54" t="s">
        <v>173</v>
      </c>
      <c r="C83" s="55" t="s">
        <v>174</v>
      </c>
      <c r="D83" s="31">
        <f t="shared" si="15"/>
        <v>34385</v>
      </c>
      <c r="E83" s="32">
        <f t="shared" si="13"/>
        <v>12474</v>
      </c>
      <c r="F83" s="33">
        <f t="shared" si="8"/>
        <v>36.27744656100044</v>
      </c>
      <c r="G83" s="31">
        <v>12474</v>
      </c>
      <c r="H83" s="31">
        <v>0</v>
      </c>
      <c r="I83" s="32">
        <f t="shared" si="14"/>
        <v>21911</v>
      </c>
      <c r="J83" s="33">
        <f t="shared" si="9"/>
        <v>63.72255343899956</v>
      </c>
      <c r="K83" s="31">
        <v>3183</v>
      </c>
      <c r="L83" s="33">
        <f t="shared" si="10"/>
        <v>9.256943434637197</v>
      </c>
      <c r="M83" s="31">
        <v>0</v>
      </c>
      <c r="N83" s="33">
        <f t="shared" si="11"/>
        <v>0</v>
      </c>
      <c r="O83" s="31">
        <v>18728</v>
      </c>
      <c r="P83" s="31">
        <v>13097</v>
      </c>
      <c r="Q83" s="33">
        <f t="shared" si="12"/>
        <v>54.46561000436236</v>
      </c>
      <c r="R83" s="31" t="s">
        <v>255</v>
      </c>
      <c r="S83" s="31"/>
      <c r="T83" s="31"/>
      <c r="U83" s="31"/>
    </row>
    <row r="84" spans="1:21" ht="13.5">
      <c r="A84" s="54" t="s">
        <v>37</v>
      </c>
      <c r="B84" s="54" t="s">
        <v>175</v>
      </c>
      <c r="C84" s="55" t="s">
        <v>176</v>
      </c>
      <c r="D84" s="31">
        <f t="shared" si="15"/>
        <v>7700</v>
      </c>
      <c r="E84" s="32">
        <f t="shared" si="13"/>
        <v>4636</v>
      </c>
      <c r="F84" s="33">
        <f t="shared" si="8"/>
        <v>60.20779220779221</v>
      </c>
      <c r="G84" s="31">
        <v>3888</v>
      </c>
      <c r="H84" s="31">
        <v>748</v>
      </c>
      <c r="I84" s="32">
        <f t="shared" si="14"/>
        <v>3064</v>
      </c>
      <c r="J84" s="33">
        <f t="shared" si="9"/>
        <v>39.79220779220779</v>
      </c>
      <c r="K84" s="31">
        <v>0</v>
      </c>
      <c r="L84" s="33">
        <f t="shared" si="10"/>
        <v>0</v>
      </c>
      <c r="M84" s="31">
        <v>0</v>
      </c>
      <c r="N84" s="33">
        <f t="shared" si="11"/>
        <v>0</v>
      </c>
      <c r="O84" s="31">
        <v>3064</v>
      </c>
      <c r="P84" s="31">
        <v>1698</v>
      </c>
      <c r="Q84" s="33">
        <f t="shared" si="12"/>
        <v>39.79220779220779</v>
      </c>
      <c r="R84" s="31" t="s">
        <v>255</v>
      </c>
      <c r="S84" s="31"/>
      <c r="T84" s="31"/>
      <c r="U84" s="31"/>
    </row>
    <row r="85" spans="1:21" ht="13.5">
      <c r="A85" s="54" t="s">
        <v>37</v>
      </c>
      <c r="B85" s="54" t="s">
        <v>177</v>
      </c>
      <c r="C85" s="55" t="s">
        <v>35</v>
      </c>
      <c r="D85" s="31">
        <f t="shared" si="15"/>
        <v>7163</v>
      </c>
      <c r="E85" s="32">
        <f t="shared" si="13"/>
        <v>4736</v>
      </c>
      <c r="F85" s="33">
        <f t="shared" si="8"/>
        <v>66.11754851319279</v>
      </c>
      <c r="G85" s="31">
        <v>4650</v>
      </c>
      <c r="H85" s="31">
        <v>86</v>
      </c>
      <c r="I85" s="32">
        <f t="shared" si="14"/>
        <v>2427</v>
      </c>
      <c r="J85" s="33">
        <f t="shared" si="9"/>
        <v>33.882451486807206</v>
      </c>
      <c r="K85" s="31">
        <v>0</v>
      </c>
      <c r="L85" s="33">
        <f t="shared" si="10"/>
        <v>0</v>
      </c>
      <c r="M85" s="31">
        <v>0</v>
      </c>
      <c r="N85" s="33">
        <f t="shared" si="11"/>
        <v>0</v>
      </c>
      <c r="O85" s="31">
        <v>2427</v>
      </c>
      <c r="P85" s="31">
        <v>2322</v>
      </c>
      <c r="Q85" s="33">
        <f t="shared" si="12"/>
        <v>33.882451486807206</v>
      </c>
      <c r="R85" s="31" t="s">
        <v>255</v>
      </c>
      <c r="S85" s="31"/>
      <c r="T85" s="31"/>
      <c r="U85" s="31"/>
    </row>
    <row r="86" spans="1:21" ht="13.5">
      <c r="A86" s="54" t="s">
        <v>37</v>
      </c>
      <c r="B86" s="54" t="s">
        <v>178</v>
      </c>
      <c r="C86" s="55" t="s">
        <v>179</v>
      </c>
      <c r="D86" s="31">
        <f t="shared" si="15"/>
        <v>8868</v>
      </c>
      <c r="E86" s="32">
        <f t="shared" si="13"/>
        <v>3433</v>
      </c>
      <c r="F86" s="33">
        <f t="shared" si="8"/>
        <v>38.71222372575552</v>
      </c>
      <c r="G86" s="31">
        <v>3433</v>
      </c>
      <c r="H86" s="31">
        <v>0</v>
      </c>
      <c r="I86" s="32">
        <f t="shared" si="14"/>
        <v>5435</v>
      </c>
      <c r="J86" s="33">
        <f t="shared" si="9"/>
        <v>61.28777627424448</v>
      </c>
      <c r="K86" s="31">
        <v>1694</v>
      </c>
      <c r="L86" s="33">
        <f t="shared" si="10"/>
        <v>19.102390617952185</v>
      </c>
      <c r="M86" s="31">
        <v>0</v>
      </c>
      <c r="N86" s="33">
        <f t="shared" si="11"/>
        <v>0</v>
      </c>
      <c r="O86" s="31">
        <v>3741</v>
      </c>
      <c r="P86" s="31">
        <v>1572</v>
      </c>
      <c r="Q86" s="33">
        <f t="shared" si="12"/>
        <v>42.18538565629228</v>
      </c>
      <c r="R86" s="31" t="s">
        <v>255</v>
      </c>
      <c r="S86" s="31"/>
      <c r="T86" s="31"/>
      <c r="U86" s="31"/>
    </row>
    <row r="87" spans="1:21" ht="13.5">
      <c r="A87" s="54" t="s">
        <v>37</v>
      </c>
      <c r="B87" s="54" t="s">
        <v>180</v>
      </c>
      <c r="C87" s="55" t="s">
        <v>181</v>
      </c>
      <c r="D87" s="31">
        <f t="shared" si="15"/>
        <v>12227</v>
      </c>
      <c r="E87" s="32">
        <f t="shared" si="13"/>
        <v>9030</v>
      </c>
      <c r="F87" s="33">
        <f t="shared" si="8"/>
        <v>73.85294839290096</v>
      </c>
      <c r="G87" s="31">
        <v>9013</v>
      </c>
      <c r="H87" s="31">
        <v>17</v>
      </c>
      <c r="I87" s="32">
        <f t="shared" si="14"/>
        <v>3197</v>
      </c>
      <c r="J87" s="33">
        <f t="shared" si="9"/>
        <v>26.14705160709904</v>
      </c>
      <c r="K87" s="31">
        <v>0</v>
      </c>
      <c r="L87" s="33">
        <f t="shared" si="10"/>
        <v>0</v>
      </c>
      <c r="M87" s="31">
        <v>0</v>
      </c>
      <c r="N87" s="33">
        <f t="shared" si="11"/>
        <v>0</v>
      </c>
      <c r="O87" s="31">
        <v>3197</v>
      </c>
      <c r="P87" s="31">
        <v>2670</v>
      </c>
      <c r="Q87" s="33">
        <f t="shared" si="12"/>
        <v>26.14705160709904</v>
      </c>
      <c r="R87" s="31" t="s">
        <v>255</v>
      </c>
      <c r="S87" s="31"/>
      <c r="T87" s="31"/>
      <c r="U87" s="31"/>
    </row>
    <row r="88" spans="1:21" ht="13.5">
      <c r="A88" s="54" t="s">
        <v>37</v>
      </c>
      <c r="B88" s="54" t="s">
        <v>182</v>
      </c>
      <c r="C88" s="55" t="s">
        <v>183</v>
      </c>
      <c r="D88" s="31">
        <f t="shared" si="15"/>
        <v>7359</v>
      </c>
      <c r="E88" s="32">
        <f t="shared" si="13"/>
        <v>5569</v>
      </c>
      <c r="F88" s="33">
        <f t="shared" si="8"/>
        <v>75.67604294061692</v>
      </c>
      <c r="G88" s="31">
        <v>5559</v>
      </c>
      <c r="H88" s="31">
        <v>10</v>
      </c>
      <c r="I88" s="32">
        <f t="shared" si="14"/>
        <v>1790</v>
      </c>
      <c r="J88" s="33">
        <f t="shared" si="9"/>
        <v>24.32395705938307</v>
      </c>
      <c r="K88" s="31">
        <v>140</v>
      </c>
      <c r="L88" s="33">
        <f t="shared" si="10"/>
        <v>1.9024323957059381</v>
      </c>
      <c r="M88" s="31">
        <v>0</v>
      </c>
      <c r="N88" s="33">
        <f t="shared" si="11"/>
        <v>0</v>
      </c>
      <c r="O88" s="31">
        <v>1650</v>
      </c>
      <c r="P88" s="31">
        <v>1343</v>
      </c>
      <c r="Q88" s="33">
        <f t="shared" si="12"/>
        <v>22.421524663677133</v>
      </c>
      <c r="R88" s="31" t="s">
        <v>255</v>
      </c>
      <c r="S88" s="31"/>
      <c r="T88" s="31"/>
      <c r="U88" s="31"/>
    </row>
    <row r="89" spans="1:21" ht="13.5">
      <c r="A89" s="54" t="s">
        <v>37</v>
      </c>
      <c r="B89" s="54" t="s">
        <v>184</v>
      </c>
      <c r="C89" s="55" t="s">
        <v>185</v>
      </c>
      <c r="D89" s="31">
        <f t="shared" si="15"/>
        <v>9648</v>
      </c>
      <c r="E89" s="32">
        <f t="shared" si="13"/>
        <v>6555</v>
      </c>
      <c r="F89" s="33">
        <f t="shared" si="8"/>
        <v>67.94154228855722</v>
      </c>
      <c r="G89" s="31">
        <v>6473</v>
      </c>
      <c r="H89" s="31">
        <v>82</v>
      </c>
      <c r="I89" s="32">
        <f t="shared" si="14"/>
        <v>3093</v>
      </c>
      <c r="J89" s="33">
        <f t="shared" si="9"/>
        <v>32.058457711442784</v>
      </c>
      <c r="K89" s="31">
        <v>0</v>
      </c>
      <c r="L89" s="33">
        <f t="shared" si="10"/>
        <v>0</v>
      </c>
      <c r="M89" s="31">
        <v>0</v>
      </c>
      <c r="N89" s="33">
        <f t="shared" si="11"/>
        <v>0</v>
      </c>
      <c r="O89" s="31">
        <v>3093</v>
      </c>
      <c r="P89" s="31">
        <v>1933</v>
      </c>
      <c r="Q89" s="33">
        <f t="shared" si="12"/>
        <v>32.058457711442784</v>
      </c>
      <c r="R89" s="31" t="s">
        <v>255</v>
      </c>
      <c r="S89" s="31"/>
      <c r="T89" s="31"/>
      <c r="U89" s="31"/>
    </row>
    <row r="90" spans="1:21" ht="13.5">
      <c r="A90" s="54" t="s">
        <v>37</v>
      </c>
      <c r="B90" s="54" t="s">
        <v>186</v>
      </c>
      <c r="C90" s="55" t="s">
        <v>187</v>
      </c>
      <c r="D90" s="31">
        <f t="shared" si="15"/>
        <v>4225</v>
      </c>
      <c r="E90" s="32">
        <f t="shared" si="13"/>
        <v>2590</v>
      </c>
      <c r="F90" s="33">
        <f t="shared" si="8"/>
        <v>61.30177514792899</v>
      </c>
      <c r="G90" s="31">
        <v>2560</v>
      </c>
      <c r="H90" s="31">
        <v>30</v>
      </c>
      <c r="I90" s="32">
        <f t="shared" si="14"/>
        <v>1635</v>
      </c>
      <c r="J90" s="33">
        <f t="shared" si="9"/>
        <v>38.69822485207101</v>
      </c>
      <c r="K90" s="31">
        <v>0</v>
      </c>
      <c r="L90" s="33">
        <f t="shared" si="10"/>
        <v>0</v>
      </c>
      <c r="M90" s="31">
        <v>0</v>
      </c>
      <c r="N90" s="33">
        <f t="shared" si="11"/>
        <v>0</v>
      </c>
      <c r="O90" s="31">
        <v>1635</v>
      </c>
      <c r="P90" s="31">
        <v>1582</v>
      </c>
      <c r="Q90" s="33">
        <f t="shared" si="12"/>
        <v>38.69822485207101</v>
      </c>
      <c r="R90" s="31" t="s">
        <v>255</v>
      </c>
      <c r="S90" s="31"/>
      <c r="T90" s="31"/>
      <c r="U90" s="31"/>
    </row>
    <row r="91" spans="1:21" ht="13.5">
      <c r="A91" s="54" t="s">
        <v>37</v>
      </c>
      <c r="B91" s="54" t="s">
        <v>188</v>
      </c>
      <c r="C91" s="55" t="s">
        <v>189</v>
      </c>
      <c r="D91" s="31">
        <f t="shared" si="15"/>
        <v>4244</v>
      </c>
      <c r="E91" s="32">
        <f t="shared" si="13"/>
        <v>3640</v>
      </c>
      <c r="F91" s="33">
        <f t="shared" si="8"/>
        <v>85.76814326107446</v>
      </c>
      <c r="G91" s="31">
        <v>3600</v>
      </c>
      <c r="H91" s="31">
        <v>40</v>
      </c>
      <c r="I91" s="32">
        <f t="shared" si="14"/>
        <v>604</v>
      </c>
      <c r="J91" s="33">
        <f t="shared" si="9"/>
        <v>14.231856738925542</v>
      </c>
      <c r="K91" s="31">
        <v>0</v>
      </c>
      <c r="L91" s="33">
        <f t="shared" si="10"/>
        <v>0</v>
      </c>
      <c r="M91" s="31">
        <v>0</v>
      </c>
      <c r="N91" s="33">
        <f t="shared" si="11"/>
        <v>0</v>
      </c>
      <c r="O91" s="31">
        <v>604</v>
      </c>
      <c r="P91" s="31">
        <v>544</v>
      </c>
      <c r="Q91" s="33">
        <f t="shared" si="12"/>
        <v>14.231856738925542</v>
      </c>
      <c r="R91" s="31" t="s">
        <v>255</v>
      </c>
      <c r="S91" s="31"/>
      <c r="T91" s="31"/>
      <c r="U91" s="31"/>
    </row>
    <row r="92" spans="1:21" ht="13.5">
      <c r="A92" s="84" t="s">
        <v>190</v>
      </c>
      <c r="B92" s="85"/>
      <c r="C92" s="85"/>
      <c r="D92" s="31">
        <f>SUM(D7:D91)</f>
        <v>5031297</v>
      </c>
      <c r="E92" s="31">
        <f>SUM(E7:E91)</f>
        <v>969748</v>
      </c>
      <c r="F92" s="33">
        <f t="shared" si="8"/>
        <v>19.274314356715575</v>
      </c>
      <c r="G92" s="31">
        <f>SUM(G7:G91)</f>
        <v>959475</v>
      </c>
      <c r="H92" s="31">
        <f>SUM(H7:H91)</f>
        <v>10273</v>
      </c>
      <c r="I92" s="31">
        <f>SUM(I7:I91)</f>
        <v>4061549</v>
      </c>
      <c r="J92" s="33">
        <f t="shared" si="9"/>
        <v>80.72568564328442</v>
      </c>
      <c r="K92" s="31">
        <f>SUM(K7:K91)</f>
        <v>3317144</v>
      </c>
      <c r="L92" s="33">
        <f t="shared" si="10"/>
        <v>65.93019652785355</v>
      </c>
      <c r="M92" s="31">
        <f>SUM(M7:M91)</f>
        <v>38631</v>
      </c>
      <c r="N92" s="33">
        <f t="shared" si="11"/>
        <v>0.7678139453902244</v>
      </c>
      <c r="O92" s="31">
        <f>SUM(O7:O91)</f>
        <v>705774</v>
      </c>
      <c r="P92" s="31">
        <f>SUM(P7:P91)</f>
        <v>466398</v>
      </c>
      <c r="Q92" s="33">
        <f t="shared" si="12"/>
        <v>14.027675170040649</v>
      </c>
      <c r="R92" s="31">
        <f>COUNTIF(R7:R91,"○")</f>
        <v>66</v>
      </c>
      <c r="S92" s="31">
        <f>COUNTIF(S7:S91,"○")</f>
        <v>19</v>
      </c>
      <c r="T92" s="31">
        <f>COUNTIF(T7:T91,"○")</f>
        <v>0</v>
      </c>
      <c r="U92" s="31">
        <f>COUNTIF(U7:U91,"○")</f>
        <v>0</v>
      </c>
    </row>
  </sheetData>
  <mergeCells count="19">
    <mergeCell ref="A92:C92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9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191</v>
      </c>
      <c r="B2" s="65" t="s">
        <v>16</v>
      </c>
      <c r="C2" s="68" t="s">
        <v>17</v>
      </c>
      <c r="D2" s="14" t="s">
        <v>192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193</v>
      </c>
      <c r="E3" s="59" t="s">
        <v>194</v>
      </c>
      <c r="F3" s="89"/>
      <c r="G3" s="90"/>
      <c r="H3" s="86" t="s">
        <v>195</v>
      </c>
      <c r="I3" s="57"/>
      <c r="J3" s="58"/>
      <c r="K3" s="59" t="s">
        <v>196</v>
      </c>
      <c r="L3" s="57"/>
      <c r="M3" s="58"/>
      <c r="N3" s="26" t="s">
        <v>193</v>
      </c>
      <c r="O3" s="17" t="s">
        <v>197</v>
      </c>
      <c r="P3" s="24"/>
      <c r="Q3" s="24"/>
      <c r="R3" s="24"/>
      <c r="S3" s="24"/>
      <c r="T3" s="25"/>
      <c r="U3" s="17" t="s">
        <v>198</v>
      </c>
      <c r="V3" s="24"/>
      <c r="W3" s="24"/>
      <c r="X3" s="24"/>
      <c r="Y3" s="24"/>
      <c r="Z3" s="25"/>
      <c r="AA3" s="17" t="s">
        <v>199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193</v>
      </c>
      <c r="F4" s="18" t="s">
        <v>19</v>
      </c>
      <c r="G4" s="18" t="s">
        <v>20</v>
      </c>
      <c r="H4" s="26" t="s">
        <v>193</v>
      </c>
      <c r="I4" s="18" t="s">
        <v>19</v>
      </c>
      <c r="J4" s="18" t="s">
        <v>20</v>
      </c>
      <c r="K4" s="26" t="s">
        <v>193</v>
      </c>
      <c r="L4" s="18" t="s">
        <v>19</v>
      </c>
      <c r="M4" s="18" t="s">
        <v>20</v>
      </c>
      <c r="N4" s="27"/>
      <c r="O4" s="26" t="s">
        <v>193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193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193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37</v>
      </c>
      <c r="B7" s="54" t="s">
        <v>38</v>
      </c>
      <c r="C7" s="55" t="s">
        <v>39</v>
      </c>
      <c r="D7" s="31">
        <f aca="true" t="shared" si="0" ref="D7:D70">E7+H7+K7</f>
        <v>53489</v>
      </c>
      <c r="E7" s="31">
        <f aca="true" t="shared" si="1" ref="E7:E70">F7+G7</f>
        <v>0</v>
      </c>
      <c r="F7" s="31">
        <v>0</v>
      </c>
      <c r="G7" s="31">
        <v>0</v>
      </c>
      <c r="H7" s="31">
        <f aca="true" t="shared" si="2" ref="H7:H70">I7+J7</f>
        <v>26145</v>
      </c>
      <c r="I7" s="31">
        <v>26145</v>
      </c>
      <c r="J7" s="31">
        <v>0</v>
      </c>
      <c r="K7" s="31">
        <f aca="true" t="shared" si="3" ref="K7:K70">L7+M7</f>
        <v>27344</v>
      </c>
      <c r="L7" s="31">
        <v>13911</v>
      </c>
      <c r="M7" s="31">
        <v>13433</v>
      </c>
      <c r="N7" s="31">
        <f aca="true" t="shared" si="4" ref="N7:N70">O7+U7+AA7</f>
        <v>53489</v>
      </c>
      <c r="O7" s="31">
        <f aca="true" t="shared" si="5" ref="O7:O70">SUM(P7:T7)</f>
        <v>40056</v>
      </c>
      <c r="P7" s="31">
        <v>0</v>
      </c>
      <c r="Q7" s="31">
        <v>40056</v>
      </c>
      <c r="R7" s="31">
        <v>0</v>
      </c>
      <c r="S7" s="31">
        <v>0</v>
      </c>
      <c r="T7" s="31">
        <v>0</v>
      </c>
      <c r="U7" s="31">
        <f aca="true" t="shared" si="6" ref="U7:U70">SUM(V7:Z7)</f>
        <v>13433</v>
      </c>
      <c r="V7" s="31">
        <v>0</v>
      </c>
      <c r="W7" s="31">
        <v>13433</v>
      </c>
      <c r="X7" s="31">
        <v>0</v>
      </c>
      <c r="Y7" s="31">
        <v>0</v>
      </c>
      <c r="Z7" s="31">
        <v>0</v>
      </c>
      <c r="AA7" s="31">
        <f aca="true" t="shared" si="7" ref="AA7:AA70">AB7+AC7</f>
        <v>0</v>
      </c>
      <c r="AB7" s="31">
        <v>0</v>
      </c>
      <c r="AC7" s="31">
        <v>0</v>
      </c>
    </row>
    <row r="8" spans="1:29" ht="13.5">
      <c r="A8" s="54" t="s">
        <v>37</v>
      </c>
      <c r="B8" s="54" t="s">
        <v>40</v>
      </c>
      <c r="C8" s="55" t="s">
        <v>41</v>
      </c>
      <c r="D8" s="31">
        <f t="shared" si="0"/>
        <v>39843</v>
      </c>
      <c r="E8" s="31">
        <f t="shared" si="1"/>
        <v>0</v>
      </c>
      <c r="F8" s="31">
        <v>0</v>
      </c>
      <c r="G8" s="31">
        <v>0</v>
      </c>
      <c r="H8" s="31">
        <f t="shared" si="2"/>
        <v>27009</v>
      </c>
      <c r="I8" s="31">
        <v>27009</v>
      </c>
      <c r="J8" s="31">
        <v>0</v>
      </c>
      <c r="K8" s="31">
        <f t="shared" si="3"/>
        <v>12834</v>
      </c>
      <c r="L8" s="31">
        <v>0</v>
      </c>
      <c r="M8" s="31">
        <v>12834</v>
      </c>
      <c r="N8" s="31">
        <f t="shared" si="4"/>
        <v>39846</v>
      </c>
      <c r="O8" s="31">
        <f t="shared" si="5"/>
        <v>27009</v>
      </c>
      <c r="P8" s="31">
        <v>31</v>
      </c>
      <c r="Q8" s="31">
        <v>26978</v>
      </c>
      <c r="R8" s="31">
        <v>0</v>
      </c>
      <c r="S8" s="31">
        <v>0</v>
      </c>
      <c r="T8" s="31">
        <v>0</v>
      </c>
      <c r="U8" s="31">
        <f t="shared" si="6"/>
        <v>12834</v>
      </c>
      <c r="V8" s="31">
        <v>0</v>
      </c>
      <c r="W8" s="31">
        <v>12834</v>
      </c>
      <c r="X8" s="31">
        <v>0</v>
      </c>
      <c r="Y8" s="31">
        <v>0</v>
      </c>
      <c r="Z8" s="31">
        <v>0</v>
      </c>
      <c r="AA8" s="31">
        <f t="shared" si="7"/>
        <v>3</v>
      </c>
      <c r="AB8" s="31">
        <v>3</v>
      </c>
      <c r="AC8" s="31">
        <v>0</v>
      </c>
    </row>
    <row r="9" spans="1:29" ht="13.5">
      <c r="A9" s="54" t="s">
        <v>37</v>
      </c>
      <c r="B9" s="54" t="s">
        <v>42</v>
      </c>
      <c r="C9" s="55" t="s">
        <v>43</v>
      </c>
      <c r="D9" s="31">
        <f t="shared" si="0"/>
        <v>142575</v>
      </c>
      <c r="E9" s="31">
        <f t="shared" si="1"/>
        <v>49131</v>
      </c>
      <c r="F9" s="31">
        <v>49131</v>
      </c>
      <c r="G9" s="31">
        <v>0</v>
      </c>
      <c r="H9" s="31">
        <f t="shared" si="2"/>
        <v>58425</v>
      </c>
      <c r="I9" s="31">
        <v>58425</v>
      </c>
      <c r="J9" s="31">
        <v>0</v>
      </c>
      <c r="K9" s="31">
        <f t="shared" si="3"/>
        <v>35019</v>
      </c>
      <c r="L9" s="31">
        <v>0</v>
      </c>
      <c r="M9" s="31">
        <v>35019</v>
      </c>
      <c r="N9" s="31">
        <f t="shared" si="4"/>
        <v>142601</v>
      </c>
      <c r="O9" s="31">
        <f t="shared" si="5"/>
        <v>107556</v>
      </c>
      <c r="P9" s="31">
        <v>107556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35019</v>
      </c>
      <c r="V9" s="31">
        <v>35019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26</v>
      </c>
      <c r="AB9" s="31">
        <v>26</v>
      </c>
      <c r="AC9" s="31">
        <v>0</v>
      </c>
    </row>
    <row r="10" spans="1:29" ht="13.5">
      <c r="A10" s="54" t="s">
        <v>37</v>
      </c>
      <c r="B10" s="54" t="s">
        <v>44</v>
      </c>
      <c r="C10" s="55" t="s">
        <v>45</v>
      </c>
      <c r="D10" s="31">
        <f t="shared" si="0"/>
        <v>94872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94872</v>
      </c>
      <c r="L10" s="31">
        <v>44449</v>
      </c>
      <c r="M10" s="31">
        <v>50423</v>
      </c>
      <c r="N10" s="31">
        <f t="shared" si="4"/>
        <v>95146</v>
      </c>
      <c r="O10" s="31">
        <f t="shared" si="5"/>
        <v>44449</v>
      </c>
      <c r="P10" s="31">
        <v>13925</v>
      </c>
      <c r="Q10" s="31">
        <v>23285</v>
      </c>
      <c r="R10" s="31">
        <v>7239</v>
      </c>
      <c r="S10" s="31">
        <v>0</v>
      </c>
      <c r="T10" s="31">
        <v>0</v>
      </c>
      <c r="U10" s="31">
        <f t="shared" si="6"/>
        <v>50423</v>
      </c>
      <c r="V10" s="31">
        <v>14189</v>
      </c>
      <c r="W10" s="31">
        <v>23320</v>
      </c>
      <c r="X10" s="31">
        <v>12914</v>
      </c>
      <c r="Y10" s="31">
        <v>0</v>
      </c>
      <c r="Z10" s="31">
        <v>0</v>
      </c>
      <c r="AA10" s="31">
        <f t="shared" si="7"/>
        <v>274</v>
      </c>
      <c r="AB10" s="31">
        <v>274</v>
      </c>
      <c r="AC10" s="31">
        <v>0</v>
      </c>
    </row>
    <row r="11" spans="1:29" ht="13.5">
      <c r="A11" s="54" t="s">
        <v>37</v>
      </c>
      <c r="B11" s="54" t="s">
        <v>46</v>
      </c>
      <c r="C11" s="55" t="s">
        <v>47</v>
      </c>
      <c r="D11" s="31">
        <f t="shared" si="0"/>
        <v>61844</v>
      </c>
      <c r="E11" s="31">
        <f t="shared" si="1"/>
        <v>0</v>
      </c>
      <c r="F11" s="31">
        <v>0</v>
      </c>
      <c r="G11" s="31">
        <v>0</v>
      </c>
      <c r="H11" s="31">
        <f t="shared" si="2"/>
        <v>52875</v>
      </c>
      <c r="I11" s="31">
        <v>52875</v>
      </c>
      <c r="J11" s="31">
        <v>0</v>
      </c>
      <c r="K11" s="31">
        <f t="shared" si="3"/>
        <v>8969</v>
      </c>
      <c r="L11" s="31">
        <v>0</v>
      </c>
      <c r="M11" s="31">
        <v>8969</v>
      </c>
      <c r="N11" s="31">
        <f t="shared" si="4"/>
        <v>62028</v>
      </c>
      <c r="O11" s="31">
        <f t="shared" si="5"/>
        <v>52875</v>
      </c>
      <c r="P11" s="31">
        <v>49110</v>
      </c>
      <c r="Q11" s="31">
        <v>0</v>
      </c>
      <c r="R11" s="31">
        <v>3765</v>
      </c>
      <c r="S11" s="31">
        <v>0</v>
      </c>
      <c r="T11" s="31">
        <v>0</v>
      </c>
      <c r="U11" s="31">
        <f t="shared" si="6"/>
        <v>8969</v>
      </c>
      <c r="V11" s="31">
        <v>8394</v>
      </c>
      <c r="W11" s="31">
        <v>0</v>
      </c>
      <c r="X11" s="31">
        <v>575</v>
      </c>
      <c r="Y11" s="31">
        <v>0</v>
      </c>
      <c r="Z11" s="31">
        <v>0</v>
      </c>
      <c r="AA11" s="31">
        <f t="shared" si="7"/>
        <v>184</v>
      </c>
      <c r="AB11" s="31">
        <v>184</v>
      </c>
      <c r="AC11" s="31">
        <v>0</v>
      </c>
    </row>
    <row r="12" spans="1:29" ht="13.5">
      <c r="A12" s="54" t="s">
        <v>37</v>
      </c>
      <c r="B12" s="54" t="s">
        <v>48</v>
      </c>
      <c r="C12" s="55" t="s">
        <v>49</v>
      </c>
      <c r="D12" s="31">
        <f t="shared" si="0"/>
        <v>47993</v>
      </c>
      <c r="E12" s="31">
        <f t="shared" si="1"/>
        <v>12687</v>
      </c>
      <c r="F12" s="31">
        <v>12687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35306</v>
      </c>
      <c r="L12" s="31">
        <v>23893</v>
      </c>
      <c r="M12" s="31">
        <v>11413</v>
      </c>
      <c r="N12" s="31">
        <f t="shared" si="4"/>
        <v>47993</v>
      </c>
      <c r="O12" s="31">
        <f t="shared" si="5"/>
        <v>36580</v>
      </c>
      <c r="P12" s="31">
        <v>32710</v>
      </c>
      <c r="Q12" s="31">
        <v>3870</v>
      </c>
      <c r="R12" s="31">
        <v>0</v>
      </c>
      <c r="S12" s="31">
        <v>0</v>
      </c>
      <c r="T12" s="31">
        <v>0</v>
      </c>
      <c r="U12" s="31">
        <f t="shared" si="6"/>
        <v>11413</v>
      </c>
      <c r="V12" s="31">
        <v>3738</v>
      </c>
      <c r="W12" s="31">
        <v>7675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37</v>
      </c>
      <c r="B13" s="54" t="s">
        <v>50</v>
      </c>
      <c r="C13" s="55" t="s">
        <v>51</v>
      </c>
      <c r="D13" s="31">
        <f t="shared" si="0"/>
        <v>49543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49543</v>
      </c>
      <c r="L13" s="31">
        <v>22014</v>
      </c>
      <c r="M13" s="31">
        <v>27529</v>
      </c>
      <c r="N13" s="31">
        <f t="shared" si="4"/>
        <v>49746</v>
      </c>
      <c r="O13" s="31">
        <f t="shared" si="5"/>
        <v>22014</v>
      </c>
      <c r="P13" s="31">
        <v>21661</v>
      </c>
      <c r="Q13" s="31">
        <v>0</v>
      </c>
      <c r="R13" s="31">
        <v>353</v>
      </c>
      <c r="S13" s="31">
        <v>0</v>
      </c>
      <c r="T13" s="31">
        <v>0</v>
      </c>
      <c r="U13" s="31">
        <f t="shared" si="6"/>
        <v>27529</v>
      </c>
      <c r="V13" s="31">
        <v>27174</v>
      </c>
      <c r="W13" s="31">
        <v>0</v>
      </c>
      <c r="X13" s="31">
        <v>355</v>
      </c>
      <c r="Y13" s="31">
        <v>0</v>
      </c>
      <c r="Z13" s="31">
        <v>0</v>
      </c>
      <c r="AA13" s="31">
        <f t="shared" si="7"/>
        <v>203</v>
      </c>
      <c r="AB13" s="31">
        <v>203</v>
      </c>
      <c r="AC13" s="31">
        <v>0</v>
      </c>
    </row>
    <row r="14" spans="1:29" ht="13.5">
      <c r="A14" s="54" t="s">
        <v>37</v>
      </c>
      <c r="B14" s="54" t="s">
        <v>52</v>
      </c>
      <c r="C14" s="55" t="s">
        <v>53</v>
      </c>
      <c r="D14" s="31">
        <f t="shared" si="0"/>
        <v>49663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49663</v>
      </c>
      <c r="L14" s="31">
        <v>29117</v>
      </c>
      <c r="M14" s="31">
        <v>20546</v>
      </c>
      <c r="N14" s="31">
        <f t="shared" si="4"/>
        <v>49959</v>
      </c>
      <c r="O14" s="31">
        <f t="shared" si="5"/>
        <v>29117</v>
      </c>
      <c r="P14" s="31">
        <v>29117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20546</v>
      </c>
      <c r="V14" s="31">
        <v>20546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296</v>
      </c>
      <c r="AB14" s="31">
        <v>296</v>
      </c>
      <c r="AC14" s="31">
        <v>0</v>
      </c>
    </row>
    <row r="15" spans="1:29" ht="13.5">
      <c r="A15" s="54" t="s">
        <v>37</v>
      </c>
      <c r="B15" s="54" t="s">
        <v>54</v>
      </c>
      <c r="C15" s="55" t="s">
        <v>55</v>
      </c>
      <c r="D15" s="31">
        <f t="shared" si="0"/>
        <v>8222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8222</v>
      </c>
      <c r="L15" s="31">
        <v>6888</v>
      </c>
      <c r="M15" s="31">
        <v>1334</v>
      </c>
      <c r="N15" s="31">
        <f t="shared" si="4"/>
        <v>8230</v>
      </c>
      <c r="O15" s="31">
        <f t="shared" si="5"/>
        <v>6888</v>
      </c>
      <c r="P15" s="31">
        <v>6888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1334</v>
      </c>
      <c r="V15" s="31">
        <v>1334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8</v>
      </c>
      <c r="AB15" s="31">
        <v>8</v>
      </c>
      <c r="AC15" s="31">
        <v>0</v>
      </c>
    </row>
    <row r="16" spans="1:29" ht="13.5">
      <c r="A16" s="54" t="s">
        <v>37</v>
      </c>
      <c r="B16" s="54" t="s">
        <v>56</v>
      </c>
      <c r="C16" s="55" t="s">
        <v>57</v>
      </c>
      <c r="D16" s="31">
        <f t="shared" si="0"/>
        <v>32467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32467</v>
      </c>
      <c r="L16" s="31">
        <v>14002</v>
      </c>
      <c r="M16" s="31">
        <v>18465</v>
      </c>
      <c r="N16" s="31">
        <f t="shared" si="4"/>
        <v>32467</v>
      </c>
      <c r="O16" s="31">
        <f t="shared" si="5"/>
        <v>14002</v>
      </c>
      <c r="P16" s="31">
        <v>0</v>
      </c>
      <c r="Q16" s="31">
        <v>0</v>
      </c>
      <c r="R16" s="31">
        <v>14002</v>
      </c>
      <c r="S16" s="31">
        <v>0</v>
      </c>
      <c r="T16" s="31">
        <v>0</v>
      </c>
      <c r="U16" s="31">
        <f t="shared" si="6"/>
        <v>18465</v>
      </c>
      <c r="V16" s="31">
        <v>0</v>
      </c>
      <c r="W16" s="31">
        <v>0</v>
      </c>
      <c r="X16" s="31">
        <v>18465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37</v>
      </c>
      <c r="B17" s="54" t="s">
        <v>58</v>
      </c>
      <c r="C17" s="55" t="s">
        <v>59</v>
      </c>
      <c r="D17" s="31">
        <f t="shared" si="0"/>
        <v>30788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30788</v>
      </c>
      <c r="L17" s="31">
        <v>15665</v>
      </c>
      <c r="M17" s="31">
        <v>15123</v>
      </c>
      <c r="N17" s="31">
        <f t="shared" si="4"/>
        <v>30788</v>
      </c>
      <c r="O17" s="31">
        <f t="shared" si="5"/>
        <v>15665</v>
      </c>
      <c r="P17" s="31">
        <v>15665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15123</v>
      </c>
      <c r="V17" s="31">
        <v>15123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37</v>
      </c>
      <c r="B18" s="54" t="s">
        <v>60</v>
      </c>
      <c r="C18" s="55" t="s">
        <v>31</v>
      </c>
      <c r="D18" s="31">
        <f t="shared" si="0"/>
        <v>27131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27131</v>
      </c>
      <c r="L18" s="31">
        <v>15143</v>
      </c>
      <c r="M18" s="31">
        <v>11988</v>
      </c>
      <c r="N18" s="31">
        <f t="shared" si="4"/>
        <v>27152</v>
      </c>
      <c r="O18" s="31">
        <f t="shared" si="5"/>
        <v>15143</v>
      </c>
      <c r="P18" s="31">
        <v>15143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11988</v>
      </c>
      <c r="V18" s="31">
        <v>11988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21</v>
      </c>
      <c r="AB18" s="31">
        <v>21</v>
      </c>
      <c r="AC18" s="31">
        <v>0</v>
      </c>
    </row>
    <row r="19" spans="1:29" ht="13.5">
      <c r="A19" s="54" t="s">
        <v>37</v>
      </c>
      <c r="B19" s="54" t="s">
        <v>61</v>
      </c>
      <c r="C19" s="55" t="s">
        <v>62</v>
      </c>
      <c r="D19" s="31">
        <f t="shared" si="0"/>
        <v>28137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28137</v>
      </c>
      <c r="L19" s="31">
        <v>16969</v>
      </c>
      <c r="M19" s="31">
        <v>11168</v>
      </c>
      <c r="N19" s="31">
        <f t="shared" si="4"/>
        <v>28419</v>
      </c>
      <c r="O19" s="31">
        <f t="shared" si="5"/>
        <v>16969</v>
      </c>
      <c r="P19" s="31">
        <v>16969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11168</v>
      </c>
      <c r="V19" s="31">
        <v>11168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282</v>
      </c>
      <c r="AB19" s="31">
        <v>282</v>
      </c>
      <c r="AC19" s="31">
        <v>0</v>
      </c>
    </row>
    <row r="20" spans="1:29" ht="13.5">
      <c r="A20" s="54" t="s">
        <v>37</v>
      </c>
      <c r="B20" s="54" t="s">
        <v>63</v>
      </c>
      <c r="C20" s="55" t="s">
        <v>64</v>
      </c>
      <c r="D20" s="31">
        <f t="shared" si="0"/>
        <v>58855</v>
      </c>
      <c r="E20" s="31">
        <f t="shared" si="1"/>
        <v>6314</v>
      </c>
      <c r="F20" s="31">
        <v>6314</v>
      </c>
      <c r="G20" s="31">
        <v>0</v>
      </c>
      <c r="H20" s="31">
        <f t="shared" si="2"/>
        <v>42410</v>
      </c>
      <c r="I20" s="31">
        <v>42410</v>
      </c>
      <c r="J20" s="31">
        <v>0</v>
      </c>
      <c r="K20" s="31">
        <f t="shared" si="3"/>
        <v>10131</v>
      </c>
      <c r="L20" s="31">
        <v>0</v>
      </c>
      <c r="M20" s="31">
        <v>10131</v>
      </c>
      <c r="N20" s="31">
        <f t="shared" si="4"/>
        <v>59715</v>
      </c>
      <c r="O20" s="31">
        <f t="shared" si="5"/>
        <v>48724</v>
      </c>
      <c r="P20" s="31">
        <v>48724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10131</v>
      </c>
      <c r="V20" s="31">
        <v>10131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860</v>
      </c>
      <c r="AB20" s="31">
        <v>860</v>
      </c>
      <c r="AC20" s="31">
        <v>0</v>
      </c>
    </row>
    <row r="21" spans="1:29" ht="13.5">
      <c r="A21" s="54" t="s">
        <v>37</v>
      </c>
      <c r="B21" s="54" t="s">
        <v>65</v>
      </c>
      <c r="C21" s="55" t="s">
        <v>66</v>
      </c>
      <c r="D21" s="31">
        <f t="shared" si="0"/>
        <v>18710</v>
      </c>
      <c r="E21" s="31">
        <f t="shared" si="1"/>
        <v>469</v>
      </c>
      <c r="F21" s="31">
        <v>299</v>
      </c>
      <c r="G21" s="31">
        <v>170</v>
      </c>
      <c r="H21" s="31">
        <f t="shared" si="2"/>
        <v>0</v>
      </c>
      <c r="I21" s="31">
        <v>0</v>
      </c>
      <c r="J21" s="31">
        <v>0</v>
      </c>
      <c r="K21" s="31">
        <f t="shared" si="3"/>
        <v>18241</v>
      </c>
      <c r="L21" s="31">
        <v>15603</v>
      </c>
      <c r="M21" s="31">
        <v>2638</v>
      </c>
      <c r="N21" s="31">
        <f t="shared" si="4"/>
        <v>19190</v>
      </c>
      <c r="O21" s="31">
        <f t="shared" si="5"/>
        <v>15902</v>
      </c>
      <c r="P21" s="31">
        <v>14278</v>
      </c>
      <c r="Q21" s="31">
        <v>0</v>
      </c>
      <c r="R21" s="31">
        <v>1624</v>
      </c>
      <c r="S21" s="31">
        <v>0</v>
      </c>
      <c r="T21" s="31">
        <v>0</v>
      </c>
      <c r="U21" s="31">
        <f t="shared" si="6"/>
        <v>2808</v>
      </c>
      <c r="V21" s="31">
        <v>2521</v>
      </c>
      <c r="W21" s="31">
        <v>0</v>
      </c>
      <c r="X21" s="31">
        <v>287</v>
      </c>
      <c r="Y21" s="31">
        <v>0</v>
      </c>
      <c r="Z21" s="31">
        <v>0</v>
      </c>
      <c r="AA21" s="31">
        <f t="shared" si="7"/>
        <v>480</v>
      </c>
      <c r="AB21" s="31">
        <v>480</v>
      </c>
      <c r="AC21" s="31">
        <v>0</v>
      </c>
    </row>
    <row r="22" spans="1:29" ht="13.5">
      <c r="A22" s="54" t="s">
        <v>37</v>
      </c>
      <c r="B22" s="54" t="s">
        <v>67</v>
      </c>
      <c r="C22" s="55" t="s">
        <v>68</v>
      </c>
      <c r="D22" s="31">
        <f t="shared" si="0"/>
        <v>38748</v>
      </c>
      <c r="E22" s="31">
        <f t="shared" si="1"/>
        <v>0</v>
      </c>
      <c r="F22" s="31">
        <v>0</v>
      </c>
      <c r="G22" s="31">
        <v>0</v>
      </c>
      <c r="H22" s="31">
        <f t="shared" si="2"/>
        <v>27118</v>
      </c>
      <c r="I22" s="31">
        <v>27118</v>
      </c>
      <c r="J22" s="31">
        <v>0</v>
      </c>
      <c r="K22" s="31">
        <f t="shared" si="3"/>
        <v>11630</v>
      </c>
      <c r="L22" s="31">
        <v>0</v>
      </c>
      <c r="M22" s="31">
        <v>11630</v>
      </c>
      <c r="N22" s="31">
        <f t="shared" si="4"/>
        <v>38750</v>
      </c>
      <c r="O22" s="31">
        <f t="shared" si="5"/>
        <v>27118</v>
      </c>
      <c r="P22" s="31">
        <v>27118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11630</v>
      </c>
      <c r="V22" s="31">
        <v>11630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2</v>
      </c>
      <c r="AB22" s="31">
        <v>2</v>
      </c>
      <c r="AC22" s="31">
        <v>0</v>
      </c>
    </row>
    <row r="23" spans="1:29" ht="13.5">
      <c r="A23" s="54" t="s">
        <v>37</v>
      </c>
      <c r="B23" s="54" t="s">
        <v>69</v>
      </c>
      <c r="C23" s="55" t="s">
        <v>70</v>
      </c>
      <c r="D23" s="31">
        <f t="shared" si="0"/>
        <v>30487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30487</v>
      </c>
      <c r="L23" s="31">
        <v>13655</v>
      </c>
      <c r="M23" s="31">
        <v>16832</v>
      </c>
      <c r="N23" s="31">
        <f t="shared" si="4"/>
        <v>30487</v>
      </c>
      <c r="O23" s="31">
        <f t="shared" si="5"/>
        <v>13655</v>
      </c>
      <c r="P23" s="31">
        <v>13655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16832</v>
      </c>
      <c r="V23" s="31">
        <v>16832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37</v>
      </c>
      <c r="B24" s="54" t="s">
        <v>71</v>
      </c>
      <c r="C24" s="55" t="s">
        <v>32</v>
      </c>
      <c r="D24" s="31">
        <f t="shared" si="0"/>
        <v>17367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17367</v>
      </c>
      <c r="L24" s="31">
        <v>6342</v>
      </c>
      <c r="M24" s="31">
        <v>11025</v>
      </c>
      <c r="N24" s="31">
        <f t="shared" si="4"/>
        <v>17367</v>
      </c>
      <c r="O24" s="31">
        <f t="shared" si="5"/>
        <v>6342</v>
      </c>
      <c r="P24" s="31">
        <v>6342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11025</v>
      </c>
      <c r="V24" s="31">
        <v>11025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37</v>
      </c>
      <c r="B25" s="54" t="s">
        <v>72</v>
      </c>
      <c r="C25" s="55" t="s">
        <v>73</v>
      </c>
      <c r="D25" s="31">
        <f t="shared" si="0"/>
        <v>2115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2115</v>
      </c>
      <c r="L25" s="31">
        <v>1146</v>
      </c>
      <c r="M25" s="31">
        <v>969</v>
      </c>
      <c r="N25" s="31">
        <f t="shared" si="4"/>
        <v>2115</v>
      </c>
      <c r="O25" s="31">
        <f t="shared" si="5"/>
        <v>1146</v>
      </c>
      <c r="P25" s="31">
        <v>1146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969</v>
      </c>
      <c r="V25" s="31">
        <v>969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37</v>
      </c>
      <c r="B26" s="54" t="s">
        <v>74</v>
      </c>
      <c r="C26" s="55" t="s">
        <v>75</v>
      </c>
      <c r="D26" s="31">
        <f t="shared" si="0"/>
        <v>2589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2589</v>
      </c>
      <c r="L26" s="31">
        <v>1244</v>
      </c>
      <c r="M26" s="31">
        <v>1345</v>
      </c>
      <c r="N26" s="31">
        <f t="shared" si="4"/>
        <v>2589</v>
      </c>
      <c r="O26" s="31">
        <f t="shared" si="5"/>
        <v>1244</v>
      </c>
      <c r="P26" s="31">
        <v>1244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1345</v>
      </c>
      <c r="V26" s="31">
        <v>1345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37</v>
      </c>
      <c r="B27" s="54" t="s">
        <v>76</v>
      </c>
      <c r="C27" s="55" t="s">
        <v>77</v>
      </c>
      <c r="D27" s="31">
        <f t="shared" si="0"/>
        <v>11337</v>
      </c>
      <c r="E27" s="31">
        <f t="shared" si="1"/>
        <v>0</v>
      </c>
      <c r="F27" s="31">
        <v>0</v>
      </c>
      <c r="G27" s="31">
        <v>0</v>
      </c>
      <c r="H27" s="31">
        <f t="shared" si="2"/>
        <v>681</v>
      </c>
      <c r="I27" s="31">
        <v>57</v>
      </c>
      <c r="J27" s="31">
        <v>624</v>
      </c>
      <c r="K27" s="31">
        <f t="shared" si="3"/>
        <v>10656</v>
      </c>
      <c r="L27" s="31">
        <v>6208</v>
      </c>
      <c r="M27" s="31">
        <v>4448</v>
      </c>
      <c r="N27" s="31">
        <f t="shared" si="4"/>
        <v>11453</v>
      </c>
      <c r="O27" s="31">
        <f t="shared" si="5"/>
        <v>6265</v>
      </c>
      <c r="P27" s="31">
        <v>6208</v>
      </c>
      <c r="Q27" s="31">
        <v>57</v>
      </c>
      <c r="R27" s="31">
        <v>0</v>
      </c>
      <c r="S27" s="31">
        <v>0</v>
      </c>
      <c r="T27" s="31">
        <v>0</v>
      </c>
      <c r="U27" s="31">
        <f t="shared" si="6"/>
        <v>5072</v>
      </c>
      <c r="V27" s="31">
        <v>4448</v>
      </c>
      <c r="W27" s="31">
        <v>0</v>
      </c>
      <c r="X27" s="31">
        <v>0</v>
      </c>
      <c r="Y27" s="31">
        <v>624</v>
      </c>
      <c r="Z27" s="31">
        <v>0</v>
      </c>
      <c r="AA27" s="31">
        <f t="shared" si="7"/>
        <v>116</v>
      </c>
      <c r="AB27" s="31">
        <v>116</v>
      </c>
      <c r="AC27" s="31">
        <v>0</v>
      </c>
    </row>
    <row r="28" spans="1:29" ht="13.5">
      <c r="A28" s="54" t="s">
        <v>37</v>
      </c>
      <c r="B28" s="54" t="s">
        <v>78</v>
      </c>
      <c r="C28" s="55" t="s">
        <v>79</v>
      </c>
      <c r="D28" s="31">
        <f t="shared" si="0"/>
        <v>3718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3718</v>
      </c>
      <c r="L28" s="31">
        <v>1947</v>
      </c>
      <c r="M28" s="31">
        <v>1771</v>
      </c>
      <c r="N28" s="31">
        <f t="shared" si="4"/>
        <v>3718</v>
      </c>
      <c r="O28" s="31">
        <f t="shared" si="5"/>
        <v>1947</v>
      </c>
      <c r="P28" s="31">
        <v>1947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1771</v>
      </c>
      <c r="V28" s="31">
        <v>1771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37</v>
      </c>
      <c r="B29" s="54" t="s">
        <v>80</v>
      </c>
      <c r="C29" s="55" t="s">
        <v>81</v>
      </c>
      <c r="D29" s="31">
        <f t="shared" si="0"/>
        <v>23223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23223</v>
      </c>
      <c r="L29" s="31">
        <v>18629</v>
      </c>
      <c r="M29" s="31">
        <v>4594</v>
      </c>
      <c r="N29" s="31">
        <f t="shared" si="4"/>
        <v>23378</v>
      </c>
      <c r="O29" s="31">
        <f t="shared" si="5"/>
        <v>18629</v>
      </c>
      <c r="P29" s="31">
        <v>18629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4594</v>
      </c>
      <c r="V29" s="31">
        <v>4594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155</v>
      </c>
      <c r="AB29" s="31">
        <v>155</v>
      </c>
      <c r="AC29" s="31">
        <v>0</v>
      </c>
    </row>
    <row r="30" spans="1:29" ht="13.5">
      <c r="A30" s="54" t="s">
        <v>37</v>
      </c>
      <c r="B30" s="54" t="s">
        <v>82</v>
      </c>
      <c r="C30" s="55" t="s">
        <v>83</v>
      </c>
      <c r="D30" s="31">
        <f t="shared" si="0"/>
        <v>17997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17997</v>
      </c>
      <c r="L30" s="31">
        <v>13377</v>
      </c>
      <c r="M30" s="31">
        <v>4620</v>
      </c>
      <c r="N30" s="31">
        <f t="shared" si="4"/>
        <v>18013</v>
      </c>
      <c r="O30" s="31">
        <f t="shared" si="5"/>
        <v>13377</v>
      </c>
      <c r="P30" s="31">
        <v>13377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4620</v>
      </c>
      <c r="V30" s="31">
        <v>4620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16</v>
      </c>
      <c r="AB30" s="31">
        <v>16</v>
      </c>
      <c r="AC30" s="31">
        <v>0</v>
      </c>
    </row>
    <row r="31" spans="1:29" ht="13.5">
      <c r="A31" s="54" t="s">
        <v>37</v>
      </c>
      <c r="B31" s="54" t="s">
        <v>246</v>
      </c>
      <c r="C31" s="55" t="s">
        <v>247</v>
      </c>
      <c r="D31" s="31">
        <f t="shared" si="0"/>
        <v>35975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35975</v>
      </c>
      <c r="L31" s="31">
        <v>22873</v>
      </c>
      <c r="M31" s="31">
        <v>13102</v>
      </c>
      <c r="N31" s="31">
        <f t="shared" si="4"/>
        <v>35975</v>
      </c>
      <c r="O31" s="31">
        <f t="shared" si="5"/>
        <v>22873</v>
      </c>
      <c r="P31" s="31">
        <v>22873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13102</v>
      </c>
      <c r="V31" s="31">
        <v>13102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37</v>
      </c>
      <c r="B32" s="54" t="s">
        <v>248</v>
      </c>
      <c r="C32" s="55" t="s">
        <v>249</v>
      </c>
      <c r="D32" s="31">
        <f t="shared" si="0"/>
        <v>22873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22873</v>
      </c>
      <c r="L32" s="31">
        <v>12946</v>
      </c>
      <c r="M32" s="31">
        <v>9927</v>
      </c>
      <c r="N32" s="31">
        <f t="shared" si="4"/>
        <v>23234</v>
      </c>
      <c r="O32" s="31">
        <f t="shared" si="5"/>
        <v>12946</v>
      </c>
      <c r="P32" s="31">
        <v>12946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9927</v>
      </c>
      <c r="V32" s="31">
        <v>9927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361</v>
      </c>
      <c r="AB32" s="31">
        <v>361</v>
      </c>
      <c r="AC32" s="31">
        <v>0</v>
      </c>
    </row>
    <row r="33" spans="1:29" ht="13.5">
      <c r="A33" s="54" t="s">
        <v>37</v>
      </c>
      <c r="B33" s="54" t="s">
        <v>84</v>
      </c>
      <c r="C33" s="55" t="s">
        <v>33</v>
      </c>
      <c r="D33" s="31">
        <f t="shared" si="0"/>
        <v>8387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8387</v>
      </c>
      <c r="L33" s="31">
        <v>6293</v>
      </c>
      <c r="M33" s="31">
        <v>2094</v>
      </c>
      <c r="N33" s="31">
        <f t="shared" si="4"/>
        <v>8515</v>
      </c>
      <c r="O33" s="31">
        <f t="shared" si="5"/>
        <v>6293</v>
      </c>
      <c r="P33" s="31">
        <v>6293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2094</v>
      </c>
      <c r="V33" s="31">
        <v>2094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128</v>
      </c>
      <c r="AB33" s="31">
        <v>128</v>
      </c>
      <c r="AC33" s="31">
        <v>0</v>
      </c>
    </row>
    <row r="34" spans="1:29" ht="13.5">
      <c r="A34" s="54" t="s">
        <v>37</v>
      </c>
      <c r="B34" s="54" t="s">
        <v>85</v>
      </c>
      <c r="C34" s="55" t="s">
        <v>86</v>
      </c>
      <c r="D34" s="31">
        <f t="shared" si="0"/>
        <v>9042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9042</v>
      </c>
      <c r="L34" s="31">
        <v>6161</v>
      </c>
      <c r="M34" s="31">
        <v>2881</v>
      </c>
      <c r="N34" s="31">
        <f t="shared" si="4"/>
        <v>9042</v>
      </c>
      <c r="O34" s="31">
        <f t="shared" si="5"/>
        <v>6161</v>
      </c>
      <c r="P34" s="31">
        <v>6161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2881</v>
      </c>
      <c r="V34" s="31">
        <v>2881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37</v>
      </c>
      <c r="B35" s="54" t="s">
        <v>87</v>
      </c>
      <c r="C35" s="55" t="s">
        <v>88</v>
      </c>
      <c r="D35" s="31">
        <f t="shared" si="0"/>
        <v>11568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11568</v>
      </c>
      <c r="L35" s="31">
        <v>8131</v>
      </c>
      <c r="M35" s="31">
        <v>3437</v>
      </c>
      <c r="N35" s="31">
        <f t="shared" si="4"/>
        <v>11568</v>
      </c>
      <c r="O35" s="31">
        <f t="shared" si="5"/>
        <v>8131</v>
      </c>
      <c r="P35" s="31">
        <v>0</v>
      </c>
      <c r="Q35" s="31">
        <v>8131</v>
      </c>
      <c r="R35" s="31">
        <v>0</v>
      </c>
      <c r="S35" s="31">
        <v>0</v>
      </c>
      <c r="T35" s="31">
        <v>0</v>
      </c>
      <c r="U35" s="31">
        <f t="shared" si="6"/>
        <v>3437</v>
      </c>
      <c r="V35" s="31">
        <v>0</v>
      </c>
      <c r="W35" s="31">
        <v>3437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37</v>
      </c>
      <c r="B36" s="54" t="s">
        <v>89</v>
      </c>
      <c r="C36" s="55" t="s">
        <v>90</v>
      </c>
      <c r="D36" s="31">
        <f t="shared" si="0"/>
        <v>10002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10002</v>
      </c>
      <c r="L36" s="31">
        <v>4633</v>
      </c>
      <c r="M36" s="31">
        <v>5369</v>
      </c>
      <c r="N36" s="31">
        <f t="shared" si="4"/>
        <v>10002</v>
      </c>
      <c r="O36" s="31">
        <f t="shared" si="5"/>
        <v>4633</v>
      </c>
      <c r="P36" s="31">
        <v>4633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5369</v>
      </c>
      <c r="V36" s="31">
        <v>4923</v>
      </c>
      <c r="W36" s="31">
        <v>0</v>
      </c>
      <c r="X36" s="31">
        <v>0</v>
      </c>
      <c r="Y36" s="31">
        <v>0</v>
      </c>
      <c r="Z36" s="31">
        <v>446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37</v>
      </c>
      <c r="B37" s="54" t="s">
        <v>91</v>
      </c>
      <c r="C37" s="55" t="s">
        <v>92</v>
      </c>
      <c r="D37" s="31">
        <f t="shared" si="0"/>
        <v>16598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16598</v>
      </c>
      <c r="L37" s="31">
        <v>13320</v>
      </c>
      <c r="M37" s="31">
        <v>3278</v>
      </c>
      <c r="N37" s="31">
        <f t="shared" si="4"/>
        <v>16598</v>
      </c>
      <c r="O37" s="31">
        <f t="shared" si="5"/>
        <v>13320</v>
      </c>
      <c r="P37" s="31">
        <v>13320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3278</v>
      </c>
      <c r="V37" s="31">
        <v>3278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37</v>
      </c>
      <c r="B38" s="54" t="s">
        <v>93</v>
      </c>
      <c r="C38" s="55" t="s">
        <v>28</v>
      </c>
      <c r="D38" s="31">
        <f t="shared" si="0"/>
        <v>8001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8001</v>
      </c>
      <c r="L38" s="31">
        <v>3800</v>
      </c>
      <c r="M38" s="31">
        <v>4201</v>
      </c>
      <c r="N38" s="31">
        <f t="shared" si="4"/>
        <v>8001</v>
      </c>
      <c r="O38" s="31">
        <f t="shared" si="5"/>
        <v>3800</v>
      </c>
      <c r="P38" s="31">
        <v>0</v>
      </c>
      <c r="Q38" s="31">
        <v>3800</v>
      </c>
      <c r="R38" s="31">
        <v>0</v>
      </c>
      <c r="S38" s="31">
        <v>0</v>
      </c>
      <c r="T38" s="31">
        <v>0</v>
      </c>
      <c r="U38" s="31">
        <f t="shared" si="6"/>
        <v>4201</v>
      </c>
      <c r="V38" s="31">
        <v>0</v>
      </c>
      <c r="W38" s="31">
        <v>4201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37</v>
      </c>
      <c r="B39" s="54" t="s">
        <v>94</v>
      </c>
      <c r="C39" s="55" t="s">
        <v>95</v>
      </c>
      <c r="D39" s="31">
        <f t="shared" si="0"/>
        <v>3895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3895</v>
      </c>
      <c r="L39" s="31">
        <v>2930</v>
      </c>
      <c r="M39" s="31">
        <v>965</v>
      </c>
      <c r="N39" s="31">
        <f t="shared" si="4"/>
        <v>3946</v>
      </c>
      <c r="O39" s="31">
        <f t="shared" si="5"/>
        <v>2930</v>
      </c>
      <c r="P39" s="31">
        <v>0</v>
      </c>
      <c r="Q39" s="31">
        <v>2930</v>
      </c>
      <c r="R39" s="31">
        <v>0</v>
      </c>
      <c r="S39" s="31">
        <v>0</v>
      </c>
      <c r="T39" s="31">
        <v>0</v>
      </c>
      <c r="U39" s="31">
        <f t="shared" si="6"/>
        <v>965</v>
      </c>
      <c r="V39" s="31">
        <v>0</v>
      </c>
      <c r="W39" s="31">
        <v>965</v>
      </c>
      <c r="X39" s="31">
        <v>0</v>
      </c>
      <c r="Y39" s="31">
        <v>0</v>
      </c>
      <c r="Z39" s="31">
        <v>0</v>
      </c>
      <c r="AA39" s="31">
        <f t="shared" si="7"/>
        <v>51</v>
      </c>
      <c r="AB39" s="31">
        <v>51</v>
      </c>
      <c r="AC39" s="31">
        <v>0</v>
      </c>
    </row>
    <row r="40" spans="1:29" ht="13.5">
      <c r="A40" s="54" t="s">
        <v>37</v>
      </c>
      <c r="B40" s="54" t="s">
        <v>96</v>
      </c>
      <c r="C40" s="55" t="s">
        <v>97</v>
      </c>
      <c r="D40" s="31">
        <f t="shared" si="0"/>
        <v>8416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8416</v>
      </c>
      <c r="L40" s="31">
        <v>5942</v>
      </c>
      <c r="M40" s="31">
        <v>2474</v>
      </c>
      <c r="N40" s="31">
        <f t="shared" si="4"/>
        <v>8416</v>
      </c>
      <c r="O40" s="31">
        <f t="shared" si="5"/>
        <v>5942</v>
      </c>
      <c r="P40" s="31">
        <v>5942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2474</v>
      </c>
      <c r="V40" s="31">
        <v>2474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37</v>
      </c>
      <c r="B41" s="54" t="s">
        <v>98</v>
      </c>
      <c r="C41" s="55" t="s">
        <v>99</v>
      </c>
      <c r="D41" s="31">
        <f t="shared" si="0"/>
        <v>652</v>
      </c>
      <c r="E41" s="31">
        <f t="shared" si="1"/>
        <v>0</v>
      </c>
      <c r="F41" s="31">
        <v>0</v>
      </c>
      <c r="G41" s="31">
        <v>0</v>
      </c>
      <c r="H41" s="31">
        <f t="shared" si="2"/>
        <v>309</v>
      </c>
      <c r="I41" s="31">
        <v>309</v>
      </c>
      <c r="J41" s="31">
        <v>0</v>
      </c>
      <c r="K41" s="31">
        <f t="shared" si="3"/>
        <v>343</v>
      </c>
      <c r="L41" s="31">
        <v>0</v>
      </c>
      <c r="M41" s="31">
        <v>343</v>
      </c>
      <c r="N41" s="31">
        <f t="shared" si="4"/>
        <v>652</v>
      </c>
      <c r="O41" s="31">
        <f t="shared" si="5"/>
        <v>309</v>
      </c>
      <c r="P41" s="31">
        <v>309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343</v>
      </c>
      <c r="V41" s="31">
        <v>343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37</v>
      </c>
      <c r="B42" s="54" t="s">
        <v>100</v>
      </c>
      <c r="C42" s="55" t="s">
        <v>101</v>
      </c>
      <c r="D42" s="31">
        <f t="shared" si="0"/>
        <v>21363</v>
      </c>
      <c r="E42" s="31">
        <f t="shared" si="1"/>
        <v>0</v>
      </c>
      <c r="F42" s="31">
        <v>0</v>
      </c>
      <c r="G42" s="31">
        <v>0</v>
      </c>
      <c r="H42" s="31">
        <f t="shared" si="2"/>
        <v>14336</v>
      </c>
      <c r="I42" s="31">
        <v>14336</v>
      </c>
      <c r="J42" s="31">
        <v>0</v>
      </c>
      <c r="K42" s="31">
        <f t="shared" si="3"/>
        <v>7027</v>
      </c>
      <c r="L42" s="31">
        <v>0</v>
      </c>
      <c r="M42" s="31">
        <v>7027</v>
      </c>
      <c r="N42" s="31">
        <f t="shared" si="4"/>
        <v>21363</v>
      </c>
      <c r="O42" s="31">
        <f t="shared" si="5"/>
        <v>14336</v>
      </c>
      <c r="P42" s="31">
        <v>14336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7027</v>
      </c>
      <c r="V42" s="31">
        <v>7027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37</v>
      </c>
      <c r="B43" s="54" t="s">
        <v>102</v>
      </c>
      <c r="C43" s="55" t="s">
        <v>103</v>
      </c>
      <c r="D43" s="31">
        <f t="shared" si="0"/>
        <v>10880</v>
      </c>
      <c r="E43" s="31">
        <f t="shared" si="1"/>
        <v>0</v>
      </c>
      <c r="F43" s="31">
        <v>0</v>
      </c>
      <c r="G43" s="31">
        <v>0</v>
      </c>
      <c r="H43" s="31">
        <f t="shared" si="2"/>
        <v>8067</v>
      </c>
      <c r="I43" s="31">
        <v>8067</v>
      </c>
      <c r="J43" s="31">
        <v>0</v>
      </c>
      <c r="K43" s="31">
        <f t="shared" si="3"/>
        <v>2813</v>
      </c>
      <c r="L43" s="31">
        <v>0</v>
      </c>
      <c r="M43" s="31">
        <v>2813</v>
      </c>
      <c r="N43" s="31">
        <f t="shared" si="4"/>
        <v>10932</v>
      </c>
      <c r="O43" s="31">
        <f t="shared" si="5"/>
        <v>8067</v>
      </c>
      <c r="P43" s="31">
        <v>8067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2813</v>
      </c>
      <c r="V43" s="31">
        <v>2813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52</v>
      </c>
      <c r="AB43" s="31">
        <v>52</v>
      </c>
      <c r="AC43" s="31">
        <v>0</v>
      </c>
    </row>
    <row r="44" spans="1:29" ht="13.5">
      <c r="A44" s="54" t="s">
        <v>37</v>
      </c>
      <c r="B44" s="54" t="s">
        <v>104</v>
      </c>
      <c r="C44" s="55" t="s">
        <v>105</v>
      </c>
      <c r="D44" s="31">
        <f t="shared" si="0"/>
        <v>17828</v>
      </c>
      <c r="E44" s="31">
        <f t="shared" si="1"/>
        <v>0</v>
      </c>
      <c r="F44" s="31">
        <v>0</v>
      </c>
      <c r="G44" s="31">
        <v>0</v>
      </c>
      <c r="H44" s="31">
        <f t="shared" si="2"/>
        <v>7211</v>
      </c>
      <c r="I44" s="31">
        <v>7211</v>
      </c>
      <c r="J44" s="31">
        <v>0</v>
      </c>
      <c r="K44" s="31">
        <f t="shared" si="3"/>
        <v>10617</v>
      </c>
      <c r="L44" s="31">
        <v>0</v>
      </c>
      <c r="M44" s="31">
        <v>10617</v>
      </c>
      <c r="N44" s="31">
        <f t="shared" si="4"/>
        <v>17926</v>
      </c>
      <c r="O44" s="31">
        <f t="shared" si="5"/>
        <v>7211</v>
      </c>
      <c r="P44" s="31">
        <v>7211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10617</v>
      </c>
      <c r="V44" s="31">
        <v>10617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98</v>
      </c>
      <c r="AB44" s="31">
        <v>98</v>
      </c>
      <c r="AC44" s="31">
        <v>0</v>
      </c>
    </row>
    <row r="45" spans="1:29" ht="13.5">
      <c r="A45" s="54" t="s">
        <v>37</v>
      </c>
      <c r="B45" s="54" t="s">
        <v>106</v>
      </c>
      <c r="C45" s="55" t="s">
        <v>107</v>
      </c>
      <c r="D45" s="31">
        <f t="shared" si="0"/>
        <v>10632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10632</v>
      </c>
      <c r="L45" s="31">
        <v>8415</v>
      </c>
      <c r="M45" s="31">
        <v>2217</v>
      </c>
      <c r="N45" s="31">
        <f t="shared" si="4"/>
        <v>10695</v>
      </c>
      <c r="O45" s="31">
        <f t="shared" si="5"/>
        <v>8415</v>
      </c>
      <c r="P45" s="31">
        <v>8415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2217</v>
      </c>
      <c r="V45" s="31">
        <v>2217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63</v>
      </c>
      <c r="AB45" s="31">
        <v>63</v>
      </c>
      <c r="AC45" s="31">
        <v>0</v>
      </c>
    </row>
    <row r="46" spans="1:29" ht="13.5">
      <c r="A46" s="54" t="s">
        <v>37</v>
      </c>
      <c r="B46" s="54" t="s">
        <v>108</v>
      </c>
      <c r="C46" s="55" t="s">
        <v>109</v>
      </c>
      <c r="D46" s="31">
        <f t="shared" si="0"/>
        <v>20569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20569</v>
      </c>
      <c r="L46" s="31">
        <v>17838</v>
      </c>
      <c r="M46" s="31">
        <v>2731</v>
      </c>
      <c r="N46" s="31">
        <f t="shared" si="4"/>
        <v>20958</v>
      </c>
      <c r="O46" s="31">
        <f t="shared" si="5"/>
        <v>17838</v>
      </c>
      <c r="P46" s="31">
        <v>17838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2731</v>
      </c>
      <c r="V46" s="31">
        <v>2731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389</v>
      </c>
      <c r="AB46" s="31">
        <v>337</v>
      </c>
      <c r="AC46" s="31">
        <v>52</v>
      </c>
    </row>
    <row r="47" spans="1:29" ht="13.5">
      <c r="A47" s="54" t="s">
        <v>37</v>
      </c>
      <c r="B47" s="54" t="s">
        <v>110</v>
      </c>
      <c r="C47" s="55" t="s">
        <v>111</v>
      </c>
      <c r="D47" s="31">
        <f t="shared" si="0"/>
        <v>27238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27238</v>
      </c>
      <c r="L47" s="31">
        <v>17769</v>
      </c>
      <c r="M47" s="31">
        <v>9469</v>
      </c>
      <c r="N47" s="31">
        <f t="shared" si="4"/>
        <v>27267</v>
      </c>
      <c r="O47" s="31">
        <f t="shared" si="5"/>
        <v>17769</v>
      </c>
      <c r="P47" s="31">
        <v>17769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9469</v>
      </c>
      <c r="V47" s="31">
        <v>9469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29</v>
      </c>
      <c r="AB47" s="31">
        <v>29</v>
      </c>
      <c r="AC47" s="31">
        <v>0</v>
      </c>
    </row>
    <row r="48" spans="1:29" ht="13.5">
      <c r="A48" s="54" t="s">
        <v>37</v>
      </c>
      <c r="B48" s="54" t="s">
        <v>112</v>
      </c>
      <c r="C48" s="55" t="s">
        <v>113</v>
      </c>
      <c r="D48" s="31">
        <f t="shared" si="0"/>
        <v>10902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10902</v>
      </c>
      <c r="L48" s="31">
        <v>8617</v>
      </c>
      <c r="M48" s="31">
        <v>2285</v>
      </c>
      <c r="N48" s="31">
        <f t="shared" si="4"/>
        <v>10910</v>
      </c>
      <c r="O48" s="31">
        <f t="shared" si="5"/>
        <v>8617</v>
      </c>
      <c r="P48" s="31">
        <v>8617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2285</v>
      </c>
      <c r="V48" s="31">
        <v>2285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8</v>
      </c>
      <c r="AB48" s="31">
        <v>8</v>
      </c>
      <c r="AC48" s="31">
        <v>0</v>
      </c>
    </row>
    <row r="49" spans="1:29" ht="13.5">
      <c r="A49" s="54" t="s">
        <v>37</v>
      </c>
      <c r="B49" s="54" t="s">
        <v>114</v>
      </c>
      <c r="C49" s="55" t="s">
        <v>115</v>
      </c>
      <c r="D49" s="31">
        <f t="shared" si="0"/>
        <v>14703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14703</v>
      </c>
      <c r="L49" s="31">
        <v>11016</v>
      </c>
      <c r="M49" s="31">
        <v>3687</v>
      </c>
      <c r="N49" s="31">
        <f t="shared" si="4"/>
        <v>14703</v>
      </c>
      <c r="O49" s="31">
        <f t="shared" si="5"/>
        <v>11016</v>
      </c>
      <c r="P49" s="31">
        <v>11016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3687</v>
      </c>
      <c r="V49" s="31">
        <v>3687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37</v>
      </c>
      <c r="B50" s="54" t="s">
        <v>116</v>
      </c>
      <c r="C50" s="55" t="s">
        <v>117</v>
      </c>
      <c r="D50" s="31">
        <f t="shared" si="0"/>
        <v>20076</v>
      </c>
      <c r="E50" s="31">
        <f t="shared" si="1"/>
        <v>341</v>
      </c>
      <c r="F50" s="31">
        <v>335</v>
      </c>
      <c r="G50" s="31">
        <v>6</v>
      </c>
      <c r="H50" s="31">
        <f t="shared" si="2"/>
        <v>0</v>
      </c>
      <c r="I50" s="31">
        <v>0</v>
      </c>
      <c r="J50" s="31">
        <v>0</v>
      </c>
      <c r="K50" s="31">
        <f t="shared" si="3"/>
        <v>19735</v>
      </c>
      <c r="L50" s="31">
        <v>15367</v>
      </c>
      <c r="M50" s="31">
        <v>4368</v>
      </c>
      <c r="N50" s="31">
        <f t="shared" si="4"/>
        <v>20076</v>
      </c>
      <c r="O50" s="31">
        <f t="shared" si="5"/>
        <v>15702</v>
      </c>
      <c r="P50" s="31">
        <v>15702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4374</v>
      </c>
      <c r="V50" s="31">
        <v>4374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37</v>
      </c>
      <c r="B51" s="54" t="s">
        <v>118</v>
      </c>
      <c r="C51" s="55" t="s">
        <v>119</v>
      </c>
      <c r="D51" s="31">
        <f t="shared" si="0"/>
        <v>6615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6615</v>
      </c>
      <c r="L51" s="31">
        <v>5346</v>
      </c>
      <c r="M51" s="31">
        <v>1269</v>
      </c>
      <c r="N51" s="31">
        <f t="shared" si="4"/>
        <v>6615</v>
      </c>
      <c r="O51" s="31">
        <f t="shared" si="5"/>
        <v>5346</v>
      </c>
      <c r="P51" s="31">
        <v>5346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1269</v>
      </c>
      <c r="V51" s="31">
        <v>1269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0</v>
      </c>
      <c r="AB51" s="31">
        <v>0</v>
      </c>
      <c r="AC51" s="31">
        <v>0</v>
      </c>
    </row>
    <row r="52" spans="1:29" ht="13.5">
      <c r="A52" s="54" t="s">
        <v>37</v>
      </c>
      <c r="B52" s="54" t="s">
        <v>120</v>
      </c>
      <c r="C52" s="55" t="s">
        <v>121</v>
      </c>
      <c r="D52" s="31">
        <f t="shared" si="0"/>
        <v>7362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7362</v>
      </c>
      <c r="L52" s="31">
        <v>6346</v>
      </c>
      <c r="M52" s="31">
        <v>1016</v>
      </c>
      <c r="N52" s="31">
        <f t="shared" si="4"/>
        <v>7465</v>
      </c>
      <c r="O52" s="31">
        <f t="shared" si="5"/>
        <v>6346</v>
      </c>
      <c r="P52" s="31">
        <v>6346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1016</v>
      </c>
      <c r="V52" s="31">
        <v>1016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103</v>
      </c>
      <c r="AB52" s="31">
        <v>103</v>
      </c>
      <c r="AC52" s="31">
        <v>0</v>
      </c>
    </row>
    <row r="53" spans="1:29" ht="13.5">
      <c r="A53" s="54" t="s">
        <v>37</v>
      </c>
      <c r="B53" s="54" t="s">
        <v>122</v>
      </c>
      <c r="C53" s="55" t="s">
        <v>34</v>
      </c>
      <c r="D53" s="31">
        <f t="shared" si="0"/>
        <v>10546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10546</v>
      </c>
      <c r="L53" s="31">
        <v>7280</v>
      </c>
      <c r="M53" s="31">
        <v>3266</v>
      </c>
      <c r="N53" s="31">
        <f t="shared" si="4"/>
        <v>10546</v>
      </c>
      <c r="O53" s="31">
        <f t="shared" si="5"/>
        <v>7280</v>
      </c>
      <c r="P53" s="31">
        <v>7280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3266</v>
      </c>
      <c r="V53" s="31">
        <v>3266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37</v>
      </c>
      <c r="B54" s="54" t="s">
        <v>123</v>
      </c>
      <c r="C54" s="55" t="s">
        <v>124</v>
      </c>
      <c r="D54" s="31">
        <f t="shared" si="0"/>
        <v>32905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32905</v>
      </c>
      <c r="L54" s="31">
        <v>21493</v>
      </c>
      <c r="M54" s="31">
        <v>11412</v>
      </c>
      <c r="N54" s="31">
        <f t="shared" si="4"/>
        <v>32905</v>
      </c>
      <c r="O54" s="31">
        <f t="shared" si="5"/>
        <v>21493</v>
      </c>
      <c r="P54" s="31">
        <v>21493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11412</v>
      </c>
      <c r="V54" s="31">
        <v>11412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0</v>
      </c>
      <c r="AB54" s="31">
        <v>0</v>
      </c>
      <c r="AC54" s="31">
        <v>0</v>
      </c>
    </row>
    <row r="55" spans="1:29" ht="13.5">
      <c r="A55" s="54" t="s">
        <v>37</v>
      </c>
      <c r="B55" s="54" t="s">
        <v>125</v>
      </c>
      <c r="C55" s="55" t="s">
        <v>126</v>
      </c>
      <c r="D55" s="31">
        <f t="shared" si="0"/>
        <v>13927</v>
      </c>
      <c r="E55" s="31">
        <f t="shared" si="1"/>
        <v>0</v>
      </c>
      <c r="F55" s="31">
        <v>0</v>
      </c>
      <c r="G55" s="31">
        <v>0</v>
      </c>
      <c r="H55" s="31">
        <f t="shared" si="2"/>
        <v>0</v>
      </c>
      <c r="I55" s="31">
        <v>0</v>
      </c>
      <c r="J55" s="31">
        <v>0</v>
      </c>
      <c r="K55" s="31">
        <f t="shared" si="3"/>
        <v>13927</v>
      </c>
      <c r="L55" s="31">
        <v>10799</v>
      </c>
      <c r="M55" s="31">
        <v>3128</v>
      </c>
      <c r="N55" s="31">
        <f t="shared" si="4"/>
        <v>13927</v>
      </c>
      <c r="O55" s="31">
        <f t="shared" si="5"/>
        <v>10799</v>
      </c>
      <c r="P55" s="31">
        <v>10799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3128</v>
      </c>
      <c r="V55" s="31">
        <v>3128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0</v>
      </c>
      <c r="AB55" s="31">
        <v>0</v>
      </c>
      <c r="AC55" s="31">
        <v>0</v>
      </c>
    </row>
    <row r="56" spans="1:29" ht="13.5">
      <c r="A56" s="54" t="s">
        <v>37</v>
      </c>
      <c r="B56" s="54" t="s">
        <v>127</v>
      </c>
      <c r="C56" s="55" t="s">
        <v>128</v>
      </c>
      <c r="D56" s="31">
        <f t="shared" si="0"/>
        <v>9200</v>
      </c>
      <c r="E56" s="31">
        <f t="shared" si="1"/>
        <v>0</v>
      </c>
      <c r="F56" s="31">
        <v>0</v>
      </c>
      <c r="G56" s="31">
        <v>0</v>
      </c>
      <c r="H56" s="31">
        <f t="shared" si="2"/>
        <v>0</v>
      </c>
      <c r="I56" s="31">
        <v>0</v>
      </c>
      <c r="J56" s="31">
        <v>0</v>
      </c>
      <c r="K56" s="31">
        <f t="shared" si="3"/>
        <v>9200</v>
      </c>
      <c r="L56" s="31">
        <v>7673</v>
      </c>
      <c r="M56" s="31">
        <v>1527</v>
      </c>
      <c r="N56" s="31">
        <f t="shared" si="4"/>
        <v>9200</v>
      </c>
      <c r="O56" s="31">
        <f t="shared" si="5"/>
        <v>7673</v>
      </c>
      <c r="P56" s="31">
        <v>7673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1527</v>
      </c>
      <c r="V56" s="31">
        <v>1527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0</v>
      </c>
      <c r="AB56" s="31">
        <v>0</v>
      </c>
      <c r="AC56" s="31">
        <v>0</v>
      </c>
    </row>
    <row r="57" spans="1:29" ht="13.5">
      <c r="A57" s="54" t="s">
        <v>37</v>
      </c>
      <c r="B57" s="54" t="s">
        <v>129</v>
      </c>
      <c r="C57" s="55" t="s">
        <v>130</v>
      </c>
      <c r="D57" s="31">
        <f t="shared" si="0"/>
        <v>9272</v>
      </c>
      <c r="E57" s="31">
        <f t="shared" si="1"/>
        <v>0</v>
      </c>
      <c r="F57" s="31">
        <v>0</v>
      </c>
      <c r="G57" s="31">
        <v>0</v>
      </c>
      <c r="H57" s="31">
        <f t="shared" si="2"/>
        <v>0</v>
      </c>
      <c r="I57" s="31">
        <v>0</v>
      </c>
      <c r="J57" s="31">
        <v>0</v>
      </c>
      <c r="K57" s="31">
        <f t="shared" si="3"/>
        <v>9272</v>
      </c>
      <c r="L57" s="31">
        <v>2480</v>
      </c>
      <c r="M57" s="31">
        <v>6792</v>
      </c>
      <c r="N57" s="31">
        <f t="shared" si="4"/>
        <v>9288</v>
      </c>
      <c r="O57" s="31">
        <f t="shared" si="5"/>
        <v>2480</v>
      </c>
      <c r="P57" s="31">
        <v>0</v>
      </c>
      <c r="Q57" s="31">
        <v>0</v>
      </c>
      <c r="R57" s="31">
        <v>2480</v>
      </c>
      <c r="S57" s="31">
        <v>0</v>
      </c>
      <c r="T57" s="31">
        <v>0</v>
      </c>
      <c r="U57" s="31">
        <f t="shared" si="6"/>
        <v>6792</v>
      </c>
      <c r="V57" s="31">
        <v>0</v>
      </c>
      <c r="W57" s="31">
        <v>0</v>
      </c>
      <c r="X57" s="31">
        <v>6792</v>
      </c>
      <c r="Y57" s="31">
        <v>0</v>
      </c>
      <c r="Z57" s="31">
        <v>0</v>
      </c>
      <c r="AA57" s="31">
        <f t="shared" si="7"/>
        <v>16</v>
      </c>
      <c r="AB57" s="31">
        <v>16</v>
      </c>
      <c r="AC57" s="31">
        <v>0</v>
      </c>
    </row>
    <row r="58" spans="1:29" ht="13.5">
      <c r="A58" s="54" t="s">
        <v>37</v>
      </c>
      <c r="B58" s="54" t="s">
        <v>131</v>
      </c>
      <c r="C58" s="55" t="s">
        <v>132</v>
      </c>
      <c r="D58" s="31">
        <f t="shared" si="0"/>
        <v>1862</v>
      </c>
      <c r="E58" s="31">
        <f t="shared" si="1"/>
        <v>0</v>
      </c>
      <c r="F58" s="31">
        <v>0</v>
      </c>
      <c r="G58" s="31">
        <v>0</v>
      </c>
      <c r="H58" s="31">
        <f t="shared" si="2"/>
        <v>0</v>
      </c>
      <c r="I58" s="31">
        <v>0</v>
      </c>
      <c r="J58" s="31">
        <v>0</v>
      </c>
      <c r="K58" s="31">
        <f t="shared" si="3"/>
        <v>1862</v>
      </c>
      <c r="L58" s="31">
        <v>1332</v>
      </c>
      <c r="M58" s="31">
        <v>530</v>
      </c>
      <c r="N58" s="31">
        <f t="shared" si="4"/>
        <v>1862</v>
      </c>
      <c r="O58" s="31">
        <f t="shared" si="5"/>
        <v>1332</v>
      </c>
      <c r="P58" s="31">
        <v>0</v>
      </c>
      <c r="Q58" s="31">
        <v>0</v>
      </c>
      <c r="R58" s="31">
        <v>1332</v>
      </c>
      <c r="S58" s="31">
        <v>0</v>
      </c>
      <c r="T58" s="31">
        <v>0</v>
      </c>
      <c r="U58" s="31">
        <f t="shared" si="6"/>
        <v>530</v>
      </c>
      <c r="V58" s="31">
        <v>0</v>
      </c>
      <c r="W58" s="31">
        <v>0</v>
      </c>
      <c r="X58" s="31">
        <v>530</v>
      </c>
      <c r="Y58" s="31">
        <v>0</v>
      </c>
      <c r="Z58" s="31">
        <v>0</v>
      </c>
      <c r="AA58" s="31">
        <f t="shared" si="7"/>
        <v>0</v>
      </c>
      <c r="AB58" s="31">
        <v>0</v>
      </c>
      <c r="AC58" s="31">
        <v>0</v>
      </c>
    </row>
    <row r="59" spans="1:29" ht="13.5">
      <c r="A59" s="54" t="s">
        <v>37</v>
      </c>
      <c r="B59" s="54" t="s">
        <v>250</v>
      </c>
      <c r="C59" s="55" t="s">
        <v>251</v>
      </c>
      <c r="D59" s="31">
        <f t="shared" si="0"/>
        <v>15724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v>0</v>
      </c>
      <c r="J59" s="31">
        <v>0</v>
      </c>
      <c r="K59" s="31">
        <f t="shared" si="3"/>
        <v>15724</v>
      </c>
      <c r="L59" s="31">
        <v>9684</v>
      </c>
      <c r="M59" s="31">
        <v>6040</v>
      </c>
      <c r="N59" s="31">
        <f t="shared" si="4"/>
        <v>15724</v>
      </c>
      <c r="O59" s="31">
        <f t="shared" si="5"/>
        <v>9684</v>
      </c>
      <c r="P59" s="31">
        <v>9684</v>
      </c>
      <c r="Q59" s="31">
        <v>0</v>
      </c>
      <c r="R59" s="31">
        <v>0</v>
      </c>
      <c r="S59" s="31">
        <v>0</v>
      </c>
      <c r="T59" s="31">
        <v>0</v>
      </c>
      <c r="U59" s="31">
        <f t="shared" si="6"/>
        <v>6040</v>
      </c>
      <c r="V59" s="31">
        <v>6040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7"/>
        <v>0</v>
      </c>
      <c r="AB59" s="31">
        <v>0</v>
      </c>
      <c r="AC59" s="31">
        <v>0</v>
      </c>
    </row>
    <row r="60" spans="1:29" ht="13.5">
      <c r="A60" s="54" t="s">
        <v>37</v>
      </c>
      <c r="B60" s="54" t="s">
        <v>252</v>
      </c>
      <c r="C60" s="55" t="s">
        <v>253</v>
      </c>
      <c r="D60" s="31">
        <f t="shared" si="0"/>
        <v>2379</v>
      </c>
      <c r="E60" s="31">
        <f t="shared" si="1"/>
        <v>0</v>
      </c>
      <c r="F60" s="31">
        <v>0</v>
      </c>
      <c r="G60" s="31">
        <v>0</v>
      </c>
      <c r="H60" s="31">
        <f t="shared" si="2"/>
        <v>0</v>
      </c>
      <c r="I60" s="31">
        <v>0</v>
      </c>
      <c r="J60" s="31">
        <v>0</v>
      </c>
      <c r="K60" s="31">
        <f t="shared" si="3"/>
        <v>2379</v>
      </c>
      <c r="L60" s="31">
        <v>996</v>
      </c>
      <c r="M60" s="31">
        <v>1383</v>
      </c>
      <c r="N60" s="31">
        <f t="shared" si="4"/>
        <v>2416</v>
      </c>
      <c r="O60" s="31">
        <f t="shared" si="5"/>
        <v>996</v>
      </c>
      <c r="P60" s="31">
        <v>0</v>
      </c>
      <c r="Q60" s="31">
        <v>0</v>
      </c>
      <c r="R60" s="31">
        <v>996</v>
      </c>
      <c r="S60" s="31">
        <v>0</v>
      </c>
      <c r="T60" s="31">
        <v>0</v>
      </c>
      <c r="U60" s="31">
        <f t="shared" si="6"/>
        <v>1383</v>
      </c>
      <c r="V60" s="31">
        <v>0</v>
      </c>
      <c r="W60" s="31">
        <v>0</v>
      </c>
      <c r="X60" s="31">
        <v>1383</v>
      </c>
      <c r="Y60" s="31">
        <v>0</v>
      </c>
      <c r="Z60" s="31">
        <v>0</v>
      </c>
      <c r="AA60" s="31">
        <f t="shared" si="7"/>
        <v>37</v>
      </c>
      <c r="AB60" s="31">
        <v>37</v>
      </c>
      <c r="AC60" s="31">
        <v>0</v>
      </c>
    </row>
    <row r="61" spans="1:29" ht="13.5">
      <c r="A61" s="54" t="s">
        <v>37</v>
      </c>
      <c r="B61" s="54" t="s">
        <v>133</v>
      </c>
      <c r="C61" s="55" t="s">
        <v>134</v>
      </c>
      <c r="D61" s="31">
        <f t="shared" si="0"/>
        <v>11719</v>
      </c>
      <c r="E61" s="31">
        <f t="shared" si="1"/>
        <v>0</v>
      </c>
      <c r="F61" s="31">
        <v>0</v>
      </c>
      <c r="G61" s="31">
        <v>0</v>
      </c>
      <c r="H61" s="31">
        <f t="shared" si="2"/>
        <v>0</v>
      </c>
      <c r="I61" s="31">
        <v>0</v>
      </c>
      <c r="J61" s="31">
        <v>0</v>
      </c>
      <c r="K61" s="31">
        <f t="shared" si="3"/>
        <v>11719</v>
      </c>
      <c r="L61" s="31">
        <v>6184</v>
      </c>
      <c r="M61" s="31">
        <v>5535</v>
      </c>
      <c r="N61" s="31">
        <f t="shared" si="4"/>
        <v>11961</v>
      </c>
      <c r="O61" s="31">
        <f t="shared" si="5"/>
        <v>6184</v>
      </c>
      <c r="P61" s="31">
        <v>6184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5535</v>
      </c>
      <c r="V61" s="31">
        <v>5535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7"/>
        <v>242</v>
      </c>
      <c r="AB61" s="31">
        <v>242</v>
      </c>
      <c r="AC61" s="31">
        <v>0</v>
      </c>
    </row>
    <row r="62" spans="1:29" ht="13.5">
      <c r="A62" s="54" t="s">
        <v>37</v>
      </c>
      <c r="B62" s="54" t="s">
        <v>135</v>
      </c>
      <c r="C62" s="55" t="s">
        <v>27</v>
      </c>
      <c r="D62" s="31">
        <f t="shared" si="0"/>
        <v>15920</v>
      </c>
      <c r="E62" s="31">
        <f t="shared" si="1"/>
        <v>0</v>
      </c>
      <c r="F62" s="31">
        <v>0</v>
      </c>
      <c r="G62" s="31">
        <v>0</v>
      </c>
      <c r="H62" s="31">
        <f t="shared" si="2"/>
        <v>0</v>
      </c>
      <c r="I62" s="31">
        <v>0</v>
      </c>
      <c r="J62" s="31">
        <v>0</v>
      </c>
      <c r="K62" s="31">
        <f t="shared" si="3"/>
        <v>15920</v>
      </c>
      <c r="L62" s="31">
        <v>10790</v>
      </c>
      <c r="M62" s="31">
        <v>5130</v>
      </c>
      <c r="N62" s="31">
        <f t="shared" si="4"/>
        <v>16196</v>
      </c>
      <c r="O62" s="31">
        <f t="shared" si="5"/>
        <v>10790</v>
      </c>
      <c r="P62" s="31">
        <v>10790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5130</v>
      </c>
      <c r="V62" s="31">
        <v>5130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7"/>
        <v>276</v>
      </c>
      <c r="AB62" s="31">
        <v>276</v>
      </c>
      <c r="AC62" s="31">
        <v>0</v>
      </c>
    </row>
    <row r="63" spans="1:29" ht="13.5">
      <c r="A63" s="54" t="s">
        <v>37</v>
      </c>
      <c r="B63" s="54" t="s">
        <v>136</v>
      </c>
      <c r="C63" s="55" t="s">
        <v>137</v>
      </c>
      <c r="D63" s="31">
        <f t="shared" si="0"/>
        <v>9174</v>
      </c>
      <c r="E63" s="31">
        <f t="shared" si="1"/>
        <v>0</v>
      </c>
      <c r="F63" s="31">
        <v>0</v>
      </c>
      <c r="G63" s="31">
        <v>0</v>
      </c>
      <c r="H63" s="31">
        <f t="shared" si="2"/>
        <v>0</v>
      </c>
      <c r="I63" s="31">
        <v>0</v>
      </c>
      <c r="J63" s="31">
        <v>0</v>
      </c>
      <c r="K63" s="31">
        <f t="shared" si="3"/>
        <v>9174</v>
      </c>
      <c r="L63" s="31">
        <v>4972</v>
      </c>
      <c r="M63" s="31">
        <v>4202</v>
      </c>
      <c r="N63" s="31">
        <f t="shared" si="4"/>
        <v>9424</v>
      </c>
      <c r="O63" s="31">
        <f t="shared" si="5"/>
        <v>4972</v>
      </c>
      <c r="P63" s="31">
        <v>4972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4202</v>
      </c>
      <c r="V63" s="31">
        <v>4202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7"/>
        <v>250</v>
      </c>
      <c r="AB63" s="31">
        <v>250</v>
      </c>
      <c r="AC63" s="31">
        <v>0</v>
      </c>
    </row>
    <row r="64" spans="1:29" ht="13.5">
      <c r="A64" s="54" t="s">
        <v>37</v>
      </c>
      <c r="B64" s="54" t="s">
        <v>138</v>
      </c>
      <c r="C64" s="55" t="s">
        <v>139</v>
      </c>
      <c r="D64" s="31">
        <f t="shared" si="0"/>
        <v>9337</v>
      </c>
      <c r="E64" s="31">
        <f t="shared" si="1"/>
        <v>0</v>
      </c>
      <c r="F64" s="31">
        <v>0</v>
      </c>
      <c r="G64" s="31">
        <v>0</v>
      </c>
      <c r="H64" s="31">
        <f t="shared" si="2"/>
        <v>0</v>
      </c>
      <c r="I64" s="31">
        <v>0</v>
      </c>
      <c r="J64" s="31">
        <v>0</v>
      </c>
      <c r="K64" s="31">
        <f t="shared" si="3"/>
        <v>9337</v>
      </c>
      <c r="L64" s="31">
        <v>2726</v>
      </c>
      <c r="M64" s="31">
        <v>6611</v>
      </c>
      <c r="N64" s="31">
        <f t="shared" si="4"/>
        <v>9406</v>
      </c>
      <c r="O64" s="31">
        <f t="shared" si="5"/>
        <v>2726</v>
      </c>
      <c r="P64" s="31">
        <v>0</v>
      </c>
      <c r="Q64" s="31">
        <v>0</v>
      </c>
      <c r="R64" s="31">
        <v>2726</v>
      </c>
      <c r="S64" s="31">
        <v>0</v>
      </c>
      <c r="T64" s="31">
        <v>0</v>
      </c>
      <c r="U64" s="31">
        <f t="shared" si="6"/>
        <v>6611</v>
      </c>
      <c r="V64" s="31">
        <v>0</v>
      </c>
      <c r="W64" s="31">
        <v>0</v>
      </c>
      <c r="X64" s="31">
        <v>6611</v>
      </c>
      <c r="Y64" s="31">
        <v>0</v>
      </c>
      <c r="Z64" s="31">
        <v>0</v>
      </c>
      <c r="AA64" s="31">
        <f t="shared" si="7"/>
        <v>69</v>
      </c>
      <c r="AB64" s="31">
        <v>69</v>
      </c>
      <c r="AC64" s="31">
        <v>0</v>
      </c>
    </row>
    <row r="65" spans="1:29" ht="13.5">
      <c r="A65" s="54" t="s">
        <v>37</v>
      </c>
      <c r="B65" s="54" t="s">
        <v>140</v>
      </c>
      <c r="C65" s="55" t="s">
        <v>141</v>
      </c>
      <c r="D65" s="31">
        <f t="shared" si="0"/>
        <v>8102</v>
      </c>
      <c r="E65" s="31">
        <f t="shared" si="1"/>
        <v>0</v>
      </c>
      <c r="F65" s="31">
        <v>0</v>
      </c>
      <c r="G65" s="31">
        <v>0</v>
      </c>
      <c r="H65" s="31">
        <f t="shared" si="2"/>
        <v>0</v>
      </c>
      <c r="I65" s="31">
        <v>0</v>
      </c>
      <c r="J65" s="31">
        <v>0</v>
      </c>
      <c r="K65" s="31">
        <f t="shared" si="3"/>
        <v>8102</v>
      </c>
      <c r="L65" s="31">
        <v>5683</v>
      </c>
      <c r="M65" s="31">
        <v>2419</v>
      </c>
      <c r="N65" s="31">
        <f t="shared" si="4"/>
        <v>8690</v>
      </c>
      <c r="O65" s="31">
        <f t="shared" si="5"/>
        <v>5683</v>
      </c>
      <c r="P65" s="31">
        <v>5683</v>
      </c>
      <c r="Q65" s="31">
        <v>0</v>
      </c>
      <c r="R65" s="31">
        <v>0</v>
      </c>
      <c r="S65" s="31">
        <v>0</v>
      </c>
      <c r="T65" s="31">
        <v>0</v>
      </c>
      <c r="U65" s="31">
        <f t="shared" si="6"/>
        <v>2419</v>
      </c>
      <c r="V65" s="31">
        <v>2419</v>
      </c>
      <c r="W65" s="31">
        <v>0</v>
      </c>
      <c r="X65" s="31">
        <v>0</v>
      </c>
      <c r="Y65" s="31">
        <v>0</v>
      </c>
      <c r="Z65" s="31">
        <v>0</v>
      </c>
      <c r="AA65" s="31">
        <f t="shared" si="7"/>
        <v>588</v>
      </c>
      <c r="AB65" s="31">
        <v>588</v>
      </c>
      <c r="AC65" s="31">
        <v>0</v>
      </c>
    </row>
    <row r="66" spans="1:29" ht="13.5">
      <c r="A66" s="54" t="s">
        <v>37</v>
      </c>
      <c r="B66" s="54" t="s">
        <v>142</v>
      </c>
      <c r="C66" s="55" t="s">
        <v>143</v>
      </c>
      <c r="D66" s="31">
        <f t="shared" si="0"/>
        <v>1939</v>
      </c>
      <c r="E66" s="31">
        <f t="shared" si="1"/>
        <v>0</v>
      </c>
      <c r="F66" s="31">
        <v>0</v>
      </c>
      <c r="G66" s="31">
        <v>0</v>
      </c>
      <c r="H66" s="31">
        <f t="shared" si="2"/>
        <v>0</v>
      </c>
      <c r="I66" s="31">
        <v>0</v>
      </c>
      <c r="J66" s="31">
        <v>0</v>
      </c>
      <c r="K66" s="31">
        <f t="shared" si="3"/>
        <v>1939</v>
      </c>
      <c r="L66" s="31">
        <v>1376</v>
      </c>
      <c r="M66" s="31">
        <v>563</v>
      </c>
      <c r="N66" s="31">
        <f t="shared" si="4"/>
        <v>1939</v>
      </c>
      <c r="O66" s="31">
        <f t="shared" si="5"/>
        <v>1376</v>
      </c>
      <c r="P66" s="31">
        <v>1376</v>
      </c>
      <c r="Q66" s="31">
        <v>0</v>
      </c>
      <c r="R66" s="31">
        <v>0</v>
      </c>
      <c r="S66" s="31">
        <v>0</v>
      </c>
      <c r="T66" s="31">
        <v>0</v>
      </c>
      <c r="U66" s="31">
        <f t="shared" si="6"/>
        <v>563</v>
      </c>
      <c r="V66" s="31">
        <v>563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7"/>
        <v>0</v>
      </c>
      <c r="AB66" s="31">
        <v>0</v>
      </c>
      <c r="AC66" s="31">
        <v>0</v>
      </c>
    </row>
    <row r="67" spans="1:29" ht="13.5">
      <c r="A67" s="54" t="s">
        <v>37</v>
      </c>
      <c r="B67" s="54" t="s">
        <v>144</v>
      </c>
      <c r="C67" s="55" t="s">
        <v>145</v>
      </c>
      <c r="D67" s="31">
        <f t="shared" si="0"/>
        <v>7016</v>
      </c>
      <c r="E67" s="31">
        <f t="shared" si="1"/>
        <v>0</v>
      </c>
      <c r="F67" s="31">
        <v>0</v>
      </c>
      <c r="G67" s="31">
        <v>0</v>
      </c>
      <c r="H67" s="31">
        <f t="shared" si="2"/>
        <v>0</v>
      </c>
      <c r="I67" s="31">
        <v>0</v>
      </c>
      <c r="J67" s="31">
        <v>0</v>
      </c>
      <c r="K67" s="31">
        <f t="shared" si="3"/>
        <v>7016</v>
      </c>
      <c r="L67" s="31">
        <v>3987</v>
      </c>
      <c r="M67" s="31">
        <v>3029</v>
      </c>
      <c r="N67" s="31">
        <f t="shared" si="4"/>
        <v>7538</v>
      </c>
      <c r="O67" s="31">
        <f t="shared" si="5"/>
        <v>3987</v>
      </c>
      <c r="P67" s="31">
        <v>3987</v>
      </c>
      <c r="Q67" s="31">
        <v>0</v>
      </c>
      <c r="R67" s="31">
        <v>0</v>
      </c>
      <c r="S67" s="31">
        <v>0</v>
      </c>
      <c r="T67" s="31">
        <v>0</v>
      </c>
      <c r="U67" s="31">
        <f t="shared" si="6"/>
        <v>3029</v>
      </c>
      <c r="V67" s="31">
        <v>3029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7"/>
        <v>522</v>
      </c>
      <c r="AB67" s="31">
        <v>522</v>
      </c>
      <c r="AC67" s="31">
        <v>0</v>
      </c>
    </row>
    <row r="68" spans="1:29" ht="13.5">
      <c r="A68" s="54" t="s">
        <v>37</v>
      </c>
      <c r="B68" s="54" t="s">
        <v>146</v>
      </c>
      <c r="C68" s="55" t="s">
        <v>29</v>
      </c>
      <c r="D68" s="31">
        <f t="shared" si="0"/>
        <v>13118</v>
      </c>
      <c r="E68" s="31">
        <f t="shared" si="1"/>
        <v>0</v>
      </c>
      <c r="F68" s="31">
        <v>0</v>
      </c>
      <c r="G68" s="31">
        <v>0</v>
      </c>
      <c r="H68" s="31">
        <f t="shared" si="2"/>
        <v>0</v>
      </c>
      <c r="I68" s="31">
        <v>0</v>
      </c>
      <c r="J68" s="31">
        <v>0</v>
      </c>
      <c r="K68" s="31">
        <f t="shared" si="3"/>
        <v>13118</v>
      </c>
      <c r="L68" s="31">
        <v>8123</v>
      </c>
      <c r="M68" s="31">
        <v>4995</v>
      </c>
      <c r="N68" s="31">
        <f t="shared" si="4"/>
        <v>13128</v>
      </c>
      <c r="O68" s="31">
        <f t="shared" si="5"/>
        <v>8123</v>
      </c>
      <c r="P68" s="31">
        <v>8123</v>
      </c>
      <c r="Q68" s="31">
        <v>0</v>
      </c>
      <c r="R68" s="31">
        <v>0</v>
      </c>
      <c r="S68" s="31">
        <v>0</v>
      </c>
      <c r="T68" s="31">
        <v>0</v>
      </c>
      <c r="U68" s="31">
        <f t="shared" si="6"/>
        <v>4995</v>
      </c>
      <c r="V68" s="31">
        <v>4995</v>
      </c>
      <c r="W68" s="31">
        <v>0</v>
      </c>
      <c r="X68" s="31">
        <v>0</v>
      </c>
      <c r="Y68" s="31">
        <v>0</v>
      </c>
      <c r="Z68" s="31">
        <v>0</v>
      </c>
      <c r="AA68" s="31">
        <f t="shared" si="7"/>
        <v>10</v>
      </c>
      <c r="AB68" s="31">
        <v>10</v>
      </c>
      <c r="AC68" s="31">
        <v>0</v>
      </c>
    </row>
    <row r="69" spans="1:29" ht="13.5">
      <c r="A69" s="54" t="s">
        <v>37</v>
      </c>
      <c r="B69" s="54" t="s">
        <v>147</v>
      </c>
      <c r="C69" s="55" t="s">
        <v>148</v>
      </c>
      <c r="D69" s="31">
        <f t="shared" si="0"/>
        <v>713</v>
      </c>
      <c r="E69" s="31">
        <f t="shared" si="1"/>
        <v>0</v>
      </c>
      <c r="F69" s="31">
        <v>0</v>
      </c>
      <c r="G69" s="31">
        <v>0</v>
      </c>
      <c r="H69" s="31">
        <f t="shared" si="2"/>
        <v>0</v>
      </c>
      <c r="I69" s="31">
        <v>0</v>
      </c>
      <c r="J69" s="31">
        <v>0</v>
      </c>
      <c r="K69" s="31">
        <f t="shared" si="3"/>
        <v>713</v>
      </c>
      <c r="L69" s="31">
        <v>548</v>
      </c>
      <c r="M69" s="31">
        <v>165</v>
      </c>
      <c r="N69" s="31">
        <f t="shared" si="4"/>
        <v>859</v>
      </c>
      <c r="O69" s="31">
        <f t="shared" si="5"/>
        <v>548</v>
      </c>
      <c r="P69" s="31">
        <v>548</v>
      </c>
      <c r="Q69" s="31">
        <v>0</v>
      </c>
      <c r="R69" s="31">
        <v>0</v>
      </c>
      <c r="S69" s="31">
        <v>0</v>
      </c>
      <c r="T69" s="31">
        <v>0</v>
      </c>
      <c r="U69" s="31">
        <f t="shared" si="6"/>
        <v>165</v>
      </c>
      <c r="V69" s="31">
        <v>165</v>
      </c>
      <c r="W69" s="31">
        <v>0</v>
      </c>
      <c r="X69" s="31">
        <v>0</v>
      </c>
      <c r="Y69" s="31">
        <v>0</v>
      </c>
      <c r="Z69" s="31">
        <v>0</v>
      </c>
      <c r="AA69" s="31">
        <f t="shared" si="7"/>
        <v>146</v>
      </c>
      <c r="AB69" s="31">
        <v>146</v>
      </c>
      <c r="AC69" s="31">
        <v>0</v>
      </c>
    </row>
    <row r="70" spans="1:29" ht="13.5">
      <c r="A70" s="54" t="s">
        <v>37</v>
      </c>
      <c r="B70" s="54" t="s">
        <v>149</v>
      </c>
      <c r="C70" s="55" t="s">
        <v>150</v>
      </c>
      <c r="D70" s="31">
        <f t="shared" si="0"/>
        <v>2120</v>
      </c>
      <c r="E70" s="31">
        <f t="shared" si="1"/>
        <v>0</v>
      </c>
      <c r="F70" s="31">
        <v>0</v>
      </c>
      <c r="G70" s="31">
        <v>0</v>
      </c>
      <c r="H70" s="31">
        <f t="shared" si="2"/>
        <v>0</v>
      </c>
      <c r="I70" s="31">
        <v>0</v>
      </c>
      <c r="J70" s="31">
        <v>0</v>
      </c>
      <c r="K70" s="31">
        <f t="shared" si="3"/>
        <v>2120</v>
      </c>
      <c r="L70" s="31">
        <v>1205</v>
      </c>
      <c r="M70" s="31">
        <v>915</v>
      </c>
      <c r="N70" s="31">
        <f t="shared" si="4"/>
        <v>2240</v>
      </c>
      <c r="O70" s="31">
        <f t="shared" si="5"/>
        <v>1205</v>
      </c>
      <c r="P70" s="31">
        <v>1205</v>
      </c>
      <c r="Q70" s="31">
        <v>0</v>
      </c>
      <c r="R70" s="31">
        <v>0</v>
      </c>
      <c r="S70" s="31">
        <v>0</v>
      </c>
      <c r="T70" s="31">
        <v>0</v>
      </c>
      <c r="U70" s="31">
        <f t="shared" si="6"/>
        <v>915</v>
      </c>
      <c r="V70" s="31">
        <v>915</v>
      </c>
      <c r="W70" s="31">
        <v>0</v>
      </c>
      <c r="X70" s="31">
        <v>0</v>
      </c>
      <c r="Y70" s="31">
        <v>0</v>
      </c>
      <c r="Z70" s="31">
        <v>0</v>
      </c>
      <c r="AA70" s="31">
        <f t="shared" si="7"/>
        <v>120</v>
      </c>
      <c r="AB70" s="31">
        <v>120</v>
      </c>
      <c r="AC70" s="31">
        <v>0</v>
      </c>
    </row>
    <row r="71" spans="1:29" ht="13.5">
      <c r="A71" s="54" t="s">
        <v>37</v>
      </c>
      <c r="B71" s="54" t="s">
        <v>151</v>
      </c>
      <c r="C71" s="55" t="s">
        <v>152</v>
      </c>
      <c r="D71" s="31">
        <f aca="true" t="shared" si="8" ref="D71:D91">E71+H71+K71</f>
        <v>20378</v>
      </c>
      <c r="E71" s="31">
        <f aca="true" t="shared" si="9" ref="E71:E91">F71+G71</f>
        <v>0</v>
      </c>
      <c r="F71" s="31">
        <v>0</v>
      </c>
      <c r="G71" s="31">
        <v>0</v>
      </c>
      <c r="H71" s="31">
        <f aca="true" t="shared" si="10" ref="H71:H91">I71+J71</f>
        <v>0</v>
      </c>
      <c r="I71" s="31">
        <v>0</v>
      </c>
      <c r="J71" s="31">
        <v>0</v>
      </c>
      <c r="K71" s="31">
        <f aca="true" t="shared" si="11" ref="K71:K91">L71+M71</f>
        <v>20378</v>
      </c>
      <c r="L71" s="31">
        <v>11704</v>
      </c>
      <c r="M71" s="31">
        <v>8674</v>
      </c>
      <c r="N71" s="31">
        <f aca="true" t="shared" si="12" ref="N71:N91">O71+U71+AA71</f>
        <v>20398</v>
      </c>
      <c r="O71" s="31">
        <f aca="true" t="shared" si="13" ref="O71:O91">SUM(P71:T71)</f>
        <v>11704</v>
      </c>
      <c r="P71" s="31">
        <v>11704</v>
      </c>
      <c r="Q71" s="31">
        <v>0</v>
      </c>
      <c r="R71" s="31">
        <v>0</v>
      </c>
      <c r="S71" s="31">
        <v>0</v>
      </c>
      <c r="T71" s="31">
        <v>0</v>
      </c>
      <c r="U71" s="31">
        <f aca="true" t="shared" si="14" ref="U71:U91">SUM(V71:Z71)</f>
        <v>8674</v>
      </c>
      <c r="V71" s="31">
        <v>8674</v>
      </c>
      <c r="W71" s="31">
        <v>0</v>
      </c>
      <c r="X71" s="31">
        <v>0</v>
      </c>
      <c r="Y71" s="31">
        <v>0</v>
      </c>
      <c r="Z71" s="31">
        <v>0</v>
      </c>
      <c r="AA71" s="31">
        <f aca="true" t="shared" si="15" ref="AA71:AA91">AB71+AC71</f>
        <v>20</v>
      </c>
      <c r="AB71" s="31">
        <v>20</v>
      </c>
      <c r="AC71" s="31">
        <v>0</v>
      </c>
    </row>
    <row r="72" spans="1:29" ht="13.5">
      <c r="A72" s="54" t="s">
        <v>37</v>
      </c>
      <c r="B72" s="54" t="s">
        <v>153</v>
      </c>
      <c r="C72" s="55" t="s">
        <v>36</v>
      </c>
      <c r="D72" s="31">
        <f t="shared" si="8"/>
        <v>4317</v>
      </c>
      <c r="E72" s="31">
        <f t="shared" si="9"/>
        <v>0</v>
      </c>
      <c r="F72" s="31">
        <v>0</v>
      </c>
      <c r="G72" s="31">
        <v>0</v>
      </c>
      <c r="H72" s="31">
        <f t="shared" si="10"/>
        <v>0</v>
      </c>
      <c r="I72" s="31">
        <v>0</v>
      </c>
      <c r="J72" s="31">
        <v>0</v>
      </c>
      <c r="K72" s="31">
        <f t="shared" si="11"/>
        <v>4317</v>
      </c>
      <c r="L72" s="31">
        <v>2836</v>
      </c>
      <c r="M72" s="31">
        <v>1481</v>
      </c>
      <c r="N72" s="31">
        <f t="shared" si="12"/>
        <v>4459</v>
      </c>
      <c r="O72" s="31">
        <f t="shared" si="13"/>
        <v>2836</v>
      </c>
      <c r="P72" s="31">
        <v>2836</v>
      </c>
      <c r="Q72" s="31">
        <v>0</v>
      </c>
      <c r="R72" s="31">
        <v>0</v>
      </c>
      <c r="S72" s="31">
        <v>0</v>
      </c>
      <c r="T72" s="31">
        <v>0</v>
      </c>
      <c r="U72" s="31">
        <f t="shared" si="14"/>
        <v>1481</v>
      </c>
      <c r="V72" s="31">
        <v>1481</v>
      </c>
      <c r="W72" s="31">
        <v>0</v>
      </c>
      <c r="X72" s="31">
        <v>0</v>
      </c>
      <c r="Y72" s="31">
        <v>0</v>
      </c>
      <c r="Z72" s="31">
        <v>0</v>
      </c>
      <c r="AA72" s="31">
        <f t="shared" si="15"/>
        <v>142</v>
      </c>
      <c r="AB72" s="31">
        <v>142</v>
      </c>
      <c r="AC72" s="31">
        <v>0</v>
      </c>
    </row>
    <row r="73" spans="1:29" ht="13.5">
      <c r="A73" s="54" t="s">
        <v>37</v>
      </c>
      <c r="B73" s="54" t="s">
        <v>154</v>
      </c>
      <c r="C73" s="55" t="s">
        <v>155</v>
      </c>
      <c r="D73" s="31">
        <f t="shared" si="8"/>
        <v>11835</v>
      </c>
      <c r="E73" s="31">
        <f t="shared" si="9"/>
        <v>0</v>
      </c>
      <c r="F73" s="31">
        <v>0</v>
      </c>
      <c r="G73" s="31">
        <v>0</v>
      </c>
      <c r="H73" s="31">
        <f t="shared" si="10"/>
        <v>0</v>
      </c>
      <c r="I73" s="31">
        <v>0</v>
      </c>
      <c r="J73" s="31">
        <v>0</v>
      </c>
      <c r="K73" s="31">
        <f t="shared" si="11"/>
        <v>11835</v>
      </c>
      <c r="L73" s="31">
        <v>7914</v>
      </c>
      <c r="M73" s="31">
        <v>3921</v>
      </c>
      <c r="N73" s="31">
        <f t="shared" si="12"/>
        <v>11890</v>
      </c>
      <c r="O73" s="31">
        <f t="shared" si="13"/>
        <v>7914</v>
      </c>
      <c r="P73" s="31">
        <v>7914</v>
      </c>
      <c r="Q73" s="31">
        <v>0</v>
      </c>
      <c r="R73" s="31">
        <v>0</v>
      </c>
      <c r="S73" s="31">
        <v>0</v>
      </c>
      <c r="T73" s="31">
        <v>0</v>
      </c>
      <c r="U73" s="31">
        <f t="shared" si="14"/>
        <v>3921</v>
      </c>
      <c r="V73" s="31">
        <v>3921</v>
      </c>
      <c r="W73" s="31">
        <v>0</v>
      </c>
      <c r="X73" s="31">
        <v>0</v>
      </c>
      <c r="Y73" s="31">
        <v>0</v>
      </c>
      <c r="Z73" s="31">
        <v>0</v>
      </c>
      <c r="AA73" s="31">
        <f t="shared" si="15"/>
        <v>55</v>
      </c>
      <c r="AB73" s="31">
        <v>55</v>
      </c>
      <c r="AC73" s="31">
        <v>0</v>
      </c>
    </row>
    <row r="74" spans="1:29" ht="13.5">
      <c r="A74" s="54" t="s">
        <v>37</v>
      </c>
      <c r="B74" s="54" t="s">
        <v>156</v>
      </c>
      <c r="C74" s="55" t="s">
        <v>157</v>
      </c>
      <c r="D74" s="31">
        <f t="shared" si="8"/>
        <v>11877</v>
      </c>
      <c r="E74" s="31">
        <f t="shared" si="9"/>
        <v>0</v>
      </c>
      <c r="F74" s="31">
        <v>0</v>
      </c>
      <c r="G74" s="31">
        <v>0</v>
      </c>
      <c r="H74" s="31">
        <f t="shared" si="10"/>
        <v>0</v>
      </c>
      <c r="I74" s="31">
        <v>0</v>
      </c>
      <c r="J74" s="31">
        <v>0</v>
      </c>
      <c r="K74" s="31">
        <f t="shared" si="11"/>
        <v>11877</v>
      </c>
      <c r="L74" s="31">
        <v>8865</v>
      </c>
      <c r="M74" s="31">
        <v>3012</v>
      </c>
      <c r="N74" s="31">
        <f t="shared" si="12"/>
        <v>11910</v>
      </c>
      <c r="O74" s="31">
        <f t="shared" si="13"/>
        <v>8865</v>
      </c>
      <c r="P74" s="31">
        <v>8865</v>
      </c>
      <c r="Q74" s="31">
        <v>0</v>
      </c>
      <c r="R74" s="31">
        <v>0</v>
      </c>
      <c r="S74" s="31">
        <v>0</v>
      </c>
      <c r="T74" s="31">
        <v>0</v>
      </c>
      <c r="U74" s="31">
        <f t="shared" si="14"/>
        <v>3012</v>
      </c>
      <c r="V74" s="31">
        <v>3012</v>
      </c>
      <c r="W74" s="31">
        <v>0</v>
      </c>
      <c r="X74" s="31">
        <v>0</v>
      </c>
      <c r="Y74" s="31">
        <v>0</v>
      </c>
      <c r="Z74" s="31">
        <v>0</v>
      </c>
      <c r="AA74" s="31">
        <f t="shared" si="15"/>
        <v>33</v>
      </c>
      <c r="AB74" s="31">
        <v>33</v>
      </c>
      <c r="AC74" s="31">
        <v>0</v>
      </c>
    </row>
    <row r="75" spans="1:29" ht="13.5">
      <c r="A75" s="54" t="s">
        <v>37</v>
      </c>
      <c r="B75" s="54" t="s">
        <v>158</v>
      </c>
      <c r="C75" s="55" t="s">
        <v>159</v>
      </c>
      <c r="D75" s="31">
        <f t="shared" si="8"/>
        <v>10236</v>
      </c>
      <c r="E75" s="31">
        <f t="shared" si="9"/>
        <v>0</v>
      </c>
      <c r="F75" s="31">
        <v>0</v>
      </c>
      <c r="G75" s="31">
        <v>0</v>
      </c>
      <c r="H75" s="31">
        <f t="shared" si="10"/>
        <v>0</v>
      </c>
      <c r="I75" s="31">
        <v>0</v>
      </c>
      <c r="J75" s="31">
        <v>0</v>
      </c>
      <c r="K75" s="31">
        <f t="shared" si="11"/>
        <v>10236</v>
      </c>
      <c r="L75" s="31">
        <v>6697</v>
      </c>
      <c r="M75" s="31">
        <v>3539</v>
      </c>
      <c r="N75" s="31">
        <f t="shared" si="12"/>
        <v>10241</v>
      </c>
      <c r="O75" s="31">
        <f t="shared" si="13"/>
        <v>6697</v>
      </c>
      <c r="P75" s="31">
        <v>6697</v>
      </c>
      <c r="Q75" s="31">
        <v>0</v>
      </c>
      <c r="R75" s="31">
        <v>0</v>
      </c>
      <c r="S75" s="31">
        <v>0</v>
      </c>
      <c r="T75" s="31">
        <v>0</v>
      </c>
      <c r="U75" s="31">
        <f t="shared" si="14"/>
        <v>3539</v>
      </c>
      <c r="V75" s="31">
        <v>3539</v>
      </c>
      <c r="W75" s="31">
        <v>0</v>
      </c>
      <c r="X75" s="31">
        <v>0</v>
      </c>
      <c r="Y75" s="31">
        <v>0</v>
      </c>
      <c r="Z75" s="31">
        <v>0</v>
      </c>
      <c r="AA75" s="31">
        <f t="shared" si="15"/>
        <v>5</v>
      </c>
      <c r="AB75" s="31">
        <v>5</v>
      </c>
      <c r="AC75" s="31">
        <v>0</v>
      </c>
    </row>
    <row r="76" spans="1:29" ht="13.5">
      <c r="A76" s="54" t="s">
        <v>37</v>
      </c>
      <c r="B76" s="54" t="s">
        <v>160</v>
      </c>
      <c r="C76" s="55" t="s">
        <v>161</v>
      </c>
      <c r="D76" s="31">
        <f t="shared" si="8"/>
        <v>6356</v>
      </c>
      <c r="E76" s="31">
        <f t="shared" si="9"/>
        <v>0</v>
      </c>
      <c r="F76" s="31">
        <v>0</v>
      </c>
      <c r="G76" s="31">
        <v>0</v>
      </c>
      <c r="H76" s="31">
        <f t="shared" si="10"/>
        <v>0</v>
      </c>
      <c r="I76" s="31">
        <v>0</v>
      </c>
      <c r="J76" s="31">
        <v>0</v>
      </c>
      <c r="K76" s="31">
        <f t="shared" si="11"/>
        <v>6356</v>
      </c>
      <c r="L76" s="31">
        <v>4052</v>
      </c>
      <c r="M76" s="31">
        <v>2304</v>
      </c>
      <c r="N76" s="31">
        <f t="shared" si="12"/>
        <v>6356</v>
      </c>
      <c r="O76" s="31">
        <f t="shared" si="13"/>
        <v>4052</v>
      </c>
      <c r="P76" s="31">
        <v>4052</v>
      </c>
      <c r="Q76" s="31">
        <v>0</v>
      </c>
      <c r="R76" s="31">
        <v>0</v>
      </c>
      <c r="S76" s="31">
        <v>0</v>
      </c>
      <c r="T76" s="31">
        <v>0</v>
      </c>
      <c r="U76" s="31">
        <f t="shared" si="14"/>
        <v>2304</v>
      </c>
      <c r="V76" s="31">
        <v>2304</v>
      </c>
      <c r="W76" s="31">
        <v>0</v>
      </c>
      <c r="X76" s="31">
        <v>0</v>
      </c>
      <c r="Y76" s="31">
        <v>0</v>
      </c>
      <c r="Z76" s="31">
        <v>0</v>
      </c>
      <c r="AA76" s="31">
        <f t="shared" si="15"/>
        <v>0</v>
      </c>
      <c r="AB76" s="31">
        <v>0</v>
      </c>
      <c r="AC76" s="31">
        <v>0</v>
      </c>
    </row>
    <row r="77" spans="1:29" ht="13.5">
      <c r="A77" s="54" t="s">
        <v>37</v>
      </c>
      <c r="B77" s="54" t="s">
        <v>162</v>
      </c>
      <c r="C77" s="55" t="s">
        <v>163</v>
      </c>
      <c r="D77" s="31">
        <f t="shared" si="8"/>
        <v>8082</v>
      </c>
      <c r="E77" s="31">
        <f t="shared" si="9"/>
        <v>0</v>
      </c>
      <c r="F77" s="31">
        <v>0</v>
      </c>
      <c r="G77" s="31">
        <v>0</v>
      </c>
      <c r="H77" s="31">
        <f t="shared" si="10"/>
        <v>0</v>
      </c>
      <c r="I77" s="31">
        <v>0</v>
      </c>
      <c r="J77" s="31">
        <v>0</v>
      </c>
      <c r="K77" s="31">
        <f t="shared" si="11"/>
        <v>8082</v>
      </c>
      <c r="L77" s="31">
        <v>5996</v>
      </c>
      <c r="M77" s="31">
        <v>2086</v>
      </c>
      <c r="N77" s="31">
        <f t="shared" si="12"/>
        <v>8082</v>
      </c>
      <c r="O77" s="31">
        <f t="shared" si="13"/>
        <v>5996</v>
      </c>
      <c r="P77" s="31">
        <v>5883</v>
      </c>
      <c r="Q77" s="31">
        <v>0</v>
      </c>
      <c r="R77" s="31">
        <v>113</v>
      </c>
      <c r="S77" s="31">
        <v>0</v>
      </c>
      <c r="T77" s="31">
        <v>0</v>
      </c>
      <c r="U77" s="31">
        <f t="shared" si="14"/>
        <v>2086</v>
      </c>
      <c r="V77" s="31">
        <v>2047</v>
      </c>
      <c r="W77" s="31">
        <v>0</v>
      </c>
      <c r="X77" s="31">
        <v>39</v>
      </c>
      <c r="Y77" s="31">
        <v>0</v>
      </c>
      <c r="Z77" s="31">
        <v>0</v>
      </c>
      <c r="AA77" s="31">
        <f t="shared" si="15"/>
        <v>0</v>
      </c>
      <c r="AB77" s="31">
        <v>0</v>
      </c>
      <c r="AC77" s="31">
        <v>0</v>
      </c>
    </row>
    <row r="78" spans="1:29" ht="13.5">
      <c r="A78" s="54" t="s">
        <v>37</v>
      </c>
      <c r="B78" s="54" t="s">
        <v>164</v>
      </c>
      <c r="C78" s="55" t="s">
        <v>254</v>
      </c>
      <c r="D78" s="31">
        <f t="shared" si="8"/>
        <v>17684</v>
      </c>
      <c r="E78" s="31">
        <f t="shared" si="9"/>
        <v>0</v>
      </c>
      <c r="F78" s="31">
        <v>0</v>
      </c>
      <c r="G78" s="31">
        <v>0</v>
      </c>
      <c r="H78" s="31">
        <f t="shared" si="10"/>
        <v>0</v>
      </c>
      <c r="I78" s="31">
        <v>0</v>
      </c>
      <c r="J78" s="31">
        <v>0</v>
      </c>
      <c r="K78" s="31">
        <f t="shared" si="11"/>
        <v>17684</v>
      </c>
      <c r="L78" s="31">
        <v>11362</v>
      </c>
      <c r="M78" s="31">
        <v>6322</v>
      </c>
      <c r="N78" s="31">
        <f t="shared" si="12"/>
        <v>17926</v>
      </c>
      <c r="O78" s="31">
        <f t="shared" si="13"/>
        <v>11362</v>
      </c>
      <c r="P78" s="31">
        <v>11186</v>
      </c>
      <c r="Q78" s="31">
        <v>0</v>
      </c>
      <c r="R78" s="31">
        <v>176</v>
      </c>
      <c r="S78" s="31">
        <v>0</v>
      </c>
      <c r="T78" s="31">
        <v>0</v>
      </c>
      <c r="U78" s="31">
        <f t="shared" si="14"/>
        <v>6322</v>
      </c>
      <c r="V78" s="31">
        <v>6236</v>
      </c>
      <c r="W78" s="31">
        <v>0</v>
      </c>
      <c r="X78" s="31">
        <v>86</v>
      </c>
      <c r="Y78" s="31">
        <v>0</v>
      </c>
      <c r="Z78" s="31">
        <v>0</v>
      </c>
      <c r="AA78" s="31">
        <f t="shared" si="15"/>
        <v>242</v>
      </c>
      <c r="AB78" s="31">
        <v>242</v>
      </c>
      <c r="AC78" s="31">
        <v>0</v>
      </c>
    </row>
    <row r="79" spans="1:29" ht="13.5">
      <c r="A79" s="54" t="s">
        <v>37</v>
      </c>
      <c r="B79" s="54" t="s">
        <v>165</v>
      </c>
      <c r="C79" s="55" t="s">
        <v>166</v>
      </c>
      <c r="D79" s="31">
        <f t="shared" si="8"/>
        <v>8728</v>
      </c>
      <c r="E79" s="31">
        <f t="shared" si="9"/>
        <v>0</v>
      </c>
      <c r="F79" s="31">
        <v>0</v>
      </c>
      <c r="G79" s="31">
        <v>0</v>
      </c>
      <c r="H79" s="31">
        <f t="shared" si="10"/>
        <v>0</v>
      </c>
      <c r="I79" s="31">
        <v>0</v>
      </c>
      <c r="J79" s="31">
        <v>0</v>
      </c>
      <c r="K79" s="31">
        <f t="shared" si="11"/>
        <v>8728</v>
      </c>
      <c r="L79" s="31">
        <v>6878</v>
      </c>
      <c r="M79" s="31">
        <v>1850</v>
      </c>
      <c r="N79" s="31">
        <f t="shared" si="12"/>
        <v>8728</v>
      </c>
      <c r="O79" s="31">
        <f t="shared" si="13"/>
        <v>6878</v>
      </c>
      <c r="P79" s="31">
        <v>6748</v>
      </c>
      <c r="Q79" s="31">
        <v>0</v>
      </c>
      <c r="R79" s="31">
        <v>130</v>
      </c>
      <c r="S79" s="31">
        <v>0</v>
      </c>
      <c r="T79" s="31">
        <v>0</v>
      </c>
      <c r="U79" s="31">
        <f t="shared" si="14"/>
        <v>1850</v>
      </c>
      <c r="V79" s="31">
        <v>1815</v>
      </c>
      <c r="W79" s="31">
        <v>0</v>
      </c>
      <c r="X79" s="31">
        <v>35</v>
      </c>
      <c r="Y79" s="31">
        <v>0</v>
      </c>
      <c r="Z79" s="31">
        <v>0</v>
      </c>
      <c r="AA79" s="31">
        <f t="shared" si="15"/>
        <v>0</v>
      </c>
      <c r="AB79" s="31">
        <v>0</v>
      </c>
      <c r="AC79" s="31">
        <v>0</v>
      </c>
    </row>
    <row r="80" spans="1:29" ht="13.5">
      <c r="A80" s="54" t="s">
        <v>37</v>
      </c>
      <c r="B80" s="54" t="s">
        <v>167</v>
      </c>
      <c r="C80" s="55" t="s">
        <v>168</v>
      </c>
      <c r="D80" s="31">
        <f t="shared" si="8"/>
        <v>6518</v>
      </c>
      <c r="E80" s="31">
        <f t="shared" si="9"/>
        <v>0</v>
      </c>
      <c r="F80" s="31">
        <v>0</v>
      </c>
      <c r="G80" s="31">
        <v>0</v>
      </c>
      <c r="H80" s="31">
        <f t="shared" si="10"/>
        <v>0</v>
      </c>
      <c r="I80" s="31">
        <v>0</v>
      </c>
      <c r="J80" s="31">
        <v>0</v>
      </c>
      <c r="K80" s="31">
        <f t="shared" si="11"/>
        <v>6518</v>
      </c>
      <c r="L80" s="31">
        <v>4158</v>
      </c>
      <c r="M80" s="31">
        <v>2360</v>
      </c>
      <c r="N80" s="31">
        <f t="shared" si="12"/>
        <v>6518</v>
      </c>
      <c r="O80" s="31">
        <f t="shared" si="13"/>
        <v>4158</v>
      </c>
      <c r="P80" s="31">
        <v>4080</v>
      </c>
      <c r="Q80" s="31">
        <v>0</v>
      </c>
      <c r="R80" s="31">
        <v>78</v>
      </c>
      <c r="S80" s="31">
        <v>0</v>
      </c>
      <c r="T80" s="31">
        <v>0</v>
      </c>
      <c r="U80" s="31">
        <f t="shared" si="14"/>
        <v>2360</v>
      </c>
      <c r="V80" s="31">
        <v>2315</v>
      </c>
      <c r="W80" s="31">
        <v>0</v>
      </c>
      <c r="X80" s="31">
        <v>45</v>
      </c>
      <c r="Y80" s="31">
        <v>0</v>
      </c>
      <c r="Z80" s="31">
        <v>0</v>
      </c>
      <c r="AA80" s="31">
        <f t="shared" si="15"/>
        <v>0</v>
      </c>
      <c r="AB80" s="31">
        <v>0</v>
      </c>
      <c r="AC80" s="31">
        <v>0</v>
      </c>
    </row>
    <row r="81" spans="1:29" ht="13.5">
      <c r="A81" s="54" t="s">
        <v>37</v>
      </c>
      <c r="B81" s="54" t="s">
        <v>169</v>
      </c>
      <c r="C81" s="55" t="s">
        <v>170</v>
      </c>
      <c r="D81" s="31">
        <f t="shared" si="8"/>
        <v>4943</v>
      </c>
      <c r="E81" s="31">
        <f t="shared" si="9"/>
        <v>0</v>
      </c>
      <c r="F81" s="31">
        <v>0</v>
      </c>
      <c r="G81" s="31">
        <v>0</v>
      </c>
      <c r="H81" s="31">
        <f t="shared" si="10"/>
        <v>0</v>
      </c>
      <c r="I81" s="31">
        <v>0</v>
      </c>
      <c r="J81" s="31">
        <v>0</v>
      </c>
      <c r="K81" s="31">
        <f t="shared" si="11"/>
        <v>4943</v>
      </c>
      <c r="L81" s="31">
        <v>3298</v>
      </c>
      <c r="M81" s="31">
        <v>1645</v>
      </c>
      <c r="N81" s="31">
        <f t="shared" si="12"/>
        <v>4989</v>
      </c>
      <c r="O81" s="31">
        <f t="shared" si="13"/>
        <v>3298</v>
      </c>
      <c r="P81" s="31">
        <v>3298</v>
      </c>
      <c r="Q81" s="31">
        <v>0</v>
      </c>
      <c r="R81" s="31">
        <v>0</v>
      </c>
      <c r="S81" s="31">
        <v>0</v>
      </c>
      <c r="T81" s="31">
        <v>0</v>
      </c>
      <c r="U81" s="31">
        <f t="shared" si="14"/>
        <v>1645</v>
      </c>
      <c r="V81" s="31">
        <v>1645</v>
      </c>
      <c r="W81" s="31">
        <v>0</v>
      </c>
      <c r="X81" s="31">
        <v>0</v>
      </c>
      <c r="Y81" s="31">
        <v>0</v>
      </c>
      <c r="Z81" s="31">
        <v>0</v>
      </c>
      <c r="AA81" s="31">
        <f t="shared" si="15"/>
        <v>46</v>
      </c>
      <c r="AB81" s="31">
        <v>46</v>
      </c>
      <c r="AC81" s="31">
        <v>0</v>
      </c>
    </row>
    <row r="82" spans="1:29" ht="13.5">
      <c r="A82" s="54" t="s">
        <v>37</v>
      </c>
      <c r="B82" s="54" t="s">
        <v>171</v>
      </c>
      <c r="C82" s="55" t="s">
        <v>172</v>
      </c>
      <c r="D82" s="31">
        <f t="shared" si="8"/>
        <v>2754</v>
      </c>
      <c r="E82" s="31">
        <f t="shared" si="9"/>
        <v>0</v>
      </c>
      <c r="F82" s="31">
        <v>0</v>
      </c>
      <c r="G82" s="31">
        <v>0</v>
      </c>
      <c r="H82" s="31">
        <f t="shared" si="10"/>
        <v>0</v>
      </c>
      <c r="I82" s="31">
        <v>0</v>
      </c>
      <c r="J82" s="31">
        <v>0</v>
      </c>
      <c r="K82" s="31">
        <f t="shared" si="11"/>
        <v>2754</v>
      </c>
      <c r="L82" s="31">
        <v>2007</v>
      </c>
      <c r="M82" s="31">
        <v>747</v>
      </c>
      <c r="N82" s="31">
        <f t="shared" si="12"/>
        <v>2754</v>
      </c>
      <c r="O82" s="31">
        <f t="shared" si="13"/>
        <v>2007</v>
      </c>
      <c r="P82" s="31">
        <v>2007</v>
      </c>
      <c r="Q82" s="31">
        <v>0</v>
      </c>
      <c r="R82" s="31">
        <v>0</v>
      </c>
      <c r="S82" s="31">
        <v>0</v>
      </c>
      <c r="T82" s="31">
        <v>0</v>
      </c>
      <c r="U82" s="31">
        <f t="shared" si="14"/>
        <v>747</v>
      </c>
      <c r="V82" s="31">
        <v>747</v>
      </c>
      <c r="W82" s="31">
        <v>0</v>
      </c>
      <c r="X82" s="31">
        <v>0</v>
      </c>
      <c r="Y82" s="31">
        <v>0</v>
      </c>
      <c r="Z82" s="31">
        <v>0</v>
      </c>
      <c r="AA82" s="31">
        <f t="shared" si="15"/>
        <v>0</v>
      </c>
      <c r="AB82" s="31">
        <v>0</v>
      </c>
      <c r="AC82" s="31">
        <v>0</v>
      </c>
    </row>
    <row r="83" spans="1:29" ht="13.5">
      <c r="A83" s="54" t="s">
        <v>37</v>
      </c>
      <c r="B83" s="54" t="s">
        <v>173</v>
      </c>
      <c r="C83" s="55" t="s">
        <v>174</v>
      </c>
      <c r="D83" s="31">
        <f t="shared" si="8"/>
        <v>30108</v>
      </c>
      <c r="E83" s="31">
        <f t="shared" si="9"/>
        <v>0</v>
      </c>
      <c r="F83" s="31">
        <v>0</v>
      </c>
      <c r="G83" s="31">
        <v>0</v>
      </c>
      <c r="H83" s="31">
        <f t="shared" si="10"/>
        <v>0</v>
      </c>
      <c r="I83" s="31">
        <v>0</v>
      </c>
      <c r="J83" s="31">
        <v>0</v>
      </c>
      <c r="K83" s="31">
        <f t="shared" si="11"/>
        <v>30108</v>
      </c>
      <c r="L83" s="31">
        <v>17695</v>
      </c>
      <c r="M83" s="31">
        <v>12413</v>
      </c>
      <c r="N83" s="31">
        <f t="shared" si="12"/>
        <v>30108</v>
      </c>
      <c r="O83" s="31">
        <f t="shared" si="13"/>
        <v>17695</v>
      </c>
      <c r="P83" s="31">
        <v>17695</v>
      </c>
      <c r="Q83" s="31">
        <v>0</v>
      </c>
      <c r="R83" s="31">
        <v>0</v>
      </c>
      <c r="S83" s="31">
        <v>0</v>
      </c>
      <c r="T83" s="31">
        <v>0</v>
      </c>
      <c r="U83" s="31">
        <f t="shared" si="14"/>
        <v>12413</v>
      </c>
      <c r="V83" s="31">
        <v>12413</v>
      </c>
      <c r="W83" s="31">
        <v>0</v>
      </c>
      <c r="X83" s="31">
        <v>0</v>
      </c>
      <c r="Y83" s="31">
        <v>0</v>
      </c>
      <c r="Z83" s="31">
        <v>0</v>
      </c>
      <c r="AA83" s="31">
        <f t="shared" si="15"/>
        <v>0</v>
      </c>
      <c r="AB83" s="31">
        <v>0</v>
      </c>
      <c r="AC83" s="31">
        <v>0</v>
      </c>
    </row>
    <row r="84" spans="1:29" ht="13.5">
      <c r="A84" s="54" t="s">
        <v>37</v>
      </c>
      <c r="B84" s="54" t="s">
        <v>175</v>
      </c>
      <c r="C84" s="55" t="s">
        <v>176</v>
      </c>
      <c r="D84" s="31">
        <f t="shared" si="8"/>
        <v>4106</v>
      </c>
      <c r="E84" s="31">
        <f t="shared" si="9"/>
        <v>0</v>
      </c>
      <c r="F84" s="31">
        <v>0</v>
      </c>
      <c r="G84" s="31">
        <v>0</v>
      </c>
      <c r="H84" s="31">
        <f t="shared" si="10"/>
        <v>0</v>
      </c>
      <c r="I84" s="31">
        <v>0</v>
      </c>
      <c r="J84" s="31">
        <v>0</v>
      </c>
      <c r="K84" s="31">
        <f t="shared" si="11"/>
        <v>4106</v>
      </c>
      <c r="L84" s="31">
        <v>2589</v>
      </c>
      <c r="M84" s="31">
        <v>1517</v>
      </c>
      <c r="N84" s="31">
        <f t="shared" si="12"/>
        <v>4488</v>
      </c>
      <c r="O84" s="31">
        <f t="shared" si="13"/>
        <v>2589</v>
      </c>
      <c r="P84" s="31">
        <v>2325</v>
      </c>
      <c r="Q84" s="31">
        <v>0</v>
      </c>
      <c r="R84" s="31">
        <v>264</v>
      </c>
      <c r="S84" s="31">
        <v>0</v>
      </c>
      <c r="T84" s="31">
        <v>0</v>
      </c>
      <c r="U84" s="31">
        <f t="shared" si="14"/>
        <v>1517</v>
      </c>
      <c r="V84" s="31">
        <v>1362</v>
      </c>
      <c r="W84" s="31">
        <v>0</v>
      </c>
      <c r="X84" s="31">
        <v>155</v>
      </c>
      <c r="Y84" s="31">
        <v>0</v>
      </c>
      <c r="Z84" s="31">
        <v>0</v>
      </c>
      <c r="AA84" s="31">
        <f t="shared" si="15"/>
        <v>382</v>
      </c>
      <c r="AB84" s="31">
        <v>382</v>
      </c>
      <c r="AC84" s="31">
        <v>0</v>
      </c>
    </row>
    <row r="85" spans="1:29" ht="13.5">
      <c r="A85" s="54" t="s">
        <v>37</v>
      </c>
      <c r="B85" s="54" t="s">
        <v>177</v>
      </c>
      <c r="C85" s="55" t="s">
        <v>35</v>
      </c>
      <c r="D85" s="31">
        <f t="shared" si="8"/>
        <v>5496</v>
      </c>
      <c r="E85" s="31">
        <f t="shared" si="9"/>
        <v>0</v>
      </c>
      <c r="F85" s="31">
        <v>0</v>
      </c>
      <c r="G85" s="31">
        <v>0</v>
      </c>
      <c r="H85" s="31">
        <f t="shared" si="10"/>
        <v>0</v>
      </c>
      <c r="I85" s="31">
        <v>0</v>
      </c>
      <c r="J85" s="31">
        <v>0</v>
      </c>
      <c r="K85" s="31">
        <f t="shared" si="11"/>
        <v>5496</v>
      </c>
      <c r="L85" s="31">
        <v>3943</v>
      </c>
      <c r="M85" s="31">
        <v>1553</v>
      </c>
      <c r="N85" s="31">
        <f t="shared" si="12"/>
        <v>5535</v>
      </c>
      <c r="O85" s="31">
        <f t="shared" si="13"/>
        <v>3943</v>
      </c>
      <c r="P85" s="31">
        <v>3540</v>
      </c>
      <c r="Q85" s="31">
        <v>0</v>
      </c>
      <c r="R85" s="31">
        <v>403</v>
      </c>
      <c r="S85" s="31">
        <v>0</v>
      </c>
      <c r="T85" s="31">
        <v>0</v>
      </c>
      <c r="U85" s="31">
        <f t="shared" si="14"/>
        <v>1553</v>
      </c>
      <c r="V85" s="31">
        <v>1394</v>
      </c>
      <c r="W85" s="31">
        <v>0</v>
      </c>
      <c r="X85" s="31">
        <v>159</v>
      </c>
      <c r="Y85" s="31">
        <v>0</v>
      </c>
      <c r="Z85" s="31">
        <v>0</v>
      </c>
      <c r="AA85" s="31">
        <f t="shared" si="15"/>
        <v>39</v>
      </c>
      <c r="AB85" s="31">
        <v>39</v>
      </c>
      <c r="AC85" s="31">
        <v>0</v>
      </c>
    </row>
    <row r="86" spans="1:29" ht="13.5">
      <c r="A86" s="54" t="s">
        <v>37</v>
      </c>
      <c r="B86" s="54" t="s">
        <v>178</v>
      </c>
      <c r="C86" s="55" t="s">
        <v>179</v>
      </c>
      <c r="D86" s="31">
        <f t="shared" si="8"/>
        <v>5858</v>
      </c>
      <c r="E86" s="31">
        <f t="shared" si="9"/>
        <v>0</v>
      </c>
      <c r="F86" s="31">
        <v>0</v>
      </c>
      <c r="G86" s="31">
        <v>0</v>
      </c>
      <c r="H86" s="31">
        <f t="shared" si="10"/>
        <v>0</v>
      </c>
      <c r="I86" s="31">
        <v>0</v>
      </c>
      <c r="J86" s="31">
        <v>0</v>
      </c>
      <c r="K86" s="31">
        <f t="shared" si="11"/>
        <v>5858</v>
      </c>
      <c r="L86" s="31">
        <v>4522</v>
      </c>
      <c r="M86" s="31">
        <v>1336</v>
      </c>
      <c r="N86" s="31">
        <f t="shared" si="12"/>
        <v>8635</v>
      </c>
      <c r="O86" s="31">
        <f t="shared" si="13"/>
        <v>4522</v>
      </c>
      <c r="P86" s="31">
        <v>4060</v>
      </c>
      <c r="Q86" s="31">
        <v>0</v>
      </c>
      <c r="R86" s="31">
        <v>462</v>
      </c>
      <c r="S86" s="31">
        <v>0</v>
      </c>
      <c r="T86" s="31">
        <v>0</v>
      </c>
      <c r="U86" s="31">
        <f t="shared" si="14"/>
        <v>1336</v>
      </c>
      <c r="V86" s="31">
        <v>1200</v>
      </c>
      <c r="W86" s="31">
        <v>0</v>
      </c>
      <c r="X86" s="31">
        <v>136</v>
      </c>
      <c r="Y86" s="31">
        <v>0</v>
      </c>
      <c r="Z86" s="31">
        <v>0</v>
      </c>
      <c r="AA86" s="31">
        <f t="shared" si="15"/>
        <v>2777</v>
      </c>
      <c r="AB86" s="31">
        <v>2777</v>
      </c>
      <c r="AC86" s="31">
        <v>0</v>
      </c>
    </row>
    <row r="87" spans="1:29" ht="13.5">
      <c r="A87" s="54" t="s">
        <v>37</v>
      </c>
      <c r="B87" s="54" t="s">
        <v>180</v>
      </c>
      <c r="C87" s="55" t="s">
        <v>181</v>
      </c>
      <c r="D87" s="31">
        <f t="shared" si="8"/>
        <v>10256</v>
      </c>
      <c r="E87" s="31">
        <f t="shared" si="9"/>
        <v>0</v>
      </c>
      <c r="F87" s="31">
        <v>0</v>
      </c>
      <c r="G87" s="31">
        <v>0</v>
      </c>
      <c r="H87" s="31">
        <f t="shared" si="10"/>
        <v>0</v>
      </c>
      <c r="I87" s="31">
        <v>0</v>
      </c>
      <c r="J87" s="31">
        <v>0</v>
      </c>
      <c r="K87" s="31">
        <f t="shared" si="11"/>
        <v>10256</v>
      </c>
      <c r="L87" s="31">
        <v>8530</v>
      </c>
      <c r="M87" s="31">
        <v>1726</v>
      </c>
      <c r="N87" s="31">
        <f t="shared" si="12"/>
        <v>10259</v>
      </c>
      <c r="O87" s="31">
        <f t="shared" si="13"/>
        <v>8530</v>
      </c>
      <c r="P87" s="31">
        <v>0</v>
      </c>
      <c r="Q87" s="31">
        <v>0</v>
      </c>
      <c r="R87" s="31">
        <v>0</v>
      </c>
      <c r="S87" s="31">
        <v>8530</v>
      </c>
      <c r="T87" s="31">
        <v>0</v>
      </c>
      <c r="U87" s="31">
        <f t="shared" si="14"/>
        <v>1726</v>
      </c>
      <c r="V87" s="31">
        <v>0</v>
      </c>
      <c r="W87" s="31">
        <v>0</v>
      </c>
      <c r="X87" s="31">
        <v>0</v>
      </c>
      <c r="Y87" s="31">
        <v>1726</v>
      </c>
      <c r="Z87" s="31">
        <v>0</v>
      </c>
      <c r="AA87" s="31">
        <f t="shared" si="15"/>
        <v>3</v>
      </c>
      <c r="AB87" s="31">
        <v>3</v>
      </c>
      <c r="AC87" s="31">
        <v>0</v>
      </c>
    </row>
    <row r="88" spans="1:29" ht="13.5">
      <c r="A88" s="54" t="s">
        <v>37</v>
      </c>
      <c r="B88" s="54" t="s">
        <v>182</v>
      </c>
      <c r="C88" s="55" t="s">
        <v>183</v>
      </c>
      <c r="D88" s="31">
        <f t="shared" si="8"/>
        <v>5231</v>
      </c>
      <c r="E88" s="31">
        <f t="shared" si="9"/>
        <v>0</v>
      </c>
      <c r="F88" s="31">
        <v>0</v>
      </c>
      <c r="G88" s="31">
        <v>0</v>
      </c>
      <c r="H88" s="31">
        <f t="shared" si="10"/>
        <v>0</v>
      </c>
      <c r="I88" s="31">
        <v>0</v>
      </c>
      <c r="J88" s="31">
        <v>0</v>
      </c>
      <c r="K88" s="31">
        <f t="shared" si="11"/>
        <v>5231</v>
      </c>
      <c r="L88" s="31">
        <v>4544</v>
      </c>
      <c r="M88" s="31">
        <v>687</v>
      </c>
      <c r="N88" s="31">
        <f t="shared" si="12"/>
        <v>5239</v>
      </c>
      <c r="O88" s="31">
        <f t="shared" si="13"/>
        <v>4544</v>
      </c>
      <c r="P88" s="31">
        <v>4544</v>
      </c>
      <c r="Q88" s="31">
        <v>0</v>
      </c>
      <c r="R88" s="31">
        <v>0</v>
      </c>
      <c r="S88" s="31">
        <v>0</v>
      </c>
      <c r="T88" s="31">
        <v>0</v>
      </c>
      <c r="U88" s="31">
        <f t="shared" si="14"/>
        <v>687</v>
      </c>
      <c r="V88" s="31">
        <v>687</v>
      </c>
      <c r="W88" s="31">
        <v>0</v>
      </c>
      <c r="X88" s="31">
        <v>0</v>
      </c>
      <c r="Y88" s="31">
        <v>0</v>
      </c>
      <c r="Z88" s="31">
        <v>0</v>
      </c>
      <c r="AA88" s="31">
        <f t="shared" si="15"/>
        <v>8</v>
      </c>
      <c r="AB88" s="31">
        <v>8</v>
      </c>
      <c r="AC88" s="31">
        <v>0</v>
      </c>
    </row>
    <row r="89" spans="1:29" ht="13.5">
      <c r="A89" s="54" t="s">
        <v>37</v>
      </c>
      <c r="B89" s="54" t="s">
        <v>184</v>
      </c>
      <c r="C89" s="55" t="s">
        <v>185</v>
      </c>
      <c r="D89" s="31">
        <f t="shared" si="8"/>
        <v>7647</v>
      </c>
      <c r="E89" s="31">
        <f t="shared" si="9"/>
        <v>0</v>
      </c>
      <c r="F89" s="31">
        <v>0</v>
      </c>
      <c r="G89" s="31">
        <v>0</v>
      </c>
      <c r="H89" s="31">
        <f t="shared" si="10"/>
        <v>0</v>
      </c>
      <c r="I89" s="31">
        <v>0</v>
      </c>
      <c r="J89" s="31">
        <v>0</v>
      </c>
      <c r="K89" s="31">
        <f t="shared" si="11"/>
        <v>7647</v>
      </c>
      <c r="L89" s="31">
        <v>6615</v>
      </c>
      <c r="M89" s="31">
        <v>1032</v>
      </c>
      <c r="N89" s="31">
        <f t="shared" si="12"/>
        <v>7728</v>
      </c>
      <c r="O89" s="31">
        <f t="shared" si="13"/>
        <v>6615</v>
      </c>
      <c r="P89" s="31">
        <v>5940</v>
      </c>
      <c r="Q89" s="31">
        <v>0</v>
      </c>
      <c r="R89" s="31">
        <v>675</v>
      </c>
      <c r="S89" s="31">
        <v>0</v>
      </c>
      <c r="T89" s="31">
        <v>0</v>
      </c>
      <c r="U89" s="31">
        <f t="shared" si="14"/>
        <v>1032</v>
      </c>
      <c r="V89" s="31">
        <v>927</v>
      </c>
      <c r="W89" s="31">
        <v>0</v>
      </c>
      <c r="X89" s="31">
        <v>105</v>
      </c>
      <c r="Y89" s="31">
        <v>0</v>
      </c>
      <c r="Z89" s="31">
        <v>0</v>
      </c>
      <c r="AA89" s="31">
        <f t="shared" si="15"/>
        <v>81</v>
      </c>
      <c r="AB89" s="31">
        <v>81</v>
      </c>
      <c r="AC89" s="31">
        <v>0</v>
      </c>
    </row>
    <row r="90" spans="1:29" ht="13.5">
      <c r="A90" s="54" t="s">
        <v>37</v>
      </c>
      <c r="B90" s="54" t="s">
        <v>186</v>
      </c>
      <c r="C90" s="55" t="s">
        <v>187</v>
      </c>
      <c r="D90" s="31">
        <f t="shared" si="8"/>
        <v>2958</v>
      </c>
      <c r="E90" s="31">
        <f t="shared" si="9"/>
        <v>0</v>
      </c>
      <c r="F90" s="31">
        <v>0</v>
      </c>
      <c r="G90" s="31">
        <v>0</v>
      </c>
      <c r="H90" s="31">
        <f t="shared" si="10"/>
        <v>0</v>
      </c>
      <c r="I90" s="31">
        <v>0</v>
      </c>
      <c r="J90" s="31">
        <v>0</v>
      </c>
      <c r="K90" s="31">
        <f t="shared" si="11"/>
        <v>2958</v>
      </c>
      <c r="L90" s="31">
        <v>2107</v>
      </c>
      <c r="M90" s="31">
        <v>851</v>
      </c>
      <c r="N90" s="31">
        <f t="shared" si="12"/>
        <v>2983</v>
      </c>
      <c r="O90" s="31">
        <f t="shared" si="13"/>
        <v>2107</v>
      </c>
      <c r="P90" s="31">
        <v>2107</v>
      </c>
      <c r="Q90" s="31">
        <v>0</v>
      </c>
      <c r="R90" s="31">
        <v>0</v>
      </c>
      <c r="S90" s="31">
        <v>0</v>
      </c>
      <c r="T90" s="31">
        <v>0</v>
      </c>
      <c r="U90" s="31">
        <f t="shared" si="14"/>
        <v>851</v>
      </c>
      <c r="V90" s="31">
        <v>851</v>
      </c>
      <c r="W90" s="31">
        <v>0</v>
      </c>
      <c r="X90" s="31">
        <v>0</v>
      </c>
      <c r="Y90" s="31">
        <v>0</v>
      </c>
      <c r="Z90" s="31">
        <v>0</v>
      </c>
      <c r="AA90" s="31">
        <f t="shared" si="15"/>
        <v>25</v>
      </c>
      <c r="AB90" s="31">
        <v>25</v>
      </c>
      <c r="AC90" s="31">
        <v>0</v>
      </c>
    </row>
    <row r="91" spans="1:29" ht="13.5">
      <c r="A91" s="54" t="s">
        <v>37</v>
      </c>
      <c r="B91" s="54" t="s">
        <v>188</v>
      </c>
      <c r="C91" s="55" t="s">
        <v>189</v>
      </c>
      <c r="D91" s="31">
        <f t="shared" si="8"/>
        <v>2761</v>
      </c>
      <c r="E91" s="31">
        <f t="shared" si="9"/>
        <v>0</v>
      </c>
      <c r="F91" s="31">
        <v>0</v>
      </c>
      <c r="G91" s="31">
        <v>0</v>
      </c>
      <c r="H91" s="31">
        <f t="shared" si="10"/>
        <v>0</v>
      </c>
      <c r="I91" s="31">
        <v>0</v>
      </c>
      <c r="J91" s="31">
        <v>0</v>
      </c>
      <c r="K91" s="31">
        <f t="shared" si="11"/>
        <v>2761</v>
      </c>
      <c r="L91" s="31">
        <v>2314</v>
      </c>
      <c r="M91" s="31">
        <v>447</v>
      </c>
      <c r="N91" s="31">
        <f t="shared" si="12"/>
        <v>2789</v>
      </c>
      <c r="O91" s="31">
        <f t="shared" si="13"/>
        <v>2314</v>
      </c>
      <c r="P91" s="31">
        <v>2314</v>
      </c>
      <c r="Q91" s="31">
        <v>0</v>
      </c>
      <c r="R91" s="31">
        <v>0</v>
      </c>
      <c r="S91" s="31">
        <v>0</v>
      </c>
      <c r="T91" s="31">
        <v>0</v>
      </c>
      <c r="U91" s="31">
        <f t="shared" si="14"/>
        <v>447</v>
      </c>
      <c r="V91" s="31">
        <v>447</v>
      </c>
      <c r="W91" s="31">
        <v>0</v>
      </c>
      <c r="X91" s="31">
        <v>0</v>
      </c>
      <c r="Y91" s="31">
        <v>0</v>
      </c>
      <c r="Z91" s="31">
        <v>0</v>
      </c>
      <c r="AA91" s="31">
        <f t="shared" si="15"/>
        <v>28</v>
      </c>
      <c r="AB91" s="31">
        <v>28</v>
      </c>
      <c r="AC91" s="31">
        <v>0</v>
      </c>
    </row>
    <row r="92" spans="1:29" ht="13.5">
      <c r="A92" s="84" t="s">
        <v>190</v>
      </c>
      <c r="B92" s="85"/>
      <c r="C92" s="85"/>
      <c r="D92" s="31">
        <f aca="true" t="shared" si="16" ref="D92:AC92">SUM(D7:D91)</f>
        <v>1558392</v>
      </c>
      <c r="E92" s="31">
        <f t="shared" si="16"/>
        <v>68942</v>
      </c>
      <c r="F92" s="31">
        <f t="shared" si="16"/>
        <v>68766</v>
      </c>
      <c r="G92" s="31">
        <f t="shared" si="16"/>
        <v>176</v>
      </c>
      <c r="H92" s="31">
        <f t="shared" si="16"/>
        <v>264586</v>
      </c>
      <c r="I92" s="31">
        <f t="shared" si="16"/>
        <v>263962</v>
      </c>
      <c r="J92" s="31">
        <f t="shared" si="16"/>
        <v>624</v>
      </c>
      <c r="K92" s="31">
        <f t="shared" si="16"/>
        <v>1224864</v>
      </c>
      <c r="L92" s="31">
        <f t="shared" si="16"/>
        <v>693902</v>
      </c>
      <c r="M92" s="31">
        <f t="shared" si="16"/>
        <v>530962</v>
      </c>
      <c r="N92" s="31">
        <f t="shared" si="16"/>
        <v>1568762</v>
      </c>
      <c r="O92" s="31">
        <f t="shared" si="16"/>
        <v>1026630</v>
      </c>
      <c r="P92" s="31">
        <f t="shared" si="16"/>
        <v>872175</v>
      </c>
      <c r="Q92" s="31">
        <f t="shared" si="16"/>
        <v>109107</v>
      </c>
      <c r="R92" s="31">
        <f t="shared" si="16"/>
        <v>36818</v>
      </c>
      <c r="S92" s="31">
        <f t="shared" si="16"/>
        <v>8530</v>
      </c>
      <c r="T92" s="31">
        <f t="shared" si="16"/>
        <v>0</v>
      </c>
      <c r="U92" s="31">
        <f t="shared" si="16"/>
        <v>531762</v>
      </c>
      <c r="V92" s="31">
        <f t="shared" si="16"/>
        <v>414429</v>
      </c>
      <c r="W92" s="31">
        <f t="shared" si="16"/>
        <v>65865</v>
      </c>
      <c r="X92" s="31">
        <f t="shared" si="16"/>
        <v>48672</v>
      </c>
      <c r="Y92" s="31">
        <f t="shared" si="16"/>
        <v>2350</v>
      </c>
      <c r="Z92" s="31">
        <f t="shared" si="16"/>
        <v>446</v>
      </c>
      <c r="AA92" s="31">
        <f t="shared" si="16"/>
        <v>10370</v>
      </c>
      <c r="AB92" s="31">
        <f t="shared" si="16"/>
        <v>10318</v>
      </c>
      <c r="AC92" s="31">
        <f t="shared" si="16"/>
        <v>52</v>
      </c>
    </row>
  </sheetData>
  <mergeCells count="7">
    <mergeCell ref="A92:C92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30</v>
      </c>
      <c r="B1" s="92"/>
      <c r="C1" s="34" t="s">
        <v>211</v>
      </c>
    </row>
    <row r="2" ht="18" customHeight="1">
      <c r="J2" s="37" t="s">
        <v>212</v>
      </c>
    </row>
    <row r="3" spans="6:11" s="38" customFormat="1" ht="19.5" customHeight="1">
      <c r="F3" s="91" t="s">
        <v>213</v>
      </c>
      <c r="G3" s="91"/>
      <c r="H3" s="39" t="s">
        <v>214</v>
      </c>
      <c r="I3" s="39" t="s">
        <v>215</v>
      </c>
      <c r="J3" s="39" t="s">
        <v>204</v>
      </c>
      <c r="K3" s="39" t="s">
        <v>216</v>
      </c>
    </row>
    <row r="4" spans="2:11" s="38" customFormat="1" ht="19.5" customHeight="1">
      <c r="B4" s="93" t="s">
        <v>217</v>
      </c>
      <c r="C4" s="40" t="s">
        <v>218</v>
      </c>
      <c r="D4" s="41">
        <f>SUMIF('水洗化人口等'!$A$7:$C$92,$A$1,'水洗化人口等'!$G$7:$G$92)</f>
        <v>959475</v>
      </c>
      <c r="F4" s="101" t="s">
        <v>219</v>
      </c>
      <c r="G4" s="40" t="s">
        <v>220</v>
      </c>
      <c r="H4" s="41">
        <f>SUMIF('し尿処理の状況'!$A$7:$C$92,$A$1,'し尿処理の状況'!$P$7:$P$92)</f>
        <v>872175</v>
      </c>
      <c r="I4" s="41">
        <f>SUMIF('し尿処理の状況'!$A$7:$C$92,$A$1,'し尿処理の状況'!$V$7:$V$92)</f>
        <v>414429</v>
      </c>
      <c r="J4" s="41">
        <f aca="true" t="shared" si="0" ref="J4:J11">H4+I4</f>
        <v>1286604</v>
      </c>
      <c r="K4" s="42">
        <f aca="true" t="shared" si="1" ref="K4:K9">J4/$J$9</f>
        <v>0.8255971539894968</v>
      </c>
    </row>
    <row r="5" spans="2:11" s="38" customFormat="1" ht="19.5" customHeight="1">
      <c r="B5" s="94"/>
      <c r="C5" s="40" t="s">
        <v>221</v>
      </c>
      <c r="D5" s="41">
        <f>SUMIF('水洗化人口等'!$A$7:$C$92,$A$1,'水洗化人口等'!$H$7:$H$92)</f>
        <v>10273</v>
      </c>
      <c r="F5" s="102"/>
      <c r="G5" s="40" t="s">
        <v>222</v>
      </c>
      <c r="H5" s="41">
        <f>SUMIF('し尿処理の状況'!$A$7:$C$92,$A$1,'し尿処理の状況'!$Q$7:$Q$92)</f>
        <v>109107</v>
      </c>
      <c r="I5" s="41">
        <f>SUMIF('し尿処理の状況'!$A$7:$C$92,$A$1,'し尿処理の状況'!$W$7:$W$92)</f>
        <v>65865</v>
      </c>
      <c r="J5" s="41">
        <f t="shared" si="0"/>
        <v>174972</v>
      </c>
      <c r="K5" s="42">
        <f t="shared" si="1"/>
        <v>0.11227727041719927</v>
      </c>
    </row>
    <row r="6" spans="2:11" s="38" customFormat="1" ht="19.5" customHeight="1">
      <c r="B6" s="95"/>
      <c r="C6" s="43" t="s">
        <v>223</v>
      </c>
      <c r="D6" s="44">
        <f>SUM(D4:D5)</f>
        <v>969748</v>
      </c>
      <c r="F6" s="102"/>
      <c r="G6" s="40" t="s">
        <v>224</v>
      </c>
      <c r="H6" s="41">
        <f>SUMIF('し尿処理の状況'!$A$7:$C$92,$A$1,'し尿処理の状況'!$R$7:$R$92)</f>
        <v>36818</v>
      </c>
      <c r="I6" s="41">
        <f>SUMIF('し尿処理の状況'!$A$7:$C$92,$A$1,'し尿処理の状況'!$X$7:$X$92)</f>
        <v>48672</v>
      </c>
      <c r="J6" s="41">
        <f t="shared" si="0"/>
        <v>85490</v>
      </c>
      <c r="K6" s="42">
        <f t="shared" si="1"/>
        <v>0.054857827812257766</v>
      </c>
    </row>
    <row r="7" spans="2:11" s="38" customFormat="1" ht="19.5" customHeight="1">
      <c r="B7" s="96" t="s">
        <v>225</v>
      </c>
      <c r="C7" s="45" t="s">
        <v>226</v>
      </c>
      <c r="D7" s="41">
        <f>SUMIF('水洗化人口等'!$A$7:$C$92,$A$1,'水洗化人口等'!$K$7:$K$92)</f>
        <v>3317144</v>
      </c>
      <c r="F7" s="102"/>
      <c r="G7" s="40" t="s">
        <v>227</v>
      </c>
      <c r="H7" s="41">
        <f>SUMIF('し尿処理の状況'!$A$7:$C$92,$A$1,'し尿処理の状況'!$S$7:$S$92)</f>
        <v>8530</v>
      </c>
      <c r="I7" s="41">
        <f>SUMIF('し尿処理の状況'!$A$7:$C$92,$A$1,'し尿処理の状況'!$Y$7:$Y$92)</f>
        <v>2350</v>
      </c>
      <c r="J7" s="41">
        <f t="shared" si="0"/>
        <v>10880</v>
      </c>
      <c r="K7" s="42">
        <f t="shared" si="1"/>
        <v>0.006981555346793362</v>
      </c>
    </row>
    <row r="8" spans="2:11" s="38" customFormat="1" ht="19.5" customHeight="1">
      <c r="B8" s="97"/>
      <c r="C8" s="40" t="s">
        <v>228</v>
      </c>
      <c r="D8" s="41">
        <f>SUMIF('水洗化人口等'!$A$7:$C$92,$A$1,'水洗化人口等'!$M$7:$M$92)</f>
        <v>38631</v>
      </c>
      <c r="F8" s="102"/>
      <c r="G8" s="40" t="s">
        <v>229</v>
      </c>
      <c r="H8" s="41">
        <f>SUMIF('し尿処理の状況'!$A$7:$C$92,$A$1,'し尿処理の状況'!$T$7:$T$92)</f>
        <v>0</v>
      </c>
      <c r="I8" s="41">
        <f>SUMIF('し尿処理の状況'!$A$7:$C$92,$A$1,'し尿処理の状況'!$Z$7:$Z$92)</f>
        <v>446</v>
      </c>
      <c r="J8" s="41">
        <f t="shared" si="0"/>
        <v>446</v>
      </c>
      <c r="K8" s="42">
        <f t="shared" si="1"/>
        <v>0.0002861924342527426</v>
      </c>
    </row>
    <row r="9" spans="2:11" s="38" customFormat="1" ht="19.5" customHeight="1">
      <c r="B9" s="97"/>
      <c r="C9" s="40" t="s">
        <v>230</v>
      </c>
      <c r="D9" s="41">
        <f>SUMIF('水洗化人口等'!$A$7:$C$92,$A$1,'水洗化人口等'!$O$7:$O$92)</f>
        <v>705774</v>
      </c>
      <c r="F9" s="102"/>
      <c r="G9" s="40" t="s">
        <v>223</v>
      </c>
      <c r="H9" s="41">
        <f>SUM(H4:H8)</f>
        <v>1026630</v>
      </c>
      <c r="I9" s="41">
        <f>SUM(I4:I8)</f>
        <v>531762</v>
      </c>
      <c r="J9" s="41">
        <f t="shared" si="0"/>
        <v>1558392</v>
      </c>
      <c r="K9" s="42">
        <f t="shared" si="1"/>
        <v>1</v>
      </c>
    </row>
    <row r="10" spans="2:10" s="38" customFormat="1" ht="19.5" customHeight="1">
      <c r="B10" s="98"/>
      <c r="C10" s="43" t="s">
        <v>223</v>
      </c>
      <c r="D10" s="44">
        <f>SUM(D7:D9)</f>
        <v>4061549</v>
      </c>
      <c r="F10" s="91" t="s">
        <v>231</v>
      </c>
      <c r="G10" s="91"/>
      <c r="H10" s="41">
        <f>SUMIF('し尿処理の状況'!$A$7:$C$92,$A$1,'し尿処理の状況'!$AB$7:$AB$92)</f>
        <v>10318</v>
      </c>
      <c r="I10" s="41">
        <f>SUMIF('し尿処理の状況'!$A$7:$C$92,$A$1,'し尿処理の状況'!$AC$7:$AC$92)</f>
        <v>52</v>
      </c>
      <c r="J10" s="41">
        <f t="shared" si="0"/>
        <v>10370</v>
      </c>
    </row>
    <row r="11" spans="2:10" s="38" customFormat="1" ht="19.5" customHeight="1">
      <c r="B11" s="99" t="s">
        <v>232</v>
      </c>
      <c r="C11" s="100"/>
      <c r="D11" s="44">
        <f>D6+D10</f>
        <v>5031297</v>
      </c>
      <c r="F11" s="91" t="s">
        <v>204</v>
      </c>
      <c r="G11" s="91"/>
      <c r="H11" s="41">
        <f>H9+H10</f>
        <v>1036948</v>
      </c>
      <c r="I11" s="41">
        <f>I9+I10</f>
        <v>531814</v>
      </c>
      <c r="J11" s="41">
        <f t="shared" si="0"/>
        <v>1568762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233</v>
      </c>
      <c r="J13" s="37" t="s">
        <v>212</v>
      </c>
    </row>
    <row r="14" spans="3:10" s="38" customFormat="1" ht="19.5" customHeight="1">
      <c r="C14" s="41">
        <f>SUMIF('水洗化人口等'!$A$7:$C$92,$A$1,'水洗化人口等'!$P$7:$P$92)</f>
        <v>466398</v>
      </c>
      <c r="D14" s="38" t="s">
        <v>234</v>
      </c>
      <c r="F14" s="91" t="s">
        <v>235</v>
      </c>
      <c r="G14" s="91"/>
      <c r="H14" s="39" t="s">
        <v>214</v>
      </c>
      <c r="I14" s="39" t="s">
        <v>215</v>
      </c>
      <c r="J14" s="39" t="s">
        <v>204</v>
      </c>
    </row>
    <row r="15" spans="6:10" s="38" customFormat="1" ht="15.75" customHeight="1">
      <c r="F15" s="91" t="s">
        <v>236</v>
      </c>
      <c r="G15" s="91"/>
      <c r="H15" s="41">
        <f>SUMIF('し尿処理の状況'!$A$7:$C$92,$A$1,'し尿処理の状況'!$F$7:$F$92)</f>
        <v>68766</v>
      </c>
      <c r="I15" s="41">
        <f>SUMIF('し尿処理の状況'!$A$7:$C$92,$A$1,'し尿処理の状況'!$G$7:$G$92)</f>
        <v>176</v>
      </c>
      <c r="J15" s="41">
        <f>H15+I15</f>
        <v>68942</v>
      </c>
    </row>
    <row r="16" spans="3:10" s="38" customFormat="1" ht="15.75" customHeight="1">
      <c r="C16" s="38" t="s">
        <v>237</v>
      </c>
      <c r="D16" s="49">
        <f>D10/D11</f>
        <v>0.8072568564328443</v>
      </c>
      <c r="F16" s="91" t="s">
        <v>238</v>
      </c>
      <c r="G16" s="91"/>
      <c r="H16" s="41">
        <f>SUMIF('し尿処理の状況'!$A$7:$C$92,$A$1,'し尿処理の状況'!$I$7:$I$92)</f>
        <v>263962</v>
      </c>
      <c r="I16" s="41">
        <f>SUMIF('し尿処理の状況'!$A$7:$C$92,$A$1,'し尿処理の状況'!$J$7:$J$92)</f>
        <v>624</v>
      </c>
      <c r="J16" s="41">
        <f>H16+I16</f>
        <v>264586</v>
      </c>
    </row>
    <row r="17" spans="3:10" s="38" customFormat="1" ht="15.75" customHeight="1">
      <c r="C17" s="38" t="s">
        <v>239</v>
      </c>
      <c r="D17" s="49">
        <f>D6/D11</f>
        <v>0.19274314356715574</v>
      </c>
      <c r="F17" s="91" t="s">
        <v>240</v>
      </c>
      <c r="G17" s="91"/>
      <c r="H17" s="41">
        <f>SUMIF('し尿処理の状況'!$A$7:$C$92,$A$1,'し尿処理の状況'!$L$7:$L$92)</f>
        <v>693902</v>
      </c>
      <c r="I17" s="41">
        <f>SUMIF('し尿処理の状況'!$A$7:$C$92,$A$1,'し尿処理の状況'!$M$7:$M$92)</f>
        <v>530962</v>
      </c>
      <c r="J17" s="41">
        <f>H17+I17</f>
        <v>1224864</v>
      </c>
    </row>
    <row r="18" spans="3:10" s="38" customFormat="1" ht="15.75" customHeight="1">
      <c r="C18" s="50" t="s">
        <v>241</v>
      </c>
      <c r="D18" s="49">
        <f>D7/D11</f>
        <v>0.6593019652785356</v>
      </c>
      <c r="F18" s="91" t="s">
        <v>204</v>
      </c>
      <c r="G18" s="91"/>
      <c r="H18" s="41">
        <f>SUM(H15:H17)</f>
        <v>1026630</v>
      </c>
      <c r="I18" s="41">
        <f>SUM(I15:I17)</f>
        <v>531762</v>
      </c>
      <c r="J18" s="41">
        <f>SUM(J15:J17)</f>
        <v>1558392</v>
      </c>
    </row>
    <row r="19" spans="3:10" ht="15.75" customHeight="1">
      <c r="C19" s="36" t="s">
        <v>242</v>
      </c>
      <c r="D19" s="49">
        <f>(D8+D9)/D11</f>
        <v>0.1479548911543087</v>
      </c>
      <c r="J19" s="51"/>
    </row>
    <row r="20" spans="3:10" ht="15.75" customHeight="1">
      <c r="C20" s="36" t="s">
        <v>243</v>
      </c>
      <c r="D20" s="49">
        <f>C14/D11</f>
        <v>0.09269935764078328</v>
      </c>
      <c r="J20" s="52"/>
    </row>
    <row r="21" spans="3:10" ht="15.75" customHeight="1">
      <c r="C21" s="36" t="s">
        <v>244</v>
      </c>
      <c r="D21" s="49">
        <f>D4/D6</f>
        <v>0.9894065262315571</v>
      </c>
      <c r="F21" s="53"/>
      <c r="J21" s="52"/>
    </row>
    <row r="22" spans="3:10" ht="15.75" customHeight="1">
      <c r="C22" s="36" t="s">
        <v>245</v>
      </c>
      <c r="D22" s="49">
        <f>D5/D6</f>
        <v>0.010593473768442935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2006-06-30T04:35:41Z</dcterms:modified>
  <cp:category/>
  <cp:version/>
  <cp:contentType/>
  <cp:contentStatus/>
</cp:coreProperties>
</file>