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tabRatio="763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externalReferences>
    <externalReference r:id="rId10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6">'経費集計'!$A$1:$K$23</definedName>
    <definedName name="_xlnm.Print_Area" localSheetId="5">'市町村分担金内訳'!$A$2:$DU$23</definedName>
    <definedName name="_xlnm.Print_Area" localSheetId="4">'組合分担金内訳'!$A$2:$BE$34</definedName>
    <definedName name="_xlnm.Print_Area" localSheetId="3">'廃棄物事業経費（歳出）'!$A$2:$BH$50</definedName>
    <definedName name="_xlnm.Print_Area" localSheetId="2">'廃棄物事業経費（歳入）'!$A$2:$AD$50</definedName>
    <definedName name="_xlnm.Print_Area" localSheetId="0">'廃棄物事業経費（市町村）'!$A$2:$AD$34</definedName>
    <definedName name="_xlnm.Print_Area" localSheetId="1">'廃棄物事業経費（組合）'!$A$2:$CI$23</definedName>
    <definedName name="_xlnm.Print_Titles" localSheetId="5">'市町村分担金内訳'!$A:$C,'市町村分担金内訳'!$2:$6</definedName>
    <definedName name="_xlnm.Print_Titles" localSheetId="4">'組合分担金内訳'!$A:$C,'組合分担金内訳'!$2:$6</definedName>
    <definedName name="_xlnm.Print_Titles" localSheetId="3">'廃棄物事業経費（歳出）'!$A:$C,'廃棄物事業経費（歳出）'!$2:$6</definedName>
    <definedName name="_xlnm.Print_Titles" localSheetId="2">'廃棄物事業経費（歳入）'!$A:$C,'廃棄物事業経費（歳入）'!$2:$6</definedName>
    <definedName name="_xlnm.Print_Titles" localSheetId="0">'廃棄物事業経費（市町村）'!$A:$C,'廃棄物事業経費（市町村）'!$2:$6</definedName>
    <definedName name="_xlnm.Print_Titles" localSheetId="1">'廃棄物事業経費（組合）'!$A:$C,'廃棄物事業経費（組合）'!$2:$6</definedName>
  </definedNames>
  <calcPr calcMode="manual" fullCalcOnLoad="1"/>
</workbook>
</file>

<file path=xl/sharedStrings.xml><?xml version="1.0" encoding="utf-8"?>
<sst xmlns="http://schemas.openxmlformats.org/spreadsheetml/2006/main" count="2122" uniqueCount="277">
  <si>
    <t>38213</t>
  </si>
  <si>
    <t>四国中央市</t>
  </si>
  <si>
    <t>38214</t>
  </si>
  <si>
    <t>西予市</t>
  </si>
  <si>
    <t>38215</t>
  </si>
  <si>
    <t>東温市</t>
  </si>
  <si>
    <t>38356</t>
  </si>
  <si>
    <t>上島町</t>
  </si>
  <si>
    <t>38386</t>
  </si>
  <si>
    <t>久万高原町</t>
  </si>
  <si>
    <t>38488</t>
  </si>
  <si>
    <t>鬼北町</t>
  </si>
  <si>
    <t>38506</t>
  </si>
  <si>
    <t>愛南町</t>
  </si>
  <si>
    <t>廃棄物処理事業経費（市町村の合計）【歳入】（平成１６年度実績）</t>
  </si>
  <si>
    <t>廃棄物処理事業経費（事務組合の合計）【歳入】（平成１６年度実績）</t>
  </si>
  <si>
    <t>廃棄物処理事業経費（市町村及び事務組合の合計）【歳入】（平成１６年度実績）</t>
  </si>
  <si>
    <t>廃棄物処理事業経費【市町村分担金の合計】（平成１６年度実績）</t>
  </si>
  <si>
    <t>廃棄物処理事業経費【組合分担金の合計】（平成１６年度実績）</t>
  </si>
  <si>
    <t>廃棄物処理事業経費（市町村及び事務組合の合計）【歳出】（平成１６年度実績）</t>
  </si>
  <si>
    <t>廃棄物処理事業経費（市町村の合計）【歳出】（平成１６年度実績）</t>
  </si>
  <si>
    <t>廃棄物処理事業経費（事務組合の合計）【歳出】（平成１６年度実績）</t>
  </si>
  <si>
    <t>コード</t>
  </si>
  <si>
    <t>市町村・事務組合名</t>
  </si>
  <si>
    <t>ごみ</t>
  </si>
  <si>
    <t>一般財源</t>
  </si>
  <si>
    <t>国庫支出金</t>
  </si>
  <si>
    <t>都道府県
支出金</t>
  </si>
  <si>
    <t>地方債</t>
  </si>
  <si>
    <t>構成市町村5</t>
  </si>
  <si>
    <t>構成市町村6</t>
  </si>
  <si>
    <t>構成市町村7</t>
  </si>
  <si>
    <t>構成市町村8</t>
  </si>
  <si>
    <t>構成市町村9</t>
  </si>
  <si>
    <t>構成市町村10</t>
  </si>
  <si>
    <t>構成市町村11</t>
  </si>
  <si>
    <t>構成市町村12</t>
  </si>
  <si>
    <t>構成市町村13</t>
  </si>
  <si>
    <t>構成市町村14</t>
  </si>
  <si>
    <t>構成市町村15</t>
  </si>
  <si>
    <t>構成市町村16</t>
  </si>
  <si>
    <t>構成市町村17</t>
  </si>
  <si>
    <t>構成市町村18</t>
  </si>
  <si>
    <t>構成市町村19</t>
  </si>
  <si>
    <t>構成市町村20</t>
  </si>
  <si>
    <t>構成市町村21</t>
  </si>
  <si>
    <t>構成市町村22</t>
  </si>
  <si>
    <t>構成市町村23</t>
  </si>
  <si>
    <t>構成市町村24</t>
  </si>
  <si>
    <t>構成市町村25</t>
  </si>
  <si>
    <t>構成市町村26</t>
  </si>
  <si>
    <t>構成市町村27</t>
  </si>
  <si>
    <t>構成市町村28</t>
  </si>
  <si>
    <t>構成市町村29</t>
  </si>
  <si>
    <t>構成市町村30</t>
  </si>
  <si>
    <t>ごみ</t>
  </si>
  <si>
    <t>市町村
ｺｰﾄﾞ</t>
  </si>
  <si>
    <t>ごみ</t>
  </si>
  <si>
    <t>市町村名</t>
  </si>
  <si>
    <t>ごみ</t>
  </si>
  <si>
    <t>ごみ</t>
  </si>
  <si>
    <t>市町村・事務組合名</t>
  </si>
  <si>
    <r>
      <t>ごみ</t>
    </r>
    <r>
      <rPr>
        <sz val="9"/>
        <rFont val="ＭＳ ゴシック"/>
        <family val="3"/>
      </rPr>
      <t>（建設改良費＋処理維持管理費＋その他）</t>
    </r>
  </si>
  <si>
    <t>建設改良費 (工事費+調査費)</t>
  </si>
  <si>
    <t>（建設改良費組合分担金）</t>
  </si>
  <si>
    <t>（組合分担金）</t>
  </si>
  <si>
    <t>その他</t>
  </si>
  <si>
    <t>建設改良費 (工事費+調査費)</t>
  </si>
  <si>
    <t>（建設改良費組合分担金）</t>
  </si>
  <si>
    <t>調査費</t>
  </si>
  <si>
    <t>人件費</t>
  </si>
  <si>
    <t>車両等購入費</t>
  </si>
  <si>
    <t>委託費</t>
  </si>
  <si>
    <t>その他</t>
  </si>
  <si>
    <t>中間処理施設</t>
  </si>
  <si>
    <t>最終処分場</t>
  </si>
  <si>
    <t>その他</t>
  </si>
  <si>
    <t>収集運搬費</t>
  </si>
  <si>
    <t>愛媛県</t>
  </si>
  <si>
    <t>38201</t>
  </si>
  <si>
    <t>松山市</t>
  </si>
  <si>
    <t>38202</t>
  </si>
  <si>
    <t>今治市</t>
  </si>
  <si>
    <t>38203</t>
  </si>
  <si>
    <t>宇和島市</t>
  </si>
  <si>
    <t>38204</t>
  </si>
  <si>
    <t>八幡浜市</t>
  </si>
  <si>
    <t>38205</t>
  </si>
  <si>
    <t>新居浜市</t>
  </si>
  <si>
    <t>38206</t>
  </si>
  <si>
    <t>西条市</t>
  </si>
  <si>
    <t>38207</t>
  </si>
  <si>
    <t>大洲市</t>
  </si>
  <si>
    <t>38210</t>
  </si>
  <si>
    <t>伊予市</t>
  </si>
  <si>
    <t>愛媛県</t>
  </si>
  <si>
    <t>コード</t>
  </si>
  <si>
    <t>市町村・事務組合名</t>
  </si>
  <si>
    <t>ごみ</t>
  </si>
  <si>
    <t>一般財源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</si>
  <si>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</si>
  <si>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</si>
  <si>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</si>
  <si>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</si>
  <si>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</si>
  <si>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</si>
  <si>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－</t>
  </si>
  <si>
    <t>－</t>
  </si>
  <si>
    <t>コード</t>
  </si>
  <si>
    <t>市町村・事務組合名</t>
  </si>
  <si>
    <r>
      <t>ごみ</t>
    </r>
    <r>
      <rPr>
        <sz val="9"/>
        <rFont val="ＭＳ ゴシック"/>
        <family val="3"/>
      </rPr>
      <t>（建設改良費＋処理維持管理費＋その他）</t>
    </r>
  </si>
  <si>
    <t>建設改良費 (工事費+調査費)</t>
  </si>
  <si>
    <t>（建設改良費組合分担金）</t>
  </si>
  <si>
    <t>（組合分担金）</t>
  </si>
  <si>
    <t>その他</t>
  </si>
  <si>
    <t>建設改良費 (工事費+調査費)</t>
  </si>
  <si>
    <t>（建設改良費組合分担金）</t>
  </si>
  <si>
    <t>人件費</t>
  </si>
  <si>
    <t>車両等購入費</t>
  </si>
  <si>
    <t>委託費</t>
  </si>
  <si>
    <t>その他</t>
  </si>
  <si>
    <t>中間処理施設</t>
  </si>
  <si>
    <t>最終処分場</t>
  </si>
  <si>
    <t>収集運搬費</t>
  </si>
  <si>
    <t>中間処理費</t>
  </si>
  <si>
    <t>最終処分費</t>
  </si>
  <si>
    <t>－</t>
  </si>
  <si>
    <t>－</t>
  </si>
  <si>
    <t>愛媛県合計</t>
  </si>
  <si>
    <t>38442</t>
  </si>
  <si>
    <t>伊方町</t>
  </si>
  <si>
    <t>38443</t>
  </si>
  <si>
    <t>38444</t>
  </si>
  <si>
    <t>三崎町</t>
  </si>
  <si>
    <t>38481</t>
  </si>
  <si>
    <t>38482</t>
  </si>
  <si>
    <t>三間町</t>
  </si>
  <si>
    <t>38484</t>
  </si>
  <si>
    <t>松野町</t>
  </si>
  <si>
    <t>38486</t>
  </si>
  <si>
    <t>津島町</t>
  </si>
  <si>
    <t>松山衛生事務組合</t>
  </si>
  <si>
    <t>伊予市松前町共立衛生組合</t>
  </si>
  <si>
    <t>大洲・喜多衛生事務組合</t>
  </si>
  <si>
    <t>大洲市・喜多郡町村組合</t>
  </si>
  <si>
    <t>事務組合名</t>
  </si>
  <si>
    <t>合計（構成市町村1+～+構成市町村30）</t>
  </si>
  <si>
    <t>市町村名</t>
  </si>
  <si>
    <t>使用料及び
手数料</t>
  </si>
  <si>
    <t>（市区町村
分担金）</t>
  </si>
  <si>
    <t>その他</t>
  </si>
  <si>
    <t>－</t>
  </si>
  <si>
    <t>－</t>
  </si>
  <si>
    <t>コード</t>
  </si>
  <si>
    <t>構成市町村1</t>
  </si>
  <si>
    <t>構成市町村2</t>
  </si>
  <si>
    <t>構成市町村3</t>
  </si>
  <si>
    <t>構成市町村4</t>
  </si>
  <si>
    <t>都道府県</t>
  </si>
  <si>
    <r>
      <t>し尿</t>
    </r>
    <r>
      <rPr>
        <sz val="9"/>
        <rFont val="ＭＳ ゴシック"/>
        <family val="3"/>
      </rPr>
      <t>（建設改良費＋処理維持管理費＋その他）</t>
    </r>
  </si>
  <si>
    <r>
      <t>合計</t>
    </r>
    <r>
      <rPr>
        <sz val="9"/>
        <rFont val="ＭＳ ゴシック"/>
        <family val="3"/>
      </rPr>
      <t>（建設改良費＋処理維持管理費＋その他）</t>
    </r>
  </si>
  <si>
    <t>－</t>
  </si>
  <si>
    <t>38826</t>
  </si>
  <si>
    <t>38822</t>
  </si>
  <si>
    <t>38818</t>
  </si>
  <si>
    <t>38824</t>
  </si>
  <si>
    <t>38823</t>
  </si>
  <si>
    <t>38888</t>
  </si>
  <si>
    <t>38847</t>
  </si>
  <si>
    <t>38881</t>
  </si>
  <si>
    <t>38892</t>
  </si>
  <si>
    <t>38842</t>
  </si>
  <si>
    <t>38843</t>
  </si>
  <si>
    <t>38865</t>
  </si>
  <si>
    <t>38840</t>
  </si>
  <si>
    <t>38872</t>
  </si>
  <si>
    <t>38887</t>
  </si>
  <si>
    <t>38900</t>
  </si>
  <si>
    <t>－</t>
  </si>
  <si>
    <t>38401</t>
  </si>
  <si>
    <t>38402</t>
  </si>
  <si>
    <t>砥部町</t>
  </si>
  <si>
    <t>38404</t>
  </si>
  <si>
    <t>38405</t>
  </si>
  <si>
    <t>双海町</t>
  </si>
  <si>
    <t>38422</t>
  </si>
  <si>
    <t>内子町</t>
  </si>
  <si>
    <t>都道府県</t>
  </si>
  <si>
    <t>し尿</t>
  </si>
  <si>
    <t>合計</t>
  </si>
  <si>
    <t>合計 (特定財源(市町村分担金を除く)+一般財源)</t>
  </si>
  <si>
    <t>特定財源 (市町村分担金を除く)</t>
  </si>
  <si>
    <t>（千円）</t>
  </si>
  <si>
    <t>（千円）</t>
  </si>
  <si>
    <t>松前町</t>
  </si>
  <si>
    <t>八西衛生事務組合</t>
  </si>
  <si>
    <t>伊予地区ごみ処理施設管理組合</t>
  </si>
  <si>
    <t>上島地区衛生事務組合</t>
  </si>
  <si>
    <t>道前福祉衛生事務組合</t>
  </si>
  <si>
    <t>吉田町</t>
  </si>
  <si>
    <t>愛媛県合計</t>
  </si>
  <si>
    <t>処理及び維持管理費 (人件費+処理費+車両購入費+委託費+処理費その他)</t>
  </si>
  <si>
    <t>合計</t>
  </si>
  <si>
    <t>工事費 (中間処理施設+最終処分場+その他)</t>
  </si>
  <si>
    <t>処理費 (収集運搬費+中間処理費+最終処分費)</t>
  </si>
  <si>
    <r>
      <t>合計</t>
    </r>
    <r>
      <rPr>
        <sz val="9"/>
        <rFont val="ＭＳ ゴシック"/>
        <family val="3"/>
      </rPr>
      <t>（加入組合１+加入組合２+加入組合３+加入組合４+加入組合５+加入組合６）</t>
    </r>
  </si>
  <si>
    <t>加入組合１</t>
  </si>
  <si>
    <t>加入組合２</t>
  </si>
  <si>
    <t>加入組合３</t>
  </si>
  <si>
    <t>加入組合４</t>
  </si>
  <si>
    <t>加入組合５</t>
  </si>
  <si>
    <t>加入組合６</t>
  </si>
  <si>
    <t>組合ｺｰﾄﾞ</t>
  </si>
  <si>
    <t>34883</t>
  </si>
  <si>
    <t>芸予衛生組合</t>
  </si>
  <si>
    <t>上浮穴郡生活環境事務組合</t>
  </si>
  <si>
    <t>宇和島地区広域事務組合</t>
  </si>
  <si>
    <t>内山衛生事務組合</t>
  </si>
  <si>
    <t>南宇和衛生事務組合</t>
  </si>
  <si>
    <t/>
  </si>
  <si>
    <t>瀬戸町</t>
  </si>
  <si>
    <t>組合名</t>
  </si>
  <si>
    <t>建設・改良費</t>
  </si>
  <si>
    <t>処理及び
維持管理費</t>
  </si>
  <si>
    <t>小計</t>
  </si>
  <si>
    <t>今治地区事務組合</t>
  </si>
  <si>
    <t>波方町大西町衛生事務組合</t>
  </si>
  <si>
    <t>大島地区衛生事務組合</t>
  </si>
  <si>
    <t>大三島地区衛生事務組合</t>
  </si>
  <si>
    <t>38818</t>
  </si>
  <si>
    <t>38822</t>
  </si>
  <si>
    <t>38823</t>
  </si>
  <si>
    <t>38824</t>
  </si>
  <si>
    <t>38826</t>
  </si>
  <si>
    <t>38840</t>
  </si>
  <si>
    <t>38842</t>
  </si>
  <si>
    <t>38843</t>
  </si>
  <si>
    <t>38847</t>
  </si>
  <si>
    <t>38865</t>
  </si>
  <si>
    <t>38872</t>
  </si>
  <si>
    <t>38881</t>
  </si>
  <si>
    <t>38887</t>
  </si>
  <si>
    <t>38888</t>
  </si>
  <si>
    <t>38892</t>
  </si>
  <si>
    <t>38900</t>
  </si>
  <si>
    <t>－</t>
  </si>
  <si>
    <t>廃棄物処理事業経費</t>
  </si>
  <si>
    <t>歳入</t>
  </si>
  <si>
    <t>歳出</t>
  </si>
  <si>
    <t>国庫支出金</t>
  </si>
  <si>
    <t>建設・改良費</t>
  </si>
  <si>
    <t>工事費</t>
  </si>
  <si>
    <t>中間処理費</t>
  </si>
  <si>
    <t>都道府県支出金</t>
  </si>
  <si>
    <t>最終処分場</t>
  </si>
  <si>
    <t>地方債</t>
  </si>
  <si>
    <t>その他</t>
  </si>
  <si>
    <t>使用料・手数料</t>
  </si>
  <si>
    <t>調査費</t>
  </si>
  <si>
    <t>（市町村分担金）</t>
  </si>
  <si>
    <t>（組合分担金）</t>
  </si>
  <si>
    <t>小計（分担金含む）</t>
  </si>
  <si>
    <t>分担金除く</t>
  </si>
  <si>
    <t>処理及び維持管理費</t>
  </si>
  <si>
    <t>人件費</t>
  </si>
  <si>
    <t>一般財源</t>
  </si>
  <si>
    <t>処理費</t>
  </si>
  <si>
    <t>収集運搬費</t>
  </si>
  <si>
    <t>最終処分費</t>
  </si>
  <si>
    <t>車両等購入費</t>
  </si>
  <si>
    <t>委託費</t>
  </si>
  <si>
    <t>歳入の市町村分担金</t>
  </si>
  <si>
    <t>歳出の組合分担金　</t>
  </si>
  <si>
    <t>ごみ</t>
  </si>
  <si>
    <t>中山町</t>
  </si>
  <si>
    <t>中間処理費</t>
  </si>
  <si>
    <t>最終処分費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</si>
</sst>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.0"/>
    <numFmt numFmtId="181" formatCode="#,##0.0"/>
    <numFmt numFmtId="182" formatCode="0.000000000"/>
    <numFmt numFmtId="183" formatCode="_(* #,##0_);_(* \(#,##0\);_(* &quot;-&quot;_);_(@_)"/>
    <numFmt numFmtId="184" formatCode="_(* #,##0.00_);_(* \(#,##0.00\);_(* &quot;-&quot;??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&quot;\&quot;#,##0;\-&quot;\&quot;#,##0"/>
    <numFmt numFmtId="188" formatCode="&quot;\&quot;#,##0;[Red]\-&quot;\&quot;#,##0"/>
    <numFmt numFmtId="189" formatCode="&quot;\&quot;#,##0.00;\-&quot;\&quot;#,##0.00"/>
    <numFmt numFmtId="190" formatCode="&quot;\&quot;#,##0.00;[Red]\-&quot;\&quot;#,##0.00"/>
    <numFmt numFmtId="191" formatCode="_-&quot;\&quot;* #,##0_-;\-&quot;\&quot;* #,##0_-;_-&quot;\&quot;* &quot;-&quot;_-;_-@_-"/>
    <numFmt numFmtId="192" formatCode="_-* #,##0_-;\-* #,##0_-;_-* &quot;-&quot;_-;_-@_-"/>
    <numFmt numFmtId="193" formatCode="_-&quot;\&quot;* #,##0.00_-;\-&quot;\&quot;* #,##0.00_-;_-&quot;\&quot;* &quot;-&quot;??_-;_-@_-"/>
    <numFmt numFmtId="194" formatCode="_-* #,##0.00_-;\-* #,##0.00_-;_-* &quot;-&quot;??_-;_-@_-"/>
    <numFmt numFmtId="195" formatCode="0.0_);[Red]\(0.0\)"/>
    <numFmt numFmtId="196" formatCode="0.0_ "/>
    <numFmt numFmtId="197" formatCode="0.0000000"/>
    <numFmt numFmtId="198" formatCode="#,##0_ ;[Red]\-#,##0\ "/>
    <numFmt numFmtId="199" formatCode="#,##0_);[Red]\(#,##0\)"/>
    <numFmt numFmtId="200" formatCode="&quot;\&quot;#,##0_);[Red]\(&quot;\&quot;#,##0\)"/>
    <numFmt numFmtId="201" formatCode="#,##0_ "/>
    <numFmt numFmtId="202" formatCode="#,##0.0;[Red]\-#,##0.0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</numFmts>
  <fonts count="14">
    <font>
      <sz val="11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sz val="9"/>
      <name val="MS UI Gothic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23" applyFont="1" applyAlignment="1" quotePrefix="1">
      <alignment horizontal="left" vertical="center"/>
      <protection/>
    </xf>
    <xf numFmtId="0" fontId="6" fillId="2" borderId="1" xfId="0" applyFont="1" applyFill="1" applyBorder="1" applyAlignment="1" quotePrefix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 quotePrefix="1">
      <alignment horizontal="left" vertical="center"/>
    </xf>
    <xf numFmtId="0" fontId="5" fillId="2" borderId="2" xfId="0" applyFont="1" applyFill="1" applyBorder="1" applyAlignment="1" quotePrefix="1">
      <alignment horizontal="left" vertical="center" wrapText="1"/>
    </xf>
    <xf numFmtId="0" fontId="5" fillId="2" borderId="3" xfId="0" applyFont="1" applyFill="1" applyBorder="1" applyAlignment="1" quotePrefix="1">
      <alignment horizontal="left" vertical="center" wrapText="1"/>
    </xf>
    <xf numFmtId="0" fontId="5" fillId="2" borderId="4" xfId="0" applyFont="1" applyFill="1" applyBorder="1" applyAlignment="1" quotePrefix="1">
      <alignment horizontal="center" vertical="center" wrapText="1"/>
    </xf>
    <xf numFmtId="0" fontId="5" fillId="2" borderId="6" xfId="0" applyFont="1" applyFill="1" applyBorder="1" applyAlignment="1" quotePrefix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38" fontId="5" fillId="0" borderId="8" xfId="17" applyFont="1" applyBorder="1" applyAlignment="1">
      <alignment horizontal="right" vertical="center"/>
    </xf>
    <xf numFmtId="0" fontId="5" fillId="2" borderId="6" xfId="23" applyFont="1" applyFill="1" applyBorder="1" applyAlignment="1" quotePrefix="1">
      <alignment horizontal="center" vertical="center" wrapText="1"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left"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vertical="center" wrapText="1"/>
      <protection/>
    </xf>
    <xf numFmtId="0" fontId="5" fillId="2" borderId="6" xfId="21" applyFont="1" applyFill="1" applyBorder="1" applyAlignment="1" quotePrefix="1">
      <alignment horizontal="center" vertical="center"/>
      <protection/>
    </xf>
    <xf numFmtId="0" fontId="6" fillId="2" borderId="1" xfId="21" applyFont="1" applyFill="1" applyBorder="1" applyAlignment="1" quotePrefix="1">
      <alignment horizontal="left" vertical="center"/>
      <protection/>
    </xf>
    <xf numFmtId="0" fontId="5" fillId="2" borderId="2" xfId="21" applyFont="1" applyFill="1" applyBorder="1" applyAlignment="1">
      <alignment horizontal="left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5" xfId="21" applyFont="1" applyFill="1" applyBorder="1" applyAlignment="1" quotePrefix="1">
      <alignment horizontal="left" vertical="center"/>
      <protection/>
    </xf>
    <xf numFmtId="0" fontId="5" fillId="2" borderId="3" xfId="21" applyFont="1" applyFill="1" applyBorder="1" applyAlignment="1">
      <alignment horizontal="left" vertical="center"/>
      <protection/>
    </xf>
    <xf numFmtId="0" fontId="5" fillId="2" borderId="6" xfId="21" applyFont="1" applyFill="1" applyBorder="1" applyAlignment="1" quotePrefix="1">
      <alignment horizontal="left" vertical="center"/>
      <protection/>
    </xf>
    <xf numFmtId="0" fontId="5" fillId="2" borderId="8" xfId="21" applyFont="1" applyFill="1" applyBorder="1" applyAlignment="1">
      <alignment horizontal="left" vertical="center"/>
      <protection/>
    </xf>
    <xf numFmtId="0" fontId="5" fillId="2" borderId="1" xfId="21" applyFont="1" applyFill="1" applyBorder="1" applyAlignment="1">
      <alignment horizontal="left" vertical="center"/>
      <protection/>
    </xf>
    <xf numFmtId="0" fontId="5" fillId="2" borderId="6" xfId="21" applyFont="1" applyFill="1" applyBorder="1" applyAlignment="1" quotePrefix="1">
      <alignment horizontal="center" vertical="center" wrapText="1"/>
      <protection/>
    </xf>
    <xf numFmtId="0" fontId="5" fillId="2" borderId="4" xfId="21" applyFont="1" applyFill="1" applyBorder="1" applyAlignment="1">
      <alignment horizontal="left"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 quotePrefix="1">
      <alignment horizontal="center" vertical="center" wrapText="1"/>
      <protection/>
    </xf>
    <xf numFmtId="0" fontId="5" fillId="2" borderId="6" xfId="23" applyFont="1" applyFill="1" applyBorder="1" applyAlignment="1">
      <alignment horizontal="center" vertical="center" wrapText="1"/>
      <protection/>
    </xf>
    <xf numFmtId="0" fontId="5" fillId="2" borderId="4" xfId="23" applyFont="1" applyFill="1" applyBorder="1" applyAlignment="1">
      <alignment horizontal="center" vertical="center" wrapText="1"/>
      <protection/>
    </xf>
    <xf numFmtId="0" fontId="5" fillId="2" borderId="7" xfId="21" applyFont="1" applyFill="1" applyBorder="1" applyAlignment="1">
      <alignment horizontal="center" vertical="center" wrapText="1"/>
      <protection/>
    </xf>
    <xf numFmtId="0" fontId="5" fillId="2" borderId="7" xfId="21" applyFont="1" applyFill="1" applyBorder="1" applyAlignment="1" quotePrefix="1">
      <alignment horizontal="center" vertical="center"/>
      <protection/>
    </xf>
    <xf numFmtId="0" fontId="5" fillId="0" borderId="0" xfId="23" applyFont="1" applyAlignment="1">
      <alignment horizontal="left" vertical="center"/>
      <protection/>
    </xf>
    <xf numFmtId="0" fontId="5" fillId="0" borderId="0" xfId="23" applyFont="1" applyAlignment="1">
      <alignment vertical="center"/>
      <protection/>
    </xf>
    <xf numFmtId="0" fontId="5" fillId="0" borderId="0" xfId="23" applyFont="1" applyAlignment="1">
      <alignment vertical="center" wrapText="1"/>
      <protection/>
    </xf>
    <xf numFmtId="0" fontId="6" fillId="2" borderId="1" xfId="23" applyFont="1" applyFill="1" applyBorder="1" applyAlignment="1" quotePrefix="1">
      <alignment horizontal="left" vertical="center"/>
      <protection/>
    </xf>
    <xf numFmtId="0" fontId="5" fillId="2" borderId="2" xfId="23" applyFont="1" applyFill="1" applyBorder="1" applyAlignment="1" quotePrefix="1">
      <alignment horizontal="center" vertical="center"/>
      <protection/>
    </xf>
    <xf numFmtId="0" fontId="5" fillId="2" borderId="2" xfId="23" applyFont="1" applyFill="1" applyBorder="1" applyAlignment="1">
      <alignment horizontal="left" vertical="center"/>
      <protection/>
    </xf>
    <xf numFmtId="0" fontId="5" fillId="2" borderId="3" xfId="23" applyFont="1" applyFill="1" applyBorder="1" applyAlignment="1">
      <alignment horizontal="left" vertical="center"/>
      <protection/>
    </xf>
    <xf numFmtId="0" fontId="6" fillId="2" borderId="1" xfId="23" applyFont="1" applyFill="1" applyBorder="1" applyAlignment="1">
      <alignment horizontal="left" vertical="center"/>
      <protection/>
    </xf>
    <xf numFmtId="0" fontId="5" fillId="2" borderId="1" xfId="23" applyFont="1" applyFill="1" applyBorder="1" applyAlignment="1">
      <alignment horizontal="left" vertical="center"/>
      <protection/>
    </xf>
    <xf numFmtId="0" fontId="5" fillId="2" borderId="9" xfId="23" applyFont="1" applyFill="1" applyBorder="1" applyAlignment="1">
      <alignment horizontal="left" vertical="center"/>
      <protection/>
    </xf>
    <xf numFmtId="0" fontId="5" fillId="2" borderId="9" xfId="23" applyFont="1" applyFill="1" applyBorder="1" applyAlignment="1" quotePrefix="1">
      <alignment horizontal="center" vertical="center"/>
      <protection/>
    </xf>
    <xf numFmtId="0" fontId="5" fillId="2" borderId="4" xfId="23" applyFont="1" applyFill="1" applyBorder="1" applyAlignment="1" quotePrefix="1">
      <alignment horizontal="center" vertical="center" wrapText="1"/>
      <protection/>
    </xf>
    <xf numFmtId="0" fontId="5" fillId="0" borderId="8" xfId="23" applyFont="1" applyBorder="1" applyAlignment="1">
      <alignment horizontal="center" vertical="center"/>
      <protection/>
    </xf>
    <xf numFmtId="0" fontId="5" fillId="2" borderId="10" xfId="23" applyFont="1" applyFill="1" applyBorder="1" applyAlignment="1" quotePrefix="1">
      <alignment horizontal="center" vertical="center" wrapText="1"/>
      <protection/>
    </xf>
    <xf numFmtId="0" fontId="5" fillId="2" borderId="7" xfId="23" applyFont="1" applyFill="1" applyBorder="1" applyAlignment="1" quotePrefix="1">
      <alignment horizontal="center" vertical="center" wrapText="1"/>
      <protection/>
    </xf>
    <xf numFmtId="0" fontId="5" fillId="0" borderId="0" xfId="23" applyFont="1" applyAlignment="1">
      <alignment horizontal="center" vertical="center"/>
      <protection/>
    </xf>
    <xf numFmtId="0" fontId="1" fillId="0" borderId="0" xfId="23" applyFont="1" applyAlignment="1" quotePrefix="1">
      <alignment horizontal="center" vertical="center"/>
      <protection/>
    </xf>
    <xf numFmtId="0" fontId="5" fillId="2" borderId="2" xfId="23" applyFont="1" applyFill="1" applyBorder="1" applyAlignment="1">
      <alignment vertical="center"/>
      <protection/>
    </xf>
    <xf numFmtId="0" fontId="5" fillId="2" borderId="11" xfId="21" applyFont="1" applyFill="1" applyBorder="1" applyAlignment="1">
      <alignment horizontal="left" vertical="center"/>
      <protection/>
    </xf>
    <xf numFmtId="0" fontId="5" fillId="2" borderId="9" xfId="21" applyFont="1" applyFill="1" applyBorder="1" applyAlignment="1">
      <alignment horizontal="center" vertical="center"/>
      <protection/>
    </xf>
    <xf numFmtId="0" fontId="5" fillId="2" borderId="2" xfId="0" applyFont="1" applyFill="1" applyBorder="1" applyAlignment="1" quotePrefix="1">
      <alignment horizontal="left" vertical="center"/>
    </xf>
    <xf numFmtId="0" fontId="5" fillId="2" borderId="3" xfId="0" applyFont="1" applyFill="1" applyBorder="1" applyAlignment="1" quotePrefix="1">
      <alignment horizontal="left" vertical="center"/>
    </xf>
    <xf numFmtId="0" fontId="5" fillId="2" borderId="6" xfId="0" applyFont="1" applyFill="1" applyBorder="1" applyAlignment="1" quotePrefix="1">
      <alignment horizontal="left" vertical="center"/>
    </xf>
    <xf numFmtId="0" fontId="1" fillId="0" borderId="0" xfId="0" applyFont="1" applyAlignment="1" quotePrefix="1">
      <alignment horizontal="left" vertical="center"/>
    </xf>
    <xf numFmtId="0" fontId="6" fillId="2" borderId="5" xfId="23" applyFont="1" applyFill="1" applyBorder="1" applyAlignment="1" quotePrefix="1">
      <alignment horizontal="left" vertical="center"/>
      <protection/>
    </xf>
    <xf numFmtId="0" fontId="5" fillId="2" borderId="11" xfId="23" applyFont="1" applyFill="1" applyBorder="1" applyAlignment="1" quotePrefix="1">
      <alignment horizontal="center" vertical="center"/>
      <protection/>
    </xf>
    <xf numFmtId="0" fontId="5" fillId="2" borderId="11" xfId="23" applyFont="1" applyFill="1" applyBorder="1" applyAlignment="1">
      <alignment horizontal="left" vertical="center"/>
      <protection/>
    </xf>
    <xf numFmtId="0" fontId="6" fillId="2" borderId="5" xfId="23" applyFont="1" applyFill="1" applyBorder="1" applyAlignment="1">
      <alignment horizontal="left" vertical="center"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2" borderId="12" xfId="23" applyFont="1" applyFill="1" applyBorder="1" applyAlignment="1" quotePrefix="1">
      <alignment horizontal="left" vertical="center"/>
      <protection/>
    </xf>
    <xf numFmtId="0" fontId="5" fillId="2" borderId="13" xfId="23" applyFont="1" applyFill="1" applyBorder="1" applyAlignment="1" quotePrefix="1">
      <alignment horizontal="center" vertical="center"/>
      <protection/>
    </xf>
    <xf numFmtId="0" fontId="5" fillId="2" borderId="13" xfId="23" applyFont="1" applyFill="1" applyBorder="1" applyAlignment="1">
      <alignment horizontal="left" vertical="center"/>
      <protection/>
    </xf>
    <xf numFmtId="0" fontId="5" fillId="2" borderId="10" xfId="23" applyFont="1" applyFill="1" applyBorder="1" applyAlignment="1">
      <alignment horizontal="left" vertical="center"/>
      <protection/>
    </xf>
    <xf numFmtId="0" fontId="2" fillId="0" borderId="8" xfId="0" applyFont="1" applyBorder="1" applyAlignment="1">
      <alignment horizontal="center" vertical="center"/>
    </xf>
    <xf numFmtId="38" fontId="5" fillId="0" borderId="8" xfId="17" applyFont="1" applyBorder="1" applyAlignment="1">
      <alignment horizontal="right" vertical="center" wrapText="1"/>
    </xf>
    <xf numFmtId="0" fontId="5" fillId="0" borderId="8" xfId="17" applyNumberFormat="1" applyFont="1" applyBorder="1" applyAlignment="1">
      <alignment horizontal="left" vertical="center"/>
    </xf>
    <xf numFmtId="38" fontId="5" fillId="0" borderId="8" xfId="17" applyFont="1" applyBorder="1" applyAlignment="1">
      <alignment horizontal="left" vertical="center"/>
    </xf>
    <xf numFmtId="49" fontId="5" fillId="0" borderId="8" xfId="17" applyNumberFormat="1" applyFont="1" applyBorder="1" applyAlignment="1" quotePrefix="1">
      <alignment horizontal="center" vertical="center"/>
    </xf>
    <xf numFmtId="49" fontId="5" fillId="0" borderId="8" xfId="17" applyNumberFormat="1" applyFont="1" applyBorder="1" applyAlignment="1">
      <alignment horizontal="center" vertical="center"/>
    </xf>
    <xf numFmtId="49" fontId="5" fillId="0" borderId="8" xfId="23" applyNumberFormat="1" applyFont="1" applyBorder="1" applyAlignment="1">
      <alignment horizontal="center" vertical="center"/>
      <protection/>
    </xf>
    <xf numFmtId="0" fontId="11" fillId="0" borderId="0" xfId="22" applyFont="1" applyBorder="1" applyAlignment="1">
      <alignment horizontal="right" vertical="center"/>
      <protection/>
    </xf>
    <xf numFmtId="0" fontId="11" fillId="0" borderId="0" xfId="22" applyFont="1" applyAlignment="1" quotePrefix="1">
      <alignment horizontal="left" vertical="center"/>
      <protection/>
    </xf>
    <xf numFmtId="0" fontId="1" fillId="0" borderId="0" xfId="22" applyFont="1" applyAlignment="1">
      <alignment vertical="center"/>
      <protection/>
    </xf>
    <xf numFmtId="0" fontId="12" fillId="0" borderId="0" xfId="22" applyFont="1" applyBorder="1" applyAlignment="1">
      <alignment horizontal="right" vertical="center"/>
      <protection/>
    </xf>
    <xf numFmtId="0" fontId="12" fillId="0" borderId="0" xfId="22" applyFont="1" applyAlignment="1" quotePrefix="1">
      <alignment horizontal="left" vertical="center"/>
      <protection/>
    </xf>
    <xf numFmtId="0" fontId="13" fillId="0" borderId="0" xfId="22" applyFont="1" applyAlignment="1">
      <alignment vertical="center"/>
      <protection/>
    </xf>
    <xf numFmtId="0" fontId="13" fillId="0" borderId="8" xfId="22" applyFont="1" applyBorder="1" applyAlignment="1">
      <alignment horizontal="center" vertical="center"/>
      <protection/>
    </xf>
    <xf numFmtId="0" fontId="13" fillId="0" borderId="6" xfId="22" applyFont="1" applyBorder="1" applyAlignment="1">
      <alignment horizontal="center" vertical="center"/>
      <protection/>
    </xf>
    <xf numFmtId="38" fontId="13" fillId="0" borderId="8" xfId="17" applyFont="1" applyBorder="1" applyAlignment="1">
      <alignment vertical="center"/>
    </xf>
    <xf numFmtId="0" fontId="13" fillId="0" borderId="8" xfId="22" applyFont="1" applyBorder="1" applyAlignment="1">
      <alignment vertical="center"/>
      <protection/>
    </xf>
    <xf numFmtId="38" fontId="13" fillId="0" borderId="6" xfId="17" applyFont="1" applyBorder="1" applyAlignment="1">
      <alignment vertical="center"/>
    </xf>
    <xf numFmtId="38" fontId="13" fillId="0" borderId="6" xfId="22" applyNumberFormat="1" applyFont="1" applyBorder="1" applyAlignment="1">
      <alignment vertical="center"/>
      <protection/>
    </xf>
    <xf numFmtId="0" fontId="13" fillId="0" borderId="12" xfId="22" applyFont="1" applyBorder="1" applyAlignment="1">
      <alignment vertical="center"/>
      <protection/>
    </xf>
    <xf numFmtId="0" fontId="13" fillId="0" borderId="14" xfId="22" applyFont="1" applyBorder="1" applyAlignment="1">
      <alignment vertical="center"/>
      <protection/>
    </xf>
    <xf numFmtId="38" fontId="13" fillId="0" borderId="15" xfId="17" applyFont="1" applyBorder="1" applyAlignment="1">
      <alignment vertical="center"/>
    </xf>
    <xf numFmtId="38" fontId="13" fillId="0" borderId="15" xfId="22" applyNumberFormat="1" applyFont="1" applyBorder="1" applyAlignment="1">
      <alignment vertical="center"/>
      <protection/>
    </xf>
    <xf numFmtId="0" fontId="13" fillId="0" borderId="0" xfId="22" applyFont="1">
      <alignment/>
      <protection/>
    </xf>
    <xf numFmtId="38" fontId="13" fillId="0" borderId="8" xfId="22" applyNumberFormat="1" applyFont="1" applyBorder="1">
      <alignment/>
      <protection/>
    </xf>
    <xf numFmtId="0" fontId="13" fillId="0" borderId="13" xfId="22" applyFont="1" applyBorder="1" applyAlignment="1">
      <alignment vertical="center"/>
      <protection/>
    </xf>
    <xf numFmtId="49" fontId="5" fillId="0" borderId="8" xfId="17" applyNumberFormat="1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8" xfId="0" applyFont="1" applyBorder="1" applyAlignment="1" quotePrefix="1">
      <alignment horizontal="center" vertical="center"/>
    </xf>
    <xf numFmtId="49" fontId="5" fillId="0" borderId="8" xfId="17" applyNumberFormat="1" applyFont="1" applyBorder="1" applyAlignment="1" quotePrefix="1">
      <alignment horizontal="left" vertical="center"/>
    </xf>
    <xf numFmtId="0" fontId="5" fillId="2" borderId="4" xfId="23" applyFont="1" applyFill="1" applyBorder="1" applyAlignment="1" quotePrefix="1">
      <alignment horizontal="center" vertical="center"/>
      <protection/>
    </xf>
    <xf numFmtId="49" fontId="5" fillId="2" borderId="6" xfId="23" applyNumberFormat="1" applyFont="1" applyFill="1" applyBorder="1" applyAlignment="1" quotePrefix="1">
      <alignment horizontal="center" vertical="center" wrapText="1"/>
      <protection/>
    </xf>
    <xf numFmtId="49" fontId="5" fillId="2" borderId="4" xfId="23" applyNumberFormat="1" applyFont="1" applyFill="1" applyBorder="1" applyAlignment="1" quotePrefix="1">
      <alignment horizontal="center" vertical="center" wrapText="1"/>
      <protection/>
    </xf>
    <xf numFmtId="49" fontId="5" fillId="2" borderId="7" xfId="23" applyNumberFormat="1" applyFont="1" applyFill="1" applyBorder="1" applyAlignment="1">
      <alignment horizontal="center" vertical="center" wrapText="1"/>
      <protection/>
    </xf>
    <xf numFmtId="0" fontId="5" fillId="2" borderId="6" xfId="23" applyFont="1" applyFill="1" applyBorder="1" applyAlignment="1">
      <alignment horizontal="center" vertical="center" wrapText="1"/>
      <protection/>
    </xf>
    <xf numFmtId="0" fontId="5" fillId="2" borderId="4" xfId="23" applyFont="1" applyFill="1" applyBorder="1" applyAlignment="1">
      <alignment horizontal="center" vertical="center" wrapText="1"/>
      <protection/>
    </xf>
    <xf numFmtId="0" fontId="5" fillId="2" borderId="7" xfId="23" applyFont="1" applyFill="1" applyBorder="1" applyAlignment="1">
      <alignment horizontal="center" vertical="center" wrapText="1"/>
      <protection/>
    </xf>
    <xf numFmtId="0" fontId="5" fillId="2" borderId="7" xfId="23" applyFont="1" applyFill="1" applyBorder="1" applyAlignment="1">
      <alignment horizontal="center" vertical="center"/>
      <protection/>
    </xf>
    <xf numFmtId="0" fontId="5" fillId="0" borderId="7" xfId="23" applyFont="1" applyBorder="1" applyAlignment="1">
      <alignment horizontal="center" vertical="center"/>
      <protection/>
    </xf>
    <xf numFmtId="0" fontId="5" fillId="2" borderId="6" xfId="23" applyFont="1" applyFill="1" applyBorder="1" applyAlignment="1" quotePrefix="1">
      <alignment horizontal="center" vertical="center"/>
      <protection/>
    </xf>
    <xf numFmtId="0" fontId="2" fillId="0" borderId="8" xfId="0" applyFont="1" applyBorder="1" applyAlignment="1" quotePrefix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2" borderId="6" xfId="21" applyFont="1" applyFill="1" applyBorder="1" applyAlignment="1" quotePrefix="1">
      <alignment horizontal="center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 quotePrefix="1">
      <alignment horizontal="left" vertical="center" wrapText="1"/>
      <protection/>
    </xf>
    <xf numFmtId="0" fontId="5" fillId="2" borderId="4" xfId="21" applyFont="1" applyFill="1" applyBorder="1" applyAlignment="1">
      <alignment horizontal="left" vertical="center" wrapText="1"/>
      <protection/>
    </xf>
    <xf numFmtId="0" fontId="5" fillId="2" borderId="6" xfId="21" applyFont="1" applyFill="1" applyBorder="1" applyAlignment="1" quotePrefix="1">
      <alignment horizontal="center" vertical="center" wrapText="1"/>
      <protection/>
    </xf>
    <xf numFmtId="0" fontId="5" fillId="2" borderId="4" xfId="21" applyFont="1" applyFill="1" applyBorder="1" applyAlignment="1">
      <alignment horizontal="center" vertical="center" wrapText="1"/>
      <protection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 quotePrefix="1">
      <alignment horizontal="center" vertical="center"/>
    </xf>
    <xf numFmtId="0" fontId="5" fillId="2" borderId="6" xfId="21" applyFont="1" applyFill="1" applyBorder="1" applyAlignment="1">
      <alignment horizontal="center" vertical="center"/>
      <protection/>
    </xf>
    <xf numFmtId="0" fontId="5" fillId="0" borderId="7" xfId="21" applyFont="1" applyBorder="1" applyAlignment="1">
      <alignment horizontal="center" vertical="center"/>
      <protection/>
    </xf>
    <xf numFmtId="49" fontId="5" fillId="2" borderId="6" xfId="21" applyNumberFormat="1" applyFont="1" applyFill="1" applyBorder="1" applyAlignment="1">
      <alignment horizontal="center" vertical="center"/>
      <protection/>
    </xf>
    <xf numFmtId="49" fontId="5" fillId="2" borderId="4" xfId="21" applyNumberFormat="1" applyFont="1" applyFill="1" applyBorder="1" applyAlignment="1">
      <alignment horizontal="center" vertical="center"/>
      <protection/>
    </xf>
    <xf numFmtId="49" fontId="5" fillId="2" borderId="7" xfId="21" applyNumberFormat="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5" fillId="2" borderId="6" xfId="23" applyNumberFormat="1" applyFont="1" applyFill="1" applyBorder="1" applyAlignment="1">
      <alignment horizontal="center" vertical="center"/>
      <protection/>
    </xf>
    <xf numFmtId="49" fontId="5" fillId="2" borderId="4" xfId="23" applyNumberFormat="1" applyFont="1" applyFill="1" applyBorder="1" applyAlignment="1">
      <alignment horizontal="center" vertical="center"/>
      <protection/>
    </xf>
    <xf numFmtId="49" fontId="5" fillId="2" borderId="7" xfId="23" applyNumberFormat="1" applyFont="1" applyFill="1" applyBorder="1" applyAlignment="1">
      <alignment horizontal="center" vertical="center"/>
      <protection/>
    </xf>
    <xf numFmtId="0" fontId="5" fillId="2" borderId="6" xfId="23" applyFont="1" applyFill="1" applyBorder="1" applyAlignment="1">
      <alignment horizontal="center" vertical="center"/>
      <protection/>
    </xf>
    <xf numFmtId="0" fontId="5" fillId="2" borderId="4" xfId="23" applyFont="1" applyFill="1" applyBorder="1" applyAlignment="1">
      <alignment horizontal="center" vertical="center"/>
      <protection/>
    </xf>
    <xf numFmtId="0" fontId="13" fillId="0" borderId="8" xfId="22" applyFont="1" applyBorder="1" applyAlignment="1">
      <alignment horizontal="center" vertical="center"/>
      <protection/>
    </xf>
    <xf numFmtId="0" fontId="13" fillId="0" borderId="1" xfId="22" applyFont="1" applyBorder="1" applyAlignment="1">
      <alignment horizontal="center" vertical="center"/>
      <protection/>
    </xf>
    <xf numFmtId="0" fontId="13" fillId="0" borderId="14" xfId="22" applyFont="1" applyBorder="1" applyAlignment="1">
      <alignment horizontal="left" vertical="center"/>
      <protection/>
    </xf>
    <xf numFmtId="0" fontId="13" fillId="0" borderId="15" xfId="22" applyFont="1" applyBorder="1" applyAlignment="1">
      <alignment horizontal="left" vertical="center"/>
      <protection/>
    </xf>
    <xf numFmtId="0" fontId="11" fillId="0" borderId="0" xfId="22" applyFont="1" applyBorder="1" applyAlignment="1">
      <alignment horizontal="right" vertical="center"/>
      <protection/>
    </xf>
    <xf numFmtId="0" fontId="13" fillId="0" borderId="5" xfId="22" applyFont="1" applyBorder="1" applyAlignment="1" quotePrefix="1">
      <alignment horizontal="center" vertical="center"/>
      <protection/>
    </xf>
    <xf numFmtId="0" fontId="13" fillId="0" borderId="11" xfId="22" applyFont="1" applyBorder="1" applyAlignment="1" quotePrefix="1">
      <alignment horizontal="center" vertical="center"/>
      <protection/>
    </xf>
    <xf numFmtId="0" fontId="13" fillId="0" borderId="9" xfId="22" applyFont="1" applyBorder="1" applyAlignment="1" quotePrefix="1">
      <alignment horizontal="center" vertical="center"/>
      <protection/>
    </xf>
    <xf numFmtId="0" fontId="13" fillId="0" borderId="5" xfId="22" applyFont="1" applyBorder="1" applyAlignment="1">
      <alignment horizontal="left" vertical="center"/>
      <protection/>
    </xf>
    <xf numFmtId="0" fontId="13" fillId="0" borderId="11" xfId="22" applyFont="1" applyBorder="1" applyAlignment="1">
      <alignment horizontal="left" vertical="center"/>
      <protection/>
    </xf>
    <xf numFmtId="0" fontId="13" fillId="0" borderId="5" xfId="22" applyFont="1" applyBorder="1" applyAlignment="1">
      <alignment horizontal="center" vertical="center"/>
      <protection/>
    </xf>
    <xf numFmtId="0" fontId="13" fillId="0" borderId="8" xfId="22" applyFont="1" applyBorder="1" applyAlignment="1" quotePrefix="1">
      <alignment horizontal="center" vertical="center"/>
      <protection/>
    </xf>
    <xf numFmtId="0" fontId="13" fillId="0" borderId="5" xfId="22" applyFont="1" applyBorder="1" applyAlignment="1" quotePrefix="1">
      <alignment horizontal="left" vertical="center"/>
      <protection/>
    </xf>
    <xf numFmtId="0" fontId="13" fillId="0" borderId="11" xfId="22" applyFont="1" applyBorder="1" applyAlignment="1" quotePrefix="1">
      <alignment horizontal="left" vertical="center"/>
      <protection/>
    </xf>
    <xf numFmtId="0" fontId="13" fillId="0" borderId="6" xfId="22" applyFont="1" applyBorder="1" applyAlignment="1">
      <alignment horizontal="left" vertical="center"/>
      <protection/>
    </xf>
    <xf numFmtId="0" fontId="13" fillId="0" borderId="8" xfId="22" applyFont="1" applyBorder="1" applyAlignment="1">
      <alignment horizontal="center" vertical="center" textRotation="255"/>
      <protection/>
    </xf>
    <xf numFmtId="0" fontId="13" fillId="0" borderId="8" xfId="22" applyFont="1" applyBorder="1" applyAlignment="1">
      <alignment horizontal="left" vertical="center"/>
      <protection/>
    </xf>
    <xf numFmtId="0" fontId="13" fillId="0" borderId="8" xfId="22" applyFont="1" applyBorder="1" applyAlignment="1" quotePrefix="1">
      <alignment horizontal="center"/>
      <protection/>
    </xf>
    <xf numFmtId="0" fontId="13" fillId="0" borderId="8" xfId="22" applyFont="1" applyBorder="1" applyAlignment="1">
      <alignment horizontal="center"/>
      <protection/>
    </xf>
    <xf numFmtId="0" fontId="13" fillId="0" borderId="8" xfId="22" applyFont="1" applyBorder="1" applyAlignment="1" quotePrefix="1">
      <alignment horizontal="center" vertical="center" textRotation="255"/>
      <protection/>
    </xf>
    <xf numFmtId="0" fontId="11" fillId="0" borderId="0" xfId="22" applyFont="1" applyBorder="1" applyAlignment="1" quotePrefix="1">
      <alignment horizontal="right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" xfId="21"/>
    <cellStyle name="標準_H12集計結果（経費）" xfId="22"/>
    <cellStyle name="標準_集計結果（経費）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" name="Line 31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2" name="Line 32"/>
        <xdr:cNvSpPr>
          <a:spLocks/>
        </xdr:cNvSpPr>
      </xdr:nvSpPr>
      <xdr:spPr>
        <a:xfrm>
          <a:off x="5392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3" name="Line 33"/>
        <xdr:cNvSpPr>
          <a:spLocks/>
        </xdr:cNvSpPr>
      </xdr:nvSpPr>
      <xdr:spPr>
        <a:xfrm>
          <a:off x="5476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4" name="Line 34"/>
        <xdr:cNvSpPr>
          <a:spLocks/>
        </xdr:cNvSpPr>
      </xdr:nvSpPr>
      <xdr:spPr>
        <a:xfrm>
          <a:off x="6070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5" name="Line 35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6" name="Line 36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7" name="Line 3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8" name="Line 38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9" name="Line 39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0" name="Line 40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1" name="Line 41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2" name="Line 42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3" name="Line 43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4" name="Line 44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" name="Line 45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6" name="Line 4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7" name="Line 47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8" name="Line 48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9" name="Line 49"/>
        <xdr:cNvSpPr>
          <a:spLocks/>
        </xdr:cNvSpPr>
      </xdr:nvSpPr>
      <xdr:spPr>
        <a:xfrm>
          <a:off x="52225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20" name="Line 50"/>
        <xdr:cNvSpPr>
          <a:spLocks/>
        </xdr:cNvSpPr>
      </xdr:nvSpPr>
      <xdr:spPr>
        <a:xfrm>
          <a:off x="5307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21" name="Line 51"/>
        <xdr:cNvSpPr>
          <a:spLocks/>
        </xdr:cNvSpPr>
      </xdr:nvSpPr>
      <xdr:spPr>
        <a:xfrm>
          <a:off x="6070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22" name="Line 52"/>
        <xdr:cNvSpPr>
          <a:spLocks/>
        </xdr:cNvSpPr>
      </xdr:nvSpPr>
      <xdr:spPr>
        <a:xfrm>
          <a:off x="6155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23" name="Line 53"/>
        <xdr:cNvSpPr>
          <a:spLocks/>
        </xdr:cNvSpPr>
      </xdr:nvSpPr>
      <xdr:spPr>
        <a:xfrm>
          <a:off x="6239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24" name="Line 54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25" name="Line 55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26" name="Line 56"/>
        <xdr:cNvSpPr>
          <a:spLocks/>
        </xdr:cNvSpPr>
      </xdr:nvSpPr>
      <xdr:spPr>
        <a:xfrm>
          <a:off x="70027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27" name="Line 57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28" name="Line 58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29" name="Line 59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30" name="Line 60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31" name="Line 61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32" name="Line 62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33" name="Line 63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34" name="Line 64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35" name="Line 65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36" name="Line 66"/>
        <xdr:cNvSpPr>
          <a:spLocks/>
        </xdr:cNvSpPr>
      </xdr:nvSpPr>
      <xdr:spPr>
        <a:xfrm>
          <a:off x="4713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37" name="Line 67"/>
        <xdr:cNvSpPr>
          <a:spLocks/>
        </xdr:cNvSpPr>
      </xdr:nvSpPr>
      <xdr:spPr>
        <a:xfrm>
          <a:off x="4798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38" name="Line 68"/>
        <xdr:cNvSpPr>
          <a:spLocks/>
        </xdr:cNvSpPr>
      </xdr:nvSpPr>
      <xdr:spPr>
        <a:xfrm>
          <a:off x="4968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39" name="Line 69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40" name="Line 70"/>
        <xdr:cNvSpPr>
          <a:spLocks/>
        </xdr:cNvSpPr>
      </xdr:nvSpPr>
      <xdr:spPr>
        <a:xfrm>
          <a:off x="5392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41" name="Line 71"/>
        <xdr:cNvSpPr>
          <a:spLocks/>
        </xdr:cNvSpPr>
      </xdr:nvSpPr>
      <xdr:spPr>
        <a:xfrm>
          <a:off x="5476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42" name="Line 72"/>
        <xdr:cNvSpPr>
          <a:spLocks/>
        </xdr:cNvSpPr>
      </xdr:nvSpPr>
      <xdr:spPr>
        <a:xfrm>
          <a:off x="5561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43" name="Line 73"/>
        <xdr:cNvSpPr>
          <a:spLocks/>
        </xdr:cNvSpPr>
      </xdr:nvSpPr>
      <xdr:spPr>
        <a:xfrm>
          <a:off x="5985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44" name="Line 74"/>
        <xdr:cNvSpPr>
          <a:spLocks/>
        </xdr:cNvSpPr>
      </xdr:nvSpPr>
      <xdr:spPr>
        <a:xfrm>
          <a:off x="6324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45" name="Line 75"/>
        <xdr:cNvSpPr>
          <a:spLocks/>
        </xdr:cNvSpPr>
      </xdr:nvSpPr>
      <xdr:spPr>
        <a:xfrm>
          <a:off x="6409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46" name="Line 76"/>
        <xdr:cNvSpPr>
          <a:spLocks/>
        </xdr:cNvSpPr>
      </xdr:nvSpPr>
      <xdr:spPr>
        <a:xfrm>
          <a:off x="6578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47" name="Line 77"/>
        <xdr:cNvSpPr>
          <a:spLocks/>
        </xdr:cNvSpPr>
      </xdr:nvSpPr>
      <xdr:spPr>
        <a:xfrm>
          <a:off x="66636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48" name="Line 78"/>
        <xdr:cNvSpPr>
          <a:spLocks/>
        </xdr:cNvSpPr>
      </xdr:nvSpPr>
      <xdr:spPr>
        <a:xfrm>
          <a:off x="7087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49" name="Line 79"/>
        <xdr:cNvSpPr>
          <a:spLocks/>
        </xdr:cNvSpPr>
      </xdr:nvSpPr>
      <xdr:spPr>
        <a:xfrm>
          <a:off x="71723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50" name="Line 80"/>
        <xdr:cNvSpPr>
          <a:spLocks/>
        </xdr:cNvSpPr>
      </xdr:nvSpPr>
      <xdr:spPr>
        <a:xfrm>
          <a:off x="7341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1" name="Line 81"/>
        <xdr:cNvSpPr>
          <a:spLocks/>
        </xdr:cNvSpPr>
      </xdr:nvSpPr>
      <xdr:spPr>
        <a:xfrm>
          <a:off x="4883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52" name="Line 82"/>
        <xdr:cNvSpPr>
          <a:spLocks/>
        </xdr:cNvSpPr>
      </xdr:nvSpPr>
      <xdr:spPr>
        <a:xfrm>
          <a:off x="5731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53" name="Line 83"/>
        <xdr:cNvSpPr>
          <a:spLocks/>
        </xdr:cNvSpPr>
      </xdr:nvSpPr>
      <xdr:spPr>
        <a:xfrm>
          <a:off x="5815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54" name="Line 84"/>
        <xdr:cNvSpPr>
          <a:spLocks/>
        </xdr:cNvSpPr>
      </xdr:nvSpPr>
      <xdr:spPr>
        <a:xfrm>
          <a:off x="6494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55" name="Line 85"/>
        <xdr:cNvSpPr>
          <a:spLocks/>
        </xdr:cNvSpPr>
      </xdr:nvSpPr>
      <xdr:spPr>
        <a:xfrm>
          <a:off x="7426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56" name="Line 86"/>
        <xdr:cNvSpPr>
          <a:spLocks/>
        </xdr:cNvSpPr>
      </xdr:nvSpPr>
      <xdr:spPr>
        <a:xfrm>
          <a:off x="7426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57" name="Line 87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8" name="Line 88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59" name="Line 89"/>
        <xdr:cNvSpPr>
          <a:spLocks/>
        </xdr:cNvSpPr>
      </xdr:nvSpPr>
      <xdr:spPr>
        <a:xfrm>
          <a:off x="56464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60" name="Line 90"/>
        <xdr:cNvSpPr>
          <a:spLocks/>
        </xdr:cNvSpPr>
      </xdr:nvSpPr>
      <xdr:spPr>
        <a:xfrm>
          <a:off x="7341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61" name="Line 91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62" name="Line 92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63" name="Line 93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64" name="Line 94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65" name="Line 95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66" name="Line 96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67" name="Line 97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68" name="Line 98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69" name="Line 99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70" name="Line 100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71" name="Line 101"/>
        <xdr:cNvSpPr>
          <a:spLocks/>
        </xdr:cNvSpPr>
      </xdr:nvSpPr>
      <xdr:spPr>
        <a:xfrm>
          <a:off x="4883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72" name="Line 102"/>
        <xdr:cNvSpPr>
          <a:spLocks/>
        </xdr:cNvSpPr>
      </xdr:nvSpPr>
      <xdr:spPr>
        <a:xfrm>
          <a:off x="4968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73" name="Line 103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74" name="Line 104"/>
        <xdr:cNvSpPr>
          <a:spLocks/>
        </xdr:cNvSpPr>
      </xdr:nvSpPr>
      <xdr:spPr>
        <a:xfrm>
          <a:off x="5731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75" name="Line 105"/>
        <xdr:cNvSpPr>
          <a:spLocks/>
        </xdr:cNvSpPr>
      </xdr:nvSpPr>
      <xdr:spPr>
        <a:xfrm>
          <a:off x="5815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76" name="Line 106"/>
        <xdr:cNvSpPr>
          <a:spLocks/>
        </xdr:cNvSpPr>
      </xdr:nvSpPr>
      <xdr:spPr>
        <a:xfrm>
          <a:off x="5900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77" name="Line 107"/>
        <xdr:cNvSpPr>
          <a:spLocks/>
        </xdr:cNvSpPr>
      </xdr:nvSpPr>
      <xdr:spPr>
        <a:xfrm>
          <a:off x="6324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78" name="Line 108"/>
        <xdr:cNvSpPr>
          <a:spLocks/>
        </xdr:cNvSpPr>
      </xdr:nvSpPr>
      <xdr:spPr>
        <a:xfrm>
          <a:off x="6409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79" name="Line 109"/>
        <xdr:cNvSpPr>
          <a:spLocks/>
        </xdr:cNvSpPr>
      </xdr:nvSpPr>
      <xdr:spPr>
        <a:xfrm>
          <a:off x="6494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80" name="Line 110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81" name="Line 111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82" name="Line 112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83" name="Line 113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84" name="Line 114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85" name="Line 115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86" name="Line 116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87" name="Line 117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88" name="Line 11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89" name="Line 119"/>
        <xdr:cNvSpPr>
          <a:spLocks/>
        </xdr:cNvSpPr>
      </xdr:nvSpPr>
      <xdr:spPr>
        <a:xfrm>
          <a:off x="4713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90" name="Line 120"/>
        <xdr:cNvSpPr>
          <a:spLocks/>
        </xdr:cNvSpPr>
      </xdr:nvSpPr>
      <xdr:spPr>
        <a:xfrm>
          <a:off x="4798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91" name="Line 121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92" name="Line 122"/>
        <xdr:cNvSpPr>
          <a:spLocks/>
        </xdr:cNvSpPr>
      </xdr:nvSpPr>
      <xdr:spPr>
        <a:xfrm>
          <a:off x="52225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93" name="Line 123"/>
        <xdr:cNvSpPr>
          <a:spLocks/>
        </xdr:cNvSpPr>
      </xdr:nvSpPr>
      <xdr:spPr>
        <a:xfrm>
          <a:off x="5307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94" name="Line 124"/>
        <xdr:cNvSpPr>
          <a:spLocks/>
        </xdr:cNvSpPr>
      </xdr:nvSpPr>
      <xdr:spPr>
        <a:xfrm>
          <a:off x="56464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95" name="Line 125"/>
        <xdr:cNvSpPr>
          <a:spLocks/>
        </xdr:cNvSpPr>
      </xdr:nvSpPr>
      <xdr:spPr>
        <a:xfrm>
          <a:off x="5985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96" name="Line 126"/>
        <xdr:cNvSpPr>
          <a:spLocks/>
        </xdr:cNvSpPr>
      </xdr:nvSpPr>
      <xdr:spPr>
        <a:xfrm>
          <a:off x="6155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97" name="Line 127"/>
        <xdr:cNvSpPr>
          <a:spLocks/>
        </xdr:cNvSpPr>
      </xdr:nvSpPr>
      <xdr:spPr>
        <a:xfrm>
          <a:off x="6239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98" name="Line 128"/>
        <xdr:cNvSpPr>
          <a:spLocks/>
        </xdr:cNvSpPr>
      </xdr:nvSpPr>
      <xdr:spPr>
        <a:xfrm>
          <a:off x="6578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99" name="Line 129"/>
        <xdr:cNvSpPr>
          <a:spLocks/>
        </xdr:cNvSpPr>
      </xdr:nvSpPr>
      <xdr:spPr>
        <a:xfrm>
          <a:off x="66636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" name="Line 130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1" name="Line 131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2" name="Line 132"/>
        <xdr:cNvSpPr>
          <a:spLocks/>
        </xdr:cNvSpPr>
      </xdr:nvSpPr>
      <xdr:spPr>
        <a:xfrm>
          <a:off x="5392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03" name="Line 133"/>
        <xdr:cNvSpPr>
          <a:spLocks/>
        </xdr:cNvSpPr>
      </xdr:nvSpPr>
      <xdr:spPr>
        <a:xfrm>
          <a:off x="5476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4" name="Line 134"/>
        <xdr:cNvSpPr>
          <a:spLocks/>
        </xdr:cNvSpPr>
      </xdr:nvSpPr>
      <xdr:spPr>
        <a:xfrm>
          <a:off x="6070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5" name="Line 135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6" name="Line 136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07" name="Line 13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08" name="Line 138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09" name="Line 139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10" name="Line 140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111" name="Line 141"/>
        <xdr:cNvSpPr>
          <a:spLocks/>
        </xdr:cNvSpPr>
      </xdr:nvSpPr>
      <xdr:spPr>
        <a:xfrm>
          <a:off x="2848927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12" name="Line 142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13" name="Line 143"/>
        <xdr:cNvSpPr>
          <a:spLocks/>
        </xdr:cNvSpPr>
      </xdr:nvSpPr>
      <xdr:spPr>
        <a:xfrm>
          <a:off x="27641550" y="0"/>
          <a:ext cx="424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9525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14" name="Line 144"/>
        <xdr:cNvSpPr>
          <a:spLocks/>
        </xdr:cNvSpPr>
      </xdr:nvSpPr>
      <xdr:spPr>
        <a:xfrm>
          <a:off x="3188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15" name="Line 145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16" name="Line 146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17" name="Line 147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18" name="Line 148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19" name="Line 149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20" name="Line 150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21" name="Line 151"/>
        <xdr:cNvSpPr>
          <a:spLocks/>
        </xdr:cNvSpPr>
      </xdr:nvSpPr>
      <xdr:spPr>
        <a:xfrm>
          <a:off x="4883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22" name="Line 152"/>
        <xdr:cNvSpPr>
          <a:spLocks/>
        </xdr:cNvSpPr>
      </xdr:nvSpPr>
      <xdr:spPr>
        <a:xfrm>
          <a:off x="4968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23" name="Line 153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4" name="Line 154"/>
        <xdr:cNvSpPr>
          <a:spLocks/>
        </xdr:cNvSpPr>
      </xdr:nvSpPr>
      <xdr:spPr>
        <a:xfrm>
          <a:off x="5731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5" name="Line 155"/>
        <xdr:cNvSpPr>
          <a:spLocks/>
        </xdr:cNvSpPr>
      </xdr:nvSpPr>
      <xdr:spPr>
        <a:xfrm>
          <a:off x="5815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6" name="Line 156"/>
        <xdr:cNvSpPr>
          <a:spLocks/>
        </xdr:cNvSpPr>
      </xdr:nvSpPr>
      <xdr:spPr>
        <a:xfrm>
          <a:off x="5900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27" name="Line 157"/>
        <xdr:cNvSpPr>
          <a:spLocks/>
        </xdr:cNvSpPr>
      </xdr:nvSpPr>
      <xdr:spPr>
        <a:xfrm>
          <a:off x="6324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28" name="Line 158"/>
        <xdr:cNvSpPr>
          <a:spLocks/>
        </xdr:cNvSpPr>
      </xdr:nvSpPr>
      <xdr:spPr>
        <a:xfrm>
          <a:off x="6409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29" name="Line 159"/>
        <xdr:cNvSpPr>
          <a:spLocks/>
        </xdr:cNvSpPr>
      </xdr:nvSpPr>
      <xdr:spPr>
        <a:xfrm>
          <a:off x="6494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42</xdr:col>
      <xdr:colOff>9525</xdr:colOff>
      <xdr:row>0</xdr:row>
      <xdr:rowOff>0</xdr:rowOff>
    </xdr:to>
    <xdr:sp>
      <xdr:nvSpPr>
        <xdr:cNvPr id="130" name="Line 160"/>
        <xdr:cNvSpPr>
          <a:spLocks/>
        </xdr:cNvSpPr>
      </xdr:nvSpPr>
      <xdr:spPr>
        <a:xfrm>
          <a:off x="3442335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31" name="Line 161"/>
        <xdr:cNvSpPr>
          <a:spLocks/>
        </xdr:cNvSpPr>
      </xdr:nvSpPr>
      <xdr:spPr>
        <a:xfrm>
          <a:off x="429006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59</xdr:col>
      <xdr:colOff>9525</xdr:colOff>
      <xdr:row>0</xdr:row>
      <xdr:rowOff>0</xdr:rowOff>
    </xdr:to>
    <xdr:sp>
      <xdr:nvSpPr>
        <xdr:cNvPr id="132" name="Line 162"/>
        <xdr:cNvSpPr>
          <a:spLocks/>
        </xdr:cNvSpPr>
      </xdr:nvSpPr>
      <xdr:spPr>
        <a:xfrm>
          <a:off x="4883467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9525</xdr:colOff>
      <xdr:row>0</xdr:row>
      <xdr:rowOff>0</xdr:rowOff>
    </xdr:to>
    <xdr:sp>
      <xdr:nvSpPr>
        <xdr:cNvPr id="133" name="Line 163"/>
        <xdr:cNvSpPr>
          <a:spLocks/>
        </xdr:cNvSpPr>
      </xdr:nvSpPr>
      <xdr:spPr>
        <a:xfrm>
          <a:off x="573119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34" name="Line 164"/>
        <xdr:cNvSpPr>
          <a:spLocks/>
        </xdr:cNvSpPr>
      </xdr:nvSpPr>
      <xdr:spPr>
        <a:xfrm>
          <a:off x="632460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35" name="Line 165"/>
        <xdr:cNvSpPr>
          <a:spLocks/>
        </xdr:cNvSpPr>
      </xdr:nvSpPr>
      <xdr:spPr>
        <a:xfrm>
          <a:off x="55616475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36" name="Line 166"/>
        <xdr:cNvSpPr>
          <a:spLocks/>
        </xdr:cNvSpPr>
      </xdr:nvSpPr>
      <xdr:spPr>
        <a:xfrm>
          <a:off x="4120515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37" name="Line 167"/>
        <xdr:cNvSpPr>
          <a:spLocks/>
        </xdr:cNvSpPr>
      </xdr:nvSpPr>
      <xdr:spPr>
        <a:xfrm>
          <a:off x="26793825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38" name="Line 168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39" name="Line 169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40" name="Line 170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41" name="Line 171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42" name="Line 172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43" name="Line 173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44" name="Line 174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45" name="Line 175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" name="Line 17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7" name="Line 177"/>
        <xdr:cNvSpPr>
          <a:spLocks/>
        </xdr:cNvSpPr>
      </xdr:nvSpPr>
      <xdr:spPr>
        <a:xfrm>
          <a:off x="4713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8" name="Line 178"/>
        <xdr:cNvSpPr>
          <a:spLocks/>
        </xdr:cNvSpPr>
      </xdr:nvSpPr>
      <xdr:spPr>
        <a:xfrm>
          <a:off x="4798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49" name="Line 179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50" name="Line 180"/>
        <xdr:cNvSpPr>
          <a:spLocks/>
        </xdr:cNvSpPr>
      </xdr:nvSpPr>
      <xdr:spPr>
        <a:xfrm>
          <a:off x="52225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51" name="Line 181"/>
        <xdr:cNvSpPr>
          <a:spLocks/>
        </xdr:cNvSpPr>
      </xdr:nvSpPr>
      <xdr:spPr>
        <a:xfrm>
          <a:off x="5307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52" name="Line 182"/>
        <xdr:cNvSpPr>
          <a:spLocks/>
        </xdr:cNvSpPr>
      </xdr:nvSpPr>
      <xdr:spPr>
        <a:xfrm>
          <a:off x="56464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53" name="Line 183"/>
        <xdr:cNvSpPr>
          <a:spLocks/>
        </xdr:cNvSpPr>
      </xdr:nvSpPr>
      <xdr:spPr>
        <a:xfrm>
          <a:off x="5985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54" name="Line 184"/>
        <xdr:cNvSpPr>
          <a:spLocks/>
        </xdr:cNvSpPr>
      </xdr:nvSpPr>
      <xdr:spPr>
        <a:xfrm>
          <a:off x="6155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55" name="Line 185"/>
        <xdr:cNvSpPr>
          <a:spLocks/>
        </xdr:cNvSpPr>
      </xdr:nvSpPr>
      <xdr:spPr>
        <a:xfrm>
          <a:off x="6239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56" name="Line 186"/>
        <xdr:cNvSpPr>
          <a:spLocks/>
        </xdr:cNvSpPr>
      </xdr:nvSpPr>
      <xdr:spPr>
        <a:xfrm>
          <a:off x="6578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57" name="Line 187"/>
        <xdr:cNvSpPr>
          <a:spLocks/>
        </xdr:cNvSpPr>
      </xdr:nvSpPr>
      <xdr:spPr>
        <a:xfrm>
          <a:off x="66636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58" name="Line 188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59" name="Line 189"/>
        <xdr:cNvSpPr>
          <a:spLocks/>
        </xdr:cNvSpPr>
      </xdr:nvSpPr>
      <xdr:spPr>
        <a:xfrm>
          <a:off x="32727900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0" name="Line 190"/>
        <xdr:cNvSpPr>
          <a:spLocks/>
        </xdr:cNvSpPr>
      </xdr:nvSpPr>
      <xdr:spPr>
        <a:xfrm>
          <a:off x="42052875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61" name="Line 191"/>
        <xdr:cNvSpPr>
          <a:spLocks/>
        </xdr:cNvSpPr>
      </xdr:nvSpPr>
      <xdr:spPr>
        <a:xfrm>
          <a:off x="47139225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79</xdr:col>
      <xdr:colOff>19050</xdr:colOff>
      <xdr:row>0</xdr:row>
      <xdr:rowOff>0</xdr:rowOff>
    </xdr:to>
    <xdr:sp>
      <xdr:nvSpPr>
        <xdr:cNvPr id="162" name="Line 192"/>
        <xdr:cNvSpPr>
          <a:spLocks/>
        </xdr:cNvSpPr>
      </xdr:nvSpPr>
      <xdr:spPr>
        <a:xfrm>
          <a:off x="61550550" y="0"/>
          <a:ext cx="680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63" name="Line 193"/>
        <xdr:cNvSpPr>
          <a:spLocks/>
        </xdr:cNvSpPr>
      </xdr:nvSpPr>
      <xdr:spPr>
        <a:xfrm>
          <a:off x="56464200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4" name="Line 194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65" name="Line 195"/>
        <xdr:cNvSpPr>
          <a:spLocks/>
        </xdr:cNvSpPr>
      </xdr:nvSpPr>
      <xdr:spPr>
        <a:xfrm>
          <a:off x="5392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66" name="Line 196"/>
        <xdr:cNvSpPr>
          <a:spLocks/>
        </xdr:cNvSpPr>
      </xdr:nvSpPr>
      <xdr:spPr>
        <a:xfrm>
          <a:off x="5476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67" name="Line 197"/>
        <xdr:cNvSpPr>
          <a:spLocks/>
        </xdr:cNvSpPr>
      </xdr:nvSpPr>
      <xdr:spPr>
        <a:xfrm>
          <a:off x="6070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68" name="Line 198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69" name="Line 199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0" name="Line 200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71" name="Line 201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172" name="Line 202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73" name="Line 203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74" name="Line 204"/>
        <xdr:cNvSpPr>
          <a:spLocks/>
        </xdr:cNvSpPr>
      </xdr:nvSpPr>
      <xdr:spPr>
        <a:xfrm>
          <a:off x="45443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75" name="Line 205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76" name="Line 206"/>
        <xdr:cNvSpPr>
          <a:spLocks/>
        </xdr:cNvSpPr>
      </xdr:nvSpPr>
      <xdr:spPr>
        <a:xfrm>
          <a:off x="5137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77" name="Line 207"/>
        <xdr:cNvSpPr>
          <a:spLocks/>
        </xdr:cNvSpPr>
      </xdr:nvSpPr>
      <xdr:spPr>
        <a:xfrm>
          <a:off x="52225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78" name="Line 208"/>
        <xdr:cNvSpPr>
          <a:spLocks/>
        </xdr:cNvSpPr>
      </xdr:nvSpPr>
      <xdr:spPr>
        <a:xfrm>
          <a:off x="53073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6</xdr:row>
      <xdr:rowOff>0</xdr:rowOff>
    </xdr:from>
    <xdr:to>
      <xdr:col>70</xdr:col>
      <xdr:colOff>0</xdr:colOff>
      <xdr:row>6</xdr:row>
      <xdr:rowOff>0</xdr:rowOff>
    </xdr:to>
    <xdr:sp>
      <xdr:nvSpPr>
        <xdr:cNvPr id="179" name="Line 209"/>
        <xdr:cNvSpPr>
          <a:spLocks/>
        </xdr:cNvSpPr>
      </xdr:nvSpPr>
      <xdr:spPr>
        <a:xfrm>
          <a:off x="60702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80" name="Line 210"/>
        <xdr:cNvSpPr>
          <a:spLocks/>
        </xdr:cNvSpPr>
      </xdr:nvSpPr>
      <xdr:spPr>
        <a:xfrm>
          <a:off x="61550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81" name="Line 211"/>
        <xdr:cNvSpPr>
          <a:spLocks/>
        </xdr:cNvSpPr>
      </xdr:nvSpPr>
      <xdr:spPr>
        <a:xfrm>
          <a:off x="62398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82" name="Line 212"/>
        <xdr:cNvSpPr>
          <a:spLocks/>
        </xdr:cNvSpPr>
      </xdr:nvSpPr>
      <xdr:spPr>
        <a:xfrm>
          <a:off x="67484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183" name="Line 213"/>
        <xdr:cNvSpPr>
          <a:spLocks/>
        </xdr:cNvSpPr>
      </xdr:nvSpPr>
      <xdr:spPr>
        <a:xfrm>
          <a:off x="69180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6</xdr:row>
      <xdr:rowOff>0</xdr:rowOff>
    </xdr:from>
    <xdr:to>
      <xdr:col>81</xdr:col>
      <xdr:colOff>0</xdr:colOff>
      <xdr:row>6</xdr:row>
      <xdr:rowOff>0</xdr:rowOff>
    </xdr:to>
    <xdr:sp>
      <xdr:nvSpPr>
        <xdr:cNvPr id="184" name="Line 214"/>
        <xdr:cNvSpPr>
          <a:spLocks/>
        </xdr:cNvSpPr>
      </xdr:nvSpPr>
      <xdr:spPr>
        <a:xfrm>
          <a:off x="70027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85" name="Line 215"/>
        <xdr:cNvSpPr>
          <a:spLocks/>
        </xdr:cNvSpPr>
      </xdr:nvSpPr>
      <xdr:spPr>
        <a:xfrm>
          <a:off x="31880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86" name="Line 216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87" name="Line 217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88" name="Line 218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89" name="Line 219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90" name="Line 220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91" name="Line 221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2" name="Line 222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93" name="Line 223"/>
        <xdr:cNvSpPr>
          <a:spLocks/>
        </xdr:cNvSpPr>
      </xdr:nvSpPr>
      <xdr:spPr>
        <a:xfrm>
          <a:off x="4713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94" name="Line 224"/>
        <xdr:cNvSpPr>
          <a:spLocks/>
        </xdr:cNvSpPr>
      </xdr:nvSpPr>
      <xdr:spPr>
        <a:xfrm>
          <a:off x="4798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5" name="Line 225"/>
        <xdr:cNvSpPr>
          <a:spLocks/>
        </xdr:cNvSpPr>
      </xdr:nvSpPr>
      <xdr:spPr>
        <a:xfrm>
          <a:off x="49682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96" name="Line 226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7" name="Line 227"/>
        <xdr:cNvSpPr>
          <a:spLocks/>
        </xdr:cNvSpPr>
      </xdr:nvSpPr>
      <xdr:spPr>
        <a:xfrm>
          <a:off x="53921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98" name="Line 228"/>
        <xdr:cNvSpPr>
          <a:spLocks/>
        </xdr:cNvSpPr>
      </xdr:nvSpPr>
      <xdr:spPr>
        <a:xfrm>
          <a:off x="54768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29"/>
        <xdr:cNvSpPr>
          <a:spLocks/>
        </xdr:cNvSpPr>
      </xdr:nvSpPr>
      <xdr:spPr>
        <a:xfrm>
          <a:off x="55616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30"/>
        <xdr:cNvSpPr>
          <a:spLocks/>
        </xdr:cNvSpPr>
      </xdr:nvSpPr>
      <xdr:spPr>
        <a:xfrm>
          <a:off x="56464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01" name="Line 231"/>
        <xdr:cNvSpPr>
          <a:spLocks/>
        </xdr:cNvSpPr>
      </xdr:nvSpPr>
      <xdr:spPr>
        <a:xfrm>
          <a:off x="59855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2" name="Line 232"/>
        <xdr:cNvSpPr>
          <a:spLocks/>
        </xdr:cNvSpPr>
      </xdr:nvSpPr>
      <xdr:spPr>
        <a:xfrm>
          <a:off x="63246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3" name="Line 233"/>
        <xdr:cNvSpPr>
          <a:spLocks/>
        </xdr:cNvSpPr>
      </xdr:nvSpPr>
      <xdr:spPr>
        <a:xfrm>
          <a:off x="64093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04" name="Line 234"/>
        <xdr:cNvSpPr>
          <a:spLocks/>
        </xdr:cNvSpPr>
      </xdr:nvSpPr>
      <xdr:spPr>
        <a:xfrm>
          <a:off x="65789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05" name="Line 235"/>
        <xdr:cNvSpPr>
          <a:spLocks/>
        </xdr:cNvSpPr>
      </xdr:nvSpPr>
      <xdr:spPr>
        <a:xfrm>
          <a:off x="66636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6" name="Line 236"/>
        <xdr:cNvSpPr>
          <a:spLocks/>
        </xdr:cNvSpPr>
      </xdr:nvSpPr>
      <xdr:spPr>
        <a:xfrm>
          <a:off x="70875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07" name="Line 237"/>
        <xdr:cNvSpPr>
          <a:spLocks/>
        </xdr:cNvSpPr>
      </xdr:nvSpPr>
      <xdr:spPr>
        <a:xfrm>
          <a:off x="71723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08" name="Line 238"/>
        <xdr:cNvSpPr>
          <a:spLocks/>
        </xdr:cNvSpPr>
      </xdr:nvSpPr>
      <xdr:spPr>
        <a:xfrm>
          <a:off x="73418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09" name="Line 239"/>
        <xdr:cNvSpPr>
          <a:spLocks/>
        </xdr:cNvSpPr>
      </xdr:nvSpPr>
      <xdr:spPr>
        <a:xfrm>
          <a:off x="73418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10" name="Line 240"/>
        <xdr:cNvSpPr>
          <a:spLocks/>
        </xdr:cNvSpPr>
      </xdr:nvSpPr>
      <xdr:spPr>
        <a:xfrm>
          <a:off x="4883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11" name="Line 241"/>
        <xdr:cNvSpPr>
          <a:spLocks/>
        </xdr:cNvSpPr>
      </xdr:nvSpPr>
      <xdr:spPr>
        <a:xfrm>
          <a:off x="57311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12" name="Line 242"/>
        <xdr:cNvSpPr>
          <a:spLocks/>
        </xdr:cNvSpPr>
      </xdr:nvSpPr>
      <xdr:spPr>
        <a:xfrm>
          <a:off x="58159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13" name="Line 243"/>
        <xdr:cNvSpPr>
          <a:spLocks/>
        </xdr:cNvSpPr>
      </xdr:nvSpPr>
      <xdr:spPr>
        <a:xfrm>
          <a:off x="64941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14" name="Line 244"/>
        <xdr:cNvSpPr>
          <a:spLocks/>
        </xdr:cNvSpPr>
      </xdr:nvSpPr>
      <xdr:spPr>
        <a:xfrm>
          <a:off x="74266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15" name="Line 245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16" name="Line 246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17" name="Line 247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18" name="Line 248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19" name="Line 249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20" name="Line 250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21" name="Line 251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2" name="Line 252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23" name="Line 253"/>
        <xdr:cNvSpPr>
          <a:spLocks/>
        </xdr:cNvSpPr>
      </xdr:nvSpPr>
      <xdr:spPr>
        <a:xfrm>
          <a:off x="4883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24" name="Line 254"/>
        <xdr:cNvSpPr>
          <a:spLocks/>
        </xdr:cNvSpPr>
      </xdr:nvSpPr>
      <xdr:spPr>
        <a:xfrm>
          <a:off x="49682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5" name="Line 255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6" name="Line 256"/>
        <xdr:cNvSpPr>
          <a:spLocks/>
        </xdr:cNvSpPr>
      </xdr:nvSpPr>
      <xdr:spPr>
        <a:xfrm>
          <a:off x="57311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27" name="Line 257"/>
        <xdr:cNvSpPr>
          <a:spLocks/>
        </xdr:cNvSpPr>
      </xdr:nvSpPr>
      <xdr:spPr>
        <a:xfrm>
          <a:off x="58159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28" name="Line 258"/>
        <xdr:cNvSpPr>
          <a:spLocks/>
        </xdr:cNvSpPr>
      </xdr:nvSpPr>
      <xdr:spPr>
        <a:xfrm>
          <a:off x="59007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29" name="Line 259"/>
        <xdr:cNvSpPr>
          <a:spLocks/>
        </xdr:cNvSpPr>
      </xdr:nvSpPr>
      <xdr:spPr>
        <a:xfrm>
          <a:off x="63246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30" name="Line 260"/>
        <xdr:cNvSpPr>
          <a:spLocks/>
        </xdr:cNvSpPr>
      </xdr:nvSpPr>
      <xdr:spPr>
        <a:xfrm>
          <a:off x="64093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31" name="Line 261"/>
        <xdr:cNvSpPr>
          <a:spLocks/>
        </xdr:cNvSpPr>
      </xdr:nvSpPr>
      <xdr:spPr>
        <a:xfrm>
          <a:off x="64941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2" name="Line 262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33" name="Line 263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234" name="Line 264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35" name="Line 265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36" name="Line 266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37" name="Line 267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238" name="Line 268"/>
        <xdr:cNvSpPr>
          <a:spLocks/>
        </xdr:cNvSpPr>
      </xdr:nvSpPr>
      <xdr:spPr>
        <a:xfrm>
          <a:off x="45443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39" name="Line 269"/>
        <xdr:cNvSpPr>
          <a:spLocks/>
        </xdr:cNvSpPr>
      </xdr:nvSpPr>
      <xdr:spPr>
        <a:xfrm>
          <a:off x="4713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40" name="Line 270"/>
        <xdr:cNvSpPr>
          <a:spLocks/>
        </xdr:cNvSpPr>
      </xdr:nvSpPr>
      <xdr:spPr>
        <a:xfrm>
          <a:off x="4798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41" name="Line 271"/>
        <xdr:cNvSpPr>
          <a:spLocks/>
        </xdr:cNvSpPr>
      </xdr:nvSpPr>
      <xdr:spPr>
        <a:xfrm>
          <a:off x="5137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42" name="Line 272"/>
        <xdr:cNvSpPr>
          <a:spLocks/>
        </xdr:cNvSpPr>
      </xdr:nvSpPr>
      <xdr:spPr>
        <a:xfrm>
          <a:off x="52225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243" name="Line 273"/>
        <xdr:cNvSpPr>
          <a:spLocks/>
        </xdr:cNvSpPr>
      </xdr:nvSpPr>
      <xdr:spPr>
        <a:xfrm>
          <a:off x="53073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4" name="Line 274"/>
        <xdr:cNvSpPr>
          <a:spLocks/>
        </xdr:cNvSpPr>
      </xdr:nvSpPr>
      <xdr:spPr>
        <a:xfrm>
          <a:off x="56464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45" name="Line 275"/>
        <xdr:cNvSpPr>
          <a:spLocks/>
        </xdr:cNvSpPr>
      </xdr:nvSpPr>
      <xdr:spPr>
        <a:xfrm>
          <a:off x="59855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246" name="Line 276"/>
        <xdr:cNvSpPr>
          <a:spLocks/>
        </xdr:cNvSpPr>
      </xdr:nvSpPr>
      <xdr:spPr>
        <a:xfrm>
          <a:off x="61550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247" name="Line 277"/>
        <xdr:cNvSpPr>
          <a:spLocks/>
        </xdr:cNvSpPr>
      </xdr:nvSpPr>
      <xdr:spPr>
        <a:xfrm>
          <a:off x="62398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48" name="Line 278"/>
        <xdr:cNvSpPr>
          <a:spLocks/>
        </xdr:cNvSpPr>
      </xdr:nvSpPr>
      <xdr:spPr>
        <a:xfrm>
          <a:off x="65789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49" name="Line 279"/>
        <xdr:cNvSpPr>
          <a:spLocks/>
        </xdr:cNvSpPr>
      </xdr:nvSpPr>
      <xdr:spPr>
        <a:xfrm>
          <a:off x="66636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250" name="Line 280"/>
        <xdr:cNvSpPr>
          <a:spLocks/>
        </xdr:cNvSpPr>
      </xdr:nvSpPr>
      <xdr:spPr>
        <a:xfrm>
          <a:off x="67484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1" name="Line 281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52" name="Line 282"/>
        <xdr:cNvSpPr>
          <a:spLocks/>
        </xdr:cNvSpPr>
      </xdr:nvSpPr>
      <xdr:spPr>
        <a:xfrm>
          <a:off x="53921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53" name="Line 283"/>
        <xdr:cNvSpPr>
          <a:spLocks/>
        </xdr:cNvSpPr>
      </xdr:nvSpPr>
      <xdr:spPr>
        <a:xfrm>
          <a:off x="54768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6</xdr:row>
      <xdr:rowOff>0</xdr:rowOff>
    </xdr:from>
    <xdr:to>
      <xdr:col>70</xdr:col>
      <xdr:colOff>0</xdr:colOff>
      <xdr:row>6</xdr:row>
      <xdr:rowOff>0</xdr:rowOff>
    </xdr:to>
    <xdr:sp>
      <xdr:nvSpPr>
        <xdr:cNvPr id="254" name="Line 284"/>
        <xdr:cNvSpPr>
          <a:spLocks/>
        </xdr:cNvSpPr>
      </xdr:nvSpPr>
      <xdr:spPr>
        <a:xfrm>
          <a:off x="60702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255" name="Line 285"/>
        <xdr:cNvSpPr>
          <a:spLocks/>
        </xdr:cNvSpPr>
      </xdr:nvSpPr>
      <xdr:spPr>
        <a:xfrm>
          <a:off x="69180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256" name="Line 286"/>
        <xdr:cNvSpPr>
          <a:spLocks/>
        </xdr:cNvSpPr>
      </xdr:nvSpPr>
      <xdr:spPr>
        <a:xfrm>
          <a:off x="69180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57" name="Line 287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58" name="Line 288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9" name="Line 289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60" name="Line 290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61" name="Line 291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9525</xdr:colOff>
      <xdr:row>6</xdr:row>
      <xdr:rowOff>0</xdr:rowOff>
    </xdr:from>
    <xdr:to>
      <xdr:col>36</xdr:col>
      <xdr:colOff>9525</xdr:colOff>
      <xdr:row>6</xdr:row>
      <xdr:rowOff>0</xdr:rowOff>
    </xdr:to>
    <xdr:sp>
      <xdr:nvSpPr>
        <xdr:cNvPr id="262" name="Line 292"/>
        <xdr:cNvSpPr>
          <a:spLocks/>
        </xdr:cNvSpPr>
      </xdr:nvSpPr>
      <xdr:spPr>
        <a:xfrm>
          <a:off x="3188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63" name="Line 293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64" name="Line 294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65" name="Line 295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66" name="Line 296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67" name="Line 297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68" name="Line 298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69" name="Line 299"/>
        <xdr:cNvSpPr>
          <a:spLocks/>
        </xdr:cNvSpPr>
      </xdr:nvSpPr>
      <xdr:spPr>
        <a:xfrm>
          <a:off x="4883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70" name="Line 300"/>
        <xdr:cNvSpPr>
          <a:spLocks/>
        </xdr:cNvSpPr>
      </xdr:nvSpPr>
      <xdr:spPr>
        <a:xfrm>
          <a:off x="49682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71" name="Line 301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72" name="Line 302"/>
        <xdr:cNvSpPr>
          <a:spLocks/>
        </xdr:cNvSpPr>
      </xdr:nvSpPr>
      <xdr:spPr>
        <a:xfrm>
          <a:off x="57311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73" name="Line 303"/>
        <xdr:cNvSpPr>
          <a:spLocks/>
        </xdr:cNvSpPr>
      </xdr:nvSpPr>
      <xdr:spPr>
        <a:xfrm>
          <a:off x="58159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4" name="Line 304"/>
        <xdr:cNvSpPr>
          <a:spLocks/>
        </xdr:cNvSpPr>
      </xdr:nvSpPr>
      <xdr:spPr>
        <a:xfrm>
          <a:off x="59007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75" name="Line 305"/>
        <xdr:cNvSpPr>
          <a:spLocks/>
        </xdr:cNvSpPr>
      </xdr:nvSpPr>
      <xdr:spPr>
        <a:xfrm>
          <a:off x="63246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76" name="Line 306"/>
        <xdr:cNvSpPr>
          <a:spLocks/>
        </xdr:cNvSpPr>
      </xdr:nvSpPr>
      <xdr:spPr>
        <a:xfrm>
          <a:off x="64093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77" name="Line 307"/>
        <xdr:cNvSpPr>
          <a:spLocks/>
        </xdr:cNvSpPr>
      </xdr:nvSpPr>
      <xdr:spPr>
        <a:xfrm>
          <a:off x="64941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78" name="Line 308"/>
        <xdr:cNvSpPr>
          <a:spLocks/>
        </xdr:cNvSpPr>
      </xdr:nvSpPr>
      <xdr:spPr>
        <a:xfrm>
          <a:off x="31032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9" name="Line 309"/>
        <xdr:cNvSpPr>
          <a:spLocks/>
        </xdr:cNvSpPr>
      </xdr:nvSpPr>
      <xdr:spPr>
        <a:xfrm>
          <a:off x="32727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80" name="Line 310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81" name="Line 311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282" name="Line 312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83" name="Line 313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84" name="Line 314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85" name="Line 315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286" name="Line 316"/>
        <xdr:cNvSpPr>
          <a:spLocks/>
        </xdr:cNvSpPr>
      </xdr:nvSpPr>
      <xdr:spPr>
        <a:xfrm>
          <a:off x="45443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87" name="Line 317"/>
        <xdr:cNvSpPr>
          <a:spLocks/>
        </xdr:cNvSpPr>
      </xdr:nvSpPr>
      <xdr:spPr>
        <a:xfrm>
          <a:off x="4713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88" name="Line 318"/>
        <xdr:cNvSpPr>
          <a:spLocks/>
        </xdr:cNvSpPr>
      </xdr:nvSpPr>
      <xdr:spPr>
        <a:xfrm>
          <a:off x="4798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89" name="Line 319"/>
        <xdr:cNvSpPr>
          <a:spLocks/>
        </xdr:cNvSpPr>
      </xdr:nvSpPr>
      <xdr:spPr>
        <a:xfrm>
          <a:off x="5137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90" name="Line 320"/>
        <xdr:cNvSpPr>
          <a:spLocks/>
        </xdr:cNvSpPr>
      </xdr:nvSpPr>
      <xdr:spPr>
        <a:xfrm>
          <a:off x="52225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291" name="Line 321"/>
        <xdr:cNvSpPr>
          <a:spLocks/>
        </xdr:cNvSpPr>
      </xdr:nvSpPr>
      <xdr:spPr>
        <a:xfrm>
          <a:off x="53073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92" name="Line 322"/>
        <xdr:cNvSpPr>
          <a:spLocks/>
        </xdr:cNvSpPr>
      </xdr:nvSpPr>
      <xdr:spPr>
        <a:xfrm>
          <a:off x="56464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93" name="Line 323"/>
        <xdr:cNvSpPr>
          <a:spLocks/>
        </xdr:cNvSpPr>
      </xdr:nvSpPr>
      <xdr:spPr>
        <a:xfrm>
          <a:off x="59855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294" name="Line 324"/>
        <xdr:cNvSpPr>
          <a:spLocks/>
        </xdr:cNvSpPr>
      </xdr:nvSpPr>
      <xdr:spPr>
        <a:xfrm>
          <a:off x="61550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295" name="Line 325"/>
        <xdr:cNvSpPr>
          <a:spLocks/>
        </xdr:cNvSpPr>
      </xdr:nvSpPr>
      <xdr:spPr>
        <a:xfrm>
          <a:off x="62398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96" name="Line 326"/>
        <xdr:cNvSpPr>
          <a:spLocks/>
        </xdr:cNvSpPr>
      </xdr:nvSpPr>
      <xdr:spPr>
        <a:xfrm>
          <a:off x="65789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7" name="Line 327"/>
        <xdr:cNvSpPr>
          <a:spLocks/>
        </xdr:cNvSpPr>
      </xdr:nvSpPr>
      <xdr:spPr>
        <a:xfrm>
          <a:off x="66636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298" name="Line 328"/>
        <xdr:cNvSpPr>
          <a:spLocks/>
        </xdr:cNvSpPr>
      </xdr:nvSpPr>
      <xdr:spPr>
        <a:xfrm>
          <a:off x="67484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672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435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5206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61140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6961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6961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40795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2892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2977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3062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2807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3570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3655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3740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45034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4672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5181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5266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5351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61140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6198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6283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6792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6961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7046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3147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3231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3401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3486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3825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391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3994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40795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4418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4757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4842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5012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5096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5435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55206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5605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60293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6368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64531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6622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67075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7131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72161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7385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4927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5775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58597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6537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74704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74704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4164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4249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56902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7385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2892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2977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3062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2807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3486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3570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3655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4333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4418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45034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4927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5012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5096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5775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58597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5944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6368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64531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6537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3147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3316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3401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3740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3825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391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3994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4249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4757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4842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5181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5266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5351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56902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60293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6198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6283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6622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67075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6792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4672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5435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55206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61140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6961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6961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40795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2892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2977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3062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289274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2807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28079700" y="0"/>
          <a:ext cx="424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9525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3232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3486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3570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3655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4333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4418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45034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4927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5012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5096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5775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58597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5944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6368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64531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6537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42</xdr:col>
      <xdr:colOff>9525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348615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4333875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59</xdr:col>
      <xdr:colOff>9525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492728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9525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5775007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6368415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56054625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4164330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27231975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3147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3316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3401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3740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3825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391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3994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4249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4757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4842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5181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5266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5351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56902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60293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6198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6283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6622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67075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6792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33166050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42491025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47577375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79</xdr:col>
      <xdr:colOff>19050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61988700" y="0"/>
          <a:ext cx="680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56902350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4672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5435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55206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61140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6961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6961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0" name="Line 170"/>
        <xdr:cNvSpPr>
          <a:spLocks/>
        </xdr:cNvSpPr>
      </xdr:nvSpPr>
      <xdr:spPr>
        <a:xfrm>
          <a:off x="3570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71" name="Line 171"/>
        <xdr:cNvSpPr>
          <a:spLocks/>
        </xdr:cNvSpPr>
      </xdr:nvSpPr>
      <xdr:spPr>
        <a:xfrm>
          <a:off x="3655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172" name="Line 172"/>
        <xdr:cNvSpPr>
          <a:spLocks/>
        </xdr:cNvSpPr>
      </xdr:nvSpPr>
      <xdr:spPr>
        <a:xfrm>
          <a:off x="3740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73" name="Line 173"/>
        <xdr:cNvSpPr>
          <a:spLocks/>
        </xdr:cNvSpPr>
      </xdr:nvSpPr>
      <xdr:spPr>
        <a:xfrm>
          <a:off x="45034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74" name="Line 174"/>
        <xdr:cNvSpPr>
          <a:spLocks/>
        </xdr:cNvSpPr>
      </xdr:nvSpPr>
      <xdr:spPr>
        <a:xfrm>
          <a:off x="45881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75" name="Line 175"/>
        <xdr:cNvSpPr>
          <a:spLocks/>
        </xdr:cNvSpPr>
      </xdr:nvSpPr>
      <xdr:spPr>
        <a:xfrm>
          <a:off x="46729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76" name="Line 176"/>
        <xdr:cNvSpPr>
          <a:spLocks/>
        </xdr:cNvSpPr>
      </xdr:nvSpPr>
      <xdr:spPr>
        <a:xfrm>
          <a:off x="51816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77" name="Line 177"/>
        <xdr:cNvSpPr>
          <a:spLocks/>
        </xdr:cNvSpPr>
      </xdr:nvSpPr>
      <xdr:spPr>
        <a:xfrm>
          <a:off x="52663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78" name="Line 178"/>
        <xdr:cNvSpPr>
          <a:spLocks/>
        </xdr:cNvSpPr>
      </xdr:nvSpPr>
      <xdr:spPr>
        <a:xfrm>
          <a:off x="53511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6</xdr:row>
      <xdr:rowOff>0</xdr:rowOff>
    </xdr:from>
    <xdr:to>
      <xdr:col>70</xdr:col>
      <xdr:colOff>0</xdr:colOff>
      <xdr:row>6</xdr:row>
      <xdr:rowOff>0</xdr:rowOff>
    </xdr:to>
    <xdr:sp>
      <xdr:nvSpPr>
        <xdr:cNvPr id="179" name="Line 179"/>
        <xdr:cNvSpPr>
          <a:spLocks/>
        </xdr:cNvSpPr>
      </xdr:nvSpPr>
      <xdr:spPr>
        <a:xfrm>
          <a:off x="61140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80" name="Line 180"/>
        <xdr:cNvSpPr>
          <a:spLocks/>
        </xdr:cNvSpPr>
      </xdr:nvSpPr>
      <xdr:spPr>
        <a:xfrm>
          <a:off x="61988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81" name="Line 181"/>
        <xdr:cNvSpPr>
          <a:spLocks/>
        </xdr:cNvSpPr>
      </xdr:nvSpPr>
      <xdr:spPr>
        <a:xfrm>
          <a:off x="62836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82" name="Line 182"/>
        <xdr:cNvSpPr>
          <a:spLocks/>
        </xdr:cNvSpPr>
      </xdr:nvSpPr>
      <xdr:spPr>
        <a:xfrm>
          <a:off x="67922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183" name="Line 183"/>
        <xdr:cNvSpPr>
          <a:spLocks/>
        </xdr:cNvSpPr>
      </xdr:nvSpPr>
      <xdr:spPr>
        <a:xfrm>
          <a:off x="69618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6</xdr:row>
      <xdr:rowOff>0</xdr:rowOff>
    </xdr:from>
    <xdr:to>
      <xdr:col>81</xdr:col>
      <xdr:colOff>0</xdr:colOff>
      <xdr:row>6</xdr:row>
      <xdr:rowOff>0</xdr:rowOff>
    </xdr:to>
    <xdr:sp>
      <xdr:nvSpPr>
        <xdr:cNvPr id="184" name="Line 184"/>
        <xdr:cNvSpPr>
          <a:spLocks/>
        </xdr:cNvSpPr>
      </xdr:nvSpPr>
      <xdr:spPr>
        <a:xfrm>
          <a:off x="70465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85" name="Line 185"/>
        <xdr:cNvSpPr>
          <a:spLocks/>
        </xdr:cNvSpPr>
      </xdr:nvSpPr>
      <xdr:spPr>
        <a:xfrm>
          <a:off x="3231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86" name="Line 186"/>
        <xdr:cNvSpPr>
          <a:spLocks/>
        </xdr:cNvSpPr>
      </xdr:nvSpPr>
      <xdr:spPr>
        <a:xfrm>
          <a:off x="34013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87" name="Line 187"/>
        <xdr:cNvSpPr>
          <a:spLocks/>
        </xdr:cNvSpPr>
      </xdr:nvSpPr>
      <xdr:spPr>
        <a:xfrm>
          <a:off x="3486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88" name="Line 188"/>
        <xdr:cNvSpPr>
          <a:spLocks/>
        </xdr:cNvSpPr>
      </xdr:nvSpPr>
      <xdr:spPr>
        <a:xfrm>
          <a:off x="38252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89" name="Line 189"/>
        <xdr:cNvSpPr>
          <a:spLocks/>
        </xdr:cNvSpPr>
      </xdr:nvSpPr>
      <xdr:spPr>
        <a:xfrm>
          <a:off x="3910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90" name="Line 190"/>
        <xdr:cNvSpPr>
          <a:spLocks/>
        </xdr:cNvSpPr>
      </xdr:nvSpPr>
      <xdr:spPr>
        <a:xfrm>
          <a:off x="3994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91" name="Line 191"/>
        <xdr:cNvSpPr>
          <a:spLocks/>
        </xdr:cNvSpPr>
      </xdr:nvSpPr>
      <xdr:spPr>
        <a:xfrm>
          <a:off x="40795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2" name="Line 192"/>
        <xdr:cNvSpPr>
          <a:spLocks/>
        </xdr:cNvSpPr>
      </xdr:nvSpPr>
      <xdr:spPr>
        <a:xfrm>
          <a:off x="44186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93" name="Line 193"/>
        <xdr:cNvSpPr>
          <a:spLocks/>
        </xdr:cNvSpPr>
      </xdr:nvSpPr>
      <xdr:spPr>
        <a:xfrm>
          <a:off x="47577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94" name="Line 194"/>
        <xdr:cNvSpPr>
          <a:spLocks/>
        </xdr:cNvSpPr>
      </xdr:nvSpPr>
      <xdr:spPr>
        <a:xfrm>
          <a:off x="48425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5" name="Line 195"/>
        <xdr:cNvSpPr>
          <a:spLocks/>
        </xdr:cNvSpPr>
      </xdr:nvSpPr>
      <xdr:spPr>
        <a:xfrm>
          <a:off x="50120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96" name="Line 196"/>
        <xdr:cNvSpPr>
          <a:spLocks/>
        </xdr:cNvSpPr>
      </xdr:nvSpPr>
      <xdr:spPr>
        <a:xfrm>
          <a:off x="50968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7" name="Line 197"/>
        <xdr:cNvSpPr>
          <a:spLocks/>
        </xdr:cNvSpPr>
      </xdr:nvSpPr>
      <xdr:spPr>
        <a:xfrm>
          <a:off x="54359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98" name="Line 198"/>
        <xdr:cNvSpPr>
          <a:spLocks/>
        </xdr:cNvSpPr>
      </xdr:nvSpPr>
      <xdr:spPr>
        <a:xfrm>
          <a:off x="55206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199"/>
        <xdr:cNvSpPr>
          <a:spLocks/>
        </xdr:cNvSpPr>
      </xdr:nvSpPr>
      <xdr:spPr>
        <a:xfrm>
          <a:off x="56054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00"/>
        <xdr:cNvSpPr>
          <a:spLocks/>
        </xdr:cNvSpPr>
      </xdr:nvSpPr>
      <xdr:spPr>
        <a:xfrm>
          <a:off x="56902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01" name="Line 201"/>
        <xdr:cNvSpPr>
          <a:spLocks/>
        </xdr:cNvSpPr>
      </xdr:nvSpPr>
      <xdr:spPr>
        <a:xfrm>
          <a:off x="60293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2" name="Line 202"/>
        <xdr:cNvSpPr>
          <a:spLocks/>
        </xdr:cNvSpPr>
      </xdr:nvSpPr>
      <xdr:spPr>
        <a:xfrm>
          <a:off x="63684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3" name="Line 203"/>
        <xdr:cNvSpPr>
          <a:spLocks/>
        </xdr:cNvSpPr>
      </xdr:nvSpPr>
      <xdr:spPr>
        <a:xfrm>
          <a:off x="64531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04" name="Line 204"/>
        <xdr:cNvSpPr>
          <a:spLocks/>
        </xdr:cNvSpPr>
      </xdr:nvSpPr>
      <xdr:spPr>
        <a:xfrm>
          <a:off x="66227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05" name="Line 205"/>
        <xdr:cNvSpPr>
          <a:spLocks/>
        </xdr:cNvSpPr>
      </xdr:nvSpPr>
      <xdr:spPr>
        <a:xfrm>
          <a:off x="67075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6" name="Line 206"/>
        <xdr:cNvSpPr>
          <a:spLocks/>
        </xdr:cNvSpPr>
      </xdr:nvSpPr>
      <xdr:spPr>
        <a:xfrm>
          <a:off x="71313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07" name="Line 207"/>
        <xdr:cNvSpPr>
          <a:spLocks/>
        </xdr:cNvSpPr>
      </xdr:nvSpPr>
      <xdr:spPr>
        <a:xfrm>
          <a:off x="72161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08" name="Line 208"/>
        <xdr:cNvSpPr>
          <a:spLocks/>
        </xdr:cNvSpPr>
      </xdr:nvSpPr>
      <xdr:spPr>
        <a:xfrm>
          <a:off x="73856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09" name="Line 209"/>
        <xdr:cNvSpPr>
          <a:spLocks/>
        </xdr:cNvSpPr>
      </xdr:nvSpPr>
      <xdr:spPr>
        <a:xfrm>
          <a:off x="73856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10" name="Line 210"/>
        <xdr:cNvSpPr>
          <a:spLocks/>
        </xdr:cNvSpPr>
      </xdr:nvSpPr>
      <xdr:spPr>
        <a:xfrm>
          <a:off x="49272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11" name="Line 211"/>
        <xdr:cNvSpPr>
          <a:spLocks/>
        </xdr:cNvSpPr>
      </xdr:nvSpPr>
      <xdr:spPr>
        <a:xfrm>
          <a:off x="57750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12" name="Line 212"/>
        <xdr:cNvSpPr>
          <a:spLocks/>
        </xdr:cNvSpPr>
      </xdr:nvSpPr>
      <xdr:spPr>
        <a:xfrm>
          <a:off x="58597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13" name="Line 213"/>
        <xdr:cNvSpPr>
          <a:spLocks/>
        </xdr:cNvSpPr>
      </xdr:nvSpPr>
      <xdr:spPr>
        <a:xfrm>
          <a:off x="65379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14" name="Line 214"/>
        <xdr:cNvSpPr>
          <a:spLocks/>
        </xdr:cNvSpPr>
      </xdr:nvSpPr>
      <xdr:spPr>
        <a:xfrm>
          <a:off x="74704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15" name="Line 215"/>
        <xdr:cNvSpPr>
          <a:spLocks/>
        </xdr:cNvSpPr>
      </xdr:nvSpPr>
      <xdr:spPr>
        <a:xfrm>
          <a:off x="41643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16" name="Line 216"/>
        <xdr:cNvSpPr>
          <a:spLocks/>
        </xdr:cNvSpPr>
      </xdr:nvSpPr>
      <xdr:spPr>
        <a:xfrm>
          <a:off x="42491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17" name="Line 217"/>
        <xdr:cNvSpPr>
          <a:spLocks/>
        </xdr:cNvSpPr>
      </xdr:nvSpPr>
      <xdr:spPr>
        <a:xfrm>
          <a:off x="3486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18" name="Line 218"/>
        <xdr:cNvSpPr>
          <a:spLocks/>
        </xdr:cNvSpPr>
      </xdr:nvSpPr>
      <xdr:spPr>
        <a:xfrm>
          <a:off x="3570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19" name="Line 219"/>
        <xdr:cNvSpPr>
          <a:spLocks/>
        </xdr:cNvSpPr>
      </xdr:nvSpPr>
      <xdr:spPr>
        <a:xfrm>
          <a:off x="3655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20" name="Line 220"/>
        <xdr:cNvSpPr>
          <a:spLocks/>
        </xdr:cNvSpPr>
      </xdr:nvSpPr>
      <xdr:spPr>
        <a:xfrm>
          <a:off x="43338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21" name="Line 221"/>
        <xdr:cNvSpPr>
          <a:spLocks/>
        </xdr:cNvSpPr>
      </xdr:nvSpPr>
      <xdr:spPr>
        <a:xfrm>
          <a:off x="44186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2" name="Line 222"/>
        <xdr:cNvSpPr>
          <a:spLocks/>
        </xdr:cNvSpPr>
      </xdr:nvSpPr>
      <xdr:spPr>
        <a:xfrm>
          <a:off x="45034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23" name="Line 223"/>
        <xdr:cNvSpPr>
          <a:spLocks/>
        </xdr:cNvSpPr>
      </xdr:nvSpPr>
      <xdr:spPr>
        <a:xfrm>
          <a:off x="49272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24" name="Line 224"/>
        <xdr:cNvSpPr>
          <a:spLocks/>
        </xdr:cNvSpPr>
      </xdr:nvSpPr>
      <xdr:spPr>
        <a:xfrm>
          <a:off x="50120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5" name="Line 225"/>
        <xdr:cNvSpPr>
          <a:spLocks/>
        </xdr:cNvSpPr>
      </xdr:nvSpPr>
      <xdr:spPr>
        <a:xfrm>
          <a:off x="50968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6" name="Line 226"/>
        <xdr:cNvSpPr>
          <a:spLocks/>
        </xdr:cNvSpPr>
      </xdr:nvSpPr>
      <xdr:spPr>
        <a:xfrm>
          <a:off x="57750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27" name="Line 227"/>
        <xdr:cNvSpPr>
          <a:spLocks/>
        </xdr:cNvSpPr>
      </xdr:nvSpPr>
      <xdr:spPr>
        <a:xfrm>
          <a:off x="58597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28" name="Line 228"/>
        <xdr:cNvSpPr>
          <a:spLocks/>
        </xdr:cNvSpPr>
      </xdr:nvSpPr>
      <xdr:spPr>
        <a:xfrm>
          <a:off x="59445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29" name="Line 229"/>
        <xdr:cNvSpPr>
          <a:spLocks/>
        </xdr:cNvSpPr>
      </xdr:nvSpPr>
      <xdr:spPr>
        <a:xfrm>
          <a:off x="63684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30" name="Line 230"/>
        <xdr:cNvSpPr>
          <a:spLocks/>
        </xdr:cNvSpPr>
      </xdr:nvSpPr>
      <xdr:spPr>
        <a:xfrm>
          <a:off x="64531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31" name="Line 231"/>
        <xdr:cNvSpPr>
          <a:spLocks/>
        </xdr:cNvSpPr>
      </xdr:nvSpPr>
      <xdr:spPr>
        <a:xfrm>
          <a:off x="65379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2" name="Line 232"/>
        <xdr:cNvSpPr>
          <a:spLocks/>
        </xdr:cNvSpPr>
      </xdr:nvSpPr>
      <xdr:spPr>
        <a:xfrm>
          <a:off x="34013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33" name="Line 233"/>
        <xdr:cNvSpPr>
          <a:spLocks/>
        </xdr:cNvSpPr>
      </xdr:nvSpPr>
      <xdr:spPr>
        <a:xfrm>
          <a:off x="3740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234" name="Line 234"/>
        <xdr:cNvSpPr>
          <a:spLocks/>
        </xdr:cNvSpPr>
      </xdr:nvSpPr>
      <xdr:spPr>
        <a:xfrm>
          <a:off x="38252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35" name="Line 235"/>
        <xdr:cNvSpPr>
          <a:spLocks/>
        </xdr:cNvSpPr>
      </xdr:nvSpPr>
      <xdr:spPr>
        <a:xfrm>
          <a:off x="3910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36" name="Line 236"/>
        <xdr:cNvSpPr>
          <a:spLocks/>
        </xdr:cNvSpPr>
      </xdr:nvSpPr>
      <xdr:spPr>
        <a:xfrm>
          <a:off x="3994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37" name="Line 237"/>
        <xdr:cNvSpPr>
          <a:spLocks/>
        </xdr:cNvSpPr>
      </xdr:nvSpPr>
      <xdr:spPr>
        <a:xfrm>
          <a:off x="42491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238" name="Line 238"/>
        <xdr:cNvSpPr>
          <a:spLocks/>
        </xdr:cNvSpPr>
      </xdr:nvSpPr>
      <xdr:spPr>
        <a:xfrm>
          <a:off x="45881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39" name="Line 239"/>
        <xdr:cNvSpPr>
          <a:spLocks/>
        </xdr:cNvSpPr>
      </xdr:nvSpPr>
      <xdr:spPr>
        <a:xfrm>
          <a:off x="47577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40" name="Line 240"/>
        <xdr:cNvSpPr>
          <a:spLocks/>
        </xdr:cNvSpPr>
      </xdr:nvSpPr>
      <xdr:spPr>
        <a:xfrm>
          <a:off x="48425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41" name="Line 241"/>
        <xdr:cNvSpPr>
          <a:spLocks/>
        </xdr:cNvSpPr>
      </xdr:nvSpPr>
      <xdr:spPr>
        <a:xfrm>
          <a:off x="51816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42" name="Line 242"/>
        <xdr:cNvSpPr>
          <a:spLocks/>
        </xdr:cNvSpPr>
      </xdr:nvSpPr>
      <xdr:spPr>
        <a:xfrm>
          <a:off x="52663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243" name="Line 243"/>
        <xdr:cNvSpPr>
          <a:spLocks/>
        </xdr:cNvSpPr>
      </xdr:nvSpPr>
      <xdr:spPr>
        <a:xfrm>
          <a:off x="53511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4" name="Line 244"/>
        <xdr:cNvSpPr>
          <a:spLocks/>
        </xdr:cNvSpPr>
      </xdr:nvSpPr>
      <xdr:spPr>
        <a:xfrm>
          <a:off x="56902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45" name="Line 245"/>
        <xdr:cNvSpPr>
          <a:spLocks/>
        </xdr:cNvSpPr>
      </xdr:nvSpPr>
      <xdr:spPr>
        <a:xfrm>
          <a:off x="60293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246" name="Line 246"/>
        <xdr:cNvSpPr>
          <a:spLocks/>
        </xdr:cNvSpPr>
      </xdr:nvSpPr>
      <xdr:spPr>
        <a:xfrm>
          <a:off x="61988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247" name="Line 247"/>
        <xdr:cNvSpPr>
          <a:spLocks/>
        </xdr:cNvSpPr>
      </xdr:nvSpPr>
      <xdr:spPr>
        <a:xfrm>
          <a:off x="62836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48" name="Line 248"/>
        <xdr:cNvSpPr>
          <a:spLocks/>
        </xdr:cNvSpPr>
      </xdr:nvSpPr>
      <xdr:spPr>
        <a:xfrm>
          <a:off x="66227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49" name="Line 249"/>
        <xdr:cNvSpPr>
          <a:spLocks/>
        </xdr:cNvSpPr>
      </xdr:nvSpPr>
      <xdr:spPr>
        <a:xfrm>
          <a:off x="67075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250" name="Line 250"/>
        <xdr:cNvSpPr>
          <a:spLocks/>
        </xdr:cNvSpPr>
      </xdr:nvSpPr>
      <xdr:spPr>
        <a:xfrm>
          <a:off x="67922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1" name="Line 251"/>
        <xdr:cNvSpPr>
          <a:spLocks/>
        </xdr:cNvSpPr>
      </xdr:nvSpPr>
      <xdr:spPr>
        <a:xfrm>
          <a:off x="46729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52" name="Line 252"/>
        <xdr:cNvSpPr>
          <a:spLocks/>
        </xdr:cNvSpPr>
      </xdr:nvSpPr>
      <xdr:spPr>
        <a:xfrm>
          <a:off x="54359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53" name="Line 253"/>
        <xdr:cNvSpPr>
          <a:spLocks/>
        </xdr:cNvSpPr>
      </xdr:nvSpPr>
      <xdr:spPr>
        <a:xfrm>
          <a:off x="55206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6</xdr:row>
      <xdr:rowOff>0</xdr:rowOff>
    </xdr:from>
    <xdr:to>
      <xdr:col>70</xdr:col>
      <xdr:colOff>0</xdr:colOff>
      <xdr:row>6</xdr:row>
      <xdr:rowOff>0</xdr:rowOff>
    </xdr:to>
    <xdr:sp>
      <xdr:nvSpPr>
        <xdr:cNvPr id="254" name="Line 254"/>
        <xdr:cNvSpPr>
          <a:spLocks/>
        </xdr:cNvSpPr>
      </xdr:nvSpPr>
      <xdr:spPr>
        <a:xfrm>
          <a:off x="61140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255" name="Line 255"/>
        <xdr:cNvSpPr>
          <a:spLocks/>
        </xdr:cNvSpPr>
      </xdr:nvSpPr>
      <xdr:spPr>
        <a:xfrm>
          <a:off x="69618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256" name="Line 256"/>
        <xdr:cNvSpPr>
          <a:spLocks/>
        </xdr:cNvSpPr>
      </xdr:nvSpPr>
      <xdr:spPr>
        <a:xfrm>
          <a:off x="69618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57" name="Line 257"/>
        <xdr:cNvSpPr>
          <a:spLocks/>
        </xdr:cNvSpPr>
      </xdr:nvSpPr>
      <xdr:spPr>
        <a:xfrm>
          <a:off x="40795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58" name="Line 258"/>
        <xdr:cNvSpPr>
          <a:spLocks/>
        </xdr:cNvSpPr>
      </xdr:nvSpPr>
      <xdr:spPr>
        <a:xfrm>
          <a:off x="2892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9" name="Line 259"/>
        <xdr:cNvSpPr>
          <a:spLocks/>
        </xdr:cNvSpPr>
      </xdr:nvSpPr>
      <xdr:spPr>
        <a:xfrm>
          <a:off x="2977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60" name="Line 260"/>
        <xdr:cNvSpPr>
          <a:spLocks/>
        </xdr:cNvSpPr>
      </xdr:nvSpPr>
      <xdr:spPr>
        <a:xfrm>
          <a:off x="3062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61" name="Line 261"/>
        <xdr:cNvSpPr>
          <a:spLocks/>
        </xdr:cNvSpPr>
      </xdr:nvSpPr>
      <xdr:spPr>
        <a:xfrm>
          <a:off x="2807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9525</xdr:colOff>
      <xdr:row>6</xdr:row>
      <xdr:rowOff>0</xdr:rowOff>
    </xdr:from>
    <xdr:to>
      <xdr:col>36</xdr:col>
      <xdr:colOff>9525</xdr:colOff>
      <xdr:row>6</xdr:row>
      <xdr:rowOff>0</xdr:rowOff>
    </xdr:to>
    <xdr:sp>
      <xdr:nvSpPr>
        <xdr:cNvPr id="262" name="Line 262"/>
        <xdr:cNvSpPr>
          <a:spLocks/>
        </xdr:cNvSpPr>
      </xdr:nvSpPr>
      <xdr:spPr>
        <a:xfrm>
          <a:off x="3232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63" name="Line 263"/>
        <xdr:cNvSpPr>
          <a:spLocks/>
        </xdr:cNvSpPr>
      </xdr:nvSpPr>
      <xdr:spPr>
        <a:xfrm>
          <a:off x="3486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64" name="Line 264"/>
        <xdr:cNvSpPr>
          <a:spLocks/>
        </xdr:cNvSpPr>
      </xdr:nvSpPr>
      <xdr:spPr>
        <a:xfrm>
          <a:off x="3570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65" name="Line 265"/>
        <xdr:cNvSpPr>
          <a:spLocks/>
        </xdr:cNvSpPr>
      </xdr:nvSpPr>
      <xdr:spPr>
        <a:xfrm>
          <a:off x="3655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66" name="Line 266"/>
        <xdr:cNvSpPr>
          <a:spLocks/>
        </xdr:cNvSpPr>
      </xdr:nvSpPr>
      <xdr:spPr>
        <a:xfrm>
          <a:off x="43338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67" name="Line 267"/>
        <xdr:cNvSpPr>
          <a:spLocks/>
        </xdr:cNvSpPr>
      </xdr:nvSpPr>
      <xdr:spPr>
        <a:xfrm>
          <a:off x="44186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68" name="Line 268"/>
        <xdr:cNvSpPr>
          <a:spLocks/>
        </xdr:cNvSpPr>
      </xdr:nvSpPr>
      <xdr:spPr>
        <a:xfrm>
          <a:off x="45034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69" name="Line 269"/>
        <xdr:cNvSpPr>
          <a:spLocks/>
        </xdr:cNvSpPr>
      </xdr:nvSpPr>
      <xdr:spPr>
        <a:xfrm>
          <a:off x="49272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70" name="Line 270"/>
        <xdr:cNvSpPr>
          <a:spLocks/>
        </xdr:cNvSpPr>
      </xdr:nvSpPr>
      <xdr:spPr>
        <a:xfrm>
          <a:off x="50120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71" name="Line 271"/>
        <xdr:cNvSpPr>
          <a:spLocks/>
        </xdr:cNvSpPr>
      </xdr:nvSpPr>
      <xdr:spPr>
        <a:xfrm>
          <a:off x="50968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72" name="Line 272"/>
        <xdr:cNvSpPr>
          <a:spLocks/>
        </xdr:cNvSpPr>
      </xdr:nvSpPr>
      <xdr:spPr>
        <a:xfrm>
          <a:off x="57750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73" name="Line 273"/>
        <xdr:cNvSpPr>
          <a:spLocks/>
        </xdr:cNvSpPr>
      </xdr:nvSpPr>
      <xdr:spPr>
        <a:xfrm>
          <a:off x="58597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4" name="Line 274"/>
        <xdr:cNvSpPr>
          <a:spLocks/>
        </xdr:cNvSpPr>
      </xdr:nvSpPr>
      <xdr:spPr>
        <a:xfrm>
          <a:off x="59445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75" name="Line 275"/>
        <xdr:cNvSpPr>
          <a:spLocks/>
        </xdr:cNvSpPr>
      </xdr:nvSpPr>
      <xdr:spPr>
        <a:xfrm>
          <a:off x="63684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76" name="Line 276"/>
        <xdr:cNvSpPr>
          <a:spLocks/>
        </xdr:cNvSpPr>
      </xdr:nvSpPr>
      <xdr:spPr>
        <a:xfrm>
          <a:off x="64531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77" name="Line 277"/>
        <xdr:cNvSpPr>
          <a:spLocks/>
        </xdr:cNvSpPr>
      </xdr:nvSpPr>
      <xdr:spPr>
        <a:xfrm>
          <a:off x="65379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78" name="Line 278"/>
        <xdr:cNvSpPr>
          <a:spLocks/>
        </xdr:cNvSpPr>
      </xdr:nvSpPr>
      <xdr:spPr>
        <a:xfrm>
          <a:off x="3147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9" name="Line 279"/>
        <xdr:cNvSpPr>
          <a:spLocks/>
        </xdr:cNvSpPr>
      </xdr:nvSpPr>
      <xdr:spPr>
        <a:xfrm>
          <a:off x="3316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80" name="Line 280"/>
        <xdr:cNvSpPr>
          <a:spLocks/>
        </xdr:cNvSpPr>
      </xdr:nvSpPr>
      <xdr:spPr>
        <a:xfrm>
          <a:off x="34013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81" name="Line 281"/>
        <xdr:cNvSpPr>
          <a:spLocks/>
        </xdr:cNvSpPr>
      </xdr:nvSpPr>
      <xdr:spPr>
        <a:xfrm>
          <a:off x="3740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282" name="Line 282"/>
        <xdr:cNvSpPr>
          <a:spLocks/>
        </xdr:cNvSpPr>
      </xdr:nvSpPr>
      <xdr:spPr>
        <a:xfrm>
          <a:off x="38252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83" name="Line 283"/>
        <xdr:cNvSpPr>
          <a:spLocks/>
        </xdr:cNvSpPr>
      </xdr:nvSpPr>
      <xdr:spPr>
        <a:xfrm>
          <a:off x="3910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84" name="Line 284"/>
        <xdr:cNvSpPr>
          <a:spLocks/>
        </xdr:cNvSpPr>
      </xdr:nvSpPr>
      <xdr:spPr>
        <a:xfrm>
          <a:off x="3994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85" name="Line 285"/>
        <xdr:cNvSpPr>
          <a:spLocks/>
        </xdr:cNvSpPr>
      </xdr:nvSpPr>
      <xdr:spPr>
        <a:xfrm>
          <a:off x="42491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286" name="Line 286"/>
        <xdr:cNvSpPr>
          <a:spLocks/>
        </xdr:cNvSpPr>
      </xdr:nvSpPr>
      <xdr:spPr>
        <a:xfrm>
          <a:off x="45881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87" name="Line 287"/>
        <xdr:cNvSpPr>
          <a:spLocks/>
        </xdr:cNvSpPr>
      </xdr:nvSpPr>
      <xdr:spPr>
        <a:xfrm>
          <a:off x="47577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88" name="Line 288"/>
        <xdr:cNvSpPr>
          <a:spLocks/>
        </xdr:cNvSpPr>
      </xdr:nvSpPr>
      <xdr:spPr>
        <a:xfrm>
          <a:off x="48425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89" name="Line 289"/>
        <xdr:cNvSpPr>
          <a:spLocks/>
        </xdr:cNvSpPr>
      </xdr:nvSpPr>
      <xdr:spPr>
        <a:xfrm>
          <a:off x="51816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90" name="Line 290"/>
        <xdr:cNvSpPr>
          <a:spLocks/>
        </xdr:cNvSpPr>
      </xdr:nvSpPr>
      <xdr:spPr>
        <a:xfrm>
          <a:off x="52663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291" name="Line 291"/>
        <xdr:cNvSpPr>
          <a:spLocks/>
        </xdr:cNvSpPr>
      </xdr:nvSpPr>
      <xdr:spPr>
        <a:xfrm>
          <a:off x="53511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92" name="Line 292"/>
        <xdr:cNvSpPr>
          <a:spLocks/>
        </xdr:cNvSpPr>
      </xdr:nvSpPr>
      <xdr:spPr>
        <a:xfrm>
          <a:off x="56902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93" name="Line 293"/>
        <xdr:cNvSpPr>
          <a:spLocks/>
        </xdr:cNvSpPr>
      </xdr:nvSpPr>
      <xdr:spPr>
        <a:xfrm>
          <a:off x="60293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294" name="Line 294"/>
        <xdr:cNvSpPr>
          <a:spLocks/>
        </xdr:cNvSpPr>
      </xdr:nvSpPr>
      <xdr:spPr>
        <a:xfrm>
          <a:off x="61988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295" name="Line 295"/>
        <xdr:cNvSpPr>
          <a:spLocks/>
        </xdr:cNvSpPr>
      </xdr:nvSpPr>
      <xdr:spPr>
        <a:xfrm>
          <a:off x="62836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96" name="Line 296"/>
        <xdr:cNvSpPr>
          <a:spLocks/>
        </xdr:cNvSpPr>
      </xdr:nvSpPr>
      <xdr:spPr>
        <a:xfrm>
          <a:off x="66227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7" name="Line 297"/>
        <xdr:cNvSpPr>
          <a:spLocks/>
        </xdr:cNvSpPr>
      </xdr:nvSpPr>
      <xdr:spPr>
        <a:xfrm>
          <a:off x="67075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298" name="Line 298"/>
        <xdr:cNvSpPr>
          <a:spLocks/>
        </xdr:cNvSpPr>
      </xdr:nvSpPr>
      <xdr:spPr>
        <a:xfrm>
          <a:off x="67922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4713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89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4798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4883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831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2001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56007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4752975" y="0"/>
          <a:ext cx="424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900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2001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1153477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9525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200120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259461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42</xdr:col>
      <xdr:colOff>9525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3442335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9525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403574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3272790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18316575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390525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9839325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19164300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24250650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52</xdr:col>
      <xdr:colOff>19050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38661975" y="0"/>
          <a:ext cx="680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33575625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70" name="Line 170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171" name="Line 171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172" name="Line 172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173" name="Line 173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174" name="Line 174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75" name="Line 175"/>
        <xdr:cNvSpPr>
          <a:spLocks/>
        </xdr:cNvSpPr>
      </xdr:nvSpPr>
      <xdr:spPr>
        <a:xfrm>
          <a:off x="23402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76" name="Line 176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77" name="Line 177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178" name="Line 178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79" name="Line 179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80" name="Line 180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81" name="Line 181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82" name="Line 182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83" name="Line 183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84" name="Line 184"/>
        <xdr:cNvSpPr>
          <a:spLocks/>
        </xdr:cNvSpPr>
      </xdr:nvSpPr>
      <xdr:spPr>
        <a:xfrm>
          <a:off x="4713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85" name="Line 185"/>
        <xdr:cNvSpPr>
          <a:spLocks/>
        </xdr:cNvSpPr>
      </xdr:nvSpPr>
      <xdr:spPr>
        <a:xfrm>
          <a:off x="8991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86" name="Line 186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87" name="Line 187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188" name="Line 188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89" name="Line 189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90" name="Line 190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191" name="Line 191"/>
        <xdr:cNvSpPr>
          <a:spLocks/>
        </xdr:cNvSpPr>
      </xdr:nvSpPr>
      <xdr:spPr>
        <a:xfrm>
          <a:off x="17468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92" name="Line 192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193" name="Line 193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194" name="Line 194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95" name="Line 195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196" name="Line 196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97" name="Line 197"/>
        <xdr:cNvSpPr>
          <a:spLocks/>
        </xdr:cNvSpPr>
      </xdr:nvSpPr>
      <xdr:spPr>
        <a:xfrm>
          <a:off x="31032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880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99" name="Line 199"/>
        <xdr:cNvSpPr>
          <a:spLocks/>
        </xdr:cNvSpPr>
      </xdr:nvSpPr>
      <xdr:spPr>
        <a:xfrm>
          <a:off x="32727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00" name="Line 200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01" name="Line 201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02" name="Line 202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03" name="Line 203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4" name="Line 204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05" name="Line 205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06" name="Line 206"/>
        <xdr:cNvSpPr>
          <a:spLocks/>
        </xdr:cNvSpPr>
      </xdr:nvSpPr>
      <xdr:spPr>
        <a:xfrm>
          <a:off x="4798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07" name="Line 207"/>
        <xdr:cNvSpPr>
          <a:spLocks/>
        </xdr:cNvSpPr>
      </xdr:nvSpPr>
      <xdr:spPr>
        <a:xfrm>
          <a:off x="4883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08" name="Line 208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09" name="Line 209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10" name="Line 210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11" name="Line 211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12" name="Line 212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13" name="Line 213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14" name="Line 214"/>
        <xdr:cNvSpPr>
          <a:spLocks/>
        </xdr:cNvSpPr>
      </xdr:nvSpPr>
      <xdr:spPr>
        <a:xfrm>
          <a:off x="5137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215" name="Line 215"/>
        <xdr:cNvSpPr>
          <a:spLocks/>
        </xdr:cNvSpPr>
      </xdr:nvSpPr>
      <xdr:spPr>
        <a:xfrm>
          <a:off x="18316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16" name="Line 216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217" name="Line 217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18" name="Line 218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219" name="Line 219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20" name="Line 220"/>
        <xdr:cNvSpPr>
          <a:spLocks/>
        </xdr:cNvSpPr>
      </xdr:nvSpPr>
      <xdr:spPr>
        <a:xfrm>
          <a:off x="20012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21" name="Line 221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2" name="Line 222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23" name="Line 223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224" name="Line 224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5" name="Line 225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26" name="Line 226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7" name="Line 227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28" name="Line 228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9" name="Line 229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30" name="Line 230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31" name="Line 231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32" name="Line 232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33" name="Line 233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234" name="Line 234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35" name="Line 235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36" name="Line 236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37" name="Line 237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238" name="Line 238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239" name="Line 239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40" name="Line 240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1" name="Line 241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42" name="Line 242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43" name="Line 243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44" name="Line 244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45" name="Line 245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46" name="Line 246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47" name="Line 247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8" name="Line 248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9" name="Line 249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50" name="Line 250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251" name="Line 251"/>
        <xdr:cNvSpPr>
          <a:spLocks/>
        </xdr:cNvSpPr>
      </xdr:nvSpPr>
      <xdr:spPr>
        <a:xfrm>
          <a:off x="23402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032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53" name="Line 253"/>
        <xdr:cNvSpPr>
          <a:spLocks/>
        </xdr:cNvSpPr>
      </xdr:nvSpPr>
      <xdr:spPr>
        <a:xfrm>
          <a:off x="31880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254" name="Line 254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5" name="Line 255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6" name="Line 256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57" name="Line 257"/>
        <xdr:cNvSpPr>
          <a:spLocks/>
        </xdr:cNvSpPr>
      </xdr:nvSpPr>
      <xdr:spPr>
        <a:xfrm>
          <a:off x="17468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258" name="Line 258"/>
        <xdr:cNvSpPr>
          <a:spLocks/>
        </xdr:cNvSpPr>
      </xdr:nvSpPr>
      <xdr:spPr>
        <a:xfrm>
          <a:off x="5600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>
      <xdr:nvSpPr>
        <xdr:cNvPr id="259" name="Line 259"/>
        <xdr:cNvSpPr>
          <a:spLocks/>
        </xdr:cNvSpPr>
      </xdr:nvSpPr>
      <xdr:spPr>
        <a:xfrm>
          <a:off x="6448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260" name="Line 260"/>
        <xdr:cNvSpPr>
          <a:spLocks/>
        </xdr:cNvSpPr>
      </xdr:nvSpPr>
      <xdr:spPr>
        <a:xfrm>
          <a:off x="7296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261" name="Line 261"/>
        <xdr:cNvSpPr>
          <a:spLocks/>
        </xdr:cNvSpPr>
      </xdr:nvSpPr>
      <xdr:spPr>
        <a:xfrm>
          <a:off x="4752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6</xdr:row>
      <xdr:rowOff>0</xdr:rowOff>
    </xdr:from>
    <xdr:to>
      <xdr:col>9</xdr:col>
      <xdr:colOff>9525</xdr:colOff>
      <xdr:row>6</xdr:row>
      <xdr:rowOff>0</xdr:rowOff>
    </xdr:to>
    <xdr:sp>
      <xdr:nvSpPr>
        <xdr:cNvPr id="262" name="Line 262"/>
        <xdr:cNvSpPr>
          <a:spLocks/>
        </xdr:cNvSpPr>
      </xdr:nvSpPr>
      <xdr:spPr>
        <a:xfrm>
          <a:off x="900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263" name="Line 263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64" name="Line 264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265" name="Line 265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66" name="Line 266"/>
        <xdr:cNvSpPr>
          <a:spLocks/>
        </xdr:cNvSpPr>
      </xdr:nvSpPr>
      <xdr:spPr>
        <a:xfrm>
          <a:off x="20012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67" name="Line 267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68" name="Line 268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69" name="Line 269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270" name="Line 270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71" name="Line 271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72" name="Line 272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73" name="Line 273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74" name="Line 274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75" name="Line 275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76" name="Line 276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77" name="Line 277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278" name="Line 278"/>
        <xdr:cNvSpPr>
          <a:spLocks/>
        </xdr:cNvSpPr>
      </xdr:nvSpPr>
      <xdr:spPr>
        <a:xfrm>
          <a:off x="8143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279" name="Line 279"/>
        <xdr:cNvSpPr>
          <a:spLocks/>
        </xdr:cNvSpPr>
      </xdr:nvSpPr>
      <xdr:spPr>
        <a:xfrm>
          <a:off x="9839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80" name="Line 280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81" name="Line 281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282" name="Line 282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83" name="Line 283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84" name="Line 284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85" name="Line 285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286" name="Line 286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287" name="Line 287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88" name="Line 288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89" name="Line 289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90" name="Line 290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91" name="Line 291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92" name="Line 292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93" name="Line 293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94" name="Line 294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95" name="Line 295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96" name="Line 296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97" name="Line 297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98" name="Line 298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1346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1427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14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102298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75152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1347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70104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1427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142779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21545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2235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183070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155924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21555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150876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2235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223551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2962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30432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263842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236696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29632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231648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30432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304323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37699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3850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38</xdr:col>
      <xdr:colOff>9525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344614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39</xdr:col>
      <xdr:colOff>9525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317468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9525</xdr:colOff>
      <xdr:row>0</xdr:row>
      <xdr:rowOff>0</xdr:rowOff>
    </xdr:from>
    <xdr:to>
      <xdr:col>39</xdr:col>
      <xdr:colOff>9525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3770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312420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3850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385095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>
          <a:off x="45777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9" name="Line 41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1" name="Line 42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3" name="Line 42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5" name="Line 42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7" name="Line 42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9" name="Line 42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1" name="Line 43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3" name="Line 43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5" name="Line 43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7" name="Line 43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9" name="Line 43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1" name="Line 44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3" name="Line 44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5" name="Line 44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47" name="Line 447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49" name="Line 449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1" name="Line 45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3" name="Line 45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5" name="Line 45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7" name="Line 45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9" name="Line 45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1" name="Line 46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3" name="Line 46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5" name="Line 46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467" name="Line 467"/>
        <xdr:cNvSpPr>
          <a:spLocks/>
        </xdr:cNvSpPr>
      </xdr:nvSpPr>
      <xdr:spPr>
        <a:xfrm>
          <a:off x="4658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9" name="Line 46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1" name="Line 47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3" name="Line 47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5" name="Line 47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7" name="Line 47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9" name="Line 47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1" name="Line 48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3" name="Line 48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5" name="Line 48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7" name="Line 48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9" name="Line 48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1" name="Line 49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3" name="Line 49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495" name="Line 495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46</xdr:col>
      <xdr:colOff>9525</xdr:colOff>
      <xdr:row>0</xdr:row>
      <xdr:rowOff>0</xdr:rowOff>
    </xdr:to>
    <xdr:sp>
      <xdr:nvSpPr>
        <xdr:cNvPr id="497" name="Line 497"/>
        <xdr:cNvSpPr>
          <a:spLocks/>
        </xdr:cNvSpPr>
      </xdr:nvSpPr>
      <xdr:spPr>
        <a:xfrm>
          <a:off x="425386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47</xdr:col>
      <xdr:colOff>9525</xdr:colOff>
      <xdr:row>0</xdr:row>
      <xdr:rowOff>0</xdr:rowOff>
    </xdr:to>
    <xdr:sp>
      <xdr:nvSpPr>
        <xdr:cNvPr id="499" name="Line 499"/>
        <xdr:cNvSpPr>
          <a:spLocks/>
        </xdr:cNvSpPr>
      </xdr:nvSpPr>
      <xdr:spPr>
        <a:xfrm>
          <a:off x="398240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9525</xdr:colOff>
      <xdr:row>0</xdr:row>
      <xdr:rowOff>0</xdr:rowOff>
    </xdr:from>
    <xdr:to>
      <xdr:col>47</xdr:col>
      <xdr:colOff>9525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>
          <a:off x="4578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1" name="Line 50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3" name="Line 50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5" name="Line 50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7" name="Line 50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9" name="Line 50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1" name="Line 51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3" name="Line 51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5" name="Line 51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7" name="Line 51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9" name="Line 51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393192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4658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>
          <a:off x="465867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5385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>
          <a:off x="5466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54</xdr:col>
      <xdr:colOff>9525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>
          <a:off x="506158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55</xdr:col>
      <xdr:colOff>9525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479012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9525</xdr:colOff>
      <xdr:row>0</xdr:row>
      <xdr:rowOff>0</xdr:rowOff>
    </xdr:from>
    <xdr:to>
      <xdr:col>55</xdr:col>
      <xdr:colOff>9525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>
          <a:off x="5386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>
          <a:off x="473964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5466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>
          <a:off x="546639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803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884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884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707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884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803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884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884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707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884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803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884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884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80391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707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70770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65722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884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9" name="Line 41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1" name="Line 42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3" name="Line 42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5" name="Line 42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7" name="Line 42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9" name="Line 42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1" name="Line 43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3" name="Line 43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5" name="Line 43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7" name="Line 43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9" name="Line 43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1" name="Line 44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3" name="Line 44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5" name="Line 44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7" name="Line 44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9" name="Line 44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1" name="Line 45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3" name="Line 45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5" name="Line 45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7" name="Line 45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9" name="Line 45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1" name="Line 46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3" name="Line 46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5" name="Line 46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7" name="Line 46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9" name="Line 46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1" name="Line 47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3" name="Line 47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5" name="Line 47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7" name="Line 47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9" name="Line 47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1" name="Line 48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3" name="Line 48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5" name="Line 48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7" name="Line 48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9" name="Line 48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1" name="Line 49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3" name="Line 49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5" name="Line 49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7" name="Line 49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9" name="Line 49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1" name="Line 50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3" name="Line 50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5" name="Line 50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7" name="Line 50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9" name="Line 50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1" name="Line 51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3" name="Line 51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5" name="Line 51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7" name="Line 51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9" name="Line 51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80" name="Line 580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1" name="Line 581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2" name="Line 582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83" name="Line 583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4" name="Line 584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85" name="Line 585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6" name="Line 586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7" name="Line 587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88" name="Line 588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9" name="Line 589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90" name="Line 590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1" name="Line 591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2" name="Line 592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593" name="Line 593"/>
        <xdr:cNvSpPr>
          <a:spLocks/>
        </xdr:cNvSpPr>
      </xdr:nvSpPr>
      <xdr:spPr>
        <a:xfrm>
          <a:off x="11125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94" name="Line 594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95" name="Line 595"/>
        <xdr:cNvSpPr>
          <a:spLocks/>
        </xdr:cNvSpPr>
      </xdr:nvSpPr>
      <xdr:spPr>
        <a:xfrm>
          <a:off x="10163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96" name="Line 596"/>
        <xdr:cNvSpPr>
          <a:spLocks/>
        </xdr:cNvSpPr>
      </xdr:nvSpPr>
      <xdr:spPr>
        <a:xfrm>
          <a:off x="9658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7" name="Line 597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98" name="Line 598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9" name="Line 599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0" name="Line 600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01" name="Line 601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2" name="Line 602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03" name="Line 603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4" name="Line 604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5" name="Line 605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06" name="Line 606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7" name="Line 607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08" name="Line 608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9" name="Line 609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0" name="Line 610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11" name="Line 611"/>
        <xdr:cNvSpPr>
          <a:spLocks/>
        </xdr:cNvSpPr>
      </xdr:nvSpPr>
      <xdr:spPr>
        <a:xfrm>
          <a:off x="11125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12" name="Line 612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13" name="Line 613"/>
        <xdr:cNvSpPr>
          <a:spLocks/>
        </xdr:cNvSpPr>
      </xdr:nvSpPr>
      <xdr:spPr>
        <a:xfrm>
          <a:off x="10163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14" name="Line 614"/>
        <xdr:cNvSpPr>
          <a:spLocks/>
        </xdr:cNvSpPr>
      </xdr:nvSpPr>
      <xdr:spPr>
        <a:xfrm>
          <a:off x="9658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5" name="Line 615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16" name="Line 616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7" name="Line 617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8" name="Line 618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19" name="Line 619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0" name="Line 620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21" name="Line 621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2" name="Line 622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3" name="Line 623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24" name="Line 624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5" name="Line 625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26" name="Line 626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7" name="Line 627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8" name="Line 628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29" name="Line 629"/>
        <xdr:cNvSpPr>
          <a:spLocks/>
        </xdr:cNvSpPr>
      </xdr:nvSpPr>
      <xdr:spPr>
        <a:xfrm>
          <a:off x="11125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30" name="Line 630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1" name="Line 631"/>
        <xdr:cNvSpPr>
          <a:spLocks/>
        </xdr:cNvSpPr>
      </xdr:nvSpPr>
      <xdr:spPr>
        <a:xfrm>
          <a:off x="10163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2" name="Line 632"/>
        <xdr:cNvSpPr>
          <a:spLocks/>
        </xdr:cNvSpPr>
      </xdr:nvSpPr>
      <xdr:spPr>
        <a:xfrm>
          <a:off x="9658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3" name="Line 633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34" name="Line 634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5" name="Line 635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6" name="Line 636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37" name="Line 637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8" name="Line 638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39" name="Line 639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0" name="Line 640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1" name="Line 641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2" name="Line 642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3" name="Line 643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44" name="Line 644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5" name="Line 645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6" name="Line 646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47" name="Line 647"/>
        <xdr:cNvSpPr>
          <a:spLocks/>
        </xdr:cNvSpPr>
      </xdr:nvSpPr>
      <xdr:spPr>
        <a:xfrm>
          <a:off x="11125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8" name="Line 648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49" name="Line 649"/>
        <xdr:cNvSpPr>
          <a:spLocks/>
        </xdr:cNvSpPr>
      </xdr:nvSpPr>
      <xdr:spPr>
        <a:xfrm>
          <a:off x="10163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50" name="Line 650"/>
        <xdr:cNvSpPr>
          <a:spLocks/>
        </xdr:cNvSpPr>
      </xdr:nvSpPr>
      <xdr:spPr>
        <a:xfrm>
          <a:off x="9658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51" name="Line 651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52" name="Line 652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3" name="Line 653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4" name="Line 654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55" name="Line 655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6" name="Line 656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57" name="Line 657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8" name="Line 658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9" name="Line 659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60" name="Line 660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1" name="Line 661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62" name="Line 662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3" name="Line 663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4" name="Line 664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665" name="Line 665"/>
        <xdr:cNvSpPr>
          <a:spLocks/>
        </xdr:cNvSpPr>
      </xdr:nvSpPr>
      <xdr:spPr>
        <a:xfrm>
          <a:off x="75933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66" name="Line 666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67" name="Line 667"/>
        <xdr:cNvSpPr>
          <a:spLocks/>
        </xdr:cNvSpPr>
      </xdr:nvSpPr>
      <xdr:spPr>
        <a:xfrm>
          <a:off x="74971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68" name="Line 668"/>
        <xdr:cNvSpPr>
          <a:spLocks/>
        </xdr:cNvSpPr>
      </xdr:nvSpPr>
      <xdr:spPr>
        <a:xfrm>
          <a:off x="74466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9" name="Line 669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70" name="Line 670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1" name="Line 671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2" name="Line 672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73" name="Line 673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4" name="Line 674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75" name="Line 675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6" name="Line 676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7" name="Line 677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78" name="Line 678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9" name="Line 679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80" name="Line 680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1" name="Line 681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2" name="Line 682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683" name="Line 683"/>
        <xdr:cNvSpPr>
          <a:spLocks/>
        </xdr:cNvSpPr>
      </xdr:nvSpPr>
      <xdr:spPr>
        <a:xfrm>
          <a:off x="75933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84" name="Line 684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85" name="Line 685"/>
        <xdr:cNvSpPr>
          <a:spLocks/>
        </xdr:cNvSpPr>
      </xdr:nvSpPr>
      <xdr:spPr>
        <a:xfrm>
          <a:off x="74971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86" name="Line 686"/>
        <xdr:cNvSpPr>
          <a:spLocks/>
        </xdr:cNvSpPr>
      </xdr:nvSpPr>
      <xdr:spPr>
        <a:xfrm>
          <a:off x="74466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7" name="Line 687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88" name="Line 688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9" name="Line 689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0" name="Line 690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91" name="Line 691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2" name="Line 692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93" name="Line 693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4" name="Line 694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5" name="Line 695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96" name="Line 696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7" name="Line 697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98" name="Line 698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9" name="Line 699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0" name="Line 700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701" name="Line 701"/>
        <xdr:cNvSpPr>
          <a:spLocks/>
        </xdr:cNvSpPr>
      </xdr:nvSpPr>
      <xdr:spPr>
        <a:xfrm>
          <a:off x="75933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02" name="Line 702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03" name="Line 703"/>
        <xdr:cNvSpPr>
          <a:spLocks/>
        </xdr:cNvSpPr>
      </xdr:nvSpPr>
      <xdr:spPr>
        <a:xfrm>
          <a:off x="74971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04" name="Line 704"/>
        <xdr:cNvSpPr>
          <a:spLocks/>
        </xdr:cNvSpPr>
      </xdr:nvSpPr>
      <xdr:spPr>
        <a:xfrm>
          <a:off x="74466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5" name="Line 705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06" name="Line 706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7" name="Line 707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8" name="Line 708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09" name="Line 709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0" name="Line 710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11" name="Line 711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2" name="Line 712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3" name="Line 713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14" name="Line 714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5" name="Line 715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16" name="Line 716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7" name="Line 717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8" name="Line 718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719" name="Line 719"/>
        <xdr:cNvSpPr>
          <a:spLocks/>
        </xdr:cNvSpPr>
      </xdr:nvSpPr>
      <xdr:spPr>
        <a:xfrm>
          <a:off x="75933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20" name="Line 720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21" name="Line 721"/>
        <xdr:cNvSpPr>
          <a:spLocks/>
        </xdr:cNvSpPr>
      </xdr:nvSpPr>
      <xdr:spPr>
        <a:xfrm>
          <a:off x="74971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22" name="Line 722"/>
        <xdr:cNvSpPr>
          <a:spLocks/>
        </xdr:cNvSpPr>
      </xdr:nvSpPr>
      <xdr:spPr>
        <a:xfrm>
          <a:off x="74466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23" name="Line 723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24" name="Line 724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5" name="Line 725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6" name="Line 726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27" name="Line 727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8" name="Line 728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29" name="Line 729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0" name="Line 730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1" name="Line 731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32" name="Line 732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3" name="Line 733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34" name="Line 734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5" name="Line 735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6" name="Line 736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37" name="Line 737"/>
        <xdr:cNvSpPr>
          <a:spLocks/>
        </xdr:cNvSpPr>
      </xdr:nvSpPr>
      <xdr:spPr>
        <a:xfrm>
          <a:off x="72847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38" name="Line 738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39" name="Line 739"/>
        <xdr:cNvSpPr>
          <a:spLocks/>
        </xdr:cNvSpPr>
      </xdr:nvSpPr>
      <xdr:spPr>
        <a:xfrm>
          <a:off x="71885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40" name="Line 740"/>
        <xdr:cNvSpPr>
          <a:spLocks/>
        </xdr:cNvSpPr>
      </xdr:nvSpPr>
      <xdr:spPr>
        <a:xfrm>
          <a:off x="71380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1" name="Line 741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42" name="Line 742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3" name="Line 743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4" name="Line 744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45" name="Line 745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6" name="Line 746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47" name="Line 747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8" name="Line 748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9" name="Line 749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50" name="Line 750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1" name="Line 751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52" name="Line 752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3" name="Line 753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4" name="Line 754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55" name="Line 755"/>
        <xdr:cNvSpPr>
          <a:spLocks/>
        </xdr:cNvSpPr>
      </xdr:nvSpPr>
      <xdr:spPr>
        <a:xfrm>
          <a:off x="72847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56" name="Line 756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57" name="Line 757"/>
        <xdr:cNvSpPr>
          <a:spLocks/>
        </xdr:cNvSpPr>
      </xdr:nvSpPr>
      <xdr:spPr>
        <a:xfrm>
          <a:off x="71885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58" name="Line 758"/>
        <xdr:cNvSpPr>
          <a:spLocks/>
        </xdr:cNvSpPr>
      </xdr:nvSpPr>
      <xdr:spPr>
        <a:xfrm>
          <a:off x="71380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9" name="Line 759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60" name="Line 760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1" name="Line 761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2" name="Line 762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63" name="Line 763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4" name="Line 764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65" name="Line 765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6" name="Line 766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7" name="Line 767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68" name="Line 768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9" name="Line 769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70" name="Line 770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1" name="Line 771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2" name="Line 772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73" name="Line 773"/>
        <xdr:cNvSpPr>
          <a:spLocks/>
        </xdr:cNvSpPr>
      </xdr:nvSpPr>
      <xdr:spPr>
        <a:xfrm>
          <a:off x="72847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74" name="Line 774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75" name="Line 775"/>
        <xdr:cNvSpPr>
          <a:spLocks/>
        </xdr:cNvSpPr>
      </xdr:nvSpPr>
      <xdr:spPr>
        <a:xfrm>
          <a:off x="71885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76" name="Line 776"/>
        <xdr:cNvSpPr>
          <a:spLocks/>
        </xdr:cNvSpPr>
      </xdr:nvSpPr>
      <xdr:spPr>
        <a:xfrm>
          <a:off x="71380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7" name="Line 777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78" name="Line 778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9" name="Line 779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0" name="Line 780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81" name="Line 781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2" name="Line 782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83" name="Line 783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4" name="Line 784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5" name="Line 785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86" name="Line 786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7" name="Line 787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88" name="Line 788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9" name="Line 789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90" name="Line 790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91" name="Line 791"/>
        <xdr:cNvSpPr>
          <a:spLocks/>
        </xdr:cNvSpPr>
      </xdr:nvSpPr>
      <xdr:spPr>
        <a:xfrm>
          <a:off x="72847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92" name="Line 792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93" name="Line 793"/>
        <xdr:cNvSpPr>
          <a:spLocks/>
        </xdr:cNvSpPr>
      </xdr:nvSpPr>
      <xdr:spPr>
        <a:xfrm>
          <a:off x="71885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94" name="Line 794"/>
        <xdr:cNvSpPr>
          <a:spLocks/>
        </xdr:cNvSpPr>
      </xdr:nvSpPr>
      <xdr:spPr>
        <a:xfrm>
          <a:off x="71380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95" name="Line 795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796" name="Line 796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797" name="Line 797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798" name="Line 798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799" name="Line 799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0" name="Line 800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01" name="Line 801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2" name="Line 802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3" name="Line 803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04" name="Line 804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5" name="Line 805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06" name="Line 806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7" name="Line 807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8" name="Line 808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09" name="Line 809"/>
        <xdr:cNvSpPr>
          <a:spLocks/>
        </xdr:cNvSpPr>
      </xdr:nvSpPr>
      <xdr:spPr>
        <a:xfrm>
          <a:off x="697611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10" name="Line 810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11" name="Line 811"/>
        <xdr:cNvSpPr>
          <a:spLocks/>
        </xdr:cNvSpPr>
      </xdr:nvSpPr>
      <xdr:spPr>
        <a:xfrm>
          <a:off x="687990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12" name="Line 812"/>
        <xdr:cNvSpPr>
          <a:spLocks/>
        </xdr:cNvSpPr>
      </xdr:nvSpPr>
      <xdr:spPr>
        <a:xfrm>
          <a:off x="682942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3" name="Line 813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14" name="Line 814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5" name="Line 815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6" name="Line 816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17" name="Line 817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8" name="Line 818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19" name="Line 819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0" name="Line 820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1" name="Line 821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22" name="Line 822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3" name="Line 823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24" name="Line 824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5" name="Line 825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6" name="Line 826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27" name="Line 827"/>
        <xdr:cNvSpPr>
          <a:spLocks/>
        </xdr:cNvSpPr>
      </xdr:nvSpPr>
      <xdr:spPr>
        <a:xfrm>
          <a:off x="697611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28" name="Line 828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29" name="Line 829"/>
        <xdr:cNvSpPr>
          <a:spLocks/>
        </xdr:cNvSpPr>
      </xdr:nvSpPr>
      <xdr:spPr>
        <a:xfrm>
          <a:off x="687990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30" name="Line 830"/>
        <xdr:cNvSpPr>
          <a:spLocks/>
        </xdr:cNvSpPr>
      </xdr:nvSpPr>
      <xdr:spPr>
        <a:xfrm>
          <a:off x="682942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1" name="Line 831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32" name="Line 832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3" name="Line 833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4" name="Line 834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35" name="Line 835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6" name="Line 836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37" name="Line 837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8" name="Line 838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9" name="Line 839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40" name="Line 840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1" name="Line 841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42" name="Line 842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3" name="Line 843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4" name="Line 844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45" name="Line 845"/>
        <xdr:cNvSpPr>
          <a:spLocks/>
        </xdr:cNvSpPr>
      </xdr:nvSpPr>
      <xdr:spPr>
        <a:xfrm>
          <a:off x="697611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46" name="Line 846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47" name="Line 847"/>
        <xdr:cNvSpPr>
          <a:spLocks/>
        </xdr:cNvSpPr>
      </xdr:nvSpPr>
      <xdr:spPr>
        <a:xfrm>
          <a:off x="687990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48" name="Line 848"/>
        <xdr:cNvSpPr>
          <a:spLocks/>
        </xdr:cNvSpPr>
      </xdr:nvSpPr>
      <xdr:spPr>
        <a:xfrm>
          <a:off x="682942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9" name="Line 849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50" name="Line 850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1" name="Line 851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2" name="Line 852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53" name="Line 853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4" name="Line 854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55" name="Line 855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6" name="Line 856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7" name="Line 857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58" name="Line 858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9" name="Line 859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60" name="Line 860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1" name="Line 861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2" name="Line 862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63" name="Line 863"/>
        <xdr:cNvSpPr>
          <a:spLocks/>
        </xdr:cNvSpPr>
      </xdr:nvSpPr>
      <xdr:spPr>
        <a:xfrm>
          <a:off x="697611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64" name="Line 864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65" name="Line 865"/>
        <xdr:cNvSpPr>
          <a:spLocks/>
        </xdr:cNvSpPr>
      </xdr:nvSpPr>
      <xdr:spPr>
        <a:xfrm>
          <a:off x="687990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66" name="Line 866"/>
        <xdr:cNvSpPr>
          <a:spLocks/>
        </xdr:cNvSpPr>
      </xdr:nvSpPr>
      <xdr:spPr>
        <a:xfrm>
          <a:off x="682942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7" name="Line 867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68" name="Line 868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69" name="Line 869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0" name="Line 870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71" name="Line 871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2" name="Line 872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73" name="Line 873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4" name="Line 874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5" name="Line 875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76" name="Line 876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7" name="Line 877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78" name="Line 878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9" name="Line 879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0" name="Line 880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881" name="Line 881"/>
        <xdr:cNvSpPr>
          <a:spLocks/>
        </xdr:cNvSpPr>
      </xdr:nvSpPr>
      <xdr:spPr>
        <a:xfrm>
          <a:off x="66675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82" name="Line 882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883" name="Line 883"/>
        <xdr:cNvSpPr>
          <a:spLocks/>
        </xdr:cNvSpPr>
      </xdr:nvSpPr>
      <xdr:spPr>
        <a:xfrm>
          <a:off x="65712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884" name="Line 884"/>
        <xdr:cNvSpPr>
          <a:spLocks/>
        </xdr:cNvSpPr>
      </xdr:nvSpPr>
      <xdr:spPr>
        <a:xfrm>
          <a:off x="65208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5" name="Line 885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86" name="Line 886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7" name="Line 887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8" name="Line 888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89" name="Line 889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0" name="Line 890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91" name="Line 891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2" name="Line 892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3" name="Line 893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94" name="Line 894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5" name="Line 895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96" name="Line 896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7" name="Line 897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8" name="Line 898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899" name="Line 899"/>
        <xdr:cNvSpPr>
          <a:spLocks/>
        </xdr:cNvSpPr>
      </xdr:nvSpPr>
      <xdr:spPr>
        <a:xfrm>
          <a:off x="66675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00" name="Line 900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01" name="Line 901"/>
        <xdr:cNvSpPr>
          <a:spLocks/>
        </xdr:cNvSpPr>
      </xdr:nvSpPr>
      <xdr:spPr>
        <a:xfrm>
          <a:off x="65712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02" name="Line 902"/>
        <xdr:cNvSpPr>
          <a:spLocks/>
        </xdr:cNvSpPr>
      </xdr:nvSpPr>
      <xdr:spPr>
        <a:xfrm>
          <a:off x="65208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3" name="Line 903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04" name="Line 904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5" name="Line 905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6" name="Line 906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07" name="Line 907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8" name="Line 908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09" name="Line 909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0" name="Line 910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1" name="Line 911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12" name="Line 912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3" name="Line 913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14" name="Line 914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5" name="Line 915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6" name="Line 916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917" name="Line 917"/>
        <xdr:cNvSpPr>
          <a:spLocks/>
        </xdr:cNvSpPr>
      </xdr:nvSpPr>
      <xdr:spPr>
        <a:xfrm>
          <a:off x="66675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18" name="Line 918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19" name="Line 919"/>
        <xdr:cNvSpPr>
          <a:spLocks/>
        </xdr:cNvSpPr>
      </xdr:nvSpPr>
      <xdr:spPr>
        <a:xfrm>
          <a:off x="65712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20" name="Line 920"/>
        <xdr:cNvSpPr>
          <a:spLocks/>
        </xdr:cNvSpPr>
      </xdr:nvSpPr>
      <xdr:spPr>
        <a:xfrm>
          <a:off x="65208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1" name="Line 921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22" name="Line 922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3" name="Line 923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4" name="Line 924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25" name="Line 925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6" name="Line 926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27" name="Line 927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8" name="Line 928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9" name="Line 929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30" name="Line 930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1" name="Line 931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32" name="Line 932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3" name="Line 933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4" name="Line 934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935" name="Line 935"/>
        <xdr:cNvSpPr>
          <a:spLocks/>
        </xdr:cNvSpPr>
      </xdr:nvSpPr>
      <xdr:spPr>
        <a:xfrm>
          <a:off x="66675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36" name="Line 936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37" name="Line 937"/>
        <xdr:cNvSpPr>
          <a:spLocks/>
        </xdr:cNvSpPr>
      </xdr:nvSpPr>
      <xdr:spPr>
        <a:xfrm>
          <a:off x="65712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38" name="Line 938"/>
        <xdr:cNvSpPr>
          <a:spLocks/>
        </xdr:cNvSpPr>
      </xdr:nvSpPr>
      <xdr:spPr>
        <a:xfrm>
          <a:off x="65208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9" name="Line 939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40" name="Line 940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1" name="Line 941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2" name="Line 942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43" name="Line 943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4" name="Line 944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45" name="Line 945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6" name="Line 946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7" name="Line 947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48" name="Line 948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9" name="Line 949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50" name="Line 950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1" name="Line 951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2" name="Line 952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53" name="Line 953"/>
        <xdr:cNvSpPr>
          <a:spLocks/>
        </xdr:cNvSpPr>
      </xdr:nvSpPr>
      <xdr:spPr>
        <a:xfrm>
          <a:off x="63588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54" name="Line 954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55" name="Line 955"/>
        <xdr:cNvSpPr>
          <a:spLocks/>
        </xdr:cNvSpPr>
      </xdr:nvSpPr>
      <xdr:spPr>
        <a:xfrm>
          <a:off x="62626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56" name="Line 956"/>
        <xdr:cNvSpPr>
          <a:spLocks/>
        </xdr:cNvSpPr>
      </xdr:nvSpPr>
      <xdr:spPr>
        <a:xfrm>
          <a:off x="62122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7" name="Line 957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58" name="Line 958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9" name="Line 959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0" name="Line 960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61" name="Line 961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2" name="Line 962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63" name="Line 963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4" name="Line 964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5" name="Line 965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66" name="Line 966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7" name="Line 967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68" name="Line 968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9" name="Line 969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0" name="Line 970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71" name="Line 971"/>
        <xdr:cNvSpPr>
          <a:spLocks/>
        </xdr:cNvSpPr>
      </xdr:nvSpPr>
      <xdr:spPr>
        <a:xfrm>
          <a:off x="63588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72" name="Line 972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73" name="Line 973"/>
        <xdr:cNvSpPr>
          <a:spLocks/>
        </xdr:cNvSpPr>
      </xdr:nvSpPr>
      <xdr:spPr>
        <a:xfrm>
          <a:off x="62626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74" name="Line 974"/>
        <xdr:cNvSpPr>
          <a:spLocks/>
        </xdr:cNvSpPr>
      </xdr:nvSpPr>
      <xdr:spPr>
        <a:xfrm>
          <a:off x="62122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5" name="Line 975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76" name="Line 976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7" name="Line 977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8" name="Line 978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79" name="Line 979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0" name="Line 980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81" name="Line 981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2" name="Line 982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3" name="Line 983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84" name="Line 984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5" name="Line 985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86" name="Line 986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7" name="Line 987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8" name="Line 988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89" name="Line 989"/>
        <xdr:cNvSpPr>
          <a:spLocks/>
        </xdr:cNvSpPr>
      </xdr:nvSpPr>
      <xdr:spPr>
        <a:xfrm>
          <a:off x="63588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90" name="Line 990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91" name="Line 991"/>
        <xdr:cNvSpPr>
          <a:spLocks/>
        </xdr:cNvSpPr>
      </xdr:nvSpPr>
      <xdr:spPr>
        <a:xfrm>
          <a:off x="62626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92" name="Line 992"/>
        <xdr:cNvSpPr>
          <a:spLocks/>
        </xdr:cNvSpPr>
      </xdr:nvSpPr>
      <xdr:spPr>
        <a:xfrm>
          <a:off x="62122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3" name="Line 993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94" name="Line 994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5" name="Line 995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6" name="Line 996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97" name="Line 997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8" name="Line 998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99" name="Line 999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0" name="Line 1000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1" name="Line 1001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2" name="Line 1002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3" name="Line 1003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1004" name="Line 1004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5" name="Line 1005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6" name="Line 1006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1007" name="Line 1007"/>
        <xdr:cNvSpPr>
          <a:spLocks/>
        </xdr:cNvSpPr>
      </xdr:nvSpPr>
      <xdr:spPr>
        <a:xfrm>
          <a:off x="63588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8" name="Line 1008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1009" name="Line 1009"/>
        <xdr:cNvSpPr>
          <a:spLocks/>
        </xdr:cNvSpPr>
      </xdr:nvSpPr>
      <xdr:spPr>
        <a:xfrm>
          <a:off x="62626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1010" name="Line 1010"/>
        <xdr:cNvSpPr>
          <a:spLocks/>
        </xdr:cNvSpPr>
      </xdr:nvSpPr>
      <xdr:spPr>
        <a:xfrm>
          <a:off x="62122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11" name="Line 1011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12" name="Line 1012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3" name="Line 1013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4" name="Line 1014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15" name="Line 1015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6" name="Line 1016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17" name="Line 1017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8" name="Line 1018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9" name="Line 1019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20" name="Line 1020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1" name="Line 1021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22" name="Line 1022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3" name="Line 1023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4" name="Line 0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25" name="Line 1"/>
        <xdr:cNvSpPr>
          <a:spLocks/>
        </xdr:cNvSpPr>
      </xdr:nvSpPr>
      <xdr:spPr>
        <a:xfrm>
          <a:off x="60502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26" name="Line 2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27" name="Line 3"/>
        <xdr:cNvSpPr>
          <a:spLocks/>
        </xdr:cNvSpPr>
      </xdr:nvSpPr>
      <xdr:spPr>
        <a:xfrm>
          <a:off x="59540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28" name="Line 4"/>
        <xdr:cNvSpPr>
          <a:spLocks/>
        </xdr:cNvSpPr>
      </xdr:nvSpPr>
      <xdr:spPr>
        <a:xfrm>
          <a:off x="59035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9" name="Line 5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30" name="Line 6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1" name="Line 7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2" name="Line 8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33" name="Line 9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4" name="Line 10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35" name="Line 11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6" name="Line 12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7" name="Line 13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38" name="Line 14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9" name="Line 15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40" name="Line 16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1" name="Line 17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2" name="Line 18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43" name="Line 19"/>
        <xdr:cNvSpPr>
          <a:spLocks/>
        </xdr:cNvSpPr>
      </xdr:nvSpPr>
      <xdr:spPr>
        <a:xfrm>
          <a:off x="60502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44" name="Line 20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45" name="Line 21"/>
        <xdr:cNvSpPr>
          <a:spLocks/>
        </xdr:cNvSpPr>
      </xdr:nvSpPr>
      <xdr:spPr>
        <a:xfrm>
          <a:off x="59540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46" name="Line 22"/>
        <xdr:cNvSpPr>
          <a:spLocks/>
        </xdr:cNvSpPr>
      </xdr:nvSpPr>
      <xdr:spPr>
        <a:xfrm>
          <a:off x="59035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7" name="Line 23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48" name="Line 24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9" name="Line 25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0" name="Line 26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51" name="Line 27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2" name="Line 28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53" name="Line 29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4" name="Line 30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5" name="Line 31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56" name="Line 32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7" name="Line 33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58" name="Line 34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9" name="Line 35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0" name="Line 36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61" name="Line 37"/>
        <xdr:cNvSpPr>
          <a:spLocks/>
        </xdr:cNvSpPr>
      </xdr:nvSpPr>
      <xdr:spPr>
        <a:xfrm>
          <a:off x="60502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62" name="Line 38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63" name="Line 39"/>
        <xdr:cNvSpPr>
          <a:spLocks/>
        </xdr:cNvSpPr>
      </xdr:nvSpPr>
      <xdr:spPr>
        <a:xfrm>
          <a:off x="59540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64" name="Line 40"/>
        <xdr:cNvSpPr>
          <a:spLocks/>
        </xdr:cNvSpPr>
      </xdr:nvSpPr>
      <xdr:spPr>
        <a:xfrm>
          <a:off x="59035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5" name="Line 41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66" name="Line 42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7" name="Line 43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8" name="Line 44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69" name="Line 45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0" name="Line 46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71" name="Line 47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2" name="Line 48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3" name="Line 49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74" name="Line 50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5" name="Line 51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76" name="Line 52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7" name="Line 53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8" name="Line 54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79" name="Line 55"/>
        <xdr:cNvSpPr>
          <a:spLocks/>
        </xdr:cNvSpPr>
      </xdr:nvSpPr>
      <xdr:spPr>
        <a:xfrm>
          <a:off x="60502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80" name="Line 56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81" name="Line 57"/>
        <xdr:cNvSpPr>
          <a:spLocks/>
        </xdr:cNvSpPr>
      </xdr:nvSpPr>
      <xdr:spPr>
        <a:xfrm>
          <a:off x="59540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82" name="Line 58"/>
        <xdr:cNvSpPr>
          <a:spLocks/>
        </xdr:cNvSpPr>
      </xdr:nvSpPr>
      <xdr:spPr>
        <a:xfrm>
          <a:off x="59035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83" name="Line 59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84" name="Line 60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5" name="Line 61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6" name="Line 62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87" name="Line 63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8" name="Line 64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89" name="Line 65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0" name="Line 66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1" name="Line 67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92" name="Line 68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3" name="Line 69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94" name="Line 70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5" name="Line 71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6" name="Line 72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097" name="Line 73"/>
        <xdr:cNvSpPr>
          <a:spLocks/>
        </xdr:cNvSpPr>
      </xdr:nvSpPr>
      <xdr:spPr>
        <a:xfrm>
          <a:off x="57416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98" name="Line 74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099" name="Line 75"/>
        <xdr:cNvSpPr>
          <a:spLocks/>
        </xdr:cNvSpPr>
      </xdr:nvSpPr>
      <xdr:spPr>
        <a:xfrm>
          <a:off x="56454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00" name="Line 76"/>
        <xdr:cNvSpPr>
          <a:spLocks/>
        </xdr:cNvSpPr>
      </xdr:nvSpPr>
      <xdr:spPr>
        <a:xfrm>
          <a:off x="55949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1" name="Line 77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02" name="Line 78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3" name="Line 79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4" name="Line 80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05" name="Line 81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6" name="Line 82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07" name="Line 83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8" name="Line 84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9" name="Line 85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10" name="Line 86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1" name="Line 87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12" name="Line 88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3" name="Line 89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4" name="Line 90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15" name="Line 91"/>
        <xdr:cNvSpPr>
          <a:spLocks/>
        </xdr:cNvSpPr>
      </xdr:nvSpPr>
      <xdr:spPr>
        <a:xfrm>
          <a:off x="57416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16" name="Line 92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17" name="Line 93"/>
        <xdr:cNvSpPr>
          <a:spLocks/>
        </xdr:cNvSpPr>
      </xdr:nvSpPr>
      <xdr:spPr>
        <a:xfrm>
          <a:off x="56454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18" name="Line 94"/>
        <xdr:cNvSpPr>
          <a:spLocks/>
        </xdr:cNvSpPr>
      </xdr:nvSpPr>
      <xdr:spPr>
        <a:xfrm>
          <a:off x="55949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9" name="Line 95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20" name="Line 96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1" name="Line 97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2" name="Line 98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23" name="Line 99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4" name="Line 100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25" name="Line 101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6" name="Line 102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7" name="Line 103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28" name="Line 104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9" name="Line 105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30" name="Line 106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1" name="Line 107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2" name="Line 108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33" name="Line 109"/>
        <xdr:cNvSpPr>
          <a:spLocks/>
        </xdr:cNvSpPr>
      </xdr:nvSpPr>
      <xdr:spPr>
        <a:xfrm>
          <a:off x="57416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34" name="Line 110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35" name="Line 111"/>
        <xdr:cNvSpPr>
          <a:spLocks/>
        </xdr:cNvSpPr>
      </xdr:nvSpPr>
      <xdr:spPr>
        <a:xfrm>
          <a:off x="56454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36" name="Line 112"/>
        <xdr:cNvSpPr>
          <a:spLocks/>
        </xdr:cNvSpPr>
      </xdr:nvSpPr>
      <xdr:spPr>
        <a:xfrm>
          <a:off x="55949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7" name="Line 113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38" name="Line 114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9" name="Line 115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0" name="Line 116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41" name="Line 117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2" name="Line 118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43" name="Line 119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4" name="Line 120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5" name="Line 121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46" name="Line 122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7" name="Line 123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48" name="Line 124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9" name="Line 125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50" name="Line 126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51" name="Line 127"/>
        <xdr:cNvSpPr>
          <a:spLocks/>
        </xdr:cNvSpPr>
      </xdr:nvSpPr>
      <xdr:spPr>
        <a:xfrm>
          <a:off x="57416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52" name="Line 128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53" name="Line 129"/>
        <xdr:cNvSpPr>
          <a:spLocks/>
        </xdr:cNvSpPr>
      </xdr:nvSpPr>
      <xdr:spPr>
        <a:xfrm>
          <a:off x="56454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54" name="Line 130"/>
        <xdr:cNvSpPr>
          <a:spLocks/>
        </xdr:cNvSpPr>
      </xdr:nvSpPr>
      <xdr:spPr>
        <a:xfrm>
          <a:off x="55949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55" name="Line 131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56" name="Line 132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57" name="Line 133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58" name="Line 134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59" name="Line 135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0" name="Line 136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61" name="Line 137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2" name="Line 138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3" name="Line 139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64" name="Line 140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5" name="Line 141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66" name="Line 142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7" name="Line 143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8" name="Line 144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169" name="Line 145"/>
        <xdr:cNvSpPr>
          <a:spLocks/>
        </xdr:cNvSpPr>
      </xdr:nvSpPr>
      <xdr:spPr>
        <a:xfrm>
          <a:off x="54330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70" name="Line 146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71" name="Line 147"/>
        <xdr:cNvSpPr>
          <a:spLocks/>
        </xdr:cNvSpPr>
      </xdr:nvSpPr>
      <xdr:spPr>
        <a:xfrm>
          <a:off x="53368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72" name="Line 148"/>
        <xdr:cNvSpPr>
          <a:spLocks/>
        </xdr:cNvSpPr>
      </xdr:nvSpPr>
      <xdr:spPr>
        <a:xfrm>
          <a:off x="52863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3" name="Line 149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74" name="Line 150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5" name="Line 151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6" name="Line 152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77" name="Line 153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8" name="Line 154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79" name="Line 155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0" name="Line 156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1" name="Line 157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82" name="Line 158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3" name="Line 159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84" name="Line 160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5" name="Line 161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6" name="Line 162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187" name="Line 163"/>
        <xdr:cNvSpPr>
          <a:spLocks/>
        </xdr:cNvSpPr>
      </xdr:nvSpPr>
      <xdr:spPr>
        <a:xfrm>
          <a:off x="54330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88" name="Line 164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89" name="Line 165"/>
        <xdr:cNvSpPr>
          <a:spLocks/>
        </xdr:cNvSpPr>
      </xdr:nvSpPr>
      <xdr:spPr>
        <a:xfrm>
          <a:off x="53368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90" name="Line 166"/>
        <xdr:cNvSpPr>
          <a:spLocks/>
        </xdr:cNvSpPr>
      </xdr:nvSpPr>
      <xdr:spPr>
        <a:xfrm>
          <a:off x="52863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1" name="Line 167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92" name="Line 168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3" name="Line 169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4" name="Line 170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95" name="Line 171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6" name="Line 172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97" name="Line 173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8" name="Line 174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9" name="Line 175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00" name="Line 176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1" name="Line 177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02" name="Line 178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3" name="Line 179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4" name="Line 180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205" name="Line 181"/>
        <xdr:cNvSpPr>
          <a:spLocks/>
        </xdr:cNvSpPr>
      </xdr:nvSpPr>
      <xdr:spPr>
        <a:xfrm>
          <a:off x="54330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06" name="Line 182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07" name="Line 183"/>
        <xdr:cNvSpPr>
          <a:spLocks/>
        </xdr:cNvSpPr>
      </xdr:nvSpPr>
      <xdr:spPr>
        <a:xfrm>
          <a:off x="53368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08" name="Line 184"/>
        <xdr:cNvSpPr>
          <a:spLocks/>
        </xdr:cNvSpPr>
      </xdr:nvSpPr>
      <xdr:spPr>
        <a:xfrm>
          <a:off x="52863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9" name="Line 185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10" name="Line 186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1" name="Line 187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2" name="Line 188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13" name="Line 189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4" name="Line 190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15" name="Line 191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6" name="Line 192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7" name="Line 193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18" name="Line 194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9" name="Line 195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20" name="Line 196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1" name="Line 197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2" name="Line 198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223" name="Line 199"/>
        <xdr:cNvSpPr>
          <a:spLocks/>
        </xdr:cNvSpPr>
      </xdr:nvSpPr>
      <xdr:spPr>
        <a:xfrm>
          <a:off x="54330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24" name="Line 200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25" name="Line 201"/>
        <xdr:cNvSpPr>
          <a:spLocks/>
        </xdr:cNvSpPr>
      </xdr:nvSpPr>
      <xdr:spPr>
        <a:xfrm>
          <a:off x="53368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26" name="Line 202"/>
        <xdr:cNvSpPr>
          <a:spLocks/>
        </xdr:cNvSpPr>
      </xdr:nvSpPr>
      <xdr:spPr>
        <a:xfrm>
          <a:off x="52863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7" name="Line 203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28" name="Line 204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29" name="Line 205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0" name="Line 206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31" name="Line 207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2" name="Line 208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33" name="Line 209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4" name="Line 210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5" name="Line 211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36" name="Line 212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7" name="Line 213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38" name="Line 214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9" name="Line 215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0" name="Line 216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41" name="Line 217"/>
        <xdr:cNvSpPr>
          <a:spLocks/>
        </xdr:cNvSpPr>
      </xdr:nvSpPr>
      <xdr:spPr>
        <a:xfrm>
          <a:off x="51244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42" name="Line 218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43" name="Line 219"/>
        <xdr:cNvSpPr>
          <a:spLocks/>
        </xdr:cNvSpPr>
      </xdr:nvSpPr>
      <xdr:spPr>
        <a:xfrm>
          <a:off x="50282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44" name="Line 220"/>
        <xdr:cNvSpPr>
          <a:spLocks/>
        </xdr:cNvSpPr>
      </xdr:nvSpPr>
      <xdr:spPr>
        <a:xfrm>
          <a:off x="49777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5" name="Line 221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46" name="Line 222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7" name="Line 223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8" name="Line 224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49" name="Line 225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0" name="Line 226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51" name="Line 227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2" name="Line 228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3" name="Line 229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54" name="Line 230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5" name="Line 231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56" name="Line 232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7" name="Line 233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8" name="Line 234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59" name="Line 235"/>
        <xdr:cNvSpPr>
          <a:spLocks/>
        </xdr:cNvSpPr>
      </xdr:nvSpPr>
      <xdr:spPr>
        <a:xfrm>
          <a:off x="51244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60" name="Line 236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61" name="Line 237"/>
        <xdr:cNvSpPr>
          <a:spLocks/>
        </xdr:cNvSpPr>
      </xdr:nvSpPr>
      <xdr:spPr>
        <a:xfrm>
          <a:off x="50282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62" name="Line 238"/>
        <xdr:cNvSpPr>
          <a:spLocks/>
        </xdr:cNvSpPr>
      </xdr:nvSpPr>
      <xdr:spPr>
        <a:xfrm>
          <a:off x="49777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3" name="Line 239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64" name="Line 240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5" name="Line 241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6" name="Line 242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67" name="Line 243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8" name="Line 244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69" name="Line 245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0" name="Line 246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1" name="Line 247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72" name="Line 248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3" name="Line 249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74" name="Line 250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5" name="Line 251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6" name="Line 252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77" name="Line 253"/>
        <xdr:cNvSpPr>
          <a:spLocks/>
        </xdr:cNvSpPr>
      </xdr:nvSpPr>
      <xdr:spPr>
        <a:xfrm>
          <a:off x="51244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78" name="Line 254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79" name="Line 255"/>
        <xdr:cNvSpPr>
          <a:spLocks/>
        </xdr:cNvSpPr>
      </xdr:nvSpPr>
      <xdr:spPr>
        <a:xfrm>
          <a:off x="50282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80" name="Line 256"/>
        <xdr:cNvSpPr>
          <a:spLocks/>
        </xdr:cNvSpPr>
      </xdr:nvSpPr>
      <xdr:spPr>
        <a:xfrm>
          <a:off x="49777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1" name="Line 257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82" name="Line 258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3" name="Line 259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4" name="Line 260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85" name="Line 261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6" name="Line 262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87" name="Line 263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8" name="Line 264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9" name="Line 265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90" name="Line 266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1" name="Line 267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92" name="Line 268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3" name="Line 269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4" name="Line 270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95" name="Line 271"/>
        <xdr:cNvSpPr>
          <a:spLocks/>
        </xdr:cNvSpPr>
      </xdr:nvSpPr>
      <xdr:spPr>
        <a:xfrm>
          <a:off x="51244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96" name="Line 272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97" name="Line 273"/>
        <xdr:cNvSpPr>
          <a:spLocks/>
        </xdr:cNvSpPr>
      </xdr:nvSpPr>
      <xdr:spPr>
        <a:xfrm>
          <a:off x="50282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98" name="Line 274"/>
        <xdr:cNvSpPr>
          <a:spLocks/>
        </xdr:cNvSpPr>
      </xdr:nvSpPr>
      <xdr:spPr>
        <a:xfrm>
          <a:off x="49777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9" name="Line 275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00" name="Line 276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1" name="Line 277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2" name="Line 278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03" name="Line 279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4" name="Line 280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05" name="Line 281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6" name="Line 282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7" name="Line 283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08" name="Line 284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9" name="Line 285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10" name="Line 286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1" name="Line 287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2" name="Line 288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13" name="Line 289"/>
        <xdr:cNvSpPr>
          <a:spLocks/>
        </xdr:cNvSpPr>
      </xdr:nvSpPr>
      <xdr:spPr>
        <a:xfrm>
          <a:off x="48158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14" name="Line 290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15" name="Line 291"/>
        <xdr:cNvSpPr>
          <a:spLocks/>
        </xdr:cNvSpPr>
      </xdr:nvSpPr>
      <xdr:spPr>
        <a:xfrm>
          <a:off x="47196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16" name="Line 292"/>
        <xdr:cNvSpPr>
          <a:spLocks/>
        </xdr:cNvSpPr>
      </xdr:nvSpPr>
      <xdr:spPr>
        <a:xfrm>
          <a:off x="46691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7" name="Line 293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18" name="Line 294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9" name="Line 295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0" name="Line 296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21" name="Line 297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2" name="Line 298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23" name="Line 299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4" name="Line 300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5" name="Line 301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26" name="Line 302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7" name="Line 303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28" name="Line 304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9" name="Line 305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0" name="Line 306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31" name="Line 307"/>
        <xdr:cNvSpPr>
          <a:spLocks/>
        </xdr:cNvSpPr>
      </xdr:nvSpPr>
      <xdr:spPr>
        <a:xfrm>
          <a:off x="48158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32" name="Line 308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33" name="Line 309"/>
        <xdr:cNvSpPr>
          <a:spLocks/>
        </xdr:cNvSpPr>
      </xdr:nvSpPr>
      <xdr:spPr>
        <a:xfrm>
          <a:off x="47196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34" name="Line 310"/>
        <xdr:cNvSpPr>
          <a:spLocks/>
        </xdr:cNvSpPr>
      </xdr:nvSpPr>
      <xdr:spPr>
        <a:xfrm>
          <a:off x="46691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5" name="Line 311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36" name="Line 312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7" name="Line 313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8" name="Line 314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39" name="Line 315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0" name="Line 316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41" name="Line 317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2" name="Line 318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3" name="Line 319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44" name="Line 320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5" name="Line 321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46" name="Line 322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7" name="Line 323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8" name="Line 324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49" name="Line 325"/>
        <xdr:cNvSpPr>
          <a:spLocks/>
        </xdr:cNvSpPr>
      </xdr:nvSpPr>
      <xdr:spPr>
        <a:xfrm>
          <a:off x="48158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50" name="Line 326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51" name="Line 327"/>
        <xdr:cNvSpPr>
          <a:spLocks/>
        </xdr:cNvSpPr>
      </xdr:nvSpPr>
      <xdr:spPr>
        <a:xfrm>
          <a:off x="47196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52" name="Line 328"/>
        <xdr:cNvSpPr>
          <a:spLocks/>
        </xdr:cNvSpPr>
      </xdr:nvSpPr>
      <xdr:spPr>
        <a:xfrm>
          <a:off x="46691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3" name="Line 329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54" name="Line 330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5" name="Line 331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6" name="Line 332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57" name="Line 333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8" name="Line 334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59" name="Line 335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0" name="Line 336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1" name="Line 337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62" name="Line 338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3" name="Line 339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64" name="Line 340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5" name="Line 341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6" name="Line 342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67" name="Line 343"/>
        <xdr:cNvSpPr>
          <a:spLocks/>
        </xdr:cNvSpPr>
      </xdr:nvSpPr>
      <xdr:spPr>
        <a:xfrm>
          <a:off x="48158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68" name="Line 344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69" name="Line 345"/>
        <xdr:cNvSpPr>
          <a:spLocks/>
        </xdr:cNvSpPr>
      </xdr:nvSpPr>
      <xdr:spPr>
        <a:xfrm>
          <a:off x="47196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70" name="Line 346"/>
        <xdr:cNvSpPr>
          <a:spLocks/>
        </xdr:cNvSpPr>
      </xdr:nvSpPr>
      <xdr:spPr>
        <a:xfrm>
          <a:off x="46691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71" name="Line 347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72" name="Line 348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3" name="Line 349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4" name="Line 350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75" name="Line 351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6" name="Line 352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77" name="Line 353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8" name="Line 354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9" name="Line 355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80" name="Line 356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1" name="Line 357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82" name="Line 358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3" name="Line 359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4" name="Line 360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385" name="Line 361"/>
        <xdr:cNvSpPr>
          <a:spLocks/>
        </xdr:cNvSpPr>
      </xdr:nvSpPr>
      <xdr:spPr>
        <a:xfrm>
          <a:off x="45072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86" name="Line 362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387" name="Line 363"/>
        <xdr:cNvSpPr>
          <a:spLocks/>
        </xdr:cNvSpPr>
      </xdr:nvSpPr>
      <xdr:spPr>
        <a:xfrm>
          <a:off x="44110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388" name="Line 364"/>
        <xdr:cNvSpPr>
          <a:spLocks/>
        </xdr:cNvSpPr>
      </xdr:nvSpPr>
      <xdr:spPr>
        <a:xfrm>
          <a:off x="43605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9" name="Line 365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90" name="Line 366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1" name="Line 367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2" name="Line 368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93" name="Line 369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4" name="Line 370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95" name="Line 371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6" name="Line 372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7" name="Line 373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98" name="Line 374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9" name="Line 375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00" name="Line 376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1" name="Line 377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2" name="Line 378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03" name="Line 379"/>
        <xdr:cNvSpPr>
          <a:spLocks/>
        </xdr:cNvSpPr>
      </xdr:nvSpPr>
      <xdr:spPr>
        <a:xfrm>
          <a:off x="45072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04" name="Line 380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05" name="Line 381"/>
        <xdr:cNvSpPr>
          <a:spLocks/>
        </xdr:cNvSpPr>
      </xdr:nvSpPr>
      <xdr:spPr>
        <a:xfrm>
          <a:off x="44110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06" name="Line 382"/>
        <xdr:cNvSpPr>
          <a:spLocks/>
        </xdr:cNvSpPr>
      </xdr:nvSpPr>
      <xdr:spPr>
        <a:xfrm>
          <a:off x="43605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7" name="Line 383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08" name="Line 384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9" name="Line 385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0" name="Line 386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11" name="Line 387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2" name="Line 388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13" name="Line 389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4" name="Line 390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5" name="Line 391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16" name="Line 392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7" name="Line 393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18" name="Line 394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9" name="Line 395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0" name="Line 396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21" name="Line 397"/>
        <xdr:cNvSpPr>
          <a:spLocks/>
        </xdr:cNvSpPr>
      </xdr:nvSpPr>
      <xdr:spPr>
        <a:xfrm>
          <a:off x="45072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22" name="Line 398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23" name="Line 399"/>
        <xdr:cNvSpPr>
          <a:spLocks/>
        </xdr:cNvSpPr>
      </xdr:nvSpPr>
      <xdr:spPr>
        <a:xfrm>
          <a:off x="44110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24" name="Line 400"/>
        <xdr:cNvSpPr>
          <a:spLocks/>
        </xdr:cNvSpPr>
      </xdr:nvSpPr>
      <xdr:spPr>
        <a:xfrm>
          <a:off x="43605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5" name="Line 401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26" name="Line 402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7" name="Line 403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8" name="Line 404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29" name="Line 405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0" name="Line 406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31" name="Line 407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2" name="Line 408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3" name="Line 409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34" name="Line 410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5" name="Line 411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36" name="Line 412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7" name="Line 413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8" name="Line 414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39" name="Line 415"/>
        <xdr:cNvSpPr>
          <a:spLocks/>
        </xdr:cNvSpPr>
      </xdr:nvSpPr>
      <xdr:spPr>
        <a:xfrm>
          <a:off x="45072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40" name="Line 416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41" name="Line 417"/>
        <xdr:cNvSpPr>
          <a:spLocks/>
        </xdr:cNvSpPr>
      </xdr:nvSpPr>
      <xdr:spPr>
        <a:xfrm>
          <a:off x="44110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42" name="Line 418"/>
        <xdr:cNvSpPr>
          <a:spLocks/>
        </xdr:cNvSpPr>
      </xdr:nvSpPr>
      <xdr:spPr>
        <a:xfrm>
          <a:off x="43605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43" name="Line 419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44" name="Line 420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5" name="Line 421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6" name="Line 422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47" name="Line 423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8" name="Line 424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49" name="Line 425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0" name="Line 426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1" name="Line 427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52" name="Line 428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3" name="Line 429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54" name="Line 430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5" name="Line 431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6" name="Line 432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57" name="Line 433"/>
        <xdr:cNvSpPr>
          <a:spLocks/>
        </xdr:cNvSpPr>
      </xdr:nvSpPr>
      <xdr:spPr>
        <a:xfrm>
          <a:off x="41986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58" name="Line 434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59" name="Line 435"/>
        <xdr:cNvSpPr>
          <a:spLocks/>
        </xdr:cNvSpPr>
      </xdr:nvSpPr>
      <xdr:spPr>
        <a:xfrm>
          <a:off x="41024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60" name="Line 436"/>
        <xdr:cNvSpPr>
          <a:spLocks/>
        </xdr:cNvSpPr>
      </xdr:nvSpPr>
      <xdr:spPr>
        <a:xfrm>
          <a:off x="40519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1" name="Line 437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62" name="Line 438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3" name="Line 439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4" name="Line 440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65" name="Line 441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6" name="Line 442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67" name="Line 443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8" name="Line 444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9" name="Line 445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70" name="Line 446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1" name="Line 447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72" name="Line 448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3" name="Line 449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4" name="Line 450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75" name="Line 451"/>
        <xdr:cNvSpPr>
          <a:spLocks/>
        </xdr:cNvSpPr>
      </xdr:nvSpPr>
      <xdr:spPr>
        <a:xfrm>
          <a:off x="41986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76" name="Line 452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77" name="Line 453"/>
        <xdr:cNvSpPr>
          <a:spLocks/>
        </xdr:cNvSpPr>
      </xdr:nvSpPr>
      <xdr:spPr>
        <a:xfrm>
          <a:off x="41024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78" name="Line 454"/>
        <xdr:cNvSpPr>
          <a:spLocks/>
        </xdr:cNvSpPr>
      </xdr:nvSpPr>
      <xdr:spPr>
        <a:xfrm>
          <a:off x="40519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9" name="Line 455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80" name="Line 456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1" name="Line 457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2" name="Line 458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83" name="Line 459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4" name="Line 460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85" name="Line 461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6" name="Line 462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7" name="Line 463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88" name="Line 464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9" name="Line 465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90" name="Line 466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1" name="Line 467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2" name="Line 468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93" name="Line 469"/>
        <xdr:cNvSpPr>
          <a:spLocks/>
        </xdr:cNvSpPr>
      </xdr:nvSpPr>
      <xdr:spPr>
        <a:xfrm>
          <a:off x="41986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94" name="Line 470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95" name="Line 471"/>
        <xdr:cNvSpPr>
          <a:spLocks/>
        </xdr:cNvSpPr>
      </xdr:nvSpPr>
      <xdr:spPr>
        <a:xfrm>
          <a:off x="41024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96" name="Line 472"/>
        <xdr:cNvSpPr>
          <a:spLocks/>
        </xdr:cNvSpPr>
      </xdr:nvSpPr>
      <xdr:spPr>
        <a:xfrm>
          <a:off x="40519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7" name="Line 473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98" name="Line 474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9" name="Line 475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0" name="Line 476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01" name="Line 477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2" name="Line 478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03" name="Line 479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4" name="Line 480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5" name="Line 481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06" name="Line 482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7" name="Line 483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08" name="Line 484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9" name="Line 485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10" name="Line 486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511" name="Line 487"/>
        <xdr:cNvSpPr>
          <a:spLocks/>
        </xdr:cNvSpPr>
      </xdr:nvSpPr>
      <xdr:spPr>
        <a:xfrm>
          <a:off x="41986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12" name="Line 488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513" name="Line 489"/>
        <xdr:cNvSpPr>
          <a:spLocks/>
        </xdr:cNvSpPr>
      </xdr:nvSpPr>
      <xdr:spPr>
        <a:xfrm>
          <a:off x="41024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514" name="Line 490"/>
        <xdr:cNvSpPr>
          <a:spLocks/>
        </xdr:cNvSpPr>
      </xdr:nvSpPr>
      <xdr:spPr>
        <a:xfrm>
          <a:off x="40519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15" name="Line 491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16" name="Line 492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17" name="Line 493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18" name="Line 494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19" name="Line 495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0" name="Line 496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21" name="Line 497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2" name="Line 498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3" name="Line 499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24" name="Line 500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5" name="Line 501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26" name="Line 502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7" name="Line 503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8" name="Line 504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29" name="Line 505"/>
        <xdr:cNvSpPr>
          <a:spLocks/>
        </xdr:cNvSpPr>
      </xdr:nvSpPr>
      <xdr:spPr>
        <a:xfrm>
          <a:off x="389001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30" name="Line 506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31" name="Line 507"/>
        <xdr:cNvSpPr>
          <a:spLocks/>
        </xdr:cNvSpPr>
      </xdr:nvSpPr>
      <xdr:spPr>
        <a:xfrm>
          <a:off x="379380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32" name="Line 508"/>
        <xdr:cNvSpPr>
          <a:spLocks/>
        </xdr:cNvSpPr>
      </xdr:nvSpPr>
      <xdr:spPr>
        <a:xfrm>
          <a:off x="374332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3" name="Line 509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34" name="Line 510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5" name="Line 511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6" name="Line 512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37" name="Line 513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8" name="Line 514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39" name="Line 515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0" name="Line 516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1" name="Line 517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42" name="Line 518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3" name="Line 519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44" name="Line 520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5" name="Line 521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6" name="Line 522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47" name="Line 523"/>
        <xdr:cNvSpPr>
          <a:spLocks/>
        </xdr:cNvSpPr>
      </xdr:nvSpPr>
      <xdr:spPr>
        <a:xfrm>
          <a:off x="389001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48" name="Line 524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49" name="Line 525"/>
        <xdr:cNvSpPr>
          <a:spLocks/>
        </xdr:cNvSpPr>
      </xdr:nvSpPr>
      <xdr:spPr>
        <a:xfrm>
          <a:off x="379380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50" name="Line 526"/>
        <xdr:cNvSpPr>
          <a:spLocks/>
        </xdr:cNvSpPr>
      </xdr:nvSpPr>
      <xdr:spPr>
        <a:xfrm>
          <a:off x="374332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1" name="Line 527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52" name="Line 528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3" name="Line 529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4" name="Line 530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55" name="Line 531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6" name="Line 532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57" name="Line 533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8" name="Line 534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9" name="Line 535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60" name="Line 536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1" name="Line 537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62" name="Line 538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3" name="Line 539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4" name="Line 540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65" name="Line 541"/>
        <xdr:cNvSpPr>
          <a:spLocks/>
        </xdr:cNvSpPr>
      </xdr:nvSpPr>
      <xdr:spPr>
        <a:xfrm>
          <a:off x="389001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66" name="Line 542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7" name="Line 543"/>
        <xdr:cNvSpPr>
          <a:spLocks/>
        </xdr:cNvSpPr>
      </xdr:nvSpPr>
      <xdr:spPr>
        <a:xfrm>
          <a:off x="379380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8" name="Line 544"/>
        <xdr:cNvSpPr>
          <a:spLocks/>
        </xdr:cNvSpPr>
      </xdr:nvSpPr>
      <xdr:spPr>
        <a:xfrm>
          <a:off x="374332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9" name="Line 545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70" name="Line 546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1" name="Line 547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2" name="Line 548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73" name="Line 549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4" name="Line 550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75" name="Line 551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6" name="Line 552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7" name="Line 553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78" name="Line 554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9" name="Line 555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80" name="Line 556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1" name="Line 557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2" name="Line 558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83" name="Line 559"/>
        <xdr:cNvSpPr>
          <a:spLocks/>
        </xdr:cNvSpPr>
      </xdr:nvSpPr>
      <xdr:spPr>
        <a:xfrm>
          <a:off x="389001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84" name="Line 560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85" name="Line 561"/>
        <xdr:cNvSpPr>
          <a:spLocks/>
        </xdr:cNvSpPr>
      </xdr:nvSpPr>
      <xdr:spPr>
        <a:xfrm>
          <a:off x="379380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86" name="Line 562"/>
        <xdr:cNvSpPr>
          <a:spLocks/>
        </xdr:cNvSpPr>
      </xdr:nvSpPr>
      <xdr:spPr>
        <a:xfrm>
          <a:off x="374332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7" name="Line 563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88" name="Line 564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89" name="Line 565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0" name="Line 566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91" name="Line 567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2" name="Line 568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93" name="Line 569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4" name="Line 570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5" name="Line 571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96" name="Line 572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7" name="Line 573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98" name="Line 574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9" name="Line 575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0" name="Line 576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01" name="Line 577"/>
        <xdr:cNvSpPr>
          <a:spLocks/>
        </xdr:cNvSpPr>
      </xdr:nvSpPr>
      <xdr:spPr>
        <a:xfrm>
          <a:off x="35814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02" name="Line 578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03" name="Line 579"/>
        <xdr:cNvSpPr>
          <a:spLocks/>
        </xdr:cNvSpPr>
      </xdr:nvSpPr>
      <xdr:spPr>
        <a:xfrm>
          <a:off x="34851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04" name="Line 580"/>
        <xdr:cNvSpPr>
          <a:spLocks/>
        </xdr:cNvSpPr>
      </xdr:nvSpPr>
      <xdr:spPr>
        <a:xfrm>
          <a:off x="34347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5" name="Line 581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06" name="Line 582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7" name="Line 583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8" name="Line 584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09" name="Line 585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0" name="Line 586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11" name="Line 587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2" name="Line 588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3" name="Line 589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14" name="Line 590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5" name="Line 591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16" name="Line 592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7" name="Line 593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8" name="Line 594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19" name="Line 595"/>
        <xdr:cNvSpPr>
          <a:spLocks/>
        </xdr:cNvSpPr>
      </xdr:nvSpPr>
      <xdr:spPr>
        <a:xfrm>
          <a:off x="35814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20" name="Line 596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21" name="Line 597"/>
        <xdr:cNvSpPr>
          <a:spLocks/>
        </xdr:cNvSpPr>
      </xdr:nvSpPr>
      <xdr:spPr>
        <a:xfrm>
          <a:off x="34851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22" name="Line 598"/>
        <xdr:cNvSpPr>
          <a:spLocks/>
        </xdr:cNvSpPr>
      </xdr:nvSpPr>
      <xdr:spPr>
        <a:xfrm>
          <a:off x="34347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3" name="Line 599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24" name="Line 600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5" name="Line 601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6" name="Line 602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27" name="Line 603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8" name="Line 604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29" name="Line 605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0" name="Line 606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1" name="Line 607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32" name="Line 608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3" name="Line 609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34" name="Line 610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5" name="Line 611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6" name="Line 612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37" name="Line 613"/>
        <xdr:cNvSpPr>
          <a:spLocks/>
        </xdr:cNvSpPr>
      </xdr:nvSpPr>
      <xdr:spPr>
        <a:xfrm>
          <a:off x="35814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38" name="Line 614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39" name="Line 615"/>
        <xdr:cNvSpPr>
          <a:spLocks/>
        </xdr:cNvSpPr>
      </xdr:nvSpPr>
      <xdr:spPr>
        <a:xfrm>
          <a:off x="34851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40" name="Line 616"/>
        <xdr:cNvSpPr>
          <a:spLocks/>
        </xdr:cNvSpPr>
      </xdr:nvSpPr>
      <xdr:spPr>
        <a:xfrm>
          <a:off x="34347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1" name="Line 617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42" name="Line 618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3" name="Line 619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4" name="Line 620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45" name="Line 621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6" name="Line 622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47" name="Line 623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8" name="Line 624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9" name="Line 625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50" name="Line 626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1" name="Line 627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52" name="Line 628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3" name="Line 629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4" name="Line 630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55" name="Line 631"/>
        <xdr:cNvSpPr>
          <a:spLocks/>
        </xdr:cNvSpPr>
      </xdr:nvSpPr>
      <xdr:spPr>
        <a:xfrm>
          <a:off x="35814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56" name="Line 632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57" name="Line 633"/>
        <xdr:cNvSpPr>
          <a:spLocks/>
        </xdr:cNvSpPr>
      </xdr:nvSpPr>
      <xdr:spPr>
        <a:xfrm>
          <a:off x="34851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58" name="Line 634"/>
        <xdr:cNvSpPr>
          <a:spLocks/>
        </xdr:cNvSpPr>
      </xdr:nvSpPr>
      <xdr:spPr>
        <a:xfrm>
          <a:off x="34347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9" name="Line 635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60" name="Line 636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1" name="Line 637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2" name="Line 638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63" name="Line 639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4" name="Line 640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65" name="Line 641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6" name="Line 642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7" name="Line 643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68" name="Line 644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9" name="Line 645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70" name="Line 646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1" name="Line 647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2" name="Line 648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673" name="Line 649"/>
        <xdr:cNvSpPr>
          <a:spLocks/>
        </xdr:cNvSpPr>
      </xdr:nvSpPr>
      <xdr:spPr>
        <a:xfrm>
          <a:off x="32727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74" name="Line 650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75" name="Line 651"/>
        <xdr:cNvSpPr>
          <a:spLocks/>
        </xdr:cNvSpPr>
      </xdr:nvSpPr>
      <xdr:spPr>
        <a:xfrm>
          <a:off x="31765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76" name="Line 652"/>
        <xdr:cNvSpPr>
          <a:spLocks/>
        </xdr:cNvSpPr>
      </xdr:nvSpPr>
      <xdr:spPr>
        <a:xfrm>
          <a:off x="31261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7" name="Line 653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78" name="Line 654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9" name="Line 655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0" name="Line 656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81" name="Line 657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2" name="Line 658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83" name="Line 659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4" name="Line 660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5" name="Line 661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86" name="Line 662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7" name="Line 663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88" name="Line 664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9" name="Line 665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0" name="Line 666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691" name="Line 667"/>
        <xdr:cNvSpPr>
          <a:spLocks/>
        </xdr:cNvSpPr>
      </xdr:nvSpPr>
      <xdr:spPr>
        <a:xfrm>
          <a:off x="32727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92" name="Line 668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93" name="Line 669"/>
        <xdr:cNvSpPr>
          <a:spLocks/>
        </xdr:cNvSpPr>
      </xdr:nvSpPr>
      <xdr:spPr>
        <a:xfrm>
          <a:off x="31765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94" name="Line 670"/>
        <xdr:cNvSpPr>
          <a:spLocks/>
        </xdr:cNvSpPr>
      </xdr:nvSpPr>
      <xdr:spPr>
        <a:xfrm>
          <a:off x="31261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5" name="Line 671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96" name="Line 672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7" name="Line 673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8" name="Line 674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99" name="Line 675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0" name="Line 676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01" name="Line 677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2" name="Line 678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3" name="Line 679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04" name="Line 680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5" name="Line 681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06" name="Line 682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7" name="Line 683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8" name="Line 684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709" name="Line 685"/>
        <xdr:cNvSpPr>
          <a:spLocks/>
        </xdr:cNvSpPr>
      </xdr:nvSpPr>
      <xdr:spPr>
        <a:xfrm>
          <a:off x="32727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10" name="Line 686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11" name="Line 687"/>
        <xdr:cNvSpPr>
          <a:spLocks/>
        </xdr:cNvSpPr>
      </xdr:nvSpPr>
      <xdr:spPr>
        <a:xfrm>
          <a:off x="31765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12" name="Line 688"/>
        <xdr:cNvSpPr>
          <a:spLocks/>
        </xdr:cNvSpPr>
      </xdr:nvSpPr>
      <xdr:spPr>
        <a:xfrm>
          <a:off x="31261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3" name="Line 689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14" name="Line 690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5" name="Line 691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6" name="Line 692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17" name="Line 693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8" name="Line 694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19" name="Line 695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0" name="Line 696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1" name="Line 697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22" name="Line 698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3" name="Line 699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24" name="Line 700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5" name="Line 701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6" name="Line 702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727" name="Line 703"/>
        <xdr:cNvSpPr>
          <a:spLocks/>
        </xdr:cNvSpPr>
      </xdr:nvSpPr>
      <xdr:spPr>
        <a:xfrm>
          <a:off x="32727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28" name="Line 704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29" name="Line 705"/>
        <xdr:cNvSpPr>
          <a:spLocks/>
        </xdr:cNvSpPr>
      </xdr:nvSpPr>
      <xdr:spPr>
        <a:xfrm>
          <a:off x="31765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30" name="Line 706"/>
        <xdr:cNvSpPr>
          <a:spLocks/>
        </xdr:cNvSpPr>
      </xdr:nvSpPr>
      <xdr:spPr>
        <a:xfrm>
          <a:off x="31261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31" name="Line 707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32" name="Line 708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3" name="Line 709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4" name="Line 710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35" name="Line 711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6" name="Line 712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37" name="Line 713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8" name="Line 714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9" name="Line 715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40" name="Line 716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1" name="Line 717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42" name="Line 718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3" name="Line 719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4" name="Line 720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45" name="Line 721"/>
        <xdr:cNvSpPr>
          <a:spLocks/>
        </xdr:cNvSpPr>
      </xdr:nvSpPr>
      <xdr:spPr>
        <a:xfrm>
          <a:off x="29641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46" name="Line 722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47" name="Line 723"/>
        <xdr:cNvSpPr>
          <a:spLocks/>
        </xdr:cNvSpPr>
      </xdr:nvSpPr>
      <xdr:spPr>
        <a:xfrm>
          <a:off x="28679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48" name="Line 724"/>
        <xdr:cNvSpPr>
          <a:spLocks/>
        </xdr:cNvSpPr>
      </xdr:nvSpPr>
      <xdr:spPr>
        <a:xfrm>
          <a:off x="28174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9" name="Line 725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50" name="Line 726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1" name="Line 727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2" name="Line 728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53" name="Line 729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4" name="Line 730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55" name="Line 731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6" name="Line 732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7" name="Line 733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58" name="Line 734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9" name="Line 735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60" name="Line 736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1" name="Line 737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2" name="Line 738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63" name="Line 739"/>
        <xdr:cNvSpPr>
          <a:spLocks/>
        </xdr:cNvSpPr>
      </xdr:nvSpPr>
      <xdr:spPr>
        <a:xfrm>
          <a:off x="29641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64" name="Line 740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65" name="Line 741"/>
        <xdr:cNvSpPr>
          <a:spLocks/>
        </xdr:cNvSpPr>
      </xdr:nvSpPr>
      <xdr:spPr>
        <a:xfrm>
          <a:off x="28679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66" name="Line 742"/>
        <xdr:cNvSpPr>
          <a:spLocks/>
        </xdr:cNvSpPr>
      </xdr:nvSpPr>
      <xdr:spPr>
        <a:xfrm>
          <a:off x="28174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7" name="Line 743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68" name="Line 744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9" name="Line 745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0" name="Line 746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71" name="Line 747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2" name="Line 748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73" name="Line 749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4" name="Line 750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5" name="Line 751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76" name="Line 752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7" name="Line 753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78" name="Line 754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9" name="Line 755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0" name="Line 756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81" name="Line 757"/>
        <xdr:cNvSpPr>
          <a:spLocks/>
        </xdr:cNvSpPr>
      </xdr:nvSpPr>
      <xdr:spPr>
        <a:xfrm>
          <a:off x="29641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82" name="Line 758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83" name="Line 759"/>
        <xdr:cNvSpPr>
          <a:spLocks/>
        </xdr:cNvSpPr>
      </xdr:nvSpPr>
      <xdr:spPr>
        <a:xfrm>
          <a:off x="28679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84" name="Line 760"/>
        <xdr:cNvSpPr>
          <a:spLocks/>
        </xdr:cNvSpPr>
      </xdr:nvSpPr>
      <xdr:spPr>
        <a:xfrm>
          <a:off x="28174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5" name="Line 761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86" name="Line 762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7" name="Line 763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8" name="Line 764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89" name="Line 765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0" name="Line 766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91" name="Line 767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2" name="Line 768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3" name="Line 769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94" name="Line 770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5" name="Line 771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96" name="Line 772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7" name="Line 773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8" name="Line 774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99" name="Line 775"/>
        <xdr:cNvSpPr>
          <a:spLocks/>
        </xdr:cNvSpPr>
      </xdr:nvSpPr>
      <xdr:spPr>
        <a:xfrm>
          <a:off x="29641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800" name="Line 776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801" name="Line 777"/>
        <xdr:cNvSpPr>
          <a:spLocks/>
        </xdr:cNvSpPr>
      </xdr:nvSpPr>
      <xdr:spPr>
        <a:xfrm>
          <a:off x="28679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802" name="Line 778"/>
        <xdr:cNvSpPr>
          <a:spLocks/>
        </xdr:cNvSpPr>
      </xdr:nvSpPr>
      <xdr:spPr>
        <a:xfrm>
          <a:off x="28174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803" name="Line 779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04" name="Line 780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5" name="Line 781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6" name="Line 782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07" name="Line 783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8" name="Line 784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09" name="Line 785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0" name="Line 786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1" name="Line 787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12" name="Line 788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3" name="Line 789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14" name="Line 790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5" name="Line 791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6" name="Line 792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17" name="Line 793"/>
        <xdr:cNvSpPr>
          <a:spLocks/>
        </xdr:cNvSpPr>
      </xdr:nvSpPr>
      <xdr:spPr>
        <a:xfrm>
          <a:off x="26555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18" name="Line 794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19" name="Line 795"/>
        <xdr:cNvSpPr>
          <a:spLocks/>
        </xdr:cNvSpPr>
      </xdr:nvSpPr>
      <xdr:spPr>
        <a:xfrm>
          <a:off x="25593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20" name="Line 796"/>
        <xdr:cNvSpPr>
          <a:spLocks/>
        </xdr:cNvSpPr>
      </xdr:nvSpPr>
      <xdr:spPr>
        <a:xfrm>
          <a:off x="25088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1" name="Line 797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22" name="Line 798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3" name="Line 799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4" name="Line 800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25" name="Line 801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6" name="Line 802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27" name="Line 803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8" name="Line 804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9" name="Line 805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30" name="Line 806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1" name="Line 807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32" name="Line 808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3" name="Line 809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4" name="Line 810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35" name="Line 811"/>
        <xdr:cNvSpPr>
          <a:spLocks/>
        </xdr:cNvSpPr>
      </xdr:nvSpPr>
      <xdr:spPr>
        <a:xfrm>
          <a:off x="26555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36" name="Line 812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37" name="Line 813"/>
        <xdr:cNvSpPr>
          <a:spLocks/>
        </xdr:cNvSpPr>
      </xdr:nvSpPr>
      <xdr:spPr>
        <a:xfrm>
          <a:off x="25593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38" name="Line 814"/>
        <xdr:cNvSpPr>
          <a:spLocks/>
        </xdr:cNvSpPr>
      </xdr:nvSpPr>
      <xdr:spPr>
        <a:xfrm>
          <a:off x="25088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9" name="Line 815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40" name="Line 816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1" name="Line 817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2" name="Line 818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43" name="Line 819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4" name="Line 820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45" name="Line 821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6" name="Line 822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7" name="Line 823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48" name="Line 824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9" name="Line 825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50" name="Line 826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1" name="Line 827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2" name="Line 828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53" name="Line 829"/>
        <xdr:cNvSpPr>
          <a:spLocks/>
        </xdr:cNvSpPr>
      </xdr:nvSpPr>
      <xdr:spPr>
        <a:xfrm>
          <a:off x="26555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54" name="Line 830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55" name="Line 831"/>
        <xdr:cNvSpPr>
          <a:spLocks/>
        </xdr:cNvSpPr>
      </xdr:nvSpPr>
      <xdr:spPr>
        <a:xfrm>
          <a:off x="25593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56" name="Line 832"/>
        <xdr:cNvSpPr>
          <a:spLocks/>
        </xdr:cNvSpPr>
      </xdr:nvSpPr>
      <xdr:spPr>
        <a:xfrm>
          <a:off x="25088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7" name="Line 833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58" name="Line 834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9" name="Line 835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0" name="Line 836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61" name="Line 837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2" name="Line 838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63" name="Line 839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4" name="Line 840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5" name="Line 841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66" name="Line 842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7" name="Line 843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68" name="Line 844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9" name="Line 845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70" name="Line 846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71" name="Line 847"/>
        <xdr:cNvSpPr>
          <a:spLocks/>
        </xdr:cNvSpPr>
      </xdr:nvSpPr>
      <xdr:spPr>
        <a:xfrm>
          <a:off x="26555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72" name="Line 848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73" name="Line 849"/>
        <xdr:cNvSpPr>
          <a:spLocks/>
        </xdr:cNvSpPr>
      </xdr:nvSpPr>
      <xdr:spPr>
        <a:xfrm>
          <a:off x="25593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74" name="Line 850"/>
        <xdr:cNvSpPr>
          <a:spLocks/>
        </xdr:cNvSpPr>
      </xdr:nvSpPr>
      <xdr:spPr>
        <a:xfrm>
          <a:off x="25088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75" name="Line 851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76" name="Line 852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77" name="Line 853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78" name="Line 854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79" name="Line 855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0" name="Line 856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81" name="Line 857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2" name="Line 858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3" name="Line 859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84" name="Line 860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5" name="Line 861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86" name="Line 862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7" name="Line 863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8" name="Line 864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889" name="Line 865"/>
        <xdr:cNvSpPr>
          <a:spLocks/>
        </xdr:cNvSpPr>
      </xdr:nvSpPr>
      <xdr:spPr>
        <a:xfrm>
          <a:off x="23469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90" name="Line 866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891" name="Line 867"/>
        <xdr:cNvSpPr>
          <a:spLocks/>
        </xdr:cNvSpPr>
      </xdr:nvSpPr>
      <xdr:spPr>
        <a:xfrm>
          <a:off x="22507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892" name="Line 868"/>
        <xdr:cNvSpPr>
          <a:spLocks/>
        </xdr:cNvSpPr>
      </xdr:nvSpPr>
      <xdr:spPr>
        <a:xfrm>
          <a:off x="22002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3" name="Line 869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94" name="Line 870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5" name="Line 871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6" name="Line 872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97" name="Line 873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8" name="Line 874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99" name="Line 875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0" name="Line 876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1" name="Line 877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02" name="Line 878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3" name="Line 879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04" name="Line 880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5" name="Line 881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6" name="Line 882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07" name="Line 883"/>
        <xdr:cNvSpPr>
          <a:spLocks/>
        </xdr:cNvSpPr>
      </xdr:nvSpPr>
      <xdr:spPr>
        <a:xfrm>
          <a:off x="23469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08" name="Line 884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09" name="Line 885"/>
        <xdr:cNvSpPr>
          <a:spLocks/>
        </xdr:cNvSpPr>
      </xdr:nvSpPr>
      <xdr:spPr>
        <a:xfrm>
          <a:off x="22507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10" name="Line 886"/>
        <xdr:cNvSpPr>
          <a:spLocks/>
        </xdr:cNvSpPr>
      </xdr:nvSpPr>
      <xdr:spPr>
        <a:xfrm>
          <a:off x="22002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1" name="Line 887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12" name="Line 888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3" name="Line 889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4" name="Line 890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15" name="Line 891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6" name="Line 892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17" name="Line 893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8" name="Line 894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9" name="Line 895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20" name="Line 896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1" name="Line 897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22" name="Line 898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3" name="Line 899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4" name="Line 900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25" name="Line 901"/>
        <xdr:cNvSpPr>
          <a:spLocks/>
        </xdr:cNvSpPr>
      </xdr:nvSpPr>
      <xdr:spPr>
        <a:xfrm>
          <a:off x="23469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26" name="Line 902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27" name="Line 903"/>
        <xdr:cNvSpPr>
          <a:spLocks/>
        </xdr:cNvSpPr>
      </xdr:nvSpPr>
      <xdr:spPr>
        <a:xfrm>
          <a:off x="22507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28" name="Line 904"/>
        <xdr:cNvSpPr>
          <a:spLocks/>
        </xdr:cNvSpPr>
      </xdr:nvSpPr>
      <xdr:spPr>
        <a:xfrm>
          <a:off x="22002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9" name="Line 905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30" name="Line 906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1" name="Line 907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2" name="Line 908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33" name="Line 909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4" name="Line 910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35" name="Line 911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6" name="Line 912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7" name="Line 913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38" name="Line 914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9" name="Line 915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40" name="Line 916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1" name="Line 917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2" name="Line 918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43" name="Line 919"/>
        <xdr:cNvSpPr>
          <a:spLocks/>
        </xdr:cNvSpPr>
      </xdr:nvSpPr>
      <xdr:spPr>
        <a:xfrm>
          <a:off x="23469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44" name="Line 920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45" name="Line 921"/>
        <xdr:cNvSpPr>
          <a:spLocks/>
        </xdr:cNvSpPr>
      </xdr:nvSpPr>
      <xdr:spPr>
        <a:xfrm>
          <a:off x="22507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46" name="Line 922"/>
        <xdr:cNvSpPr>
          <a:spLocks/>
        </xdr:cNvSpPr>
      </xdr:nvSpPr>
      <xdr:spPr>
        <a:xfrm>
          <a:off x="22002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7" name="Line 923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48" name="Line 924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49" name="Line 925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0" name="Line 926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51" name="Line 927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2" name="Line 928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53" name="Line 929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4" name="Line 930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5" name="Line 931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56" name="Line 932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7" name="Line 933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58" name="Line 934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9" name="Line 935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0" name="Line 936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61" name="Line 937"/>
        <xdr:cNvSpPr>
          <a:spLocks/>
        </xdr:cNvSpPr>
      </xdr:nvSpPr>
      <xdr:spPr>
        <a:xfrm>
          <a:off x="20383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62" name="Line 938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63" name="Line 939"/>
        <xdr:cNvSpPr>
          <a:spLocks/>
        </xdr:cNvSpPr>
      </xdr:nvSpPr>
      <xdr:spPr>
        <a:xfrm>
          <a:off x="19421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64" name="Line 940"/>
        <xdr:cNvSpPr>
          <a:spLocks/>
        </xdr:cNvSpPr>
      </xdr:nvSpPr>
      <xdr:spPr>
        <a:xfrm>
          <a:off x="18916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5" name="Line 941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66" name="Line 942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7" name="Line 943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8" name="Line 944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69" name="Line 945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0" name="Line 946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71" name="Line 947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2" name="Line 948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3" name="Line 949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74" name="Line 950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5" name="Line 951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76" name="Line 952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7" name="Line 953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8" name="Line 954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79" name="Line 955"/>
        <xdr:cNvSpPr>
          <a:spLocks/>
        </xdr:cNvSpPr>
      </xdr:nvSpPr>
      <xdr:spPr>
        <a:xfrm>
          <a:off x="20383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80" name="Line 956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81" name="Line 957"/>
        <xdr:cNvSpPr>
          <a:spLocks/>
        </xdr:cNvSpPr>
      </xdr:nvSpPr>
      <xdr:spPr>
        <a:xfrm>
          <a:off x="19421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82" name="Line 958"/>
        <xdr:cNvSpPr>
          <a:spLocks/>
        </xdr:cNvSpPr>
      </xdr:nvSpPr>
      <xdr:spPr>
        <a:xfrm>
          <a:off x="18916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3" name="Line 959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84" name="Line 960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5" name="Line 961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6" name="Line 962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87" name="Line 963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8" name="Line 964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89" name="Line 965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0" name="Line 966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1" name="Line 967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92" name="Line 968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3" name="Line 969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94" name="Line 970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5" name="Line 971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6" name="Line 972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97" name="Line 973"/>
        <xdr:cNvSpPr>
          <a:spLocks/>
        </xdr:cNvSpPr>
      </xdr:nvSpPr>
      <xdr:spPr>
        <a:xfrm>
          <a:off x="20383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98" name="Line 974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99" name="Line 975"/>
        <xdr:cNvSpPr>
          <a:spLocks/>
        </xdr:cNvSpPr>
      </xdr:nvSpPr>
      <xdr:spPr>
        <a:xfrm>
          <a:off x="19421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00" name="Line 976"/>
        <xdr:cNvSpPr>
          <a:spLocks/>
        </xdr:cNvSpPr>
      </xdr:nvSpPr>
      <xdr:spPr>
        <a:xfrm>
          <a:off x="18916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1" name="Line 977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02" name="Line 978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3" name="Line 979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4" name="Line 980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05" name="Line 981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6" name="Line 982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07" name="Line 983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8" name="Line 984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9" name="Line 985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10" name="Line 986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1" name="Line 987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12" name="Line 988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3" name="Line 989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4" name="Line 990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2015" name="Line 991"/>
        <xdr:cNvSpPr>
          <a:spLocks/>
        </xdr:cNvSpPr>
      </xdr:nvSpPr>
      <xdr:spPr>
        <a:xfrm>
          <a:off x="20383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16" name="Line 992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17" name="Line 993"/>
        <xdr:cNvSpPr>
          <a:spLocks/>
        </xdr:cNvSpPr>
      </xdr:nvSpPr>
      <xdr:spPr>
        <a:xfrm>
          <a:off x="19421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18" name="Line 994"/>
        <xdr:cNvSpPr>
          <a:spLocks/>
        </xdr:cNvSpPr>
      </xdr:nvSpPr>
      <xdr:spPr>
        <a:xfrm>
          <a:off x="18916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9" name="Line 995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20" name="Line 996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1" name="Line 997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2" name="Line 998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23" name="Line 999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4" name="Line 1000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25" name="Line 1001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6" name="Line 1002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7" name="Line 1003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28" name="Line 1004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9" name="Line 1005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30" name="Line 1006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1" name="Line 1007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2" name="Line 1008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33" name="Line 1009"/>
        <xdr:cNvSpPr>
          <a:spLocks/>
        </xdr:cNvSpPr>
      </xdr:nvSpPr>
      <xdr:spPr>
        <a:xfrm>
          <a:off x="17297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34" name="Line 1010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35" name="Line 1011"/>
        <xdr:cNvSpPr>
          <a:spLocks/>
        </xdr:cNvSpPr>
      </xdr:nvSpPr>
      <xdr:spPr>
        <a:xfrm>
          <a:off x="16335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36" name="Line 1012"/>
        <xdr:cNvSpPr>
          <a:spLocks/>
        </xdr:cNvSpPr>
      </xdr:nvSpPr>
      <xdr:spPr>
        <a:xfrm>
          <a:off x="15830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7" name="Line 1013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38" name="Line 1014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9" name="Line 1015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0" name="Line 1016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41" name="Line 1017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2" name="Line 1018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43" name="Line 1019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4" name="Line 1020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5" name="Line 1021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46" name="Line 1022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7" name="Line 1023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48" name="Line 0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9" name="Line 1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0" name="Line 2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51" name="Line 3"/>
        <xdr:cNvSpPr>
          <a:spLocks/>
        </xdr:cNvSpPr>
      </xdr:nvSpPr>
      <xdr:spPr>
        <a:xfrm>
          <a:off x="17297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52" name="Line 4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53" name="Line 5"/>
        <xdr:cNvSpPr>
          <a:spLocks/>
        </xdr:cNvSpPr>
      </xdr:nvSpPr>
      <xdr:spPr>
        <a:xfrm>
          <a:off x="16335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54" name="Line 6"/>
        <xdr:cNvSpPr>
          <a:spLocks/>
        </xdr:cNvSpPr>
      </xdr:nvSpPr>
      <xdr:spPr>
        <a:xfrm>
          <a:off x="15830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5" name="Line 7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56" name="Line 8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7" name="Line 9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8" name="Line 10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59" name="Line 11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0" name="Line 12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61" name="Line 13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2" name="Line 14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3" name="Line 15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64" name="Line 16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5" name="Line 17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66" name="Line 18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7" name="Line 19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8" name="Line 20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69" name="Line 21"/>
        <xdr:cNvSpPr>
          <a:spLocks/>
        </xdr:cNvSpPr>
      </xdr:nvSpPr>
      <xdr:spPr>
        <a:xfrm>
          <a:off x="17297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70" name="Line 22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71" name="Line 23"/>
        <xdr:cNvSpPr>
          <a:spLocks/>
        </xdr:cNvSpPr>
      </xdr:nvSpPr>
      <xdr:spPr>
        <a:xfrm>
          <a:off x="16335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72" name="Line 24"/>
        <xdr:cNvSpPr>
          <a:spLocks/>
        </xdr:cNvSpPr>
      </xdr:nvSpPr>
      <xdr:spPr>
        <a:xfrm>
          <a:off x="15830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3" name="Line 25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74" name="Line 26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5" name="Line 27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6" name="Line 28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77" name="Line 29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8" name="Line 30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79" name="Line 31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0" name="Line 32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1" name="Line 33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82" name="Line 34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3" name="Line 35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84" name="Line 36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5" name="Line 37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6" name="Line 38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87" name="Line 39"/>
        <xdr:cNvSpPr>
          <a:spLocks/>
        </xdr:cNvSpPr>
      </xdr:nvSpPr>
      <xdr:spPr>
        <a:xfrm>
          <a:off x="17297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88" name="Line 40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89" name="Line 41"/>
        <xdr:cNvSpPr>
          <a:spLocks/>
        </xdr:cNvSpPr>
      </xdr:nvSpPr>
      <xdr:spPr>
        <a:xfrm>
          <a:off x="16335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90" name="Line 42"/>
        <xdr:cNvSpPr>
          <a:spLocks/>
        </xdr:cNvSpPr>
      </xdr:nvSpPr>
      <xdr:spPr>
        <a:xfrm>
          <a:off x="15830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91" name="Line 43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092" name="Line 44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3" name="Line 45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4" name="Line 46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095" name="Line 47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6" name="Line 48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097" name="Line 49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8" name="Line 50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9" name="Line 51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00" name="Line 52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1" name="Line 53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02" name="Line 54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3" name="Line 55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4" name="Line 56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05" name="Line 57"/>
        <xdr:cNvSpPr>
          <a:spLocks/>
        </xdr:cNvSpPr>
      </xdr:nvSpPr>
      <xdr:spPr>
        <a:xfrm>
          <a:off x="14211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06" name="Line 58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07" name="Line 59"/>
        <xdr:cNvSpPr>
          <a:spLocks/>
        </xdr:cNvSpPr>
      </xdr:nvSpPr>
      <xdr:spPr>
        <a:xfrm>
          <a:off x="13249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08" name="Line 60"/>
        <xdr:cNvSpPr>
          <a:spLocks/>
        </xdr:cNvSpPr>
      </xdr:nvSpPr>
      <xdr:spPr>
        <a:xfrm>
          <a:off x="12744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9" name="Line 61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10" name="Line 62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1" name="Line 63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2" name="Line 64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13" name="Line 65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4" name="Line 66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15" name="Line 67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6" name="Line 68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7" name="Line 69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18" name="Line 70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9" name="Line 71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20" name="Line 72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1" name="Line 73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2" name="Line 74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23" name="Line 75"/>
        <xdr:cNvSpPr>
          <a:spLocks/>
        </xdr:cNvSpPr>
      </xdr:nvSpPr>
      <xdr:spPr>
        <a:xfrm>
          <a:off x="14211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24" name="Line 76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25" name="Line 77"/>
        <xdr:cNvSpPr>
          <a:spLocks/>
        </xdr:cNvSpPr>
      </xdr:nvSpPr>
      <xdr:spPr>
        <a:xfrm>
          <a:off x="13249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26" name="Line 78"/>
        <xdr:cNvSpPr>
          <a:spLocks/>
        </xdr:cNvSpPr>
      </xdr:nvSpPr>
      <xdr:spPr>
        <a:xfrm>
          <a:off x="12744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7" name="Line 79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28" name="Line 80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9" name="Line 81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0" name="Line 82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31" name="Line 83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2" name="Line 84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33" name="Line 85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4" name="Line 86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5" name="Line 87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36" name="Line 88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7" name="Line 89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38" name="Line 90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9" name="Line 91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0" name="Line 92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41" name="Line 93"/>
        <xdr:cNvSpPr>
          <a:spLocks/>
        </xdr:cNvSpPr>
      </xdr:nvSpPr>
      <xdr:spPr>
        <a:xfrm>
          <a:off x="14211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42" name="Line 94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43" name="Line 95"/>
        <xdr:cNvSpPr>
          <a:spLocks/>
        </xdr:cNvSpPr>
      </xdr:nvSpPr>
      <xdr:spPr>
        <a:xfrm>
          <a:off x="13249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44" name="Line 96"/>
        <xdr:cNvSpPr>
          <a:spLocks/>
        </xdr:cNvSpPr>
      </xdr:nvSpPr>
      <xdr:spPr>
        <a:xfrm>
          <a:off x="12744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5" name="Line 97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46" name="Line 98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7" name="Line 99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8" name="Line 100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49" name="Line 101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0" name="Line 102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51" name="Line 103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2" name="Line 104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3" name="Line 105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54" name="Line 106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5" name="Line 107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56" name="Line 108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7" name="Line 109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8" name="Line 110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59" name="Line 111"/>
        <xdr:cNvSpPr>
          <a:spLocks/>
        </xdr:cNvSpPr>
      </xdr:nvSpPr>
      <xdr:spPr>
        <a:xfrm>
          <a:off x="14211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60" name="Line 112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61" name="Line 113"/>
        <xdr:cNvSpPr>
          <a:spLocks/>
        </xdr:cNvSpPr>
      </xdr:nvSpPr>
      <xdr:spPr>
        <a:xfrm>
          <a:off x="13249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62" name="Line 114"/>
        <xdr:cNvSpPr>
          <a:spLocks/>
        </xdr:cNvSpPr>
      </xdr:nvSpPr>
      <xdr:spPr>
        <a:xfrm>
          <a:off x="12744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63" name="Line 115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64" name="Line 116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5" name="Line 117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6" name="Line 118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67" name="Line 119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8" name="Line 120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69" name="Line 121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0" name="Line 122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1" name="Line 123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72" name="Line 124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3" name="Line 125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74" name="Line 126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5" name="Line 127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6" name="Line 128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177" name="Line 129"/>
        <xdr:cNvSpPr>
          <a:spLocks/>
        </xdr:cNvSpPr>
      </xdr:nvSpPr>
      <xdr:spPr>
        <a:xfrm>
          <a:off x="97536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78" name="Line 130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79" name="Line 131"/>
        <xdr:cNvSpPr>
          <a:spLocks/>
        </xdr:cNvSpPr>
      </xdr:nvSpPr>
      <xdr:spPr>
        <a:xfrm>
          <a:off x="96573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80" name="Line 132"/>
        <xdr:cNvSpPr>
          <a:spLocks/>
        </xdr:cNvSpPr>
      </xdr:nvSpPr>
      <xdr:spPr>
        <a:xfrm>
          <a:off x="96069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1" name="Line 133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82" name="Line 134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3" name="Line 135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4" name="Line 136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85" name="Line 137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6" name="Line 138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87" name="Line 139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8" name="Line 140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9" name="Line 141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90" name="Line 142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1" name="Line 143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92" name="Line 144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3" name="Line 145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4" name="Line 146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195" name="Line 147"/>
        <xdr:cNvSpPr>
          <a:spLocks/>
        </xdr:cNvSpPr>
      </xdr:nvSpPr>
      <xdr:spPr>
        <a:xfrm>
          <a:off x="97536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96" name="Line 148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97" name="Line 149"/>
        <xdr:cNvSpPr>
          <a:spLocks/>
        </xdr:cNvSpPr>
      </xdr:nvSpPr>
      <xdr:spPr>
        <a:xfrm>
          <a:off x="96573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98" name="Line 150"/>
        <xdr:cNvSpPr>
          <a:spLocks/>
        </xdr:cNvSpPr>
      </xdr:nvSpPr>
      <xdr:spPr>
        <a:xfrm>
          <a:off x="96069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9" name="Line 151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00" name="Line 152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1" name="Line 153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2" name="Line 154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03" name="Line 155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4" name="Line 156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05" name="Line 157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6" name="Line 158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7" name="Line 159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08" name="Line 160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9" name="Line 161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10" name="Line 162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1" name="Line 163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2" name="Line 164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213" name="Line 165"/>
        <xdr:cNvSpPr>
          <a:spLocks/>
        </xdr:cNvSpPr>
      </xdr:nvSpPr>
      <xdr:spPr>
        <a:xfrm>
          <a:off x="97536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14" name="Line 166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15" name="Line 167"/>
        <xdr:cNvSpPr>
          <a:spLocks/>
        </xdr:cNvSpPr>
      </xdr:nvSpPr>
      <xdr:spPr>
        <a:xfrm>
          <a:off x="96573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16" name="Line 168"/>
        <xdr:cNvSpPr>
          <a:spLocks/>
        </xdr:cNvSpPr>
      </xdr:nvSpPr>
      <xdr:spPr>
        <a:xfrm>
          <a:off x="96069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7" name="Line 169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18" name="Line 170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9" name="Line 171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0" name="Line 172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21" name="Line 173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2" name="Line 174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23" name="Line 175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4" name="Line 176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5" name="Line 177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26" name="Line 178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7" name="Line 179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28" name="Line 180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9" name="Line 181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30" name="Line 182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231" name="Line 183"/>
        <xdr:cNvSpPr>
          <a:spLocks/>
        </xdr:cNvSpPr>
      </xdr:nvSpPr>
      <xdr:spPr>
        <a:xfrm>
          <a:off x="97536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32" name="Line 184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33" name="Line 185"/>
        <xdr:cNvSpPr>
          <a:spLocks/>
        </xdr:cNvSpPr>
      </xdr:nvSpPr>
      <xdr:spPr>
        <a:xfrm>
          <a:off x="96573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34" name="Line 186"/>
        <xdr:cNvSpPr>
          <a:spLocks/>
        </xdr:cNvSpPr>
      </xdr:nvSpPr>
      <xdr:spPr>
        <a:xfrm>
          <a:off x="96069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35" name="Line 187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36" name="Line 188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37" name="Line 189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38" name="Line 190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39" name="Line 191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0" name="Line 192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41" name="Line 193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2" name="Line 194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3" name="Line 195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44" name="Line 196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5" name="Line 197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46" name="Line 198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7" name="Line 199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8" name="Line 200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49" name="Line 201"/>
        <xdr:cNvSpPr>
          <a:spLocks/>
        </xdr:cNvSpPr>
      </xdr:nvSpPr>
      <xdr:spPr>
        <a:xfrm>
          <a:off x="94449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50" name="Line 202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51" name="Line 203"/>
        <xdr:cNvSpPr>
          <a:spLocks/>
        </xdr:cNvSpPr>
      </xdr:nvSpPr>
      <xdr:spPr>
        <a:xfrm>
          <a:off x="93487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52" name="Line 204"/>
        <xdr:cNvSpPr>
          <a:spLocks/>
        </xdr:cNvSpPr>
      </xdr:nvSpPr>
      <xdr:spPr>
        <a:xfrm>
          <a:off x="92983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3" name="Line 205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54" name="Line 206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5" name="Line 207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6" name="Line 208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57" name="Line 209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8" name="Line 210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59" name="Line 211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0" name="Line 212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1" name="Line 213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62" name="Line 214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3" name="Line 215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64" name="Line 216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5" name="Line 217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6" name="Line 218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67" name="Line 219"/>
        <xdr:cNvSpPr>
          <a:spLocks/>
        </xdr:cNvSpPr>
      </xdr:nvSpPr>
      <xdr:spPr>
        <a:xfrm>
          <a:off x="94449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68" name="Line 220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69" name="Line 221"/>
        <xdr:cNvSpPr>
          <a:spLocks/>
        </xdr:cNvSpPr>
      </xdr:nvSpPr>
      <xdr:spPr>
        <a:xfrm>
          <a:off x="93487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70" name="Line 222"/>
        <xdr:cNvSpPr>
          <a:spLocks/>
        </xdr:cNvSpPr>
      </xdr:nvSpPr>
      <xdr:spPr>
        <a:xfrm>
          <a:off x="92983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1" name="Line 223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72" name="Line 224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3" name="Line 225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4" name="Line 226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75" name="Line 227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6" name="Line 228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77" name="Line 229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8" name="Line 230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9" name="Line 231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80" name="Line 232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1" name="Line 233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82" name="Line 234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3" name="Line 235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4" name="Line 236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85" name="Line 237"/>
        <xdr:cNvSpPr>
          <a:spLocks/>
        </xdr:cNvSpPr>
      </xdr:nvSpPr>
      <xdr:spPr>
        <a:xfrm>
          <a:off x="94449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86" name="Line 238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87" name="Line 239"/>
        <xdr:cNvSpPr>
          <a:spLocks/>
        </xdr:cNvSpPr>
      </xdr:nvSpPr>
      <xdr:spPr>
        <a:xfrm>
          <a:off x="93487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88" name="Line 240"/>
        <xdr:cNvSpPr>
          <a:spLocks/>
        </xdr:cNvSpPr>
      </xdr:nvSpPr>
      <xdr:spPr>
        <a:xfrm>
          <a:off x="92983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9" name="Line 241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90" name="Line 242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1" name="Line 243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2" name="Line 244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93" name="Line 245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4" name="Line 246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95" name="Line 247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6" name="Line 248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7" name="Line 249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98" name="Line 250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9" name="Line 251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300" name="Line 252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1" name="Line 253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2" name="Line 254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303" name="Line 255"/>
        <xdr:cNvSpPr>
          <a:spLocks/>
        </xdr:cNvSpPr>
      </xdr:nvSpPr>
      <xdr:spPr>
        <a:xfrm>
          <a:off x="94449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304" name="Line 256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305" name="Line 257"/>
        <xdr:cNvSpPr>
          <a:spLocks/>
        </xdr:cNvSpPr>
      </xdr:nvSpPr>
      <xdr:spPr>
        <a:xfrm>
          <a:off x="93487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306" name="Line 258"/>
        <xdr:cNvSpPr>
          <a:spLocks/>
        </xdr:cNvSpPr>
      </xdr:nvSpPr>
      <xdr:spPr>
        <a:xfrm>
          <a:off x="92983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7" name="Line 259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08" name="Line 260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09" name="Line 261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0" name="Line 262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11" name="Line 263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2" name="Line 264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13" name="Line 265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4" name="Line 266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5" name="Line 267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16" name="Line 268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7" name="Line 269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18" name="Line 270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9" name="Line 271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0" name="Line 272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21" name="Line 273"/>
        <xdr:cNvSpPr>
          <a:spLocks/>
        </xdr:cNvSpPr>
      </xdr:nvSpPr>
      <xdr:spPr>
        <a:xfrm>
          <a:off x="91363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22" name="Line 274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23" name="Line 275"/>
        <xdr:cNvSpPr>
          <a:spLocks/>
        </xdr:cNvSpPr>
      </xdr:nvSpPr>
      <xdr:spPr>
        <a:xfrm>
          <a:off x="90401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24" name="Line 276"/>
        <xdr:cNvSpPr>
          <a:spLocks/>
        </xdr:cNvSpPr>
      </xdr:nvSpPr>
      <xdr:spPr>
        <a:xfrm>
          <a:off x="89896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5" name="Line 277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26" name="Line 278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7" name="Line 279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8" name="Line 280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29" name="Line 281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0" name="Line 282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31" name="Line 283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2" name="Line 284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3" name="Line 285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34" name="Line 286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5" name="Line 287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36" name="Line 288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7" name="Line 289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8" name="Line 290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39" name="Line 291"/>
        <xdr:cNvSpPr>
          <a:spLocks/>
        </xdr:cNvSpPr>
      </xdr:nvSpPr>
      <xdr:spPr>
        <a:xfrm>
          <a:off x="91363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40" name="Line 292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41" name="Line 293"/>
        <xdr:cNvSpPr>
          <a:spLocks/>
        </xdr:cNvSpPr>
      </xdr:nvSpPr>
      <xdr:spPr>
        <a:xfrm>
          <a:off x="90401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42" name="Line 294"/>
        <xdr:cNvSpPr>
          <a:spLocks/>
        </xdr:cNvSpPr>
      </xdr:nvSpPr>
      <xdr:spPr>
        <a:xfrm>
          <a:off x="89896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3" name="Line 295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44" name="Line 296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5" name="Line 297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6" name="Line 298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47" name="Line 299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8" name="Line 300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49" name="Line 301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0" name="Line 302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1" name="Line 303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52" name="Line 304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3" name="Line 305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54" name="Line 306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5" name="Line 307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6" name="Line 308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57" name="Line 309"/>
        <xdr:cNvSpPr>
          <a:spLocks/>
        </xdr:cNvSpPr>
      </xdr:nvSpPr>
      <xdr:spPr>
        <a:xfrm>
          <a:off x="91363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58" name="Line 310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59" name="Line 311"/>
        <xdr:cNvSpPr>
          <a:spLocks/>
        </xdr:cNvSpPr>
      </xdr:nvSpPr>
      <xdr:spPr>
        <a:xfrm>
          <a:off x="90401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60" name="Line 312"/>
        <xdr:cNvSpPr>
          <a:spLocks/>
        </xdr:cNvSpPr>
      </xdr:nvSpPr>
      <xdr:spPr>
        <a:xfrm>
          <a:off x="89896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1" name="Line 313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62" name="Line 314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3" name="Line 315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4" name="Line 316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65" name="Line 317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6" name="Line 318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67" name="Line 319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8" name="Line 320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9" name="Line 321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70" name="Line 322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1" name="Line 323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72" name="Line 324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3" name="Line 325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4" name="Line 326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75" name="Line 327"/>
        <xdr:cNvSpPr>
          <a:spLocks/>
        </xdr:cNvSpPr>
      </xdr:nvSpPr>
      <xdr:spPr>
        <a:xfrm>
          <a:off x="91363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76" name="Line 328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77" name="Line 329"/>
        <xdr:cNvSpPr>
          <a:spLocks/>
        </xdr:cNvSpPr>
      </xdr:nvSpPr>
      <xdr:spPr>
        <a:xfrm>
          <a:off x="90401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78" name="Line 330"/>
        <xdr:cNvSpPr>
          <a:spLocks/>
        </xdr:cNvSpPr>
      </xdr:nvSpPr>
      <xdr:spPr>
        <a:xfrm>
          <a:off x="89896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9" name="Line 331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80" name="Line 332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1" name="Line 333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2" name="Line 334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83" name="Line 335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4" name="Line 336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85" name="Line 337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6" name="Line 338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7" name="Line 339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88" name="Line 340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9" name="Line 341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90" name="Line 342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1" name="Line 343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2" name="Line 344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393" name="Line 345"/>
        <xdr:cNvSpPr>
          <a:spLocks/>
        </xdr:cNvSpPr>
      </xdr:nvSpPr>
      <xdr:spPr>
        <a:xfrm>
          <a:off x="88277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94" name="Line 346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395" name="Line 347"/>
        <xdr:cNvSpPr>
          <a:spLocks/>
        </xdr:cNvSpPr>
      </xdr:nvSpPr>
      <xdr:spPr>
        <a:xfrm>
          <a:off x="87315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396" name="Line 348"/>
        <xdr:cNvSpPr>
          <a:spLocks/>
        </xdr:cNvSpPr>
      </xdr:nvSpPr>
      <xdr:spPr>
        <a:xfrm>
          <a:off x="86810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7" name="Line 349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98" name="Line 350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9" name="Line 351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0" name="Line 352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01" name="Line 353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2" name="Line 354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03" name="Line 355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4" name="Line 356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5" name="Line 357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06" name="Line 358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7" name="Line 359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08" name="Line 360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9" name="Line 361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0" name="Line 362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11" name="Line 363"/>
        <xdr:cNvSpPr>
          <a:spLocks/>
        </xdr:cNvSpPr>
      </xdr:nvSpPr>
      <xdr:spPr>
        <a:xfrm>
          <a:off x="88277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12" name="Line 364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13" name="Line 365"/>
        <xdr:cNvSpPr>
          <a:spLocks/>
        </xdr:cNvSpPr>
      </xdr:nvSpPr>
      <xdr:spPr>
        <a:xfrm>
          <a:off x="87315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14" name="Line 366"/>
        <xdr:cNvSpPr>
          <a:spLocks/>
        </xdr:cNvSpPr>
      </xdr:nvSpPr>
      <xdr:spPr>
        <a:xfrm>
          <a:off x="86810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5" name="Line 367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16" name="Line 368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7" name="Line 369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8" name="Line 370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19" name="Line 371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0" name="Line 372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21" name="Line 373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2" name="Line 374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3" name="Line 375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24" name="Line 376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5" name="Line 377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26" name="Line 378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7" name="Line 379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8" name="Line 380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29" name="Line 381"/>
        <xdr:cNvSpPr>
          <a:spLocks/>
        </xdr:cNvSpPr>
      </xdr:nvSpPr>
      <xdr:spPr>
        <a:xfrm>
          <a:off x="88277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30" name="Line 382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31" name="Line 383"/>
        <xdr:cNvSpPr>
          <a:spLocks/>
        </xdr:cNvSpPr>
      </xdr:nvSpPr>
      <xdr:spPr>
        <a:xfrm>
          <a:off x="87315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32" name="Line 384"/>
        <xdr:cNvSpPr>
          <a:spLocks/>
        </xdr:cNvSpPr>
      </xdr:nvSpPr>
      <xdr:spPr>
        <a:xfrm>
          <a:off x="86810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3" name="Line 385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34" name="Line 386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5" name="Line 387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6" name="Line 388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37" name="Line 389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8" name="Line 390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39" name="Line 391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0" name="Line 392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1" name="Line 393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42" name="Line 394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3" name="Line 395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44" name="Line 396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5" name="Line 397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6" name="Line 398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47" name="Line 399"/>
        <xdr:cNvSpPr>
          <a:spLocks/>
        </xdr:cNvSpPr>
      </xdr:nvSpPr>
      <xdr:spPr>
        <a:xfrm>
          <a:off x="88277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48" name="Line 400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49" name="Line 401"/>
        <xdr:cNvSpPr>
          <a:spLocks/>
        </xdr:cNvSpPr>
      </xdr:nvSpPr>
      <xdr:spPr>
        <a:xfrm>
          <a:off x="87315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50" name="Line 402"/>
        <xdr:cNvSpPr>
          <a:spLocks/>
        </xdr:cNvSpPr>
      </xdr:nvSpPr>
      <xdr:spPr>
        <a:xfrm>
          <a:off x="86810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51" name="Line 403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52" name="Line 404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3" name="Line 405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4" name="Line 406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55" name="Line 407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6" name="Line 408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57" name="Line 409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8" name="Line 410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9" name="Line 411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60" name="Line 412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1" name="Line 413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62" name="Line 414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3" name="Line 415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4" name="Line 416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465" name="Line 417"/>
        <xdr:cNvSpPr>
          <a:spLocks/>
        </xdr:cNvSpPr>
      </xdr:nvSpPr>
      <xdr:spPr>
        <a:xfrm>
          <a:off x="85191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66" name="Line 418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67" name="Line 419"/>
        <xdr:cNvSpPr>
          <a:spLocks/>
        </xdr:cNvSpPr>
      </xdr:nvSpPr>
      <xdr:spPr>
        <a:xfrm>
          <a:off x="84229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68" name="Line 420"/>
        <xdr:cNvSpPr>
          <a:spLocks/>
        </xdr:cNvSpPr>
      </xdr:nvSpPr>
      <xdr:spPr>
        <a:xfrm>
          <a:off x="83724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9" name="Line 421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70" name="Line 422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1" name="Line 423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2" name="Line 424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73" name="Line 425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4" name="Line 426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75" name="Line 427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6" name="Line 428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7" name="Line 429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78" name="Line 430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9" name="Line 431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80" name="Line 432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1" name="Line 433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2" name="Line 434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483" name="Line 435"/>
        <xdr:cNvSpPr>
          <a:spLocks/>
        </xdr:cNvSpPr>
      </xdr:nvSpPr>
      <xdr:spPr>
        <a:xfrm>
          <a:off x="85191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84" name="Line 436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85" name="Line 437"/>
        <xdr:cNvSpPr>
          <a:spLocks/>
        </xdr:cNvSpPr>
      </xdr:nvSpPr>
      <xdr:spPr>
        <a:xfrm>
          <a:off x="84229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86" name="Line 438"/>
        <xdr:cNvSpPr>
          <a:spLocks/>
        </xdr:cNvSpPr>
      </xdr:nvSpPr>
      <xdr:spPr>
        <a:xfrm>
          <a:off x="83724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7" name="Line 439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88" name="Line 440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9" name="Line 441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0" name="Line 442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91" name="Line 443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2" name="Line 444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93" name="Line 445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4" name="Line 446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5" name="Line 447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96" name="Line 448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7" name="Line 449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98" name="Line 450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9" name="Line 451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0" name="Line 452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501" name="Line 453"/>
        <xdr:cNvSpPr>
          <a:spLocks/>
        </xdr:cNvSpPr>
      </xdr:nvSpPr>
      <xdr:spPr>
        <a:xfrm>
          <a:off x="85191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02" name="Line 454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03" name="Line 455"/>
        <xdr:cNvSpPr>
          <a:spLocks/>
        </xdr:cNvSpPr>
      </xdr:nvSpPr>
      <xdr:spPr>
        <a:xfrm>
          <a:off x="84229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04" name="Line 456"/>
        <xdr:cNvSpPr>
          <a:spLocks/>
        </xdr:cNvSpPr>
      </xdr:nvSpPr>
      <xdr:spPr>
        <a:xfrm>
          <a:off x="83724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5" name="Line 457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06" name="Line 458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7" name="Line 459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8" name="Line 460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09" name="Line 461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0" name="Line 462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11" name="Line 463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2" name="Line 464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3" name="Line 465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14" name="Line 466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5" name="Line 467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16" name="Line 468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7" name="Line 469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8" name="Line 470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519" name="Line 471"/>
        <xdr:cNvSpPr>
          <a:spLocks/>
        </xdr:cNvSpPr>
      </xdr:nvSpPr>
      <xdr:spPr>
        <a:xfrm>
          <a:off x="85191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20" name="Line 472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21" name="Line 473"/>
        <xdr:cNvSpPr>
          <a:spLocks/>
        </xdr:cNvSpPr>
      </xdr:nvSpPr>
      <xdr:spPr>
        <a:xfrm>
          <a:off x="84229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22" name="Line 474"/>
        <xdr:cNvSpPr>
          <a:spLocks/>
        </xdr:cNvSpPr>
      </xdr:nvSpPr>
      <xdr:spPr>
        <a:xfrm>
          <a:off x="83724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23" name="Line 475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24" name="Line 476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5" name="Line 477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6" name="Line 478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27" name="Line 479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8" name="Line 480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29" name="Line 481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0" name="Line 482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1" name="Line 483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32" name="Line 484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3" name="Line 485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34" name="Line 486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5" name="Line 487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6" name="Line 488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37" name="Line 489"/>
        <xdr:cNvSpPr>
          <a:spLocks/>
        </xdr:cNvSpPr>
      </xdr:nvSpPr>
      <xdr:spPr>
        <a:xfrm>
          <a:off x="82105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38" name="Line 490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39" name="Line 491"/>
        <xdr:cNvSpPr>
          <a:spLocks/>
        </xdr:cNvSpPr>
      </xdr:nvSpPr>
      <xdr:spPr>
        <a:xfrm>
          <a:off x="81143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40" name="Line 492"/>
        <xdr:cNvSpPr>
          <a:spLocks/>
        </xdr:cNvSpPr>
      </xdr:nvSpPr>
      <xdr:spPr>
        <a:xfrm>
          <a:off x="80638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1" name="Line 493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42" name="Line 494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3" name="Line 495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4" name="Line 496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45" name="Line 497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6" name="Line 498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47" name="Line 499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8" name="Line 500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9" name="Line 501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50" name="Line 502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1" name="Line 503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52" name="Line 504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3" name="Line 505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4" name="Line 506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55" name="Line 507"/>
        <xdr:cNvSpPr>
          <a:spLocks/>
        </xdr:cNvSpPr>
      </xdr:nvSpPr>
      <xdr:spPr>
        <a:xfrm>
          <a:off x="82105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56" name="Line 508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57" name="Line 509"/>
        <xdr:cNvSpPr>
          <a:spLocks/>
        </xdr:cNvSpPr>
      </xdr:nvSpPr>
      <xdr:spPr>
        <a:xfrm>
          <a:off x="81143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58" name="Line 510"/>
        <xdr:cNvSpPr>
          <a:spLocks/>
        </xdr:cNvSpPr>
      </xdr:nvSpPr>
      <xdr:spPr>
        <a:xfrm>
          <a:off x="80638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9" name="Line 511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60" name="Line 512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1" name="Line 513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2" name="Line 514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63" name="Line 515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4" name="Line 516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65" name="Line 517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6" name="Line 518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7" name="Line 519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68" name="Line 520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9" name="Line 521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70" name="Line 522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1" name="Line 523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2" name="Line 524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73" name="Line 525"/>
        <xdr:cNvSpPr>
          <a:spLocks/>
        </xdr:cNvSpPr>
      </xdr:nvSpPr>
      <xdr:spPr>
        <a:xfrm>
          <a:off x="82105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74" name="Line 526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75" name="Line 527"/>
        <xdr:cNvSpPr>
          <a:spLocks/>
        </xdr:cNvSpPr>
      </xdr:nvSpPr>
      <xdr:spPr>
        <a:xfrm>
          <a:off x="81143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76" name="Line 528"/>
        <xdr:cNvSpPr>
          <a:spLocks/>
        </xdr:cNvSpPr>
      </xdr:nvSpPr>
      <xdr:spPr>
        <a:xfrm>
          <a:off x="80638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7" name="Line 529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78" name="Line 530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9" name="Line 531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0" name="Line 532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81" name="Line 533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2" name="Line 534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83" name="Line 535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4" name="Line 536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5" name="Line 537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86" name="Line 538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7" name="Line 539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88" name="Line 540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9" name="Line 541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90" name="Line 542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91" name="Line 543"/>
        <xdr:cNvSpPr>
          <a:spLocks/>
        </xdr:cNvSpPr>
      </xdr:nvSpPr>
      <xdr:spPr>
        <a:xfrm>
          <a:off x="82105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92" name="Line 544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93" name="Line 545"/>
        <xdr:cNvSpPr>
          <a:spLocks/>
        </xdr:cNvSpPr>
      </xdr:nvSpPr>
      <xdr:spPr>
        <a:xfrm>
          <a:off x="81143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94" name="Line 546"/>
        <xdr:cNvSpPr>
          <a:spLocks/>
        </xdr:cNvSpPr>
      </xdr:nvSpPr>
      <xdr:spPr>
        <a:xfrm>
          <a:off x="80638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95" name="Line 547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596" name="Line 548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597" name="Line 549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598" name="Line 550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599" name="Line 551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0" name="Line 552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01" name="Line 553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2" name="Line 554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3" name="Line 555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04" name="Line 556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5" name="Line 557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06" name="Line 558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7" name="Line 559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8" name="Line 560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09" name="Line 561"/>
        <xdr:cNvSpPr>
          <a:spLocks/>
        </xdr:cNvSpPr>
      </xdr:nvSpPr>
      <xdr:spPr>
        <a:xfrm>
          <a:off x="79019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10" name="Line 562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11" name="Line 563"/>
        <xdr:cNvSpPr>
          <a:spLocks/>
        </xdr:cNvSpPr>
      </xdr:nvSpPr>
      <xdr:spPr>
        <a:xfrm>
          <a:off x="78057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12" name="Line 564"/>
        <xdr:cNvSpPr>
          <a:spLocks/>
        </xdr:cNvSpPr>
      </xdr:nvSpPr>
      <xdr:spPr>
        <a:xfrm>
          <a:off x="77552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3" name="Line 565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14" name="Line 566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5" name="Line 567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6" name="Line 568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17" name="Line 569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8" name="Line 570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19" name="Line 571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0" name="Line 572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1" name="Line 573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22" name="Line 574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3" name="Line 575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24" name="Line 576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5" name="Line 577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6" name="Line 578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27" name="Line 579"/>
        <xdr:cNvSpPr>
          <a:spLocks/>
        </xdr:cNvSpPr>
      </xdr:nvSpPr>
      <xdr:spPr>
        <a:xfrm>
          <a:off x="79019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28" name="Line 580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29" name="Line 581"/>
        <xdr:cNvSpPr>
          <a:spLocks/>
        </xdr:cNvSpPr>
      </xdr:nvSpPr>
      <xdr:spPr>
        <a:xfrm>
          <a:off x="78057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30" name="Line 582"/>
        <xdr:cNvSpPr>
          <a:spLocks/>
        </xdr:cNvSpPr>
      </xdr:nvSpPr>
      <xdr:spPr>
        <a:xfrm>
          <a:off x="77552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1" name="Line 583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32" name="Line 584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3" name="Line 585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4" name="Line 586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35" name="Line 587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6" name="Line 588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37" name="Line 589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8" name="Line 590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9" name="Line 591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40" name="Line 592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1" name="Line 593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42" name="Line 594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3" name="Line 595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4" name="Line 596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45" name="Line 597"/>
        <xdr:cNvSpPr>
          <a:spLocks/>
        </xdr:cNvSpPr>
      </xdr:nvSpPr>
      <xdr:spPr>
        <a:xfrm>
          <a:off x="79019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46" name="Line 598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47" name="Line 599"/>
        <xdr:cNvSpPr>
          <a:spLocks/>
        </xdr:cNvSpPr>
      </xdr:nvSpPr>
      <xdr:spPr>
        <a:xfrm>
          <a:off x="78057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48" name="Line 600"/>
        <xdr:cNvSpPr>
          <a:spLocks/>
        </xdr:cNvSpPr>
      </xdr:nvSpPr>
      <xdr:spPr>
        <a:xfrm>
          <a:off x="77552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9" name="Line 601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50" name="Line 602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1" name="Line 603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2" name="Line 604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53" name="Line 605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4" name="Line 606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55" name="Line 607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6" name="Line 608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7" name="Line 609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58" name="Line 610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9" name="Line 611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60" name="Line 612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1" name="Line 613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2" name="Line 614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63" name="Line 615"/>
        <xdr:cNvSpPr>
          <a:spLocks/>
        </xdr:cNvSpPr>
      </xdr:nvSpPr>
      <xdr:spPr>
        <a:xfrm>
          <a:off x="79019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64" name="Line 616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65" name="Line 617"/>
        <xdr:cNvSpPr>
          <a:spLocks/>
        </xdr:cNvSpPr>
      </xdr:nvSpPr>
      <xdr:spPr>
        <a:xfrm>
          <a:off x="78057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66" name="Line 618"/>
        <xdr:cNvSpPr>
          <a:spLocks/>
        </xdr:cNvSpPr>
      </xdr:nvSpPr>
      <xdr:spPr>
        <a:xfrm>
          <a:off x="77552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7" name="Line 619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809625</xdr:colOff>
      <xdr:row>0</xdr:row>
      <xdr:rowOff>0</xdr:rowOff>
    </xdr:from>
    <xdr:to>
      <xdr:col>48</xdr:col>
      <xdr:colOff>809625</xdr:colOff>
      <xdr:row>0</xdr:row>
      <xdr:rowOff>0</xdr:rowOff>
    </xdr:to>
    <xdr:sp>
      <xdr:nvSpPr>
        <xdr:cNvPr id="2668" name="Line 620"/>
        <xdr:cNvSpPr>
          <a:spLocks/>
        </xdr:cNvSpPr>
      </xdr:nvSpPr>
      <xdr:spPr>
        <a:xfrm>
          <a:off x="374332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I34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69" customWidth="1"/>
    <col min="2" max="2" width="6.625" style="69" customWidth="1"/>
    <col min="3" max="3" width="35.625" style="69" customWidth="1"/>
    <col min="4" max="30" width="11.125" style="69" customWidth="1"/>
    <col min="31" max="32" width="11.125" style="20" customWidth="1"/>
    <col min="33" max="33" width="11.125" style="21" customWidth="1"/>
    <col min="34" max="34" width="11.125" style="22" customWidth="1"/>
    <col min="35" max="87" width="11.125" style="21" customWidth="1"/>
    <col min="88" max="16384" width="9.00390625" style="69" customWidth="1"/>
  </cols>
  <sheetData>
    <row r="1" spans="1:31" ht="17.25">
      <c r="A1" s="63" t="s">
        <v>14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3" t="s">
        <v>20</v>
      </c>
    </row>
    <row r="2" spans="1:87" s="68" customFormat="1" ht="22.5" customHeight="1">
      <c r="A2" s="122" t="s">
        <v>187</v>
      </c>
      <c r="B2" s="125" t="s">
        <v>96</v>
      </c>
      <c r="C2" s="128" t="s">
        <v>97</v>
      </c>
      <c r="D2" s="2" t="s">
        <v>98</v>
      </c>
      <c r="E2" s="3"/>
      <c r="F2" s="3"/>
      <c r="G2" s="3"/>
      <c r="H2" s="3"/>
      <c r="I2" s="3"/>
      <c r="J2" s="3"/>
      <c r="K2" s="3"/>
      <c r="L2" s="4"/>
      <c r="M2" s="2" t="s">
        <v>188</v>
      </c>
      <c r="N2" s="3"/>
      <c r="O2" s="3"/>
      <c r="P2" s="3"/>
      <c r="Q2" s="3"/>
      <c r="R2" s="3"/>
      <c r="S2" s="3"/>
      <c r="T2" s="3"/>
      <c r="U2" s="4"/>
      <c r="V2" s="2" t="s">
        <v>189</v>
      </c>
      <c r="W2" s="5"/>
      <c r="X2" s="5"/>
      <c r="Y2" s="5"/>
      <c r="Z2" s="5"/>
      <c r="AA2" s="5"/>
      <c r="AB2" s="5"/>
      <c r="AC2" s="5"/>
      <c r="AD2" s="6"/>
      <c r="AE2" s="24" t="s">
        <v>110</v>
      </c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58"/>
      <c r="AR2" s="58"/>
      <c r="AS2" s="58"/>
      <c r="AT2" s="25"/>
      <c r="AU2" s="25"/>
      <c r="AV2" s="25"/>
      <c r="AW2" s="59"/>
      <c r="AX2" s="24" t="s">
        <v>159</v>
      </c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58"/>
      <c r="BK2" s="58"/>
      <c r="BL2" s="58"/>
      <c r="BM2" s="25"/>
      <c r="BN2" s="25"/>
      <c r="BO2" s="25"/>
      <c r="BP2" s="59"/>
      <c r="BQ2" s="24" t="s">
        <v>160</v>
      </c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58"/>
      <c r="CD2" s="58"/>
      <c r="CE2" s="58"/>
      <c r="CF2" s="25"/>
      <c r="CG2" s="25"/>
      <c r="CH2" s="25"/>
      <c r="CI2" s="59"/>
    </row>
    <row r="3" spans="1:87" s="68" customFormat="1" ht="22.5" customHeight="1">
      <c r="A3" s="123"/>
      <c r="B3" s="126"/>
      <c r="C3" s="123"/>
      <c r="D3" s="8" t="s">
        <v>190</v>
      </c>
      <c r="E3" s="60"/>
      <c r="F3" s="60"/>
      <c r="G3" s="60"/>
      <c r="H3" s="60"/>
      <c r="I3" s="60"/>
      <c r="J3" s="60"/>
      <c r="K3" s="61"/>
      <c r="L3" s="62"/>
      <c r="M3" s="8" t="s">
        <v>190</v>
      </c>
      <c r="N3" s="60"/>
      <c r="O3" s="60"/>
      <c r="P3" s="60"/>
      <c r="Q3" s="60"/>
      <c r="R3" s="60"/>
      <c r="S3" s="60"/>
      <c r="T3" s="61"/>
      <c r="U3" s="62"/>
      <c r="V3" s="8" t="s">
        <v>190</v>
      </c>
      <c r="W3" s="60"/>
      <c r="X3" s="60"/>
      <c r="Y3" s="60"/>
      <c r="Z3" s="60"/>
      <c r="AA3" s="60"/>
      <c r="AB3" s="60"/>
      <c r="AC3" s="61"/>
      <c r="AD3" s="62"/>
      <c r="AE3" s="27" t="s">
        <v>111</v>
      </c>
      <c r="AF3" s="25"/>
      <c r="AG3" s="25"/>
      <c r="AH3" s="25"/>
      <c r="AI3" s="25"/>
      <c r="AJ3" s="28"/>
      <c r="AK3" s="118" t="s">
        <v>112</v>
      </c>
      <c r="AL3" s="27" t="s">
        <v>201</v>
      </c>
      <c r="AM3" s="25"/>
      <c r="AN3" s="25"/>
      <c r="AO3" s="25"/>
      <c r="AP3" s="25"/>
      <c r="AQ3" s="25"/>
      <c r="AR3" s="25"/>
      <c r="AS3" s="25"/>
      <c r="AT3" s="28"/>
      <c r="AU3" s="116" t="s">
        <v>113</v>
      </c>
      <c r="AV3" s="116" t="s">
        <v>114</v>
      </c>
      <c r="AW3" s="26" t="s">
        <v>202</v>
      </c>
      <c r="AX3" s="27" t="s">
        <v>115</v>
      </c>
      <c r="AY3" s="25"/>
      <c r="AZ3" s="25"/>
      <c r="BA3" s="25"/>
      <c r="BB3" s="25"/>
      <c r="BC3" s="28"/>
      <c r="BD3" s="118" t="s">
        <v>116</v>
      </c>
      <c r="BE3" s="27" t="s">
        <v>201</v>
      </c>
      <c r="BF3" s="25"/>
      <c r="BG3" s="25"/>
      <c r="BH3" s="25"/>
      <c r="BI3" s="25"/>
      <c r="BJ3" s="25"/>
      <c r="BK3" s="25"/>
      <c r="BL3" s="25"/>
      <c r="BM3" s="28"/>
      <c r="BN3" s="116" t="s">
        <v>113</v>
      </c>
      <c r="BO3" s="116" t="s">
        <v>114</v>
      </c>
      <c r="BP3" s="26" t="s">
        <v>202</v>
      </c>
      <c r="BQ3" s="27" t="s">
        <v>115</v>
      </c>
      <c r="BR3" s="25"/>
      <c r="BS3" s="25"/>
      <c r="BT3" s="25"/>
      <c r="BU3" s="25"/>
      <c r="BV3" s="28"/>
      <c r="BW3" s="118" t="s">
        <v>116</v>
      </c>
      <c r="BX3" s="27" t="s">
        <v>201</v>
      </c>
      <c r="BY3" s="25"/>
      <c r="BZ3" s="25"/>
      <c r="CA3" s="25"/>
      <c r="CB3" s="25"/>
      <c r="CC3" s="25"/>
      <c r="CD3" s="25"/>
      <c r="CE3" s="25"/>
      <c r="CF3" s="28"/>
      <c r="CG3" s="116" t="s">
        <v>113</v>
      </c>
      <c r="CH3" s="116" t="s">
        <v>114</v>
      </c>
      <c r="CI3" s="26" t="s">
        <v>202</v>
      </c>
    </row>
    <row r="4" spans="1:87" s="68" customFormat="1" ht="22.5" customHeight="1">
      <c r="A4" s="123"/>
      <c r="B4" s="126"/>
      <c r="C4" s="123"/>
      <c r="D4" s="7"/>
      <c r="E4" s="8" t="s">
        <v>191</v>
      </c>
      <c r="F4" s="9"/>
      <c r="G4" s="9"/>
      <c r="H4" s="9"/>
      <c r="I4" s="9"/>
      <c r="J4" s="9"/>
      <c r="K4" s="10"/>
      <c r="L4" s="11" t="s">
        <v>99</v>
      </c>
      <c r="M4" s="7"/>
      <c r="N4" s="8" t="s">
        <v>191</v>
      </c>
      <c r="O4" s="9"/>
      <c r="P4" s="9"/>
      <c r="Q4" s="9"/>
      <c r="R4" s="9"/>
      <c r="S4" s="9"/>
      <c r="T4" s="10"/>
      <c r="U4" s="11" t="s">
        <v>99</v>
      </c>
      <c r="V4" s="7"/>
      <c r="W4" s="8" t="s">
        <v>191</v>
      </c>
      <c r="X4" s="9"/>
      <c r="Y4" s="9"/>
      <c r="Z4" s="9"/>
      <c r="AA4" s="9"/>
      <c r="AB4" s="9"/>
      <c r="AC4" s="10"/>
      <c r="AD4" s="11" t="s">
        <v>99</v>
      </c>
      <c r="AE4" s="26" t="s">
        <v>189</v>
      </c>
      <c r="AF4" s="29" t="s">
        <v>203</v>
      </c>
      <c r="AG4" s="30"/>
      <c r="AH4" s="31"/>
      <c r="AI4" s="28"/>
      <c r="AJ4" s="120" t="s">
        <v>69</v>
      </c>
      <c r="AK4" s="119"/>
      <c r="AL4" s="26" t="s">
        <v>189</v>
      </c>
      <c r="AM4" s="116" t="s">
        <v>117</v>
      </c>
      <c r="AN4" s="27" t="s">
        <v>204</v>
      </c>
      <c r="AO4" s="25"/>
      <c r="AP4" s="25"/>
      <c r="AQ4" s="28"/>
      <c r="AR4" s="116" t="s">
        <v>118</v>
      </c>
      <c r="AS4" s="116" t="s">
        <v>119</v>
      </c>
      <c r="AT4" s="116" t="s">
        <v>120</v>
      </c>
      <c r="AU4" s="117"/>
      <c r="AV4" s="117"/>
      <c r="AW4" s="33"/>
      <c r="AX4" s="26" t="s">
        <v>189</v>
      </c>
      <c r="AY4" s="29" t="s">
        <v>203</v>
      </c>
      <c r="AZ4" s="30"/>
      <c r="BA4" s="31"/>
      <c r="BB4" s="28"/>
      <c r="BC4" s="120" t="s">
        <v>69</v>
      </c>
      <c r="BD4" s="119"/>
      <c r="BE4" s="26" t="s">
        <v>189</v>
      </c>
      <c r="BF4" s="116" t="s">
        <v>117</v>
      </c>
      <c r="BG4" s="27" t="s">
        <v>204</v>
      </c>
      <c r="BH4" s="25"/>
      <c r="BI4" s="25"/>
      <c r="BJ4" s="28"/>
      <c r="BK4" s="116" t="s">
        <v>118</v>
      </c>
      <c r="BL4" s="116" t="s">
        <v>119</v>
      </c>
      <c r="BM4" s="116" t="s">
        <v>120</v>
      </c>
      <c r="BN4" s="117"/>
      <c r="BO4" s="117"/>
      <c r="BP4" s="33"/>
      <c r="BQ4" s="26" t="s">
        <v>189</v>
      </c>
      <c r="BR4" s="29" t="s">
        <v>203</v>
      </c>
      <c r="BS4" s="30"/>
      <c r="BT4" s="31"/>
      <c r="BU4" s="28"/>
      <c r="BV4" s="120" t="s">
        <v>69</v>
      </c>
      <c r="BW4" s="119"/>
      <c r="BX4" s="26" t="s">
        <v>189</v>
      </c>
      <c r="BY4" s="116" t="s">
        <v>117</v>
      </c>
      <c r="BZ4" s="27" t="s">
        <v>204</v>
      </c>
      <c r="CA4" s="25"/>
      <c r="CB4" s="25"/>
      <c r="CC4" s="28"/>
      <c r="CD4" s="116" t="s">
        <v>118</v>
      </c>
      <c r="CE4" s="116" t="s">
        <v>119</v>
      </c>
      <c r="CF4" s="116" t="s">
        <v>120</v>
      </c>
      <c r="CG4" s="117"/>
      <c r="CH4" s="117"/>
      <c r="CI4" s="33"/>
    </row>
    <row r="5" spans="1:87" s="68" customFormat="1" ht="22.5" customHeight="1">
      <c r="A5" s="123"/>
      <c r="B5" s="126"/>
      <c r="C5" s="123"/>
      <c r="D5" s="7"/>
      <c r="E5" s="7"/>
      <c r="F5" s="12" t="s">
        <v>100</v>
      </c>
      <c r="G5" s="12" t="s">
        <v>101</v>
      </c>
      <c r="H5" s="12" t="s">
        <v>102</v>
      </c>
      <c r="I5" s="12" t="s">
        <v>103</v>
      </c>
      <c r="J5" s="12" t="s">
        <v>104</v>
      </c>
      <c r="K5" s="12" t="s">
        <v>105</v>
      </c>
      <c r="L5" s="13"/>
      <c r="M5" s="7"/>
      <c r="N5" s="7"/>
      <c r="O5" s="12" t="s">
        <v>100</v>
      </c>
      <c r="P5" s="12" t="s">
        <v>101</v>
      </c>
      <c r="Q5" s="12" t="s">
        <v>102</v>
      </c>
      <c r="R5" s="12" t="s">
        <v>103</v>
      </c>
      <c r="S5" s="12" t="s">
        <v>104</v>
      </c>
      <c r="T5" s="12" t="s">
        <v>105</v>
      </c>
      <c r="U5" s="13"/>
      <c r="V5" s="7"/>
      <c r="W5" s="7"/>
      <c r="X5" s="12" t="s">
        <v>100</v>
      </c>
      <c r="Y5" s="12" t="s">
        <v>101</v>
      </c>
      <c r="Z5" s="12" t="s">
        <v>102</v>
      </c>
      <c r="AA5" s="12" t="s">
        <v>103</v>
      </c>
      <c r="AB5" s="12" t="s">
        <v>104</v>
      </c>
      <c r="AC5" s="12" t="s">
        <v>105</v>
      </c>
      <c r="AD5" s="13"/>
      <c r="AE5" s="33"/>
      <c r="AF5" s="26" t="s">
        <v>189</v>
      </c>
      <c r="AG5" s="32" t="s">
        <v>121</v>
      </c>
      <c r="AH5" s="32" t="s">
        <v>122</v>
      </c>
      <c r="AI5" s="32" t="s">
        <v>105</v>
      </c>
      <c r="AJ5" s="121"/>
      <c r="AK5" s="119"/>
      <c r="AL5" s="33"/>
      <c r="AM5" s="117"/>
      <c r="AN5" s="26" t="s">
        <v>189</v>
      </c>
      <c r="AO5" s="23" t="s">
        <v>123</v>
      </c>
      <c r="AP5" s="23" t="s">
        <v>124</v>
      </c>
      <c r="AQ5" s="23" t="s">
        <v>125</v>
      </c>
      <c r="AR5" s="117"/>
      <c r="AS5" s="117"/>
      <c r="AT5" s="117"/>
      <c r="AU5" s="117"/>
      <c r="AV5" s="117"/>
      <c r="AW5" s="33"/>
      <c r="AX5" s="33"/>
      <c r="AY5" s="26" t="s">
        <v>189</v>
      </c>
      <c r="AZ5" s="32" t="s">
        <v>121</v>
      </c>
      <c r="BA5" s="32" t="s">
        <v>122</v>
      </c>
      <c r="BB5" s="32" t="s">
        <v>105</v>
      </c>
      <c r="BC5" s="121"/>
      <c r="BD5" s="119"/>
      <c r="BE5" s="33"/>
      <c r="BF5" s="117"/>
      <c r="BG5" s="26" t="s">
        <v>189</v>
      </c>
      <c r="BH5" s="23" t="s">
        <v>123</v>
      </c>
      <c r="BI5" s="23" t="s">
        <v>124</v>
      </c>
      <c r="BJ5" s="23" t="s">
        <v>125</v>
      </c>
      <c r="BK5" s="117"/>
      <c r="BL5" s="117"/>
      <c r="BM5" s="117"/>
      <c r="BN5" s="117"/>
      <c r="BO5" s="117"/>
      <c r="BP5" s="33"/>
      <c r="BQ5" s="33"/>
      <c r="BR5" s="26" t="s">
        <v>189</v>
      </c>
      <c r="BS5" s="32" t="s">
        <v>121</v>
      </c>
      <c r="BT5" s="32" t="s">
        <v>122</v>
      </c>
      <c r="BU5" s="32" t="s">
        <v>105</v>
      </c>
      <c r="BV5" s="121"/>
      <c r="BW5" s="119"/>
      <c r="BX5" s="33"/>
      <c r="BY5" s="117"/>
      <c r="BZ5" s="26" t="s">
        <v>189</v>
      </c>
      <c r="CA5" s="23" t="s">
        <v>123</v>
      </c>
      <c r="CB5" s="23" t="s">
        <v>124</v>
      </c>
      <c r="CC5" s="23" t="s">
        <v>125</v>
      </c>
      <c r="CD5" s="117"/>
      <c r="CE5" s="117"/>
      <c r="CF5" s="117"/>
      <c r="CG5" s="117"/>
      <c r="CH5" s="117"/>
      <c r="CI5" s="33"/>
    </row>
    <row r="6" spans="1:87" s="68" customFormat="1" ht="22.5" customHeight="1">
      <c r="A6" s="124"/>
      <c r="B6" s="127"/>
      <c r="C6" s="124"/>
      <c r="D6" s="14" t="s">
        <v>192</v>
      </c>
      <c r="E6" s="14" t="s">
        <v>193</v>
      </c>
      <c r="F6" s="15" t="s">
        <v>193</v>
      </c>
      <c r="G6" s="15" t="s">
        <v>193</v>
      </c>
      <c r="H6" s="15" t="s">
        <v>193</v>
      </c>
      <c r="I6" s="15" t="s">
        <v>193</v>
      </c>
      <c r="J6" s="15" t="s">
        <v>193</v>
      </c>
      <c r="K6" s="15" t="s">
        <v>193</v>
      </c>
      <c r="L6" s="16" t="s">
        <v>193</v>
      </c>
      <c r="M6" s="14" t="s">
        <v>193</v>
      </c>
      <c r="N6" s="14" t="s">
        <v>193</v>
      </c>
      <c r="O6" s="15" t="s">
        <v>193</v>
      </c>
      <c r="P6" s="15" t="s">
        <v>193</v>
      </c>
      <c r="Q6" s="15" t="s">
        <v>193</v>
      </c>
      <c r="R6" s="15" t="s">
        <v>193</v>
      </c>
      <c r="S6" s="15" t="s">
        <v>193</v>
      </c>
      <c r="T6" s="15" t="s">
        <v>193</v>
      </c>
      <c r="U6" s="16" t="s">
        <v>193</v>
      </c>
      <c r="V6" s="14" t="s">
        <v>193</v>
      </c>
      <c r="W6" s="14" t="s">
        <v>193</v>
      </c>
      <c r="X6" s="15" t="s">
        <v>193</v>
      </c>
      <c r="Y6" s="15" t="s">
        <v>193</v>
      </c>
      <c r="Z6" s="15" t="s">
        <v>193</v>
      </c>
      <c r="AA6" s="15" t="s">
        <v>193</v>
      </c>
      <c r="AB6" s="15" t="s">
        <v>193</v>
      </c>
      <c r="AC6" s="15" t="s">
        <v>193</v>
      </c>
      <c r="AD6" s="16" t="s">
        <v>193</v>
      </c>
      <c r="AE6" s="34" t="s">
        <v>192</v>
      </c>
      <c r="AF6" s="34" t="s">
        <v>193</v>
      </c>
      <c r="AG6" s="35" t="s">
        <v>193</v>
      </c>
      <c r="AH6" s="35" t="s">
        <v>193</v>
      </c>
      <c r="AI6" s="35" t="s">
        <v>193</v>
      </c>
      <c r="AJ6" s="38" t="s">
        <v>193</v>
      </c>
      <c r="AK6" s="38" t="s">
        <v>193</v>
      </c>
      <c r="AL6" s="34" t="s">
        <v>193</v>
      </c>
      <c r="AM6" s="34" t="s">
        <v>193</v>
      </c>
      <c r="AN6" s="34" t="s">
        <v>193</v>
      </c>
      <c r="AO6" s="39" t="s">
        <v>193</v>
      </c>
      <c r="AP6" s="39" t="s">
        <v>193</v>
      </c>
      <c r="AQ6" s="39" t="s">
        <v>193</v>
      </c>
      <c r="AR6" s="34" t="s">
        <v>193</v>
      </c>
      <c r="AS6" s="34" t="s">
        <v>193</v>
      </c>
      <c r="AT6" s="34" t="s">
        <v>193</v>
      </c>
      <c r="AU6" s="34" t="s">
        <v>193</v>
      </c>
      <c r="AV6" s="34" t="s">
        <v>193</v>
      </c>
      <c r="AW6" s="34" t="s">
        <v>193</v>
      </c>
      <c r="AX6" s="34" t="s">
        <v>192</v>
      </c>
      <c r="AY6" s="34" t="s">
        <v>193</v>
      </c>
      <c r="AZ6" s="35" t="s">
        <v>193</v>
      </c>
      <c r="BA6" s="35" t="s">
        <v>193</v>
      </c>
      <c r="BB6" s="35" t="s">
        <v>193</v>
      </c>
      <c r="BC6" s="38" t="s">
        <v>193</v>
      </c>
      <c r="BD6" s="38" t="s">
        <v>193</v>
      </c>
      <c r="BE6" s="34" t="s">
        <v>193</v>
      </c>
      <c r="BF6" s="34" t="s">
        <v>193</v>
      </c>
      <c r="BG6" s="34" t="s">
        <v>193</v>
      </c>
      <c r="BH6" s="39" t="s">
        <v>193</v>
      </c>
      <c r="BI6" s="39" t="s">
        <v>193</v>
      </c>
      <c r="BJ6" s="39" t="s">
        <v>193</v>
      </c>
      <c r="BK6" s="34" t="s">
        <v>193</v>
      </c>
      <c r="BL6" s="34" t="s">
        <v>193</v>
      </c>
      <c r="BM6" s="34" t="s">
        <v>193</v>
      </c>
      <c r="BN6" s="34" t="s">
        <v>193</v>
      </c>
      <c r="BO6" s="34" t="s">
        <v>193</v>
      </c>
      <c r="BP6" s="34" t="s">
        <v>193</v>
      </c>
      <c r="BQ6" s="34" t="s">
        <v>192</v>
      </c>
      <c r="BR6" s="34" t="s">
        <v>193</v>
      </c>
      <c r="BS6" s="35" t="s">
        <v>193</v>
      </c>
      <c r="BT6" s="35" t="s">
        <v>193</v>
      </c>
      <c r="BU6" s="35" t="s">
        <v>193</v>
      </c>
      <c r="BV6" s="38" t="s">
        <v>193</v>
      </c>
      <c r="BW6" s="38" t="s">
        <v>193</v>
      </c>
      <c r="BX6" s="34" t="s">
        <v>193</v>
      </c>
      <c r="BY6" s="34" t="s">
        <v>193</v>
      </c>
      <c r="BZ6" s="34" t="s">
        <v>193</v>
      </c>
      <c r="CA6" s="39" t="s">
        <v>193</v>
      </c>
      <c r="CB6" s="39" t="s">
        <v>193</v>
      </c>
      <c r="CC6" s="39" t="s">
        <v>193</v>
      </c>
      <c r="CD6" s="34" t="s">
        <v>193</v>
      </c>
      <c r="CE6" s="34" t="s">
        <v>193</v>
      </c>
      <c r="CF6" s="34" t="s">
        <v>193</v>
      </c>
      <c r="CG6" s="34" t="s">
        <v>193</v>
      </c>
      <c r="CH6" s="34" t="s">
        <v>193</v>
      </c>
      <c r="CI6" s="34" t="s">
        <v>193</v>
      </c>
    </row>
    <row r="7" spans="1:87" ht="13.5">
      <c r="A7" s="74" t="s">
        <v>78</v>
      </c>
      <c r="B7" s="74" t="s">
        <v>79</v>
      </c>
      <c r="C7" s="101" t="s">
        <v>80</v>
      </c>
      <c r="D7" s="17">
        <f aca="true" t="shared" si="0" ref="D7:D33">E7+L7</f>
        <v>5175271</v>
      </c>
      <c r="E7" s="17">
        <f aca="true" t="shared" si="1" ref="E7:E33">F7+G7+H7+I7+K7</f>
        <v>869041</v>
      </c>
      <c r="F7" s="17">
        <v>45508</v>
      </c>
      <c r="G7" s="17">
        <v>4755</v>
      </c>
      <c r="H7" s="17">
        <v>0</v>
      </c>
      <c r="I7" s="17">
        <v>710687</v>
      </c>
      <c r="J7" s="17" t="s">
        <v>161</v>
      </c>
      <c r="K7" s="17">
        <v>108091</v>
      </c>
      <c r="L7" s="17">
        <v>4306230</v>
      </c>
      <c r="M7" s="17">
        <f aca="true" t="shared" si="2" ref="M7:M33">N7+U7</f>
        <v>645560</v>
      </c>
      <c r="N7" s="17">
        <f aca="true" t="shared" si="3" ref="N7:N33">O7+P7+Q7+R7+T7</f>
        <v>1411</v>
      </c>
      <c r="O7" s="17">
        <v>0</v>
      </c>
      <c r="P7" s="17">
        <v>0</v>
      </c>
      <c r="Q7" s="17">
        <v>0</v>
      </c>
      <c r="R7" s="17">
        <v>1411</v>
      </c>
      <c r="S7" s="17" t="s">
        <v>161</v>
      </c>
      <c r="T7" s="17">
        <v>0</v>
      </c>
      <c r="U7" s="17">
        <v>644149</v>
      </c>
      <c r="V7" s="17">
        <f aca="true" t="shared" si="4" ref="V7:V33">D7+M7</f>
        <v>5820831</v>
      </c>
      <c r="W7" s="17">
        <f aca="true" t="shared" si="5" ref="W7:W33">E7+N7</f>
        <v>870452</v>
      </c>
      <c r="X7" s="17">
        <f aca="true" t="shared" si="6" ref="X7:X33">F7+O7</f>
        <v>45508</v>
      </c>
      <c r="Y7" s="17">
        <f aca="true" t="shared" si="7" ref="Y7:Y33">G7+P7</f>
        <v>4755</v>
      </c>
      <c r="Z7" s="17">
        <f aca="true" t="shared" si="8" ref="Z7:Z33">H7+Q7</f>
        <v>0</v>
      </c>
      <c r="AA7" s="17">
        <f aca="true" t="shared" si="9" ref="AA7:AA33">I7+R7</f>
        <v>712098</v>
      </c>
      <c r="AB7" s="17" t="s">
        <v>107</v>
      </c>
      <c r="AC7" s="17">
        <f aca="true" t="shared" si="10" ref="AC7:AC33">K7+T7</f>
        <v>108091</v>
      </c>
      <c r="AD7" s="17">
        <f aca="true" t="shared" si="11" ref="AD7:AD33">L7+U7</f>
        <v>4950379</v>
      </c>
      <c r="AE7" s="17">
        <f aca="true" t="shared" si="12" ref="AE7:AE33">AF7+AJ7</f>
        <v>786841</v>
      </c>
      <c r="AF7" s="17">
        <f aca="true" t="shared" si="13" ref="AF7:AF33">SUM(AG7:AI7)</f>
        <v>786841</v>
      </c>
      <c r="AG7" s="17">
        <v>753480</v>
      </c>
      <c r="AH7" s="17">
        <v>31707</v>
      </c>
      <c r="AI7" s="17">
        <v>1654</v>
      </c>
      <c r="AJ7" s="17">
        <v>0</v>
      </c>
      <c r="AK7" s="75">
        <v>0</v>
      </c>
      <c r="AL7" s="17">
        <f aca="true" t="shared" si="14" ref="AL7:AL33">AM7+AN7+AR7+AS7+AT7</f>
        <v>4333365</v>
      </c>
      <c r="AM7" s="17">
        <v>1330480</v>
      </c>
      <c r="AN7" s="75">
        <f aca="true" t="shared" si="15" ref="AN7:AN33">SUM(AO7:AQ7)</f>
        <v>709802</v>
      </c>
      <c r="AO7" s="17">
        <v>105643</v>
      </c>
      <c r="AP7" s="17">
        <v>510964</v>
      </c>
      <c r="AQ7" s="17">
        <v>93195</v>
      </c>
      <c r="AR7" s="17">
        <v>42485</v>
      </c>
      <c r="AS7" s="17">
        <v>2250598</v>
      </c>
      <c r="AT7" s="17">
        <v>0</v>
      </c>
      <c r="AU7" s="17">
        <v>0</v>
      </c>
      <c r="AV7" s="17">
        <v>55065</v>
      </c>
      <c r="AW7" s="17">
        <f aca="true" t="shared" si="16" ref="AW7:AW33">AE7+AL7+AV7</f>
        <v>5175271</v>
      </c>
      <c r="AX7" s="17">
        <f aca="true" t="shared" si="17" ref="AX7:AX33">AY7+BC7</f>
        <v>13327</v>
      </c>
      <c r="AY7" s="17">
        <f aca="true" t="shared" si="18" ref="AY7:AY33">SUM(AZ7:BB7)</f>
        <v>13327</v>
      </c>
      <c r="AZ7" s="17">
        <v>0</v>
      </c>
      <c r="BA7" s="17">
        <v>0</v>
      </c>
      <c r="BB7" s="17">
        <v>13327</v>
      </c>
      <c r="BC7" s="17">
        <v>0</v>
      </c>
      <c r="BD7" s="75">
        <v>91480</v>
      </c>
      <c r="BE7" s="17">
        <f aca="true" t="shared" si="19" ref="BE7:BE33">BF7+BG7+BK7+BL7+BM7</f>
        <v>158123</v>
      </c>
      <c r="BF7" s="17">
        <v>35938</v>
      </c>
      <c r="BG7" s="75">
        <f aca="true" t="shared" si="20" ref="BG7:BG33">SUM(BH7:BJ7)</f>
        <v>87091</v>
      </c>
      <c r="BH7" s="17">
        <v>87091</v>
      </c>
      <c r="BI7" s="17">
        <v>0</v>
      </c>
      <c r="BJ7" s="17">
        <v>0</v>
      </c>
      <c r="BK7" s="17">
        <v>0</v>
      </c>
      <c r="BL7" s="17">
        <v>35094</v>
      </c>
      <c r="BM7" s="17">
        <v>0</v>
      </c>
      <c r="BN7" s="17">
        <v>380949</v>
      </c>
      <c r="BO7" s="17">
        <v>1681</v>
      </c>
      <c r="BP7" s="17">
        <f aca="true" t="shared" si="21" ref="BP7:BP33">AX7+BE7+BO7</f>
        <v>173131</v>
      </c>
      <c r="BQ7" s="17">
        <f aca="true" t="shared" si="22" ref="BQ7:BQ33">AE7+AX7</f>
        <v>800168</v>
      </c>
      <c r="BR7" s="17">
        <f aca="true" t="shared" si="23" ref="BR7:BR33">AF7+AY7</f>
        <v>800168</v>
      </c>
      <c r="BS7" s="17">
        <f aca="true" t="shared" si="24" ref="BS7:BS33">AG7+AZ7</f>
        <v>753480</v>
      </c>
      <c r="BT7" s="17">
        <f aca="true" t="shared" si="25" ref="BT7:BT33">AH7+BA7</f>
        <v>31707</v>
      </c>
      <c r="BU7" s="17">
        <f aca="true" t="shared" si="26" ref="BU7:BU33">AI7+BB7</f>
        <v>14981</v>
      </c>
      <c r="BV7" s="17">
        <f aca="true" t="shared" si="27" ref="BV7:BV33">AJ7+BC7</f>
        <v>0</v>
      </c>
      <c r="BW7" s="75" t="s">
        <v>106</v>
      </c>
      <c r="BX7" s="17">
        <f aca="true" t="shared" si="28" ref="BX7:CF23">AL7+BE7</f>
        <v>4491488</v>
      </c>
      <c r="BY7" s="17">
        <f t="shared" si="28"/>
        <v>1366418</v>
      </c>
      <c r="BZ7" s="17">
        <f t="shared" si="28"/>
        <v>796893</v>
      </c>
      <c r="CA7" s="17">
        <f t="shared" si="28"/>
        <v>192734</v>
      </c>
      <c r="CB7" s="17">
        <f t="shared" si="28"/>
        <v>510964</v>
      </c>
      <c r="CC7" s="17">
        <f t="shared" si="28"/>
        <v>93195</v>
      </c>
      <c r="CD7" s="17">
        <f t="shared" si="28"/>
        <v>42485</v>
      </c>
      <c r="CE7" s="17">
        <f t="shared" si="28"/>
        <v>2285692</v>
      </c>
      <c r="CF7" s="17">
        <f t="shared" si="28"/>
        <v>0</v>
      </c>
      <c r="CG7" s="75" t="s">
        <v>106</v>
      </c>
      <c r="CH7" s="17">
        <f aca="true" t="shared" si="29" ref="CH7:CH33">AV7+BO7</f>
        <v>56746</v>
      </c>
      <c r="CI7" s="17">
        <f aca="true" t="shared" si="30" ref="CI7:CI33">AW7+BP7</f>
        <v>5348402</v>
      </c>
    </row>
    <row r="8" spans="1:87" ht="13.5">
      <c r="A8" s="74" t="s">
        <v>78</v>
      </c>
      <c r="B8" s="74" t="s">
        <v>81</v>
      </c>
      <c r="C8" s="101" t="s">
        <v>82</v>
      </c>
      <c r="D8" s="17">
        <f t="shared" si="0"/>
        <v>2189827</v>
      </c>
      <c r="E8" s="17">
        <f t="shared" si="1"/>
        <v>658790</v>
      </c>
      <c r="F8" s="17">
        <v>0</v>
      </c>
      <c r="G8" s="17">
        <v>0</v>
      </c>
      <c r="H8" s="17">
        <v>0</v>
      </c>
      <c r="I8" s="17">
        <v>300720</v>
      </c>
      <c r="J8" s="17" t="s">
        <v>161</v>
      </c>
      <c r="K8" s="17">
        <v>358070</v>
      </c>
      <c r="L8" s="17">
        <v>1531037</v>
      </c>
      <c r="M8" s="17">
        <f t="shared" si="2"/>
        <v>864273</v>
      </c>
      <c r="N8" s="17">
        <f t="shared" si="3"/>
        <v>209793</v>
      </c>
      <c r="O8" s="17">
        <v>23881</v>
      </c>
      <c r="P8" s="17">
        <v>59064</v>
      </c>
      <c r="Q8" s="17">
        <v>0</v>
      </c>
      <c r="R8" s="17">
        <v>40151</v>
      </c>
      <c r="S8" s="17" t="s">
        <v>161</v>
      </c>
      <c r="T8" s="17">
        <v>86697</v>
      </c>
      <c r="U8" s="17">
        <v>654480</v>
      </c>
      <c r="V8" s="17">
        <f t="shared" si="4"/>
        <v>3054100</v>
      </c>
      <c r="W8" s="17">
        <f t="shared" si="5"/>
        <v>868583</v>
      </c>
      <c r="X8" s="17">
        <f t="shared" si="6"/>
        <v>23881</v>
      </c>
      <c r="Y8" s="17">
        <f t="shared" si="7"/>
        <v>59064</v>
      </c>
      <c r="Z8" s="17">
        <f t="shared" si="8"/>
        <v>0</v>
      </c>
      <c r="AA8" s="17">
        <f t="shared" si="9"/>
        <v>340871</v>
      </c>
      <c r="AB8" s="17" t="s">
        <v>107</v>
      </c>
      <c r="AC8" s="17">
        <f t="shared" si="10"/>
        <v>444767</v>
      </c>
      <c r="AD8" s="17">
        <f t="shared" si="11"/>
        <v>2185517</v>
      </c>
      <c r="AE8" s="17">
        <f t="shared" si="12"/>
        <v>157621</v>
      </c>
      <c r="AF8" s="17">
        <f t="shared" si="13"/>
        <v>148339</v>
      </c>
      <c r="AG8" s="17">
        <v>143614</v>
      </c>
      <c r="AH8" s="17">
        <v>4725</v>
      </c>
      <c r="AI8" s="17">
        <v>0</v>
      </c>
      <c r="AJ8" s="17">
        <v>9282</v>
      </c>
      <c r="AK8" s="75">
        <v>31774</v>
      </c>
      <c r="AL8" s="17">
        <f t="shared" si="14"/>
        <v>1090199</v>
      </c>
      <c r="AM8" s="17">
        <v>392408</v>
      </c>
      <c r="AN8" s="75">
        <f t="shared" si="15"/>
        <v>491764</v>
      </c>
      <c r="AO8" s="17">
        <v>23777</v>
      </c>
      <c r="AP8" s="17">
        <v>364425</v>
      </c>
      <c r="AQ8" s="17">
        <v>103562</v>
      </c>
      <c r="AR8" s="17">
        <v>3460</v>
      </c>
      <c r="AS8" s="17">
        <v>119096</v>
      </c>
      <c r="AT8" s="17">
        <v>83471</v>
      </c>
      <c r="AU8" s="17">
        <v>837651</v>
      </c>
      <c r="AV8" s="17">
        <v>72582</v>
      </c>
      <c r="AW8" s="17">
        <f t="shared" si="16"/>
        <v>1320402</v>
      </c>
      <c r="AX8" s="17">
        <f t="shared" si="17"/>
        <v>261792</v>
      </c>
      <c r="AY8" s="17">
        <f t="shared" si="18"/>
        <v>261792</v>
      </c>
      <c r="AZ8" s="17">
        <v>248523</v>
      </c>
      <c r="BA8" s="17">
        <v>0</v>
      </c>
      <c r="BB8" s="17">
        <v>13269</v>
      </c>
      <c r="BC8" s="17">
        <v>0</v>
      </c>
      <c r="BD8" s="75">
        <v>0</v>
      </c>
      <c r="BE8" s="17">
        <f t="shared" si="19"/>
        <v>264975</v>
      </c>
      <c r="BF8" s="17">
        <v>53858</v>
      </c>
      <c r="BG8" s="75">
        <f t="shared" si="20"/>
        <v>156916</v>
      </c>
      <c r="BH8" s="17">
        <v>13584</v>
      </c>
      <c r="BI8" s="17">
        <v>143332</v>
      </c>
      <c r="BJ8" s="17">
        <v>0</v>
      </c>
      <c r="BK8" s="17">
        <v>0</v>
      </c>
      <c r="BL8" s="17">
        <v>34476</v>
      </c>
      <c r="BM8" s="17">
        <v>19725</v>
      </c>
      <c r="BN8" s="17">
        <v>273042</v>
      </c>
      <c r="BO8" s="17">
        <v>64464</v>
      </c>
      <c r="BP8" s="17">
        <f t="shared" si="21"/>
        <v>591231</v>
      </c>
      <c r="BQ8" s="17">
        <f t="shared" si="22"/>
        <v>419413</v>
      </c>
      <c r="BR8" s="17">
        <f t="shared" si="23"/>
        <v>410131</v>
      </c>
      <c r="BS8" s="17">
        <f t="shared" si="24"/>
        <v>392137</v>
      </c>
      <c r="BT8" s="17">
        <f t="shared" si="25"/>
        <v>4725</v>
      </c>
      <c r="BU8" s="17">
        <f t="shared" si="26"/>
        <v>13269</v>
      </c>
      <c r="BV8" s="17">
        <f t="shared" si="27"/>
        <v>9282</v>
      </c>
      <c r="BW8" s="75" t="s">
        <v>106</v>
      </c>
      <c r="BX8" s="17">
        <f t="shared" si="28"/>
        <v>1355174</v>
      </c>
      <c r="BY8" s="17">
        <f t="shared" si="28"/>
        <v>446266</v>
      </c>
      <c r="BZ8" s="17">
        <f t="shared" si="28"/>
        <v>648680</v>
      </c>
      <c r="CA8" s="17">
        <f t="shared" si="28"/>
        <v>37361</v>
      </c>
      <c r="CB8" s="17">
        <f t="shared" si="28"/>
        <v>507757</v>
      </c>
      <c r="CC8" s="17">
        <f t="shared" si="28"/>
        <v>103562</v>
      </c>
      <c r="CD8" s="17">
        <f t="shared" si="28"/>
        <v>3460</v>
      </c>
      <c r="CE8" s="17">
        <f t="shared" si="28"/>
        <v>153572</v>
      </c>
      <c r="CF8" s="17">
        <f t="shared" si="28"/>
        <v>103196</v>
      </c>
      <c r="CG8" s="75" t="s">
        <v>106</v>
      </c>
      <c r="CH8" s="17">
        <f t="shared" si="29"/>
        <v>137046</v>
      </c>
      <c r="CI8" s="17">
        <f t="shared" si="30"/>
        <v>1911633</v>
      </c>
    </row>
    <row r="9" spans="1:87" ht="13.5">
      <c r="A9" s="74" t="s">
        <v>78</v>
      </c>
      <c r="B9" s="74" t="s">
        <v>83</v>
      </c>
      <c r="C9" s="101" t="s">
        <v>84</v>
      </c>
      <c r="D9" s="17">
        <f t="shared" si="0"/>
        <v>1001460</v>
      </c>
      <c r="E9" s="17">
        <f t="shared" si="1"/>
        <v>249368</v>
      </c>
      <c r="F9" s="17"/>
      <c r="G9" s="17">
        <v>121081</v>
      </c>
      <c r="H9" s="17"/>
      <c r="I9" s="17">
        <v>13969</v>
      </c>
      <c r="J9" s="17" t="s">
        <v>161</v>
      </c>
      <c r="K9" s="17">
        <v>114318</v>
      </c>
      <c r="L9" s="17">
        <v>752092</v>
      </c>
      <c r="M9" s="17">
        <f t="shared" si="2"/>
        <v>186259</v>
      </c>
      <c r="N9" s="17">
        <f t="shared" si="3"/>
        <v>25006</v>
      </c>
      <c r="O9" s="17">
        <v>12818</v>
      </c>
      <c r="P9" s="17">
        <v>11536</v>
      </c>
      <c r="Q9" s="17"/>
      <c r="R9" s="17">
        <v>652</v>
      </c>
      <c r="S9" s="17" t="s">
        <v>161</v>
      </c>
      <c r="T9" s="17"/>
      <c r="U9" s="17">
        <v>161253</v>
      </c>
      <c r="V9" s="17">
        <f t="shared" si="4"/>
        <v>1187719</v>
      </c>
      <c r="W9" s="17">
        <f t="shared" si="5"/>
        <v>274374</v>
      </c>
      <c r="X9" s="17">
        <f t="shared" si="6"/>
        <v>12818</v>
      </c>
      <c r="Y9" s="17">
        <f t="shared" si="7"/>
        <v>132617</v>
      </c>
      <c r="Z9" s="17">
        <f t="shared" si="8"/>
        <v>0</v>
      </c>
      <c r="AA9" s="17">
        <f t="shared" si="9"/>
        <v>14621</v>
      </c>
      <c r="AB9" s="17" t="s">
        <v>107</v>
      </c>
      <c r="AC9" s="17">
        <f t="shared" si="10"/>
        <v>114318</v>
      </c>
      <c r="AD9" s="17">
        <f t="shared" si="11"/>
        <v>913345</v>
      </c>
      <c r="AE9" s="17">
        <f t="shared" si="12"/>
        <v>12266</v>
      </c>
      <c r="AF9" s="17">
        <f t="shared" si="13"/>
        <v>12266</v>
      </c>
      <c r="AG9" s="17"/>
      <c r="AH9" s="17">
        <v>3540</v>
      </c>
      <c r="AI9" s="17">
        <v>8726</v>
      </c>
      <c r="AJ9" s="17"/>
      <c r="AK9" s="75">
        <v>6688</v>
      </c>
      <c r="AL9" s="17">
        <f t="shared" si="14"/>
        <v>982506</v>
      </c>
      <c r="AM9" s="17">
        <v>266972</v>
      </c>
      <c r="AN9" s="75">
        <f t="shared" si="15"/>
        <v>193633</v>
      </c>
      <c r="AO9" s="17">
        <v>47404</v>
      </c>
      <c r="AP9" s="17">
        <v>119639</v>
      </c>
      <c r="AQ9" s="17">
        <v>26590</v>
      </c>
      <c r="AR9" s="17"/>
      <c r="AS9" s="17">
        <v>517655</v>
      </c>
      <c r="AT9" s="17">
        <v>4246</v>
      </c>
      <c r="AU9" s="17">
        <v>0</v>
      </c>
      <c r="AV9" s="17"/>
      <c r="AW9" s="17">
        <f t="shared" si="16"/>
        <v>994772</v>
      </c>
      <c r="AX9" s="17">
        <f t="shared" si="17"/>
        <v>38454</v>
      </c>
      <c r="AY9" s="17">
        <f t="shared" si="18"/>
        <v>38454</v>
      </c>
      <c r="AZ9" s="17"/>
      <c r="BA9" s="17">
        <v>38454</v>
      </c>
      <c r="BB9" s="17"/>
      <c r="BC9" s="17"/>
      <c r="BD9" s="75">
        <v>0</v>
      </c>
      <c r="BE9" s="17">
        <f t="shared" si="19"/>
        <v>38094</v>
      </c>
      <c r="BF9" s="17">
        <v>15513</v>
      </c>
      <c r="BG9" s="75">
        <f t="shared" si="20"/>
        <v>14750</v>
      </c>
      <c r="BH9" s="17">
        <v>14750</v>
      </c>
      <c r="BI9" s="17"/>
      <c r="BJ9" s="17"/>
      <c r="BK9" s="17"/>
      <c r="BL9" s="17">
        <v>7831</v>
      </c>
      <c r="BM9" s="17"/>
      <c r="BN9" s="17">
        <v>109711</v>
      </c>
      <c r="BO9" s="17"/>
      <c r="BP9" s="17">
        <f t="shared" si="21"/>
        <v>76548</v>
      </c>
      <c r="BQ9" s="17">
        <f t="shared" si="22"/>
        <v>50720</v>
      </c>
      <c r="BR9" s="17">
        <f t="shared" si="23"/>
        <v>50720</v>
      </c>
      <c r="BS9" s="17">
        <f t="shared" si="24"/>
        <v>0</v>
      </c>
      <c r="BT9" s="17">
        <f t="shared" si="25"/>
        <v>41994</v>
      </c>
      <c r="BU9" s="17">
        <f t="shared" si="26"/>
        <v>8726</v>
      </c>
      <c r="BV9" s="17">
        <f t="shared" si="27"/>
        <v>0</v>
      </c>
      <c r="BW9" s="75" t="s">
        <v>106</v>
      </c>
      <c r="BX9" s="17">
        <f t="shared" si="28"/>
        <v>1020600</v>
      </c>
      <c r="BY9" s="17">
        <f t="shared" si="28"/>
        <v>282485</v>
      </c>
      <c r="BZ9" s="17">
        <f t="shared" si="28"/>
        <v>208383</v>
      </c>
      <c r="CA9" s="17">
        <f t="shared" si="28"/>
        <v>62154</v>
      </c>
      <c r="CB9" s="17">
        <f t="shared" si="28"/>
        <v>119639</v>
      </c>
      <c r="CC9" s="17">
        <f t="shared" si="28"/>
        <v>26590</v>
      </c>
      <c r="CD9" s="17">
        <f t="shared" si="28"/>
        <v>0</v>
      </c>
      <c r="CE9" s="17">
        <f t="shared" si="28"/>
        <v>525486</v>
      </c>
      <c r="CF9" s="17">
        <f t="shared" si="28"/>
        <v>4246</v>
      </c>
      <c r="CG9" s="75" t="s">
        <v>106</v>
      </c>
      <c r="CH9" s="17">
        <f t="shared" si="29"/>
        <v>0</v>
      </c>
      <c r="CI9" s="17">
        <f t="shared" si="30"/>
        <v>1071320</v>
      </c>
    </row>
    <row r="10" spans="1:87" ht="13.5">
      <c r="A10" s="74" t="s">
        <v>78</v>
      </c>
      <c r="B10" s="74" t="s">
        <v>85</v>
      </c>
      <c r="C10" s="101" t="s">
        <v>86</v>
      </c>
      <c r="D10" s="17">
        <f t="shared" si="0"/>
        <v>1145164</v>
      </c>
      <c r="E10" s="17">
        <f t="shared" si="1"/>
        <v>419874</v>
      </c>
      <c r="F10" s="17">
        <v>0</v>
      </c>
      <c r="G10" s="17">
        <v>0</v>
      </c>
      <c r="H10" s="17">
        <v>0</v>
      </c>
      <c r="I10" s="17">
        <v>416416</v>
      </c>
      <c r="J10" s="17" t="s">
        <v>161</v>
      </c>
      <c r="K10" s="17">
        <v>3458</v>
      </c>
      <c r="L10" s="17">
        <v>725290</v>
      </c>
      <c r="M10" s="17">
        <f t="shared" si="2"/>
        <v>135685</v>
      </c>
      <c r="N10" s="17">
        <f t="shared" si="3"/>
        <v>787</v>
      </c>
      <c r="O10" s="17">
        <v>0</v>
      </c>
      <c r="P10" s="17">
        <v>0</v>
      </c>
      <c r="Q10" s="17">
        <v>0</v>
      </c>
      <c r="R10" s="17">
        <v>787</v>
      </c>
      <c r="S10" s="17" t="s">
        <v>161</v>
      </c>
      <c r="T10" s="17">
        <v>0</v>
      </c>
      <c r="U10" s="17">
        <v>134898</v>
      </c>
      <c r="V10" s="17">
        <f t="shared" si="4"/>
        <v>1280849</v>
      </c>
      <c r="W10" s="17">
        <f t="shared" si="5"/>
        <v>420661</v>
      </c>
      <c r="X10" s="17">
        <f t="shared" si="6"/>
        <v>0</v>
      </c>
      <c r="Y10" s="17">
        <f t="shared" si="7"/>
        <v>0</v>
      </c>
      <c r="Z10" s="17">
        <f t="shared" si="8"/>
        <v>0</v>
      </c>
      <c r="AA10" s="17">
        <f t="shared" si="9"/>
        <v>417203</v>
      </c>
      <c r="AB10" s="17" t="s">
        <v>107</v>
      </c>
      <c r="AC10" s="17">
        <f t="shared" si="10"/>
        <v>3458</v>
      </c>
      <c r="AD10" s="17">
        <f t="shared" si="11"/>
        <v>860188</v>
      </c>
      <c r="AE10" s="17">
        <f t="shared" si="12"/>
        <v>0</v>
      </c>
      <c r="AF10" s="17">
        <f t="shared" si="13"/>
        <v>0</v>
      </c>
      <c r="AG10" s="17">
        <v>0</v>
      </c>
      <c r="AH10" s="17">
        <v>0</v>
      </c>
      <c r="AI10" s="17">
        <v>0</v>
      </c>
      <c r="AJ10" s="17">
        <v>0</v>
      </c>
      <c r="AK10" s="75">
        <v>0</v>
      </c>
      <c r="AL10" s="17">
        <f t="shared" si="14"/>
        <v>834687</v>
      </c>
      <c r="AM10" s="17">
        <v>63899</v>
      </c>
      <c r="AN10" s="75">
        <f t="shared" si="15"/>
        <v>240364</v>
      </c>
      <c r="AO10" s="17">
        <v>11271</v>
      </c>
      <c r="AP10" s="17">
        <v>227078</v>
      </c>
      <c r="AQ10" s="17">
        <v>2015</v>
      </c>
      <c r="AR10" s="17">
        <v>857</v>
      </c>
      <c r="AS10" s="17">
        <v>482439</v>
      </c>
      <c r="AT10" s="17">
        <v>47128</v>
      </c>
      <c r="AU10" s="17">
        <v>0</v>
      </c>
      <c r="AV10" s="17">
        <v>310477</v>
      </c>
      <c r="AW10" s="17">
        <f t="shared" si="16"/>
        <v>1145164</v>
      </c>
      <c r="AX10" s="17">
        <f t="shared" si="17"/>
        <v>0</v>
      </c>
      <c r="AY10" s="17">
        <f t="shared" si="18"/>
        <v>0</v>
      </c>
      <c r="AZ10" s="17">
        <v>0</v>
      </c>
      <c r="BA10" s="17">
        <v>0</v>
      </c>
      <c r="BB10" s="17">
        <v>0</v>
      </c>
      <c r="BC10" s="17">
        <v>0</v>
      </c>
      <c r="BD10" s="75">
        <v>0</v>
      </c>
      <c r="BE10" s="17">
        <f t="shared" si="19"/>
        <v>4202</v>
      </c>
      <c r="BF10" s="17">
        <v>0</v>
      </c>
      <c r="BG10" s="75">
        <f t="shared" si="20"/>
        <v>883</v>
      </c>
      <c r="BH10" s="17">
        <v>883</v>
      </c>
      <c r="BI10" s="17">
        <v>0</v>
      </c>
      <c r="BJ10" s="17">
        <v>0</v>
      </c>
      <c r="BK10" s="17">
        <v>0</v>
      </c>
      <c r="BL10" s="17">
        <v>2186</v>
      </c>
      <c r="BM10" s="17">
        <v>1133</v>
      </c>
      <c r="BN10" s="17">
        <v>130483</v>
      </c>
      <c r="BO10" s="17">
        <v>1000</v>
      </c>
      <c r="BP10" s="17">
        <f t="shared" si="21"/>
        <v>5202</v>
      </c>
      <c r="BQ10" s="17">
        <f t="shared" si="22"/>
        <v>0</v>
      </c>
      <c r="BR10" s="17">
        <f t="shared" si="23"/>
        <v>0</v>
      </c>
      <c r="BS10" s="17">
        <f t="shared" si="24"/>
        <v>0</v>
      </c>
      <c r="BT10" s="17">
        <f t="shared" si="25"/>
        <v>0</v>
      </c>
      <c r="BU10" s="17">
        <f t="shared" si="26"/>
        <v>0</v>
      </c>
      <c r="BV10" s="17">
        <f t="shared" si="27"/>
        <v>0</v>
      </c>
      <c r="BW10" s="75" t="s">
        <v>106</v>
      </c>
      <c r="BX10" s="17">
        <f t="shared" si="28"/>
        <v>838889</v>
      </c>
      <c r="BY10" s="17">
        <f t="shared" si="28"/>
        <v>63899</v>
      </c>
      <c r="BZ10" s="17">
        <f t="shared" si="28"/>
        <v>241247</v>
      </c>
      <c r="CA10" s="17">
        <f t="shared" si="28"/>
        <v>12154</v>
      </c>
      <c r="CB10" s="17">
        <f t="shared" si="28"/>
        <v>227078</v>
      </c>
      <c r="CC10" s="17">
        <f t="shared" si="28"/>
        <v>2015</v>
      </c>
      <c r="CD10" s="17">
        <f t="shared" si="28"/>
        <v>857</v>
      </c>
      <c r="CE10" s="17">
        <f t="shared" si="28"/>
        <v>484625</v>
      </c>
      <c r="CF10" s="17">
        <f t="shared" si="28"/>
        <v>48261</v>
      </c>
      <c r="CG10" s="75" t="s">
        <v>106</v>
      </c>
      <c r="CH10" s="17">
        <f t="shared" si="29"/>
        <v>311477</v>
      </c>
      <c r="CI10" s="17">
        <f t="shared" si="30"/>
        <v>1150366</v>
      </c>
    </row>
    <row r="11" spans="1:87" ht="13.5">
      <c r="A11" s="74" t="s">
        <v>78</v>
      </c>
      <c r="B11" s="74" t="s">
        <v>87</v>
      </c>
      <c r="C11" s="101" t="s">
        <v>88</v>
      </c>
      <c r="D11" s="17">
        <f t="shared" si="0"/>
        <v>1853906</v>
      </c>
      <c r="E11" s="17">
        <f t="shared" si="1"/>
        <v>501449</v>
      </c>
      <c r="F11" s="17">
        <v>200254</v>
      </c>
      <c r="G11" s="17">
        <v>84000</v>
      </c>
      <c r="H11" s="17">
        <v>88700</v>
      </c>
      <c r="I11" s="17">
        <v>88667</v>
      </c>
      <c r="J11" s="17" t="s">
        <v>161</v>
      </c>
      <c r="K11" s="17">
        <v>39828</v>
      </c>
      <c r="L11" s="17">
        <v>1352457</v>
      </c>
      <c r="M11" s="17">
        <f t="shared" si="2"/>
        <v>438551</v>
      </c>
      <c r="N11" s="17">
        <f t="shared" si="3"/>
        <v>93882</v>
      </c>
      <c r="O11" s="17">
        <v>26077</v>
      </c>
      <c r="P11" s="17">
        <v>27628</v>
      </c>
      <c r="Q11" s="17">
        <v>4330</v>
      </c>
      <c r="R11" s="17">
        <v>35735</v>
      </c>
      <c r="S11" s="17" t="s">
        <v>161</v>
      </c>
      <c r="T11" s="17">
        <v>112</v>
      </c>
      <c r="U11" s="17">
        <v>344669</v>
      </c>
      <c r="V11" s="17">
        <f t="shared" si="4"/>
        <v>2292457</v>
      </c>
      <c r="W11" s="17">
        <f t="shared" si="5"/>
        <v>595331</v>
      </c>
      <c r="X11" s="17">
        <f t="shared" si="6"/>
        <v>226331</v>
      </c>
      <c r="Y11" s="17">
        <f t="shared" si="7"/>
        <v>111628</v>
      </c>
      <c r="Z11" s="17">
        <f t="shared" si="8"/>
        <v>93030</v>
      </c>
      <c r="AA11" s="17">
        <f t="shared" si="9"/>
        <v>124402</v>
      </c>
      <c r="AB11" s="17" t="s">
        <v>107</v>
      </c>
      <c r="AC11" s="17">
        <f t="shared" si="10"/>
        <v>39940</v>
      </c>
      <c r="AD11" s="17">
        <f t="shared" si="11"/>
        <v>1697126</v>
      </c>
      <c r="AE11" s="17">
        <f t="shared" si="12"/>
        <v>104326</v>
      </c>
      <c r="AF11" s="17">
        <f t="shared" si="13"/>
        <v>88597</v>
      </c>
      <c r="AG11" s="17">
        <v>86778</v>
      </c>
      <c r="AH11" s="17">
        <v>1819</v>
      </c>
      <c r="AI11" s="17">
        <v>0</v>
      </c>
      <c r="AJ11" s="17">
        <v>15729</v>
      </c>
      <c r="AK11" s="75">
        <v>0</v>
      </c>
      <c r="AL11" s="17">
        <f t="shared" si="14"/>
        <v>1745851</v>
      </c>
      <c r="AM11" s="17">
        <v>166538</v>
      </c>
      <c r="AN11" s="75">
        <f t="shared" si="15"/>
        <v>316550</v>
      </c>
      <c r="AO11" s="17">
        <v>45515</v>
      </c>
      <c r="AP11" s="17">
        <v>227714</v>
      </c>
      <c r="AQ11" s="17">
        <v>43321</v>
      </c>
      <c r="AR11" s="17">
        <v>3112</v>
      </c>
      <c r="AS11" s="17">
        <v>1259651</v>
      </c>
      <c r="AT11" s="17">
        <v>0</v>
      </c>
      <c r="AU11" s="17">
        <v>0</v>
      </c>
      <c r="AV11" s="17">
        <v>3729</v>
      </c>
      <c r="AW11" s="17">
        <f t="shared" si="16"/>
        <v>1853906</v>
      </c>
      <c r="AX11" s="17">
        <f t="shared" si="17"/>
        <v>9296</v>
      </c>
      <c r="AY11" s="17">
        <f t="shared" si="18"/>
        <v>9296</v>
      </c>
      <c r="AZ11" s="17">
        <v>9296</v>
      </c>
      <c r="BA11" s="17">
        <v>0</v>
      </c>
      <c r="BB11" s="17">
        <v>0</v>
      </c>
      <c r="BC11" s="17">
        <v>0</v>
      </c>
      <c r="BD11" s="75">
        <v>0</v>
      </c>
      <c r="BE11" s="17">
        <f t="shared" si="19"/>
        <v>347196</v>
      </c>
      <c r="BF11" s="17">
        <v>61472</v>
      </c>
      <c r="BG11" s="75">
        <f t="shared" si="20"/>
        <v>160210</v>
      </c>
      <c r="BH11" s="17">
        <v>473</v>
      </c>
      <c r="BI11" s="17">
        <v>159737</v>
      </c>
      <c r="BJ11" s="17">
        <v>0</v>
      </c>
      <c r="BK11" s="17">
        <v>0</v>
      </c>
      <c r="BL11" s="17">
        <v>125514</v>
      </c>
      <c r="BM11" s="17">
        <v>0</v>
      </c>
      <c r="BN11" s="17">
        <v>0</v>
      </c>
      <c r="BO11" s="17">
        <v>82059</v>
      </c>
      <c r="BP11" s="17">
        <f t="shared" si="21"/>
        <v>438551</v>
      </c>
      <c r="BQ11" s="17">
        <f t="shared" si="22"/>
        <v>113622</v>
      </c>
      <c r="BR11" s="17">
        <f t="shared" si="23"/>
        <v>97893</v>
      </c>
      <c r="BS11" s="17">
        <f t="shared" si="24"/>
        <v>96074</v>
      </c>
      <c r="BT11" s="17">
        <f t="shared" si="25"/>
        <v>1819</v>
      </c>
      <c r="BU11" s="17">
        <f t="shared" si="26"/>
        <v>0</v>
      </c>
      <c r="BV11" s="17">
        <f t="shared" si="27"/>
        <v>15729</v>
      </c>
      <c r="BW11" s="75" t="s">
        <v>106</v>
      </c>
      <c r="BX11" s="17">
        <f t="shared" si="28"/>
        <v>2093047</v>
      </c>
      <c r="BY11" s="17">
        <f t="shared" si="28"/>
        <v>228010</v>
      </c>
      <c r="BZ11" s="17">
        <f t="shared" si="28"/>
        <v>476760</v>
      </c>
      <c r="CA11" s="17">
        <f t="shared" si="28"/>
        <v>45988</v>
      </c>
      <c r="CB11" s="17">
        <f t="shared" si="28"/>
        <v>387451</v>
      </c>
      <c r="CC11" s="17">
        <f t="shared" si="28"/>
        <v>43321</v>
      </c>
      <c r="CD11" s="17">
        <f t="shared" si="28"/>
        <v>3112</v>
      </c>
      <c r="CE11" s="17">
        <f t="shared" si="28"/>
        <v>1385165</v>
      </c>
      <c r="CF11" s="17">
        <f t="shared" si="28"/>
        <v>0</v>
      </c>
      <c r="CG11" s="75" t="s">
        <v>106</v>
      </c>
      <c r="CH11" s="17">
        <f t="shared" si="29"/>
        <v>85788</v>
      </c>
      <c r="CI11" s="17">
        <f t="shared" si="30"/>
        <v>2292457</v>
      </c>
    </row>
    <row r="12" spans="1:87" ht="13.5">
      <c r="A12" s="74" t="s">
        <v>78</v>
      </c>
      <c r="B12" s="74" t="s">
        <v>89</v>
      </c>
      <c r="C12" s="101" t="s">
        <v>90</v>
      </c>
      <c r="D12" s="17">
        <f t="shared" si="0"/>
        <v>1860328</v>
      </c>
      <c r="E12" s="17">
        <f t="shared" si="1"/>
        <v>189641</v>
      </c>
      <c r="F12" s="17">
        <v>106891</v>
      </c>
      <c r="G12" s="17">
        <v>0</v>
      </c>
      <c r="H12" s="17">
        <v>0</v>
      </c>
      <c r="I12" s="17">
        <v>68387</v>
      </c>
      <c r="J12" s="17" t="s">
        <v>161</v>
      </c>
      <c r="K12" s="17">
        <v>14363</v>
      </c>
      <c r="L12" s="17">
        <v>1670687</v>
      </c>
      <c r="M12" s="17">
        <f t="shared" si="2"/>
        <v>298440</v>
      </c>
      <c r="N12" s="17">
        <f t="shared" si="3"/>
        <v>1787</v>
      </c>
      <c r="O12" s="17">
        <v>0</v>
      </c>
      <c r="P12" s="17">
        <v>0</v>
      </c>
      <c r="Q12" s="17">
        <v>0</v>
      </c>
      <c r="R12" s="17">
        <v>1721</v>
      </c>
      <c r="S12" s="17" t="s">
        <v>161</v>
      </c>
      <c r="T12" s="17">
        <v>66</v>
      </c>
      <c r="U12" s="17">
        <v>296653</v>
      </c>
      <c r="V12" s="17">
        <f t="shared" si="4"/>
        <v>2158768</v>
      </c>
      <c r="W12" s="17">
        <f t="shared" si="5"/>
        <v>191428</v>
      </c>
      <c r="X12" s="17">
        <f t="shared" si="6"/>
        <v>106891</v>
      </c>
      <c r="Y12" s="17">
        <f t="shared" si="7"/>
        <v>0</v>
      </c>
      <c r="Z12" s="17">
        <f t="shared" si="8"/>
        <v>0</v>
      </c>
      <c r="AA12" s="17">
        <f t="shared" si="9"/>
        <v>70108</v>
      </c>
      <c r="AB12" s="17" t="s">
        <v>107</v>
      </c>
      <c r="AC12" s="17">
        <f t="shared" si="10"/>
        <v>14429</v>
      </c>
      <c r="AD12" s="17">
        <f t="shared" si="11"/>
        <v>1967340</v>
      </c>
      <c r="AE12" s="17">
        <f t="shared" si="12"/>
        <v>1837</v>
      </c>
      <c r="AF12" s="17">
        <f t="shared" si="13"/>
        <v>1837</v>
      </c>
      <c r="AG12" s="17">
        <v>1837</v>
      </c>
      <c r="AH12" s="17">
        <v>0</v>
      </c>
      <c r="AI12" s="17">
        <v>0</v>
      </c>
      <c r="AJ12" s="17">
        <v>0</v>
      </c>
      <c r="AK12" s="75">
        <v>1837</v>
      </c>
      <c r="AL12" s="17">
        <f t="shared" si="14"/>
        <v>1101425</v>
      </c>
      <c r="AM12" s="17">
        <v>96133</v>
      </c>
      <c r="AN12" s="75">
        <f t="shared" si="15"/>
        <v>460442</v>
      </c>
      <c r="AO12" s="17">
        <v>0</v>
      </c>
      <c r="AP12" s="17">
        <v>328203</v>
      </c>
      <c r="AQ12" s="17">
        <v>132239</v>
      </c>
      <c r="AR12" s="17">
        <v>0</v>
      </c>
      <c r="AS12" s="17">
        <v>544850</v>
      </c>
      <c r="AT12" s="17">
        <v>0</v>
      </c>
      <c r="AU12" s="17">
        <v>665373</v>
      </c>
      <c r="AV12" s="17">
        <v>89856</v>
      </c>
      <c r="AW12" s="17">
        <f t="shared" si="16"/>
        <v>1193118</v>
      </c>
      <c r="AX12" s="17">
        <f t="shared" si="17"/>
        <v>0</v>
      </c>
      <c r="AY12" s="17">
        <f t="shared" si="18"/>
        <v>0</v>
      </c>
      <c r="AZ12" s="17">
        <v>0</v>
      </c>
      <c r="BA12" s="17">
        <v>0</v>
      </c>
      <c r="BB12" s="17">
        <v>0</v>
      </c>
      <c r="BC12" s="17">
        <v>0</v>
      </c>
      <c r="BD12" s="75">
        <v>0</v>
      </c>
      <c r="BE12" s="17">
        <f t="shared" si="19"/>
        <v>155802</v>
      </c>
      <c r="BF12" s="17">
        <v>64201</v>
      </c>
      <c r="BG12" s="75">
        <f t="shared" si="20"/>
        <v>91601</v>
      </c>
      <c r="BH12" s="17">
        <v>0</v>
      </c>
      <c r="BI12" s="17">
        <v>91601</v>
      </c>
      <c r="BJ12" s="17">
        <v>0</v>
      </c>
      <c r="BK12" s="17">
        <v>0</v>
      </c>
      <c r="BL12" s="17">
        <v>0</v>
      </c>
      <c r="BM12" s="17">
        <v>0</v>
      </c>
      <c r="BN12" s="17">
        <v>142638</v>
      </c>
      <c r="BO12" s="17">
        <v>0</v>
      </c>
      <c r="BP12" s="17">
        <f t="shared" si="21"/>
        <v>155802</v>
      </c>
      <c r="BQ12" s="17">
        <f t="shared" si="22"/>
        <v>1837</v>
      </c>
      <c r="BR12" s="17">
        <f t="shared" si="23"/>
        <v>1837</v>
      </c>
      <c r="BS12" s="17">
        <f t="shared" si="24"/>
        <v>1837</v>
      </c>
      <c r="BT12" s="17">
        <f t="shared" si="25"/>
        <v>0</v>
      </c>
      <c r="BU12" s="17">
        <f t="shared" si="26"/>
        <v>0</v>
      </c>
      <c r="BV12" s="17">
        <f t="shared" si="27"/>
        <v>0</v>
      </c>
      <c r="BW12" s="75" t="s">
        <v>106</v>
      </c>
      <c r="BX12" s="17">
        <f t="shared" si="28"/>
        <v>1257227</v>
      </c>
      <c r="BY12" s="17">
        <f t="shared" si="28"/>
        <v>160334</v>
      </c>
      <c r="BZ12" s="17">
        <f t="shared" si="28"/>
        <v>552043</v>
      </c>
      <c r="CA12" s="17">
        <f t="shared" si="28"/>
        <v>0</v>
      </c>
      <c r="CB12" s="17">
        <f t="shared" si="28"/>
        <v>419804</v>
      </c>
      <c r="CC12" s="17">
        <f t="shared" si="28"/>
        <v>132239</v>
      </c>
      <c r="CD12" s="17">
        <f t="shared" si="28"/>
        <v>0</v>
      </c>
      <c r="CE12" s="17">
        <f t="shared" si="28"/>
        <v>544850</v>
      </c>
      <c r="CF12" s="17">
        <f t="shared" si="28"/>
        <v>0</v>
      </c>
      <c r="CG12" s="75" t="s">
        <v>106</v>
      </c>
      <c r="CH12" s="17">
        <f t="shared" si="29"/>
        <v>89856</v>
      </c>
      <c r="CI12" s="17">
        <f t="shared" si="30"/>
        <v>1348920</v>
      </c>
    </row>
    <row r="13" spans="1:87" ht="13.5">
      <c r="A13" s="74" t="s">
        <v>78</v>
      </c>
      <c r="B13" s="74" t="s">
        <v>91</v>
      </c>
      <c r="C13" s="101" t="s">
        <v>92</v>
      </c>
      <c r="D13" s="17">
        <f t="shared" si="0"/>
        <v>736955</v>
      </c>
      <c r="E13" s="17">
        <f t="shared" si="1"/>
        <v>112217</v>
      </c>
      <c r="F13" s="17"/>
      <c r="G13" s="17"/>
      <c r="H13" s="17"/>
      <c r="I13" s="17">
        <v>112089</v>
      </c>
      <c r="J13" s="17" t="s">
        <v>161</v>
      </c>
      <c r="K13" s="17">
        <v>128</v>
      </c>
      <c r="L13" s="17">
        <v>624738</v>
      </c>
      <c r="M13" s="17">
        <f t="shared" si="2"/>
        <v>104739</v>
      </c>
      <c r="N13" s="17">
        <f t="shared" si="3"/>
        <v>0</v>
      </c>
      <c r="O13" s="17"/>
      <c r="P13" s="17"/>
      <c r="Q13" s="17"/>
      <c r="R13" s="17"/>
      <c r="S13" s="17" t="s">
        <v>161</v>
      </c>
      <c r="T13" s="17"/>
      <c r="U13" s="17">
        <v>104739</v>
      </c>
      <c r="V13" s="17">
        <f t="shared" si="4"/>
        <v>841694</v>
      </c>
      <c r="W13" s="17">
        <f t="shared" si="5"/>
        <v>112217</v>
      </c>
      <c r="X13" s="17">
        <f t="shared" si="6"/>
        <v>0</v>
      </c>
      <c r="Y13" s="17">
        <f t="shared" si="7"/>
        <v>0</v>
      </c>
      <c r="Z13" s="17">
        <f t="shared" si="8"/>
        <v>0</v>
      </c>
      <c r="AA13" s="17">
        <f t="shared" si="9"/>
        <v>112089</v>
      </c>
      <c r="AB13" s="17" t="s">
        <v>107</v>
      </c>
      <c r="AC13" s="17">
        <f t="shared" si="10"/>
        <v>128</v>
      </c>
      <c r="AD13" s="17">
        <f t="shared" si="11"/>
        <v>729477</v>
      </c>
      <c r="AE13" s="17">
        <f t="shared" si="12"/>
        <v>0</v>
      </c>
      <c r="AF13" s="17">
        <f t="shared" si="13"/>
        <v>0</v>
      </c>
      <c r="AG13" s="17"/>
      <c r="AH13" s="17"/>
      <c r="AI13" s="17"/>
      <c r="AJ13" s="17"/>
      <c r="AK13" s="75">
        <v>73720</v>
      </c>
      <c r="AL13" s="17">
        <f t="shared" si="14"/>
        <v>467015</v>
      </c>
      <c r="AM13" s="17">
        <v>27261</v>
      </c>
      <c r="AN13" s="75">
        <f t="shared" si="15"/>
        <v>71319</v>
      </c>
      <c r="AO13" s="17"/>
      <c r="AP13" s="17">
        <v>71319</v>
      </c>
      <c r="AQ13" s="17"/>
      <c r="AR13" s="17"/>
      <c r="AS13" s="17">
        <v>368435</v>
      </c>
      <c r="AT13" s="17"/>
      <c r="AU13" s="17">
        <v>196220</v>
      </c>
      <c r="AV13" s="17"/>
      <c r="AW13" s="17">
        <f t="shared" si="16"/>
        <v>467015</v>
      </c>
      <c r="AX13" s="17">
        <f t="shared" si="17"/>
        <v>0</v>
      </c>
      <c r="AY13" s="17">
        <f t="shared" si="18"/>
        <v>0</v>
      </c>
      <c r="AZ13" s="17"/>
      <c r="BA13" s="17"/>
      <c r="BB13" s="17"/>
      <c r="BC13" s="17"/>
      <c r="BD13" s="75">
        <v>0</v>
      </c>
      <c r="BE13" s="17">
        <f t="shared" si="19"/>
        <v>0</v>
      </c>
      <c r="BF13" s="17"/>
      <c r="BG13" s="75">
        <f t="shared" si="20"/>
        <v>0</v>
      </c>
      <c r="BH13" s="17"/>
      <c r="BI13" s="17"/>
      <c r="BJ13" s="17"/>
      <c r="BK13" s="17"/>
      <c r="BL13" s="17"/>
      <c r="BM13" s="17"/>
      <c r="BN13" s="17">
        <v>104739</v>
      </c>
      <c r="BO13" s="17"/>
      <c r="BP13" s="17">
        <f t="shared" si="21"/>
        <v>0</v>
      </c>
      <c r="BQ13" s="17">
        <f t="shared" si="22"/>
        <v>0</v>
      </c>
      <c r="BR13" s="17">
        <f t="shared" si="23"/>
        <v>0</v>
      </c>
      <c r="BS13" s="17">
        <f t="shared" si="24"/>
        <v>0</v>
      </c>
      <c r="BT13" s="17">
        <f t="shared" si="25"/>
        <v>0</v>
      </c>
      <c r="BU13" s="17">
        <f t="shared" si="26"/>
        <v>0</v>
      </c>
      <c r="BV13" s="17">
        <f t="shared" si="27"/>
        <v>0</v>
      </c>
      <c r="BW13" s="75" t="s">
        <v>106</v>
      </c>
      <c r="BX13" s="17">
        <f t="shared" si="28"/>
        <v>467015</v>
      </c>
      <c r="BY13" s="17">
        <f t="shared" si="28"/>
        <v>27261</v>
      </c>
      <c r="BZ13" s="17">
        <f t="shared" si="28"/>
        <v>71319</v>
      </c>
      <c r="CA13" s="17">
        <f t="shared" si="28"/>
        <v>0</v>
      </c>
      <c r="CB13" s="17">
        <f t="shared" si="28"/>
        <v>71319</v>
      </c>
      <c r="CC13" s="17">
        <f t="shared" si="28"/>
        <v>0</v>
      </c>
      <c r="CD13" s="17">
        <f t="shared" si="28"/>
        <v>0</v>
      </c>
      <c r="CE13" s="17">
        <f t="shared" si="28"/>
        <v>368435</v>
      </c>
      <c r="CF13" s="17">
        <f t="shared" si="28"/>
        <v>0</v>
      </c>
      <c r="CG13" s="75" t="s">
        <v>106</v>
      </c>
      <c r="CH13" s="17">
        <f t="shared" si="29"/>
        <v>0</v>
      </c>
      <c r="CI13" s="17">
        <f t="shared" si="30"/>
        <v>467015</v>
      </c>
    </row>
    <row r="14" spans="1:87" ht="13.5">
      <c r="A14" s="74" t="s">
        <v>78</v>
      </c>
      <c r="B14" s="74" t="s">
        <v>93</v>
      </c>
      <c r="C14" s="101" t="s">
        <v>94</v>
      </c>
      <c r="D14" s="17">
        <f t="shared" si="0"/>
        <v>249467</v>
      </c>
      <c r="E14" s="17">
        <f t="shared" si="1"/>
        <v>10</v>
      </c>
      <c r="F14" s="17">
        <v>0</v>
      </c>
      <c r="G14" s="17">
        <v>0</v>
      </c>
      <c r="H14" s="17">
        <v>0</v>
      </c>
      <c r="I14" s="17">
        <v>0</v>
      </c>
      <c r="J14" s="17" t="s">
        <v>161</v>
      </c>
      <c r="K14" s="17">
        <v>10</v>
      </c>
      <c r="L14" s="17">
        <v>249457</v>
      </c>
      <c r="M14" s="17">
        <f t="shared" si="2"/>
        <v>110428</v>
      </c>
      <c r="N14" s="17">
        <f t="shared" si="3"/>
        <v>0</v>
      </c>
      <c r="O14" s="17">
        <v>0</v>
      </c>
      <c r="P14" s="17">
        <v>0</v>
      </c>
      <c r="Q14" s="17">
        <v>0</v>
      </c>
      <c r="R14" s="17">
        <v>0</v>
      </c>
      <c r="S14" s="17" t="s">
        <v>161</v>
      </c>
      <c r="T14" s="17">
        <v>0</v>
      </c>
      <c r="U14" s="17">
        <v>110428</v>
      </c>
      <c r="V14" s="17">
        <f t="shared" si="4"/>
        <v>359895</v>
      </c>
      <c r="W14" s="17">
        <f t="shared" si="5"/>
        <v>10</v>
      </c>
      <c r="X14" s="17">
        <f t="shared" si="6"/>
        <v>0</v>
      </c>
      <c r="Y14" s="17">
        <f t="shared" si="7"/>
        <v>0</v>
      </c>
      <c r="Z14" s="17">
        <f t="shared" si="8"/>
        <v>0</v>
      </c>
      <c r="AA14" s="17">
        <f t="shared" si="9"/>
        <v>0</v>
      </c>
      <c r="AB14" s="17" t="s">
        <v>107</v>
      </c>
      <c r="AC14" s="17">
        <f t="shared" si="10"/>
        <v>10</v>
      </c>
      <c r="AD14" s="17">
        <f t="shared" si="11"/>
        <v>359885</v>
      </c>
      <c r="AE14" s="17">
        <f t="shared" si="12"/>
        <v>0</v>
      </c>
      <c r="AF14" s="17">
        <f t="shared" si="13"/>
        <v>0</v>
      </c>
      <c r="AG14" s="17">
        <v>0</v>
      </c>
      <c r="AH14" s="17">
        <v>0</v>
      </c>
      <c r="AI14" s="17">
        <v>0</v>
      </c>
      <c r="AJ14" s="17">
        <v>0</v>
      </c>
      <c r="AK14" s="75">
        <v>0</v>
      </c>
      <c r="AL14" s="17">
        <f t="shared" si="14"/>
        <v>129671</v>
      </c>
      <c r="AM14" s="17">
        <v>34561</v>
      </c>
      <c r="AN14" s="75">
        <f t="shared" si="15"/>
        <v>48104</v>
      </c>
      <c r="AO14" s="17">
        <v>0</v>
      </c>
      <c r="AP14" s="17">
        <v>48104</v>
      </c>
      <c r="AQ14" s="17">
        <v>0</v>
      </c>
      <c r="AR14" s="17">
        <v>0</v>
      </c>
      <c r="AS14" s="17">
        <v>47006</v>
      </c>
      <c r="AT14" s="17">
        <v>0</v>
      </c>
      <c r="AU14" s="17">
        <v>119796</v>
      </c>
      <c r="AV14" s="17">
        <v>0</v>
      </c>
      <c r="AW14" s="17">
        <f t="shared" si="16"/>
        <v>129671</v>
      </c>
      <c r="AX14" s="17">
        <f t="shared" si="17"/>
        <v>0</v>
      </c>
      <c r="AY14" s="17">
        <f t="shared" si="18"/>
        <v>0</v>
      </c>
      <c r="AZ14" s="17">
        <v>0</v>
      </c>
      <c r="BA14" s="17">
        <v>0</v>
      </c>
      <c r="BB14" s="17">
        <v>0</v>
      </c>
      <c r="BC14" s="17">
        <v>0</v>
      </c>
      <c r="BD14" s="75">
        <v>0</v>
      </c>
      <c r="BE14" s="17">
        <f t="shared" si="19"/>
        <v>0</v>
      </c>
      <c r="BF14" s="17">
        <v>0</v>
      </c>
      <c r="BG14" s="75">
        <f t="shared" si="20"/>
        <v>0</v>
      </c>
      <c r="BH14" s="17">
        <v>0</v>
      </c>
      <c r="BI14" s="17">
        <v>0</v>
      </c>
      <c r="BJ14" s="17">
        <v>0</v>
      </c>
      <c r="BK14" s="17">
        <v>0</v>
      </c>
      <c r="BL14" s="17">
        <v>0</v>
      </c>
      <c r="BM14" s="17">
        <v>0</v>
      </c>
      <c r="BN14" s="17">
        <v>110428</v>
      </c>
      <c r="BO14" s="17">
        <v>0</v>
      </c>
      <c r="BP14" s="17">
        <f t="shared" si="21"/>
        <v>0</v>
      </c>
      <c r="BQ14" s="17">
        <f t="shared" si="22"/>
        <v>0</v>
      </c>
      <c r="BR14" s="17">
        <f t="shared" si="23"/>
        <v>0</v>
      </c>
      <c r="BS14" s="17">
        <f t="shared" si="24"/>
        <v>0</v>
      </c>
      <c r="BT14" s="17">
        <f t="shared" si="25"/>
        <v>0</v>
      </c>
      <c r="BU14" s="17">
        <f t="shared" si="26"/>
        <v>0</v>
      </c>
      <c r="BV14" s="17">
        <f t="shared" si="27"/>
        <v>0</v>
      </c>
      <c r="BW14" s="75" t="s">
        <v>106</v>
      </c>
      <c r="BX14" s="17">
        <f t="shared" si="28"/>
        <v>129671</v>
      </c>
      <c r="BY14" s="17">
        <f t="shared" si="28"/>
        <v>34561</v>
      </c>
      <c r="BZ14" s="17">
        <f t="shared" si="28"/>
        <v>48104</v>
      </c>
      <c r="CA14" s="17">
        <f t="shared" si="28"/>
        <v>0</v>
      </c>
      <c r="CB14" s="17">
        <f t="shared" si="28"/>
        <v>48104</v>
      </c>
      <c r="CC14" s="17">
        <f t="shared" si="28"/>
        <v>0</v>
      </c>
      <c r="CD14" s="17">
        <f t="shared" si="28"/>
        <v>0</v>
      </c>
      <c r="CE14" s="17">
        <f t="shared" si="28"/>
        <v>47006</v>
      </c>
      <c r="CF14" s="17">
        <f t="shared" si="28"/>
        <v>0</v>
      </c>
      <c r="CG14" s="75" t="s">
        <v>106</v>
      </c>
      <c r="CH14" s="17">
        <f t="shared" si="29"/>
        <v>0</v>
      </c>
      <c r="CI14" s="17">
        <f t="shared" si="30"/>
        <v>129671</v>
      </c>
    </row>
    <row r="15" spans="1:87" ht="13.5">
      <c r="A15" s="74" t="s">
        <v>78</v>
      </c>
      <c r="B15" s="74" t="s">
        <v>0</v>
      </c>
      <c r="C15" s="101" t="s">
        <v>1</v>
      </c>
      <c r="D15" s="17">
        <f t="shared" si="0"/>
        <v>1180738</v>
      </c>
      <c r="E15" s="17">
        <f t="shared" si="1"/>
        <v>157125</v>
      </c>
      <c r="F15" s="17"/>
      <c r="G15" s="17"/>
      <c r="H15" s="17"/>
      <c r="I15" s="17">
        <v>50059</v>
      </c>
      <c r="J15" s="17" t="s">
        <v>161</v>
      </c>
      <c r="K15" s="17">
        <v>107066</v>
      </c>
      <c r="L15" s="17">
        <v>1023613</v>
      </c>
      <c r="M15" s="17">
        <f t="shared" si="2"/>
        <v>253968</v>
      </c>
      <c r="N15" s="17">
        <f t="shared" si="3"/>
        <v>49</v>
      </c>
      <c r="O15" s="17"/>
      <c r="P15" s="17"/>
      <c r="Q15" s="17"/>
      <c r="R15" s="17">
        <v>49</v>
      </c>
      <c r="S15" s="17" t="s">
        <v>161</v>
      </c>
      <c r="T15" s="17"/>
      <c r="U15" s="17">
        <v>253919</v>
      </c>
      <c r="V15" s="17">
        <f t="shared" si="4"/>
        <v>1434706</v>
      </c>
      <c r="W15" s="17">
        <f t="shared" si="5"/>
        <v>157174</v>
      </c>
      <c r="X15" s="17">
        <f t="shared" si="6"/>
        <v>0</v>
      </c>
      <c r="Y15" s="17">
        <f t="shared" si="7"/>
        <v>0</v>
      </c>
      <c r="Z15" s="17">
        <f t="shared" si="8"/>
        <v>0</v>
      </c>
      <c r="AA15" s="17">
        <f t="shared" si="9"/>
        <v>50108</v>
      </c>
      <c r="AB15" s="17" t="s">
        <v>107</v>
      </c>
      <c r="AC15" s="17">
        <f t="shared" si="10"/>
        <v>107066</v>
      </c>
      <c r="AD15" s="17">
        <f t="shared" si="11"/>
        <v>1277532</v>
      </c>
      <c r="AE15" s="17">
        <f t="shared" si="12"/>
        <v>0</v>
      </c>
      <c r="AF15" s="17">
        <f t="shared" si="13"/>
        <v>0</v>
      </c>
      <c r="AG15" s="17"/>
      <c r="AH15" s="17"/>
      <c r="AI15" s="17"/>
      <c r="AJ15" s="17"/>
      <c r="AK15" s="75">
        <v>0</v>
      </c>
      <c r="AL15" s="17">
        <f t="shared" si="14"/>
        <v>1159206</v>
      </c>
      <c r="AM15" s="17">
        <v>102479</v>
      </c>
      <c r="AN15" s="75">
        <f t="shared" si="15"/>
        <v>239108</v>
      </c>
      <c r="AO15" s="17">
        <v>9248</v>
      </c>
      <c r="AP15" s="17">
        <v>229860</v>
      </c>
      <c r="AQ15" s="17"/>
      <c r="AR15" s="17"/>
      <c r="AS15" s="17">
        <v>817619</v>
      </c>
      <c r="AT15" s="17"/>
      <c r="AU15" s="17">
        <v>0</v>
      </c>
      <c r="AV15" s="17">
        <v>21532</v>
      </c>
      <c r="AW15" s="17">
        <f t="shared" si="16"/>
        <v>1180738</v>
      </c>
      <c r="AX15" s="17">
        <f t="shared" si="17"/>
        <v>0</v>
      </c>
      <c r="AY15" s="17">
        <f t="shared" si="18"/>
        <v>0</v>
      </c>
      <c r="AZ15" s="17"/>
      <c r="BA15" s="17"/>
      <c r="BB15" s="17"/>
      <c r="BC15" s="17"/>
      <c r="BD15" s="75">
        <v>0</v>
      </c>
      <c r="BE15" s="17">
        <f t="shared" si="19"/>
        <v>253956</v>
      </c>
      <c r="BF15" s="17">
        <v>20637</v>
      </c>
      <c r="BG15" s="75">
        <f t="shared" si="20"/>
        <v>116645</v>
      </c>
      <c r="BH15" s="17"/>
      <c r="BI15" s="17">
        <v>116645</v>
      </c>
      <c r="BJ15" s="17"/>
      <c r="BK15" s="17"/>
      <c r="BL15" s="17">
        <v>116674</v>
      </c>
      <c r="BM15" s="17"/>
      <c r="BN15" s="17">
        <v>0</v>
      </c>
      <c r="BO15" s="17">
        <v>12</v>
      </c>
      <c r="BP15" s="17">
        <f t="shared" si="21"/>
        <v>253968</v>
      </c>
      <c r="BQ15" s="17">
        <f t="shared" si="22"/>
        <v>0</v>
      </c>
      <c r="BR15" s="17">
        <f t="shared" si="23"/>
        <v>0</v>
      </c>
      <c r="BS15" s="17">
        <f t="shared" si="24"/>
        <v>0</v>
      </c>
      <c r="BT15" s="17">
        <f t="shared" si="25"/>
        <v>0</v>
      </c>
      <c r="BU15" s="17">
        <f t="shared" si="26"/>
        <v>0</v>
      </c>
      <c r="BV15" s="17">
        <f t="shared" si="27"/>
        <v>0</v>
      </c>
      <c r="BW15" s="75" t="s">
        <v>106</v>
      </c>
      <c r="BX15" s="17">
        <f t="shared" si="28"/>
        <v>1413162</v>
      </c>
      <c r="BY15" s="17">
        <f t="shared" si="28"/>
        <v>123116</v>
      </c>
      <c r="BZ15" s="17">
        <f t="shared" si="28"/>
        <v>355753</v>
      </c>
      <c r="CA15" s="17">
        <f t="shared" si="28"/>
        <v>9248</v>
      </c>
      <c r="CB15" s="17">
        <f t="shared" si="28"/>
        <v>346505</v>
      </c>
      <c r="CC15" s="17">
        <f t="shared" si="28"/>
        <v>0</v>
      </c>
      <c r="CD15" s="17">
        <f t="shared" si="28"/>
        <v>0</v>
      </c>
      <c r="CE15" s="17">
        <f t="shared" si="28"/>
        <v>934293</v>
      </c>
      <c r="CF15" s="17">
        <f t="shared" si="28"/>
        <v>0</v>
      </c>
      <c r="CG15" s="75" t="s">
        <v>106</v>
      </c>
      <c r="CH15" s="17">
        <f t="shared" si="29"/>
        <v>21544</v>
      </c>
      <c r="CI15" s="17">
        <f t="shared" si="30"/>
        <v>1434706</v>
      </c>
    </row>
    <row r="16" spans="1:87" ht="13.5">
      <c r="A16" s="74" t="s">
        <v>78</v>
      </c>
      <c r="B16" s="74" t="s">
        <v>2</v>
      </c>
      <c r="C16" s="101" t="s">
        <v>3</v>
      </c>
      <c r="D16" s="17">
        <f t="shared" si="0"/>
        <v>804587</v>
      </c>
      <c r="E16" s="17">
        <f t="shared" si="1"/>
        <v>55129</v>
      </c>
      <c r="F16" s="17">
        <v>0</v>
      </c>
      <c r="G16" s="17">
        <v>0</v>
      </c>
      <c r="H16" s="17">
        <v>0</v>
      </c>
      <c r="I16" s="17">
        <v>40072</v>
      </c>
      <c r="J16" s="17" t="s">
        <v>161</v>
      </c>
      <c r="K16" s="17">
        <v>15057</v>
      </c>
      <c r="L16" s="17">
        <v>749458</v>
      </c>
      <c r="M16" s="17">
        <f t="shared" si="2"/>
        <v>118531</v>
      </c>
      <c r="N16" s="17">
        <f t="shared" si="3"/>
        <v>49857</v>
      </c>
      <c r="O16" s="17">
        <v>0</v>
      </c>
      <c r="P16" s="17">
        <v>0</v>
      </c>
      <c r="Q16" s="17">
        <v>0</v>
      </c>
      <c r="R16" s="17">
        <v>42236</v>
      </c>
      <c r="S16" s="17" t="s">
        <v>161</v>
      </c>
      <c r="T16" s="17">
        <v>7621</v>
      </c>
      <c r="U16" s="17">
        <v>68674</v>
      </c>
      <c r="V16" s="17">
        <f t="shared" si="4"/>
        <v>923118</v>
      </c>
      <c r="W16" s="17">
        <f t="shared" si="5"/>
        <v>104986</v>
      </c>
      <c r="X16" s="17">
        <f t="shared" si="6"/>
        <v>0</v>
      </c>
      <c r="Y16" s="17">
        <f t="shared" si="7"/>
        <v>0</v>
      </c>
      <c r="Z16" s="17">
        <f t="shared" si="8"/>
        <v>0</v>
      </c>
      <c r="AA16" s="17">
        <f t="shared" si="9"/>
        <v>82308</v>
      </c>
      <c r="AB16" s="17" t="s">
        <v>107</v>
      </c>
      <c r="AC16" s="17">
        <f t="shared" si="10"/>
        <v>22678</v>
      </c>
      <c r="AD16" s="17">
        <f t="shared" si="11"/>
        <v>818132</v>
      </c>
      <c r="AE16" s="17">
        <f t="shared" si="12"/>
        <v>10653</v>
      </c>
      <c r="AF16" s="17">
        <f t="shared" si="13"/>
        <v>10653</v>
      </c>
      <c r="AG16" s="17">
        <v>0</v>
      </c>
      <c r="AH16" s="17">
        <v>0</v>
      </c>
      <c r="AI16" s="17">
        <v>10653</v>
      </c>
      <c r="AJ16" s="17">
        <v>0</v>
      </c>
      <c r="AK16" s="75">
        <v>0</v>
      </c>
      <c r="AL16" s="17">
        <f t="shared" si="14"/>
        <v>783901</v>
      </c>
      <c r="AM16" s="17">
        <v>23855</v>
      </c>
      <c r="AN16" s="75">
        <f t="shared" si="15"/>
        <v>59833</v>
      </c>
      <c r="AO16" s="17">
        <v>0</v>
      </c>
      <c r="AP16" s="17">
        <v>59833</v>
      </c>
      <c r="AQ16" s="17">
        <v>0</v>
      </c>
      <c r="AR16" s="17">
        <v>0</v>
      </c>
      <c r="AS16" s="17">
        <v>700213</v>
      </c>
      <c r="AT16" s="17">
        <v>0</v>
      </c>
      <c r="AU16" s="17">
        <v>0</v>
      </c>
      <c r="AV16" s="17">
        <v>10033</v>
      </c>
      <c r="AW16" s="17">
        <f t="shared" si="16"/>
        <v>804587</v>
      </c>
      <c r="AX16" s="17">
        <f t="shared" si="17"/>
        <v>0</v>
      </c>
      <c r="AY16" s="17">
        <f t="shared" si="18"/>
        <v>0</v>
      </c>
      <c r="AZ16" s="17">
        <v>0</v>
      </c>
      <c r="BA16" s="17">
        <v>0</v>
      </c>
      <c r="BB16" s="17">
        <v>0</v>
      </c>
      <c r="BC16" s="17">
        <v>0</v>
      </c>
      <c r="BD16" s="75">
        <v>0</v>
      </c>
      <c r="BE16" s="17">
        <f t="shared" si="19"/>
        <v>118100</v>
      </c>
      <c r="BF16" s="17">
        <v>15704</v>
      </c>
      <c r="BG16" s="75">
        <f t="shared" si="20"/>
        <v>87821</v>
      </c>
      <c r="BH16" s="17">
        <v>0</v>
      </c>
      <c r="BI16" s="17">
        <v>87821</v>
      </c>
      <c r="BJ16" s="17">
        <v>0</v>
      </c>
      <c r="BK16" s="17">
        <v>0</v>
      </c>
      <c r="BL16" s="17">
        <v>14575</v>
      </c>
      <c r="BM16" s="17">
        <v>0</v>
      </c>
      <c r="BN16" s="17">
        <v>0</v>
      </c>
      <c r="BO16" s="17">
        <v>431</v>
      </c>
      <c r="BP16" s="17">
        <f t="shared" si="21"/>
        <v>118531</v>
      </c>
      <c r="BQ16" s="17">
        <f t="shared" si="22"/>
        <v>10653</v>
      </c>
      <c r="BR16" s="17">
        <f t="shared" si="23"/>
        <v>10653</v>
      </c>
      <c r="BS16" s="17">
        <f t="shared" si="24"/>
        <v>0</v>
      </c>
      <c r="BT16" s="17">
        <f t="shared" si="25"/>
        <v>0</v>
      </c>
      <c r="BU16" s="17">
        <f t="shared" si="26"/>
        <v>10653</v>
      </c>
      <c r="BV16" s="17">
        <f t="shared" si="27"/>
        <v>0</v>
      </c>
      <c r="BW16" s="75" t="s">
        <v>106</v>
      </c>
      <c r="BX16" s="17">
        <f t="shared" si="28"/>
        <v>902001</v>
      </c>
      <c r="BY16" s="17">
        <f t="shared" si="28"/>
        <v>39559</v>
      </c>
      <c r="BZ16" s="17">
        <f t="shared" si="28"/>
        <v>147654</v>
      </c>
      <c r="CA16" s="17">
        <f t="shared" si="28"/>
        <v>0</v>
      </c>
      <c r="CB16" s="17">
        <f t="shared" si="28"/>
        <v>147654</v>
      </c>
      <c r="CC16" s="17">
        <f t="shared" si="28"/>
        <v>0</v>
      </c>
      <c r="CD16" s="17">
        <f t="shared" si="28"/>
        <v>0</v>
      </c>
      <c r="CE16" s="17">
        <f t="shared" si="28"/>
        <v>714788</v>
      </c>
      <c r="CF16" s="17">
        <f t="shared" si="28"/>
        <v>0</v>
      </c>
      <c r="CG16" s="75" t="s">
        <v>106</v>
      </c>
      <c r="CH16" s="17">
        <f t="shared" si="29"/>
        <v>10464</v>
      </c>
      <c r="CI16" s="17">
        <f t="shared" si="30"/>
        <v>923118</v>
      </c>
    </row>
    <row r="17" spans="1:87" ht="13.5">
      <c r="A17" s="74" t="s">
        <v>78</v>
      </c>
      <c r="B17" s="74" t="s">
        <v>4</v>
      </c>
      <c r="C17" s="101" t="s">
        <v>5</v>
      </c>
      <c r="D17" s="17">
        <f t="shared" si="0"/>
        <v>264403</v>
      </c>
      <c r="E17" s="17">
        <f t="shared" si="1"/>
        <v>6411</v>
      </c>
      <c r="F17" s="17">
        <v>0</v>
      </c>
      <c r="G17" s="17">
        <v>0</v>
      </c>
      <c r="H17" s="17">
        <v>0</v>
      </c>
      <c r="I17" s="17">
        <v>1947</v>
      </c>
      <c r="J17" s="17" t="s">
        <v>161</v>
      </c>
      <c r="K17" s="17">
        <v>4464</v>
      </c>
      <c r="L17" s="17">
        <v>257992</v>
      </c>
      <c r="M17" s="17">
        <f t="shared" si="2"/>
        <v>42837</v>
      </c>
      <c r="N17" s="17">
        <f t="shared" si="3"/>
        <v>0</v>
      </c>
      <c r="O17" s="17">
        <v>0</v>
      </c>
      <c r="P17" s="17">
        <v>0</v>
      </c>
      <c r="Q17" s="17">
        <v>0</v>
      </c>
      <c r="R17" s="17">
        <v>0</v>
      </c>
      <c r="S17" s="17" t="s">
        <v>161</v>
      </c>
      <c r="T17" s="17">
        <v>0</v>
      </c>
      <c r="U17" s="17">
        <v>42837</v>
      </c>
      <c r="V17" s="17">
        <f t="shared" si="4"/>
        <v>307240</v>
      </c>
      <c r="W17" s="17">
        <f t="shared" si="5"/>
        <v>6411</v>
      </c>
      <c r="X17" s="17">
        <f t="shared" si="6"/>
        <v>0</v>
      </c>
      <c r="Y17" s="17">
        <f t="shared" si="7"/>
        <v>0</v>
      </c>
      <c r="Z17" s="17">
        <f t="shared" si="8"/>
        <v>0</v>
      </c>
      <c r="AA17" s="17">
        <f t="shared" si="9"/>
        <v>1947</v>
      </c>
      <c r="AB17" s="17" t="s">
        <v>107</v>
      </c>
      <c r="AC17" s="17">
        <f t="shared" si="10"/>
        <v>4464</v>
      </c>
      <c r="AD17" s="17">
        <f t="shared" si="11"/>
        <v>300829</v>
      </c>
      <c r="AE17" s="17">
        <f t="shared" si="12"/>
        <v>34650</v>
      </c>
      <c r="AF17" s="17">
        <f t="shared" si="13"/>
        <v>34650</v>
      </c>
      <c r="AG17" s="17">
        <v>34650</v>
      </c>
      <c r="AH17" s="17"/>
      <c r="AI17" s="17"/>
      <c r="AJ17" s="17"/>
      <c r="AK17" s="75">
        <v>0</v>
      </c>
      <c r="AL17" s="17">
        <f t="shared" si="14"/>
        <v>229753</v>
      </c>
      <c r="AM17" s="17">
        <v>24926</v>
      </c>
      <c r="AN17" s="75">
        <f t="shared" si="15"/>
        <v>30352</v>
      </c>
      <c r="AO17" s="17">
        <v>2055</v>
      </c>
      <c r="AP17" s="17">
        <v>28297</v>
      </c>
      <c r="AQ17" s="17"/>
      <c r="AR17" s="17"/>
      <c r="AS17" s="17">
        <v>174475</v>
      </c>
      <c r="AT17" s="17"/>
      <c r="AU17" s="17">
        <v>0</v>
      </c>
      <c r="AV17" s="17"/>
      <c r="AW17" s="17">
        <f t="shared" si="16"/>
        <v>264403</v>
      </c>
      <c r="AX17" s="17">
        <f t="shared" si="17"/>
        <v>0</v>
      </c>
      <c r="AY17" s="17">
        <f t="shared" si="18"/>
        <v>0</v>
      </c>
      <c r="AZ17" s="17"/>
      <c r="BA17" s="17"/>
      <c r="BB17" s="17"/>
      <c r="BC17" s="17"/>
      <c r="BD17" s="75">
        <v>8295</v>
      </c>
      <c r="BE17" s="17">
        <f t="shared" si="19"/>
        <v>0</v>
      </c>
      <c r="BF17" s="17"/>
      <c r="BG17" s="75">
        <f t="shared" si="20"/>
        <v>0</v>
      </c>
      <c r="BH17" s="17"/>
      <c r="BI17" s="17"/>
      <c r="BJ17" s="17"/>
      <c r="BK17" s="17"/>
      <c r="BL17" s="17"/>
      <c r="BM17" s="17"/>
      <c r="BN17" s="17">
        <v>34542</v>
      </c>
      <c r="BO17" s="17"/>
      <c r="BP17" s="17">
        <f t="shared" si="21"/>
        <v>0</v>
      </c>
      <c r="BQ17" s="17">
        <f t="shared" si="22"/>
        <v>34650</v>
      </c>
      <c r="BR17" s="17">
        <f t="shared" si="23"/>
        <v>34650</v>
      </c>
      <c r="BS17" s="17">
        <f t="shared" si="24"/>
        <v>34650</v>
      </c>
      <c r="BT17" s="17">
        <f t="shared" si="25"/>
        <v>0</v>
      </c>
      <c r="BU17" s="17">
        <f t="shared" si="26"/>
        <v>0</v>
      </c>
      <c r="BV17" s="17">
        <f t="shared" si="27"/>
        <v>0</v>
      </c>
      <c r="BW17" s="75" t="s">
        <v>106</v>
      </c>
      <c r="BX17" s="17">
        <f t="shared" si="28"/>
        <v>229753</v>
      </c>
      <c r="BY17" s="17">
        <f t="shared" si="28"/>
        <v>24926</v>
      </c>
      <c r="BZ17" s="17">
        <f t="shared" si="28"/>
        <v>30352</v>
      </c>
      <c r="CA17" s="17">
        <f t="shared" si="28"/>
        <v>2055</v>
      </c>
      <c r="CB17" s="17">
        <f t="shared" si="28"/>
        <v>28297</v>
      </c>
      <c r="CC17" s="17">
        <f t="shared" si="28"/>
        <v>0</v>
      </c>
      <c r="CD17" s="17">
        <f t="shared" si="28"/>
        <v>0</v>
      </c>
      <c r="CE17" s="17">
        <f t="shared" si="28"/>
        <v>174475</v>
      </c>
      <c r="CF17" s="17">
        <f t="shared" si="28"/>
        <v>0</v>
      </c>
      <c r="CG17" s="75" t="s">
        <v>106</v>
      </c>
      <c r="CH17" s="17">
        <f t="shared" si="29"/>
        <v>0</v>
      </c>
      <c r="CI17" s="17">
        <f t="shared" si="30"/>
        <v>264403</v>
      </c>
    </row>
    <row r="18" spans="1:87" ht="13.5">
      <c r="A18" s="74" t="s">
        <v>78</v>
      </c>
      <c r="B18" s="74" t="s">
        <v>6</v>
      </c>
      <c r="C18" s="101" t="s">
        <v>7</v>
      </c>
      <c r="D18" s="17">
        <f t="shared" si="0"/>
        <v>259558</v>
      </c>
      <c r="E18" s="17">
        <f t="shared" si="1"/>
        <v>28751</v>
      </c>
      <c r="F18" s="17">
        <v>1155</v>
      </c>
      <c r="G18" s="17">
        <v>9546</v>
      </c>
      <c r="H18" s="17">
        <v>0</v>
      </c>
      <c r="I18" s="17">
        <v>7048</v>
      </c>
      <c r="J18" s="17" t="s">
        <v>161</v>
      </c>
      <c r="K18" s="17">
        <v>11002</v>
      </c>
      <c r="L18" s="17">
        <v>230807</v>
      </c>
      <c r="M18" s="17">
        <f t="shared" si="2"/>
        <v>44267</v>
      </c>
      <c r="N18" s="17">
        <f t="shared" si="3"/>
        <v>8748</v>
      </c>
      <c r="O18" s="17">
        <v>0</v>
      </c>
      <c r="P18" s="17">
        <v>0</v>
      </c>
      <c r="Q18" s="17">
        <v>0</v>
      </c>
      <c r="R18" s="17">
        <v>7626</v>
      </c>
      <c r="S18" s="17" t="s">
        <v>161</v>
      </c>
      <c r="T18" s="17">
        <v>1122</v>
      </c>
      <c r="U18" s="17">
        <v>35519</v>
      </c>
      <c r="V18" s="17">
        <f t="shared" si="4"/>
        <v>303825</v>
      </c>
      <c r="W18" s="17">
        <f t="shared" si="5"/>
        <v>37499</v>
      </c>
      <c r="X18" s="17">
        <f t="shared" si="6"/>
        <v>1155</v>
      </c>
      <c r="Y18" s="17">
        <f t="shared" si="7"/>
        <v>9546</v>
      </c>
      <c r="Z18" s="17">
        <f t="shared" si="8"/>
        <v>0</v>
      </c>
      <c r="AA18" s="17">
        <f t="shared" si="9"/>
        <v>14674</v>
      </c>
      <c r="AB18" s="17" t="s">
        <v>107</v>
      </c>
      <c r="AC18" s="17">
        <f t="shared" si="10"/>
        <v>12124</v>
      </c>
      <c r="AD18" s="17">
        <f t="shared" si="11"/>
        <v>266326</v>
      </c>
      <c r="AE18" s="17">
        <f t="shared" si="12"/>
        <v>17063</v>
      </c>
      <c r="AF18" s="17">
        <f t="shared" si="13"/>
        <v>17063</v>
      </c>
      <c r="AG18" s="17">
        <v>17063</v>
      </c>
      <c r="AH18" s="17">
        <v>0</v>
      </c>
      <c r="AI18" s="17">
        <v>0</v>
      </c>
      <c r="AJ18" s="17">
        <v>0</v>
      </c>
      <c r="AK18" s="75">
        <v>0</v>
      </c>
      <c r="AL18" s="17">
        <f t="shared" si="14"/>
        <v>242495</v>
      </c>
      <c r="AM18" s="17">
        <v>56612</v>
      </c>
      <c r="AN18" s="75">
        <f t="shared" si="15"/>
        <v>95736</v>
      </c>
      <c r="AO18" s="17">
        <v>4000</v>
      </c>
      <c r="AP18" s="17">
        <v>65237</v>
      </c>
      <c r="AQ18" s="17">
        <v>26499</v>
      </c>
      <c r="AR18" s="17">
        <v>10942</v>
      </c>
      <c r="AS18" s="17">
        <v>75627</v>
      </c>
      <c r="AT18" s="17">
        <v>3578</v>
      </c>
      <c r="AU18" s="17">
        <v>0</v>
      </c>
      <c r="AV18" s="17">
        <v>0</v>
      </c>
      <c r="AW18" s="17">
        <f t="shared" si="16"/>
        <v>259558</v>
      </c>
      <c r="AX18" s="17">
        <f t="shared" si="17"/>
        <v>0</v>
      </c>
      <c r="AY18" s="17">
        <f t="shared" si="18"/>
        <v>0</v>
      </c>
      <c r="AZ18" s="17">
        <v>0</v>
      </c>
      <c r="BA18" s="17">
        <v>0</v>
      </c>
      <c r="BB18" s="17">
        <v>0</v>
      </c>
      <c r="BC18" s="17">
        <v>0</v>
      </c>
      <c r="BD18" s="75">
        <v>0</v>
      </c>
      <c r="BE18" s="17">
        <f t="shared" si="19"/>
        <v>27877</v>
      </c>
      <c r="BF18" s="17">
        <v>3486</v>
      </c>
      <c r="BG18" s="75">
        <f t="shared" si="20"/>
        <v>3923</v>
      </c>
      <c r="BH18" s="17">
        <v>0</v>
      </c>
      <c r="BI18" s="17">
        <v>3923</v>
      </c>
      <c r="BJ18" s="17">
        <v>0</v>
      </c>
      <c r="BK18" s="17">
        <v>0</v>
      </c>
      <c r="BL18" s="17">
        <v>6044</v>
      </c>
      <c r="BM18" s="17">
        <v>14424</v>
      </c>
      <c r="BN18" s="17">
        <v>16390</v>
      </c>
      <c r="BO18" s="17">
        <v>0</v>
      </c>
      <c r="BP18" s="17">
        <f t="shared" si="21"/>
        <v>27877</v>
      </c>
      <c r="BQ18" s="17">
        <f t="shared" si="22"/>
        <v>17063</v>
      </c>
      <c r="BR18" s="17">
        <f t="shared" si="23"/>
        <v>17063</v>
      </c>
      <c r="BS18" s="17">
        <f t="shared" si="24"/>
        <v>17063</v>
      </c>
      <c r="BT18" s="17">
        <f t="shared" si="25"/>
        <v>0</v>
      </c>
      <c r="BU18" s="17">
        <f t="shared" si="26"/>
        <v>0</v>
      </c>
      <c r="BV18" s="17">
        <f t="shared" si="27"/>
        <v>0</v>
      </c>
      <c r="BW18" s="75" t="s">
        <v>106</v>
      </c>
      <c r="BX18" s="17">
        <f t="shared" si="28"/>
        <v>270372</v>
      </c>
      <c r="BY18" s="17">
        <f t="shared" si="28"/>
        <v>60098</v>
      </c>
      <c r="BZ18" s="17">
        <f t="shared" si="28"/>
        <v>99659</v>
      </c>
      <c r="CA18" s="17">
        <f t="shared" si="28"/>
        <v>4000</v>
      </c>
      <c r="CB18" s="17">
        <f t="shared" si="28"/>
        <v>69160</v>
      </c>
      <c r="CC18" s="17">
        <f t="shared" si="28"/>
        <v>26499</v>
      </c>
      <c r="CD18" s="17">
        <f t="shared" si="28"/>
        <v>10942</v>
      </c>
      <c r="CE18" s="17">
        <f t="shared" si="28"/>
        <v>81671</v>
      </c>
      <c r="CF18" s="17">
        <f t="shared" si="28"/>
        <v>18002</v>
      </c>
      <c r="CG18" s="75" t="s">
        <v>106</v>
      </c>
      <c r="CH18" s="17">
        <f t="shared" si="29"/>
        <v>0</v>
      </c>
      <c r="CI18" s="17">
        <f t="shared" si="30"/>
        <v>287435</v>
      </c>
    </row>
    <row r="19" spans="1:87" ht="13.5">
      <c r="A19" s="74" t="s">
        <v>78</v>
      </c>
      <c r="B19" s="74" t="s">
        <v>8</v>
      </c>
      <c r="C19" s="101" t="s">
        <v>9</v>
      </c>
      <c r="D19" s="17">
        <f t="shared" si="0"/>
        <v>144765</v>
      </c>
      <c r="E19" s="17">
        <f t="shared" si="1"/>
        <v>3400</v>
      </c>
      <c r="F19" s="17"/>
      <c r="G19" s="17"/>
      <c r="H19" s="17"/>
      <c r="I19" s="17"/>
      <c r="J19" s="17" t="s">
        <v>161</v>
      </c>
      <c r="K19" s="17">
        <v>3400</v>
      </c>
      <c r="L19" s="17">
        <v>141365</v>
      </c>
      <c r="M19" s="17">
        <f t="shared" si="2"/>
        <v>73361</v>
      </c>
      <c r="N19" s="17">
        <f t="shared" si="3"/>
        <v>23070</v>
      </c>
      <c r="O19" s="17"/>
      <c r="P19" s="17"/>
      <c r="Q19" s="17"/>
      <c r="R19" s="17">
        <v>21968</v>
      </c>
      <c r="S19" s="17" t="s">
        <v>161</v>
      </c>
      <c r="T19" s="17">
        <v>1102</v>
      </c>
      <c r="U19" s="17">
        <v>50291</v>
      </c>
      <c r="V19" s="17">
        <f t="shared" si="4"/>
        <v>218126</v>
      </c>
      <c r="W19" s="17">
        <f t="shared" si="5"/>
        <v>26470</v>
      </c>
      <c r="X19" s="17">
        <f t="shared" si="6"/>
        <v>0</v>
      </c>
      <c r="Y19" s="17">
        <f t="shared" si="7"/>
        <v>0</v>
      </c>
      <c r="Z19" s="17">
        <f t="shared" si="8"/>
        <v>0</v>
      </c>
      <c r="AA19" s="17">
        <f t="shared" si="9"/>
        <v>21968</v>
      </c>
      <c r="AB19" s="17" t="s">
        <v>107</v>
      </c>
      <c r="AC19" s="17">
        <f t="shared" si="10"/>
        <v>4502</v>
      </c>
      <c r="AD19" s="17">
        <f t="shared" si="11"/>
        <v>191656</v>
      </c>
      <c r="AE19" s="17">
        <f t="shared" si="12"/>
        <v>0</v>
      </c>
      <c r="AF19" s="17">
        <f t="shared" si="13"/>
        <v>0</v>
      </c>
      <c r="AG19" s="17"/>
      <c r="AH19" s="17"/>
      <c r="AI19" s="17"/>
      <c r="AJ19" s="17"/>
      <c r="AK19" s="75">
        <v>0</v>
      </c>
      <c r="AL19" s="17">
        <f t="shared" si="14"/>
        <v>25201</v>
      </c>
      <c r="AM19" s="17">
        <v>0</v>
      </c>
      <c r="AN19" s="75">
        <f t="shared" si="15"/>
        <v>0</v>
      </c>
      <c r="AO19" s="17">
        <v>0</v>
      </c>
      <c r="AP19" s="17">
        <v>0</v>
      </c>
      <c r="AQ19" s="17"/>
      <c r="AR19" s="17"/>
      <c r="AS19" s="17">
        <v>24758</v>
      </c>
      <c r="AT19" s="17">
        <v>443</v>
      </c>
      <c r="AU19" s="17">
        <v>119564</v>
      </c>
      <c r="AV19" s="17"/>
      <c r="AW19" s="17">
        <f t="shared" si="16"/>
        <v>25201</v>
      </c>
      <c r="AX19" s="17">
        <f t="shared" si="17"/>
        <v>0</v>
      </c>
      <c r="AY19" s="17">
        <f t="shared" si="18"/>
        <v>0</v>
      </c>
      <c r="AZ19" s="17"/>
      <c r="BA19" s="17"/>
      <c r="BB19" s="17"/>
      <c r="BC19" s="17"/>
      <c r="BD19" s="75">
        <v>0</v>
      </c>
      <c r="BE19" s="17">
        <f t="shared" si="19"/>
        <v>27701</v>
      </c>
      <c r="BF19" s="17">
        <v>0</v>
      </c>
      <c r="BG19" s="75">
        <f t="shared" si="20"/>
        <v>0</v>
      </c>
      <c r="BH19" s="17"/>
      <c r="BI19" s="17">
        <v>0</v>
      </c>
      <c r="BJ19" s="17"/>
      <c r="BK19" s="17"/>
      <c r="BL19" s="17">
        <v>27701</v>
      </c>
      <c r="BM19" s="17"/>
      <c r="BN19" s="17">
        <v>45660</v>
      </c>
      <c r="BO19" s="17"/>
      <c r="BP19" s="17">
        <f t="shared" si="21"/>
        <v>27701</v>
      </c>
      <c r="BQ19" s="17">
        <f t="shared" si="22"/>
        <v>0</v>
      </c>
      <c r="BR19" s="17">
        <f t="shared" si="23"/>
        <v>0</v>
      </c>
      <c r="BS19" s="17">
        <f t="shared" si="24"/>
        <v>0</v>
      </c>
      <c r="BT19" s="17">
        <f t="shared" si="25"/>
        <v>0</v>
      </c>
      <c r="BU19" s="17">
        <f t="shared" si="26"/>
        <v>0</v>
      </c>
      <c r="BV19" s="17">
        <f t="shared" si="27"/>
        <v>0</v>
      </c>
      <c r="BW19" s="75" t="s">
        <v>106</v>
      </c>
      <c r="BX19" s="17">
        <f t="shared" si="28"/>
        <v>52902</v>
      </c>
      <c r="BY19" s="17">
        <f t="shared" si="28"/>
        <v>0</v>
      </c>
      <c r="BZ19" s="17">
        <f t="shared" si="28"/>
        <v>0</v>
      </c>
      <c r="CA19" s="17">
        <f t="shared" si="28"/>
        <v>0</v>
      </c>
      <c r="CB19" s="17">
        <f t="shared" si="28"/>
        <v>0</v>
      </c>
      <c r="CC19" s="17">
        <f t="shared" si="28"/>
        <v>0</v>
      </c>
      <c r="CD19" s="17">
        <f t="shared" si="28"/>
        <v>0</v>
      </c>
      <c r="CE19" s="17">
        <f t="shared" si="28"/>
        <v>52459</v>
      </c>
      <c r="CF19" s="17">
        <f t="shared" si="28"/>
        <v>443</v>
      </c>
      <c r="CG19" s="75" t="s">
        <v>106</v>
      </c>
      <c r="CH19" s="17">
        <f t="shared" si="29"/>
        <v>0</v>
      </c>
      <c r="CI19" s="17">
        <f t="shared" si="30"/>
        <v>52902</v>
      </c>
    </row>
    <row r="20" spans="1:87" ht="13.5">
      <c r="A20" s="74" t="s">
        <v>78</v>
      </c>
      <c r="B20" s="74" t="s">
        <v>179</v>
      </c>
      <c r="C20" s="101" t="s">
        <v>194</v>
      </c>
      <c r="D20" s="17">
        <f t="shared" si="0"/>
        <v>355381</v>
      </c>
      <c r="E20" s="17">
        <f t="shared" si="1"/>
        <v>0</v>
      </c>
      <c r="F20" s="17"/>
      <c r="G20" s="17"/>
      <c r="H20" s="17"/>
      <c r="I20" s="17"/>
      <c r="J20" s="17" t="s">
        <v>161</v>
      </c>
      <c r="K20" s="17"/>
      <c r="L20" s="17">
        <v>355381</v>
      </c>
      <c r="M20" s="17">
        <f t="shared" si="2"/>
        <v>127255</v>
      </c>
      <c r="N20" s="17">
        <f t="shared" si="3"/>
        <v>0</v>
      </c>
      <c r="O20" s="17"/>
      <c r="P20" s="17"/>
      <c r="Q20" s="17"/>
      <c r="R20" s="17"/>
      <c r="S20" s="17" t="s">
        <v>161</v>
      </c>
      <c r="T20" s="17"/>
      <c r="U20" s="17">
        <v>127255</v>
      </c>
      <c r="V20" s="17">
        <f t="shared" si="4"/>
        <v>482636</v>
      </c>
      <c r="W20" s="17">
        <f t="shared" si="5"/>
        <v>0</v>
      </c>
      <c r="X20" s="17">
        <f t="shared" si="6"/>
        <v>0</v>
      </c>
      <c r="Y20" s="17">
        <f t="shared" si="7"/>
        <v>0</v>
      </c>
      <c r="Z20" s="17">
        <f t="shared" si="8"/>
        <v>0</v>
      </c>
      <c r="AA20" s="17">
        <f t="shared" si="9"/>
        <v>0</v>
      </c>
      <c r="AB20" s="17" t="s">
        <v>107</v>
      </c>
      <c r="AC20" s="17">
        <f t="shared" si="10"/>
        <v>0</v>
      </c>
      <c r="AD20" s="17">
        <f t="shared" si="11"/>
        <v>482636</v>
      </c>
      <c r="AE20" s="17">
        <f t="shared" si="12"/>
        <v>0</v>
      </c>
      <c r="AF20" s="17">
        <f t="shared" si="13"/>
        <v>0</v>
      </c>
      <c r="AG20" s="17"/>
      <c r="AH20" s="17"/>
      <c r="AI20" s="17"/>
      <c r="AJ20" s="17"/>
      <c r="AK20" s="75">
        <v>0</v>
      </c>
      <c r="AL20" s="17">
        <f t="shared" si="14"/>
        <v>240191</v>
      </c>
      <c r="AM20" s="17"/>
      <c r="AN20" s="75">
        <f t="shared" si="15"/>
        <v>0</v>
      </c>
      <c r="AO20" s="17"/>
      <c r="AP20" s="17"/>
      <c r="AQ20" s="17"/>
      <c r="AR20" s="17"/>
      <c r="AS20" s="17">
        <v>240191</v>
      </c>
      <c r="AT20" s="17"/>
      <c r="AU20" s="17">
        <v>115190</v>
      </c>
      <c r="AV20" s="17"/>
      <c r="AW20" s="17">
        <f t="shared" si="16"/>
        <v>240191</v>
      </c>
      <c r="AX20" s="17">
        <f t="shared" si="17"/>
        <v>0</v>
      </c>
      <c r="AY20" s="17">
        <f t="shared" si="18"/>
        <v>0</v>
      </c>
      <c r="AZ20" s="17"/>
      <c r="BA20" s="17"/>
      <c r="BB20" s="17"/>
      <c r="BC20" s="17"/>
      <c r="BD20" s="75">
        <v>0</v>
      </c>
      <c r="BE20" s="17">
        <f t="shared" si="19"/>
        <v>0</v>
      </c>
      <c r="BF20" s="17"/>
      <c r="BG20" s="75">
        <f t="shared" si="20"/>
        <v>0</v>
      </c>
      <c r="BH20" s="17"/>
      <c r="BI20" s="17"/>
      <c r="BJ20" s="17"/>
      <c r="BK20" s="17"/>
      <c r="BL20" s="17"/>
      <c r="BM20" s="17"/>
      <c r="BN20" s="17">
        <v>127255</v>
      </c>
      <c r="BO20" s="17"/>
      <c r="BP20" s="17">
        <f t="shared" si="21"/>
        <v>0</v>
      </c>
      <c r="BQ20" s="17">
        <f t="shared" si="22"/>
        <v>0</v>
      </c>
      <c r="BR20" s="17">
        <f t="shared" si="23"/>
        <v>0</v>
      </c>
      <c r="BS20" s="17">
        <f t="shared" si="24"/>
        <v>0</v>
      </c>
      <c r="BT20" s="17">
        <f t="shared" si="25"/>
        <v>0</v>
      </c>
      <c r="BU20" s="17">
        <f t="shared" si="26"/>
        <v>0</v>
      </c>
      <c r="BV20" s="17">
        <f t="shared" si="27"/>
        <v>0</v>
      </c>
      <c r="BW20" s="75" t="s">
        <v>106</v>
      </c>
      <c r="BX20" s="17">
        <f t="shared" si="28"/>
        <v>240191</v>
      </c>
      <c r="BY20" s="17">
        <f t="shared" si="28"/>
        <v>0</v>
      </c>
      <c r="BZ20" s="17">
        <f t="shared" si="28"/>
        <v>0</v>
      </c>
      <c r="CA20" s="17">
        <f t="shared" si="28"/>
        <v>0</v>
      </c>
      <c r="CB20" s="17">
        <f t="shared" si="28"/>
        <v>0</v>
      </c>
      <c r="CC20" s="17">
        <f t="shared" si="28"/>
        <v>0</v>
      </c>
      <c r="CD20" s="17">
        <f t="shared" si="28"/>
        <v>0</v>
      </c>
      <c r="CE20" s="17">
        <f t="shared" si="28"/>
        <v>240191</v>
      </c>
      <c r="CF20" s="17">
        <f t="shared" si="28"/>
        <v>0</v>
      </c>
      <c r="CG20" s="75" t="s">
        <v>106</v>
      </c>
      <c r="CH20" s="17">
        <f t="shared" si="29"/>
        <v>0</v>
      </c>
      <c r="CI20" s="17">
        <f t="shared" si="30"/>
        <v>240191</v>
      </c>
    </row>
    <row r="21" spans="1:87" ht="13.5">
      <c r="A21" s="74" t="s">
        <v>78</v>
      </c>
      <c r="B21" s="74" t="s">
        <v>180</v>
      </c>
      <c r="C21" s="101" t="s">
        <v>181</v>
      </c>
      <c r="D21" s="17">
        <f t="shared" si="0"/>
        <v>286050</v>
      </c>
      <c r="E21" s="17">
        <f t="shared" si="1"/>
        <v>12446</v>
      </c>
      <c r="F21" s="17">
        <v>0</v>
      </c>
      <c r="G21" s="17">
        <v>0</v>
      </c>
      <c r="H21" s="17">
        <v>0</v>
      </c>
      <c r="I21" s="17">
        <v>5020</v>
      </c>
      <c r="J21" s="17" t="s">
        <v>161</v>
      </c>
      <c r="K21" s="17">
        <v>7426</v>
      </c>
      <c r="L21" s="17">
        <v>273604</v>
      </c>
      <c r="M21" s="17">
        <f t="shared" si="2"/>
        <v>28220</v>
      </c>
      <c r="N21" s="17">
        <f t="shared" si="3"/>
        <v>4197</v>
      </c>
      <c r="O21" s="17">
        <v>2196</v>
      </c>
      <c r="P21" s="17">
        <v>2001</v>
      </c>
      <c r="Q21" s="17">
        <v>0</v>
      </c>
      <c r="R21" s="17">
        <v>0</v>
      </c>
      <c r="S21" s="17" t="s">
        <v>161</v>
      </c>
      <c r="T21" s="17">
        <v>0</v>
      </c>
      <c r="U21" s="17">
        <v>24023</v>
      </c>
      <c r="V21" s="17">
        <f t="shared" si="4"/>
        <v>314270</v>
      </c>
      <c r="W21" s="17">
        <f t="shared" si="5"/>
        <v>16643</v>
      </c>
      <c r="X21" s="17">
        <f t="shared" si="6"/>
        <v>2196</v>
      </c>
      <c r="Y21" s="17">
        <f t="shared" si="7"/>
        <v>2001</v>
      </c>
      <c r="Z21" s="17">
        <f t="shared" si="8"/>
        <v>0</v>
      </c>
      <c r="AA21" s="17">
        <f t="shared" si="9"/>
        <v>5020</v>
      </c>
      <c r="AB21" s="17" t="s">
        <v>107</v>
      </c>
      <c r="AC21" s="17">
        <f t="shared" si="10"/>
        <v>7426</v>
      </c>
      <c r="AD21" s="17">
        <f t="shared" si="11"/>
        <v>297627</v>
      </c>
      <c r="AE21" s="17">
        <f t="shared" si="12"/>
        <v>0</v>
      </c>
      <c r="AF21" s="17">
        <f t="shared" si="13"/>
        <v>0</v>
      </c>
      <c r="AG21" s="17">
        <v>0</v>
      </c>
      <c r="AH21" s="17">
        <v>0</v>
      </c>
      <c r="AI21" s="17">
        <v>0</v>
      </c>
      <c r="AJ21" s="17">
        <v>0</v>
      </c>
      <c r="AK21" s="75">
        <v>1254</v>
      </c>
      <c r="AL21" s="17">
        <f t="shared" si="14"/>
        <v>271132</v>
      </c>
      <c r="AM21" s="17">
        <v>42235</v>
      </c>
      <c r="AN21" s="75">
        <f t="shared" si="15"/>
        <v>124670</v>
      </c>
      <c r="AO21" s="17">
        <v>0</v>
      </c>
      <c r="AP21" s="17">
        <v>91121</v>
      </c>
      <c r="AQ21" s="17">
        <v>33549</v>
      </c>
      <c r="AR21" s="17">
        <v>0</v>
      </c>
      <c r="AS21" s="17">
        <v>102304</v>
      </c>
      <c r="AT21" s="17">
        <v>1923</v>
      </c>
      <c r="AU21" s="17">
        <v>8477</v>
      </c>
      <c r="AV21" s="17">
        <v>5187</v>
      </c>
      <c r="AW21" s="17">
        <f t="shared" si="16"/>
        <v>276319</v>
      </c>
      <c r="AX21" s="17">
        <f t="shared" si="17"/>
        <v>0</v>
      </c>
      <c r="AY21" s="17">
        <f t="shared" si="18"/>
        <v>0</v>
      </c>
      <c r="AZ21" s="17">
        <v>0</v>
      </c>
      <c r="BA21" s="17">
        <v>0</v>
      </c>
      <c r="BB21" s="17">
        <v>0</v>
      </c>
      <c r="BC21" s="17">
        <v>0</v>
      </c>
      <c r="BD21" s="75">
        <v>3651</v>
      </c>
      <c r="BE21" s="17">
        <f t="shared" si="19"/>
        <v>0</v>
      </c>
      <c r="BF21" s="17">
        <v>0</v>
      </c>
      <c r="BG21" s="75">
        <f t="shared" si="20"/>
        <v>0</v>
      </c>
      <c r="BH21" s="17">
        <v>0</v>
      </c>
      <c r="BI21" s="17">
        <v>0</v>
      </c>
      <c r="BJ21" s="17">
        <v>0</v>
      </c>
      <c r="BK21" s="17">
        <v>0</v>
      </c>
      <c r="BL21" s="17">
        <v>0</v>
      </c>
      <c r="BM21" s="17">
        <v>0</v>
      </c>
      <c r="BN21" s="17">
        <v>17143</v>
      </c>
      <c r="BO21" s="17">
        <v>7426</v>
      </c>
      <c r="BP21" s="17">
        <f t="shared" si="21"/>
        <v>7426</v>
      </c>
      <c r="BQ21" s="17">
        <f t="shared" si="22"/>
        <v>0</v>
      </c>
      <c r="BR21" s="17">
        <f t="shared" si="23"/>
        <v>0</v>
      </c>
      <c r="BS21" s="17">
        <f t="shared" si="24"/>
        <v>0</v>
      </c>
      <c r="BT21" s="17">
        <f t="shared" si="25"/>
        <v>0</v>
      </c>
      <c r="BU21" s="17">
        <f t="shared" si="26"/>
        <v>0</v>
      </c>
      <c r="BV21" s="17">
        <f t="shared" si="27"/>
        <v>0</v>
      </c>
      <c r="BW21" s="75" t="s">
        <v>106</v>
      </c>
      <c r="BX21" s="17">
        <f t="shared" si="28"/>
        <v>271132</v>
      </c>
      <c r="BY21" s="17">
        <f t="shared" si="28"/>
        <v>42235</v>
      </c>
      <c r="BZ21" s="17">
        <f t="shared" si="28"/>
        <v>124670</v>
      </c>
      <c r="CA21" s="17">
        <f t="shared" si="28"/>
        <v>0</v>
      </c>
      <c r="CB21" s="17">
        <f t="shared" si="28"/>
        <v>91121</v>
      </c>
      <c r="CC21" s="17">
        <f t="shared" si="28"/>
        <v>33549</v>
      </c>
      <c r="CD21" s="17">
        <f t="shared" si="28"/>
        <v>0</v>
      </c>
      <c r="CE21" s="17">
        <f t="shared" si="28"/>
        <v>102304</v>
      </c>
      <c r="CF21" s="17">
        <f t="shared" si="28"/>
        <v>1923</v>
      </c>
      <c r="CG21" s="75" t="s">
        <v>106</v>
      </c>
      <c r="CH21" s="17">
        <f t="shared" si="29"/>
        <v>12613</v>
      </c>
      <c r="CI21" s="17">
        <f t="shared" si="30"/>
        <v>283745</v>
      </c>
    </row>
    <row r="22" spans="1:87" ht="13.5">
      <c r="A22" s="74" t="s">
        <v>78</v>
      </c>
      <c r="B22" s="74" t="s">
        <v>182</v>
      </c>
      <c r="C22" s="101" t="s">
        <v>274</v>
      </c>
      <c r="D22" s="17">
        <f t="shared" si="0"/>
        <v>32733</v>
      </c>
      <c r="E22" s="17">
        <f t="shared" si="1"/>
        <v>0</v>
      </c>
      <c r="F22" s="17">
        <v>0</v>
      </c>
      <c r="G22" s="17">
        <v>0</v>
      </c>
      <c r="H22" s="17">
        <v>0</v>
      </c>
      <c r="I22" s="17">
        <v>0</v>
      </c>
      <c r="J22" s="17" t="s">
        <v>161</v>
      </c>
      <c r="K22" s="17">
        <v>0</v>
      </c>
      <c r="L22" s="17">
        <v>32733</v>
      </c>
      <c r="M22" s="17">
        <f t="shared" si="2"/>
        <v>7587</v>
      </c>
      <c r="N22" s="17">
        <f t="shared" si="3"/>
        <v>0</v>
      </c>
      <c r="O22" s="17">
        <v>0</v>
      </c>
      <c r="P22" s="17">
        <v>0</v>
      </c>
      <c r="Q22" s="17">
        <v>0</v>
      </c>
      <c r="R22" s="17">
        <v>0</v>
      </c>
      <c r="S22" s="17" t="s">
        <v>161</v>
      </c>
      <c r="T22" s="17">
        <v>0</v>
      </c>
      <c r="U22" s="17">
        <v>7587</v>
      </c>
      <c r="V22" s="17">
        <f t="shared" si="4"/>
        <v>40320</v>
      </c>
      <c r="W22" s="17">
        <f t="shared" si="5"/>
        <v>0</v>
      </c>
      <c r="X22" s="17">
        <f t="shared" si="6"/>
        <v>0</v>
      </c>
      <c r="Y22" s="17">
        <f t="shared" si="7"/>
        <v>0</v>
      </c>
      <c r="Z22" s="17">
        <f t="shared" si="8"/>
        <v>0</v>
      </c>
      <c r="AA22" s="17">
        <f t="shared" si="9"/>
        <v>0</v>
      </c>
      <c r="AB22" s="17" t="s">
        <v>107</v>
      </c>
      <c r="AC22" s="17">
        <f t="shared" si="10"/>
        <v>0</v>
      </c>
      <c r="AD22" s="17">
        <f t="shared" si="11"/>
        <v>40320</v>
      </c>
      <c r="AE22" s="17">
        <f t="shared" si="12"/>
        <v>0</v>
      </c>
      <c r="AF22" s="17">
        <f t="shared" si="13"/>
        <v>0</v>
      </c>
      <c r="AG22" s="17">
        <v>0</v>
      </c>
      <c r="AH22" s="17">
        <v>0</v>
      </c>
      <c r="AI22" s="17">
        <v>0</v>
      </c>
      <c r="AJ22" s="17">
        <v>0</v>
      </c>
      <c r="AK22" s="75">
        <v>0</v>
      </c>
      <c r="AL22" s="17">
        <f t="shared" si="14"/>
        <v>0</v>
      </c>
      <c r="AM22" s="17">
        <v>0</v>
      </c>
      <c r="AN22" s="75">
        <f t="shared" si="15"/>
        <v>0</v>
      </c>
      <c r="AO22" s="17">
        <v>0</v>
      </c>
      <c r="AP22" s="17">
        <v>0</v>
      </c>
      <c r="AQ22" s="17">
        <v>0</v>
      </c>
      <c r="AR22" s="17">
        <v>0</v>
      </c>
      <c r="AS22" s="17">
        <v>0</v>
      </c>
      <c r="AT22" s="17">
        <v>0</v>
      </c>
      <c r="AU22" s="17">
        <v>32733</v>
      </c>
      <c r="AV22" s="17">
        <v>0</v>
      </c>
      <c r="AW22" s="17">
        <f t="shared" si="16"/>
        <v>0</v>
      </c>
      <c r="AX22" s="17">
        <f t="shared" si="17"/>
        <v>0</v>
      </c>
      <c r="AY22" s="17">
        <f t="shared" si="18"/>
        <v>0</v>
      </c>
      <c r="AZ22" s="17">
        <v>0</v>
      </c>
      <c r="BA22" s="17">
        <v>0</v>
      </c>
      <c r="BB22" s="17">
        <v>0</v>
      </c>
      <c r="BC22" s="17">
        <v>0</v>
      </c>
      <c r="BD22" s="75">
        <v>0</v>
      </c>
      <c r="BE22" s="17">
        <f t="shared" si="19"/>
        <v>0</v>
      </c>
      <c r="BF22" s="17">
        <v>0</v>
      </c>
      <c r="BG22" s="75">
        <f t="shared" si="20"/>
        <v>0</v>
      </c>
      <c r="BH22" s="17">
        <v>0</v>
      </c>
      <c r="BI22" s="17">
        <v>0</v>
      </c>
      <c r="BJ22" s="17">
        <v>0</v>
      </c>
      <c r="BK22" s="17">
        <v>0</v>
      </c>
      <c r="BL22" s="17">
        <v>0</v>
      </c>
      <c r="BM22" s="17">
        <v>0</v>
      </c>
      <c r="BN22" s="17">
        <v>7587</v>
      </c>
      <c r="BO22" s="17">
        <v>0</v>
      </c>
      <c r="BP22" s="17">
        <f t="shared" si="21"/>
        <v>0</v>
      </c>
      <c r="BQ22" s="17">
        <f t="shared" si="22"/>
        <v>0</v>
      </c>
      <c r="BR22" s="17">
        <f t="shared" si="23"/>
        <v>0</v>
      </c>
      <c r="BS22" s="17">
        <f t="shared" si="24"/>
        <v>0</v>
      </c>
      <c r="BT22" s="17">
        <f t="shared" si="25"/>
        <v>0</v>
      </c>
      <c r="BU22" s="17">
        <f t="shared" si="26"/>
        <v>0</v>
      </c>
      <c r="BV22" s="17">
        <f t="shared" si="27"/>
        <v>0</v>
      </c>
      <c r="BW22" s="75" t="s">
        <v>106</v>
      </c>
      <c r="BX22" s="17">
        <f t="shared" si="28"/>
        <v>0</v>
      </c>
      <c r="BY22" s="17">
        <f t="shared" si="28"/>
        <v>0</v>
      </c>
      <c r="BZ22" s="17">
        <f t="shared" si="28"/>
        <v>0</v>
      </c>
      <c r="CA22" s="17">
        <f t="shared" si="28"/>
        <v>0</v>
      </c>
      <c r="CB22" s="17">
        <f t="shared" si="28"/>
        <v>0</v>
      </c>
      <c r="CC22" s="17">
        <f t="shared" si="28"/>
        <v>0</v>
      </c>
      <c r="CD22" s="17">
        <f t="shared" si="28"/>
        <v>0</v>
      </c>
      <c r="CE22" s="17">
        <f t="shared" si="28"/>
        <v>0</v>
      </c>
      <c r="CF22" s="17">
        <f t="shared" si="28"/>
        <v>0</v>
      </c>
      <c r="CG22" s="75" t="s">
        <v>106</v>
      </c>
      <c r="CH22" s="17">
        <f t="shared" si="29"/>
        <v>0</v>
      </c>
      <c r="CI22" s="17">
        <f t="shared" si="30"/>
        <v>0</v>
      </c>
    </row>
    <row r="23" spans="1:87" ht="13.5">
      <c r="A23" s="74" t="s">
        <v>78</v>
      </c>
      <c r="B23" s="74" t="s">
        <v>183</v>
      </c>
      <c r="C23" s="101" t="s">
        <v>184</v>
      </c>
      <c r="D23" s="17">
        <f t="shared" si="0"/>
        <v>31688</v>
      </c>
      <c r="E23" s="17">
        <f t="shared" si="1"/>
        <v>0</v>
      </c>
      <c r="F23" s="17">
        <v>0</v>
      </c>
      <c r="G23" s="17">
        <v>0</v>
      </c>
      <c r="H23" s="17">
        <v>0</v>
      </c>
      <c r="I23" s="17">
        <v>0</v>
      </c>
      <c r="J23" s="17" t="s">
        <v>161</v>
      </c>
      <c r="K23" s="17">
        <v>0</v>
      </c>
      <c r="L23" s="17">
        <v>31688</v>
      </c>
      <c r="M23" s="17">
        <f t="shared" si="2"/>
        <v>12446</v>
      </c>
      <c r="N23" s="17">
        <f t="shared" si="3"/>
        <v>0</v>
      </c>
      <c r="O23" s="17">
        <v>0</v>
      </c>
      <c r="P23" s="17">
        <v>0</v>
      </c>
      <c r="Q23" s="17">
        <v>0</v>
      </c>
      <c r="R23" s="17">
        <v>0</v>
      </c>
      <c r="S23" s="17" t="s">
        <v>161</v>
      </c>
      <c r="T23" s="17">
        <v>0</v>
      </c>
      <c r="U23" s="17">
        <v>12446</v>
      </c>
      <c r="V23" s="17">
        <f t="shared" si="4"/>
        <v>44134</v>
      </c>
      <c r="W23" s="17">
        <f t="shared" si="5"/>
        <v>0</v>
      </c>
      <c r="X23" s="17">
        <f t="shared" si="6"/>
        <v>0</v>
      </c>
      <c r="Y23" s="17">
        <f t="shared" si="7"/>
        <v>0</v>
      </c>
      <c r="Z23" s="17">
        <f t="shared" si="8"/>
        <v>0</v>
      </c>
      <c r="AA23" s="17">
        <f t="shared" si="9"/>
        <v>0</v>
      </c>
      <c r="AB23" s="17" t="s">
        <v>107</v>
      </c>
      <c r="AC23" s="17">
        <f t="shared" si="10"/>
        <v>0</v>
      </c>
      <c r="AD23" s="17">
        <f t="shared" si="11"/>
        <v>44134</v>
      </c>
      <c r="AE23" s="17">
        <f t="shared" si="12"/>
        <v>0</v>
      </c>
      <c r="AF23" s="17">
        <f t="shared" si="13"/>
        <v>0</v>
      </c>
      <c r="AG23" s="17">
        <v>0</v>
      </c>
      <c r="AH23" s="17">
        <v>0</v>
      </c>
      <c r="AI23" s="17">
        <v>0</v>
      </c>
      <c r="AJ23" s="17">
        <v>0</v>
      </c>
      <c r="AK23" s="75">
        <v>0</v>
      </c>
      <c r="AL23" s="17">
        <f t="shared" si="14"/>
        <v>0</v>
      </c>
      <c r="AM23" s="17">
        <v>0</v>
      </c>
      <c r="AN23" s="75">
        <f t="shared" si="15"/>
        <v>0</v>
      </c>
      <c r="AO23" s="17">
        <v>0</v>
      </c>
      <c r="AP23" s="17">
        <v>0</v>
      </c>
      <c r="AQ23" s="17">
        <v>0</v>
      </c>
      <c r="AR23" s="17">
        <v>0</v>
      </c>
      <c r="AS23" s="17">
        <v>0</v>
      </c>
      <c r="AT23" s="17">
        <v>0</v>
      </c>
      <c r="AU23" s="17">
        <v>31688</v>
      </c>
      <c r="AV23" s="17">
        <v>0</v>
      </c>
      <c r="AW23" s="17">
        <f t="shared" si="16"/>
        <v>0</v>
      </c>
      <c r="AX23" s="17">
        <f t="shared" si="17"/>
        <v>0</v>
      </c>
      <c r="AY23" s="17">
        <f t="shared" si="18"/>
        <v>0</v>
      </c>
      <c r="AZ23" s="17">
        <v>0</v>
      </c>
      <c r="BA23" s="17">
        <v>0</v>
      </c>
      <c r="BB23" s="17">
        <v>0</v>
      </c>
      <c r="BC23" s="17">
        <v>0</v>
      </c>
      <c r="BD23" s="75">
        <v>0</v>
      </c>
      <c r="BE23" s="17">
        <f t="shared" si="19"/>
        <v>0</v>
      </c>
      <c r="BF23" s="17">
        <v>0</v>
      </c>
      <c r="BG23" s="75">
        <f t="shared" si="20"/>
        <v>0</v>
      </c>
      <c r="BH23" s="17">
        <v>0</v>
      </c>
      <c r="BI23" s="17">
        <v>0</v>
      </c>
      <c r="BJ23" s="17">
        <v>0</v>
      </c>
      <c r="BK23" s="17">
        <v>0</v>
      </c>
      <c r="BL23" s="17">
        <v>0</v>
      </c>
      <c r="BM23" s="17">
        <v>0</v>
      </c>
      <c r="BN23" s="17">
        <v>12446</v>
      </c>
      <c r="BO23" s="17">
        <v>0</v>
      </c>
      <c r="BP23" s="17">
        <f t="shared" si="21"/>
        <v>0</v>
      </c>
      <c r="BQ23" s="17">
        <f t="shared" si="22"/>
        <v>0</v>
      </c>
      <c r="BR23" s="17">
        <f t="shared" si="23"/>
        <v>0</v>
      </c>
      <c r="BS23" s="17">
        <f t="shared" si="24"/>
        <v>0</v>
      </c>
      <c r="BT23" s="17">
        <f t="shared" si="25"/>
        <v>0</v>
      </c>
      <c r="BU23" s="17">
        <f t="shared" si="26"/>
        <v>0</v>
      </c>
      <c r="BV23" s="17">
        <f t="shared" si="27"/>
        <v>0</v>
      </c>
      <c r="BW23" s="75" t="s">
        <v>106</v>
      </c>
      <c r="BX23" s="17">
        <f t="shared" si="28"/>
        <v>0</v>
      </c>
      <c r="BY23" s="17">
        <f t="shared" si="28"/>
        <v>0</v>
      </c>
      <c r="BZ23" s="17">
        <f t="shared" si="28"/>
        <v>0</v>
      </c>
      <c r="CA23" s="17">
        <f t="shared" si="28"/>
        <v>0</v>
      </c>
      <c r="CB23" s="17">
        <f t="shared" si="28"/>
        <v>0</v>
      </c>
      <c r="CC23" s="17">
        <f t="shared" si="28"/>
        <v>0</v>
      </c>
      <c r="CD23" s="17">
        <f aca="true" t="shared" si="31" ref="BX23:CF33">AR23+BK23</f>
        <v>0</v>
      </c>
      <c r="CE23" s="17">
        <f t="shared" si="31"/>
        <v>0</v>
      </c>
      <c r="CF23" s="17">
        <f t="shared" si="31"/>
        <v>0</v>
      </c>
      <c r="CG23" s="75" t="s">
        <v>106</v>
      </c>
      <c r="CH23" s="17">
        <f t="shared" si="29"/>
        <v>0</v>
      </c>
      <c r="CI23" s="17">
        <f t="shared" si="30"/>
        <v>0</v>
      </c>
    </row>
    <row r="24" spans="1:87" ht="13.5">
      <c r="A24" s="74" t="s">
        <v>78</v>
      </c>
      <c r="B24" s="74" t="s">
        <v>185</v>
      </c>
      <c r="C24" s="101" t="s">
        <v>186</v>
      </c>
      <c r="D24" s="17">
        <f t="shared" si="0"/>
        <v>232813</v>
      </c>
      <c r="E24" s="17">
        <f t="shared" si="1"/>
        <v>0</v>
      </c>
      <c r="F24" s="17">
        <v>0</v>
      </c>
      <c r="G24" s="17">
        <v>0</v>
      </c>
      <c r="H24" s="17">
        <v>0</v>
      </c>
      <c r="I24" s="17">
        <v>0</v>
      </c>
      <c r="J24" s="17" t="s">
        <v>161</v>
      </c>
      <c r="K24" s="17">
        <v>0</v>
      </c>
      <c r="L24" s="17">
        <v>232813</v>
      </c>
      <c r="M24" s="17">
        <f t="shared" si="2"/>
        <v>51343</v>
      </c>
      <c r="N24" s="17">
        <f t="shared" si="3"/>
        <v>0</v>
      </c>
      <c r="O24" s="17">
        <v>0</v>
      </c>
      <c r="P24" s="17">
        <v>0</v>
      </c>
      <c r="Q24" s="17">
        <v>0</v>
      </c>
      <c r="R24" s="17">
        <v>0</v>
      </c>
      <c r="S24" s="17" t="s">
        <v>161</v>
      </c>
      <c r="T24" s="17">
        <v>0</v>
      </c>
      <c r="U24" s="17">
        <v>51343</v>
      </c>
      <c r="V24" s="17">
        <f t="shared" si="4"/>
        <v>284156</v>
      </c>
      <c r="W24" s="17">
        <f t="shared" si="5"/>
        <v>0</v>
      </c>
      <c r="X24" s="17">
        <f t="shared" si="6"/>
        <v>0</v>
      </c>
      <c r="Y24" s="17">
        <f t="shared" si="7"/>
        <v>0</v>
      </c>
      <c r="Z24" s="17">
        <f t="shared" si="8"/>
        <v>0</v>
      </c>
      <c r="AA24" s="17">
        <f t="shared" si="9"/>
        <v>0</v>
      </c>
      <c r="AB24" s="17" t="s">
        <v>107</v>
      </c>
      <c r="AC24" s="17">
        <f t="shared" si="10"/>
        <v>0</v>
      </c>
      <c r="AD24" s="17">
        <f t="shared" si="11"/>
        <v>284156</v>
      </c>
      <c r="AE24" s="17">
        <f t="shared" si="12"/>
        <v>0</v>
      </c>
      <c r="AF24" s="17">
        <f t="shared" si="13"/>
        <v>0</v>
      </c>
      <c r="AG24" s="17">
        <v>0</v>
      </c>
      <c r="AH24" s="17">
        <v>0</v>
      </c>
      <c r="AI24" s="17">
        <v>0</v>
      </c>
      <c r="AJ24" s="17">
        <v>0</v>
      </c>
      <c r="AK24" s="75">
        <v>0</v>
      </c>
      <c r="AL24" s="17">
        <f t="shared" si="14"/>
        <v>27100</v>
      </c>
      <c r="AM24" s="17">
        <v>0</v>
      </c>
      <c r="AN24" s="75">
        <f t="shared" si="15"/>
        <v>2075</v>
      </c>
      <c r="AO24" s="17">
        <v>2075</v>
      </c>
      <c r="AP24" s="17">
        <v>0</v>
      </c>
      <c r="AQ24" s="17">
        <v>0</v>
      </c>
      <c r="AR24" s="17">
        <v>0</v>
      </c>
      <c r="AS24" s="17">
        <v>25025</v>
      </c>
      <c r="AT24" s="17">
        <v>0</v>
      </c>
      <c r="AU24" s="17">
        <v>205166</v>
      </c>
      <c r="AV24" s="17">
        <v>547</v>
      </c>
      <c r="AW24" s="17">
        <f t="shared" si="16"/>
        <v>27647</v>
      </c>
      <c r="AX24" s="17">
        <f t="shared" si="17"/>
        <v>0</v>
      </c>
      <c r="AY24" s="17">
        <f t="shared" si="18"/>
        <v>0</v>
      </c>
      <c r="AZ24" s="17">
        <v>0</v>
      </c>
      <c r="BA24" s="17">
        <v>0</v>
      </c>
      <c r="BB24" s="17">
        <v>0</v>
      </c>
      <c r="BC24" s="17">
        <v>0</v>
      </c>
      <c r="BD24" s="75">
        <v>0</v>
      </c>
      <c r="BE24" s="17">
        <f t="shared" si="19"/>
        <v>10969</v>
      </c>
      <c r="BF24" s="17">
        <v>0</v>
      </c>
      <c r="BG24" s="75">
        <f t="shared" si="20"/>
        <v>908</v>
      </c>
      <c r="BH24" s="17">
        <v>908</v>
      </c>
      <c r="BI24" s="17">
        <v>0</v>
      </c>
      <c r="BJ24" s="17">
        <v>0</v>
      </c>
      <c r="BK24" s="17">
        <v>0</v>
      </c>
      <c r="BL24" s="17">
        <v>10061</v>
      </c>
      <c r="BM24" s="17">
        <v>0</v>
      </c>
      <c r="BN24" s="17">
        <v>40368</v>
      </c>
      <c r="BO24" s="17">
        <v>6</v>
      </c>
      <c r="BP24" s="17">
        <f t="shared" si="21"/>
        <v>10975</v>
      </c>
      <c r="BQ24" s="17">
        <f t="shared" si="22"/>
        <v>0</v>
      </c>
      <c r="BR24" s="17">
        <f t="shared" si="23"/>
        <v>0</v>
      </c>
      <c r="BS24" s="17">
        <f t="shared" si="24"/>
        <v>0</v>
      </c>
      <c r="BT24" s="17">
        <f t="shared" si="25"/>
        <v>0</v>
      </c>
      <c r="BU24" s="17">
        <f t="shared" si="26"/>
        <v>0</v>
      </c>
      <c r="BV24" s="17">
        <f t="shared" si="27"/>
        <v>0</v>
      </c>
      <c r="BW24" s="75" t="s">
        <v>106</v>
      </c>
      <c r="BX24" s="17">
        <f t="shared" si="31"/>
        <v>38069</v>
      </c>
      <c r="BY24" s="17">
        <f t="shared" si="31"/>
        <v>0</v>
      </c>
      <c r="BZ24" s="17">
        <f t="shared" si="31"/>
        <v>2983</v>
      </c>
      <c r="CA24" s="17">
        <f t="shared" si="31"/>
        <v>2983</v>
      </c>
      <c r="CB24" s="17">
        <f t="shared" si="31"/>
        <v>0</v>
      </c>
      <c r="CC24" s="17">
        <f t="shared" si="31"/>
        <v>0</v>
      </c>
      <c r="CD24" s="17">
        <f t="shared" si="31"/>
        <v>0</v>
      </c>
      <c r="CE24" s="17">
        <f t="shared" si="31"/>
        <v>35086</v>
      </c>
      <c r="CF24" s="17">
        <f t="shared" si="31"/>
        <v>0</v>
      </c>
      <c r="CG24" s="75" t="s">
        <v>106</v>
      </c>
      <c r="CH24" s="17">
        <f t="shared" si="29"/>
        <v>553</v>
      </c>
      <c r="CI24" s="17">
        <f t="shared" si="30"/>
        <v>38622</v>
      </c>
    </row>
    <row r="25" spans="1:87" ht="13.5">
      <c r="A25" s="74" t="s">
        <v>78</v>
      </c>
      <c r="B25" s="74" t="s">
        <v>129</v>
      </c>
      <c r="C25" s="101" t="s">
        <v>130</v>
      </c>
      <c r="D25" s="17">
        <f t="shared" si="0"/>
        <v>72635</v>
      </c>
      <c r="E25" s="17">
        <f t="shared" si="1"/>
        <v>0</v>
      </c>
      <c r="F25" s="17">
        <v>0</v>
      </c>
      <c r="G25" s="17">
        <v>0</v>
      </c>
      <c r="H25" s="17">
        <v>0</v>
      </c>
      <c r="I25" s="17">
        <v>0</v>
      </c>
      <c r="J25" s="17" t="s">
        <v>161</v>
      </c>
      <c r="K25" s="17">
        <v>0</v>
      </c>
      <c r="L25" s="17">
        <v>72635</v>
      </c>
      <c r="M25" s="17">
        <f t="shared" si="2"/>
        <v>37201</v>
      </c>
      <c r="N25" s="17">
        <f t="shared" si="3"/>
        <v>0</v>
      </c>
      <c r="O25" s="17">
        <v>0</v>
      </c>
      <c r="P25" s="17">
        <v>0</v>
      </c>
      <c r="Q25" s="17">
        <v>0</v>
      </c>
      <c r="R25" s="17">
        <v>0</v>
      </c>
      <c r="S25" s="17" t="s">
        <v>161</v>
      </c>
      <c r="T25" s="17">
        <v>0</v>
      </c>
      <c r="U25" s="17">
        <v>37201</v>
      </c>
      <c r="V25" s="17">
        <f t="shared" si="4"/>
        <v>109836</v>
      </c>
      <c r="W25" s="17">
        <f t="shared" si="5"/>
        <v>0</v>
      </c>
      <c r="X25" s="17">
        <f t="shared" si="6"/>
        <v>0</v>
      </c>
      <c r="Y25" s="17">
        <f t="shared" si="7"/>
        <v>0</v>
      </c>
      <c r="Z25" s="17">
        <f t="shared" si="8"/>
        <v>0</v>
      </c>
      <c r="AA25" s="17">
        <f t="shared" si="9"/>
        <v>0</v>
      </c>
      <c r="AB25" s="17" t="s">
        <v>107</v>
      </c>
      <c r="AC25" s="17">
        <f t="shared" si="10"/>
        <v>0</v>
      </c>
      <c r="AD25" s="17">
        <f t="shared" si="11"/>
        <v>109836</v>
      </c>
      <c r="AE25" s="17">
        <f t="shared" si="12"/>
        <v>2520</v>
      </c>
      <c r="AF25" s="17">
        <f t="shared" si="13"/>
        <v>2520</v>
      </c>
      <c r="AG25" s="17">
        <v>0</v>
      </c>
      <c r="AH25" s="17">
        <v>2520</v>
      </c>
      <c r="AI25" s="17">
        <v>0</v>
      </c>
      <c r="AJ25" s="17">
        <v>0</v>
      </c>
      <c r="AK25" s="75">
        <v>0</v>
      </c>
      <c r="AL25" s="17">
        <f t="shared" si="14"/>
        <v>64875</v>
      </c>
      <c r="AM25" s="17">
        <v>15994</v>
      </c>
      <c r="AN25" s="75">
        <f t="shared" si="15"/>
        <v>8811</v>
      </c>
      <c r="AO25" s="17">
        <v>1751</v>
      </c>
      <c r="AP25" s="17">
        <v>1078</v>
      </c>
      <c r="AQ25" s="17">
        <v>5982</v>
      </c>
      <c r="AR25" s="17">
        <v>0</v>
      </c>
      <c r="AS25" s="17">
        <v>40070</v>
      </c>
      <c r="AT25" s="17">
        <v>0</v>
      </c>
      <c r="AU25" s="17">
        <v>0</v>
      </c>
      <c r="AV25" s="17">
        <v>5240</v>
      </c>
      <c r="AW25" s="17">
        <f t="shared" si="16"/>
        <v>72635</v>
      </c>
      <c r="AX25" s="17">
        <f t="shared" si="17"/>
        <v>0</v>
      </c>
      <c r="AY25" s="17">
        <f t="shared" si="18"/>
        <v>0</v>
      </c>
      <c r="AZ25" s="17">
        <v>0</v>
      </c>
      <c r="BA25" s="17">
        <v>0</v>
      </c>
      <c r="BB25" s="17">
        <v>0</v>
      </c>
      <c r="BC25" s="17">
        <v>0</v>
      </c>
      <c r="BD25" s="75">
        <v>0</v>
      </c>
      <c r="BE25" s="17">
        <f t="shared" si="19"/>
        <v>0</v>
      </c>
      <c r="BF25" s="17">
        <v>0</v>
      </c>
      <c r="BG25" s="75">
        <f t="shared" si="20"/>
        <v>0</v>
      </c>
      <c r="BH25" s="17">
        <v>0</v>
      </c>
      <c r="BI25" s="17">
        <v>0</v>
      </c>
      <c r="BJ25" s="17">
        <v>0</v>
      </c>
      <c r="BK25" s="17">
        <v>0</v>
      </c>
      <c r="BL25" s="17">
        <v>0</v>
      </c>
      <c r="BM25" s="17">
        <v>0</v>
      </c>
      <c r="BN25" s="17">
        <v>37201</v>
      </c>
      <c r="BO25" s="17"/>
      <c r="BP25" s="17">
        <f t="shared" si="21"/>
        <v>0</v>
      </c>
      <c r="BQ25" s="17">
        <f t="shared" si="22"/>
        <v>2520</v>
      </c>
      <c r="BR25" s="17">
        <f t="shared" si="23"/>
        <v>2520</v>
      </c>
      <c r="BS25" s="17">
        <f t="shared" si="24"/>
        <v>0</v>
      </c>
      <c r="BT25" s="17">
        <f t="shared" si="25"/>
        <v>2520</v>
      </c>
      <c r="BU25" s="17">
        <f t="shared" si="26"/>
        <v>0</v>
      </c>
      <c r="BV25" s="17">
        <f t="shared" si="27"/>
        <v>0</v>
      </c>
      <c r="BW25" s="75" t="s">
        <v>106</v>
      </c>
      <c r="BX25" s="17">
        <f t="shared" si="31"/>
        <v>64875</v>
      </c>
      <c r="BY25" s="17">
        <f t="shared" si="31"/>
        <v>15994</v>
      </c>
      <c r="BZ25" s="17">
        <f t="shared" si="31"/>
        <v>8811</v>
      </c>
      <c r="CA25" s="17">
        <f t="shared" si="31"/>
        <v>1751</v>
      </c>
      <c r="CB25" s="17">
        <f t="shared" si="31"/>
        <v>1078</v>
      </c>
      <c r="CC25" s="17">
        <f t="shared" si="31"/>
        <v>5982</v>
      </c>
      <c r="CD25" s="17">
        <f t="shared" si="31"/>
        <v>0</v>
      </c>
      <c r="CE25" s="17">
        <f t="shared" si="31"/>
        <v>40070</v>
      </c>
      <c r="CF25" s="17">
        <f t="shared" si="31"/>
        <v>0</v>
      </c>
      <c r="CG25" s="75" t="s">
        <v>106</v>
      </c>
      <c r="CH25" s="17">
        <f t="shared" si="29"/>
        <v>5240</v>
      </c>
      <c r="CI25" s="17">
        <f t="shared" si="30"/>
        <v>72635</v>
      </c>
    </row>
    <row r="26" spans="1:87" ht="13.5">
      <c r="A26" s="74" t="s">
        <v>78</v>
      </c>
      <c r="B26" s="74" t="s">
        <v>131</v>
      </c>
      <c r="C26" s="101" t="s">
        <v>220</v>
      </c>
      <c r="D26" s="17">
        <f t="shared" si="0"/>
        <v>34925</v>
      </c>
      <c r="E26" s="17">
        <f t="shared" si="1"/>
        <v>2018</v>
      </c>
      <c r="F26" s="17">
        <v>0</v>
      </c>
      <c r="G26" s="17">
        <v>0</v>
      </c>
      <c r="H26" s="17">
        <v>0</v>
      </c>
      <c r="I26" s="17">
        <v>178</v>
      </c>
      <c r="J26" s="17" t="s">
        <v>161</v>
      </c>
      <c r="K26" s="17">
        <v>1840</v>
      </c>
      <c r="L26" s="17">
        <v>32907</v>
      </c>
      <c r="M26" s="17">
        <f t="shared" si="2"/>
        <v>22392</v>
      </c>
      <c r="N26" s="17">
        <f t="shared" si="3"/>
        <v>6</v>
      </c>
      <c r="O26" s="17">
        <v>0</v>
      </c>
      <c r="P26" s="17">
        <v>0</v>
      </c>
      <c r="Q26" s="17">
        <v>0</v>
      </c>
      <c r="R26" s="17">
        <v>6</v>
      </c>
      <c r="S26" s="17" t="s">
        <v>161</v>
      </c>
      <c r="T26" s="17">
        <v>0</v>
      </c>
      <c r="U26" s="17">
        <v>22386</v>
      </c>
      <c r="V26" s="17">
        <f t="shared" si="4"/>
        <v>57317</v>
      </c>
      <c r="W26" s="17">
        <f t="shared" si="5"/>
        <v>2024</v>
      </c>
      <c r="X26" s="17">
        <f t="shared" si="6"/>
        <v>0</v>
      </c>
      <c r="Y26" s="17">
        <f t="shared" si="7"/>
        <v>0</v>
      </c>
      <c r="Z26" s="17">
        <f t="shared" si="8"/>
        <v>0</v>
      </c>
      <c r="AA26" s="17">
        <f t="shared" si="9"/>
        <v>184</v>
      </c>
      <c r="AB26" s="17" t="s">
        <v>107</v>
      </c>
      <c r="AC26" s="17">
        <f t="shared" si="10"/>
        <v>1840</v>
      </c>
      <c r="AD26" s="17">
        <f t="shared" si="11"/>
        <v>55293</v>
      </c>
      <c r="AE26" s="17">
        <f t="shared" si="12"/>
        <v>0</v>
      </c>
      <c r="AF26" s="17">
        <f t="shared" si="13"/>
        <v>0</v>
      </c>
      <c r="AG26" s="17">
        <v>0</v>
      </c>
      <c r="AH26" s="17">
        <v>0</v>
      </c>
      <c r="AI26" s="17">
        <v>0</v>
      </c>
      <c r="AJ26" s="17">
        <v>0</v>
      </c>
      <c r="AK26" s="75">
        <v>0</v>
      </c>
      <c r="AL26" s="17">
        <f t="shared" si="14"/>
        <v>34925</v>
      </c>
      <c r="AM26" s="17">
        <v>0</v>
      </c>
      <c r="AN26" s="75">
        <f t="shared" si="15"/>
        <v>1315</v>
      </c>
      <c r="AO26" s="17">
        <v>1315</v>
      </c>
      <c r="AP26" s="17">
        <v>0</v>
      </c>
      <c r="AQ26" s="17">
        <v>0</v>
      </c>
      <c r="AR26" s="17">
        <v>0</v>
      </c>
      <c r="AS26" s="17">
        <v>33610</v>
      </c>
      <c r="AT26" s="17">
        <v>0</v>
      </c>
      <c r="AU26" s="17">
        <v>0</v>
      </c>
      <c r="AV26" s="17">
        <v>0</v>
      </c>
      <c r="AW26" s="17">
        <f t="shared" si="16"/>
        <v>34925</v>
      </c>
      <c r="AX26" s="17">
        <f t="shared" si="17"/>
        <v>0</v>
      </c>
      <c r="AY26" s="17">
        <f t="shared" si="18"/>
        <v>0</v>
      </c>
      <c r="AZ26" s="17">
        <v>0</v>
      </c>
      <c r="BA26" s="17">
        <v>0</v>
      </c>
      <c r="BB26" s="17">
        <v>0</v>
      </c>
      <c r="BC26" s="17">
        <v>0</v>
      </c>
      <c r="BD26" s="75">
        <v>0</v>
      </c>
      <c r="BE26" s="17">
        <f t="shared" si="19"/>
        <v>2837</v>
      </c>
      <c r="BF26" s="17">
        <v>0</v>
      </c>
      <c r="BG26" s="75">
        <f t="shared" si="20"/>
        <v>0</v>
      </c>
      <c r="BH26" s="17">
        <v>0</v>
      </c>
      <c r="BI26" s="17">
        <v>0</v>
      </c>
      <c r="BJ26" s="17">
        <v>0</v>
      </c>
      <c r="BK26" s="17">
        <v>0</v>
      </c>
      <c r="BL26" s="17">
        <v>2837</v>
      </c>
      <c r="BM26" s="17">
        <v>0</v>
      </c>
      <c r="BN26" s="17">
        <v>19555</v>
      </c>
      <c r="BO26" s="17">
        <v>0</v>
      </c>
      <c r="BP26" s="17">
        <f t="shared" si="21"/>
        <v>2837</v>
      </c>
      <c r="BQ26" s="17">
        <f t="shared" si="22"/>
        <v>0</v>
      </c>
      <c r="BR26" s="17">
        <f t="shared" si="23"/>
        <v>0</v>
      </c>
      <c r="BS26" s="17">
        <f t="shared" si="24"/>
        <v>0</v>
      </c>
      <c r="BT26" s="17">
        <f t="shared" si="25"/>
        <v>0</v>
      </c>
      <c r="BU26" s="17">
        <f t="shared" si="26"/>
        <v>0</v>
      </c>
      <c r="BV26" s="17">
        <f t="shared" si="27"/>
        <v>0</v>
      </c>
      <c r="BW26" s="75" t="s">
        <v>106</v>
      </c>
      <c r="BX26" s="17">
        <f t="shared" si="31"/>
        <v>37762</v>
      </c>
      <c r="BY26" s="17">
        <f t="shared" si="31"/>
        <v>0</v>
      </c>
      <c r="BZ26" s="17">
        <f t="shared" si="31"/>
        <v>1315</v>
      </c>
      <c r="CA26" s="17">
        <f t="shared" si="31"/>
        <v>1315</v>
      </c>
      <c r="CB26" s="17">
        <f t="shared" si="31"/>
        <v>0</v>
      </c>
      <c r="CC26" s="17">
        <f t="shared" si="31"/>
        <v>0</v>
      </c>
      <c r="CD26" s="17">
        <f t="shared" si="31"/>
        <v>0</v>
      </c>
      <c r="CE26" s="17">
        <f t="shared" si="31"/>
        <v>36447</v>
      </c>
      <c r="CF26" s="17">
        <f t="shared" si="31"/>
        <v>0</v>
      </c>
      <c r="CG26" s="75" t="s">
        <v>106</v>
      </c>
      <c r="CH26" s="17">
        <f t="shared" si="29"/>
        <v>0</v>
      </c>
      <c r="CI26" s="17">
        <f t="shared" si="30"/>
        <v>37762</v>
      </c>
    </row>
    <row r="27" spans="1:87" ht="13.5">
      <c r="A27" s="74" t="s">
        <v>78</v>
      </c>
      <c r="B27" s="74" t="s">
        <v>132</v>
      </c>
      <c r="C27" s="101" t="s">
        <v>133</v>
      </c>
      <c r="D27" s="17">
        <f t="shared" si="0"/>
        <v>47792</v>
      </c>
      <c r="E27" s="17">
        <f t="shared" si="1"/>
        <v>2438</v>
      </c>
      <c r="F27" s="17">
        <v>0</v>
      </c>
      <c r="G27" s="17">
        <v>0</v>
      </c>
      <c r="H27" s="17">
        <v>0</v>
      </c>
      <c r="I27" s="17">
        <v>2438</v>
      </c>
      <c r="J27" s="17" t="s">
        <v>161</v>
      </c>
      <c r="K27" s="17">
        <v>0</v>
      </c>
      <c r="L27" s="17">
        <v>45354</v>
      </c>
      <c r="M27" s="17">
        <f t="shared" si="2"/>
        <v>27019</v>
      </c>
      <c r="N27" s="17">
        <f t="shared" si="3"/>
        <v>2746</v>
      </c>
      <c r="O27" s="17">
        <v>1372</v>
      </c>
      <c r="P27" s="17">
        <v>1372</v>
      </c>
      <c r="Q27" s="17">
        <v>0</v>
      </c>
      <c r="R27" s="17">
        <v>0</v>
      </c>
      <c r="S27" s="17" t="s">
        <v>161</v>
      </c>
      <c r="T27" s="17">
        <v>2</v>
      </c>
      <c r="U27" s="17">
        <v>24273</v>
      </c>
      <c r="V27" s="17">
        <f t="shared" si="4"/>
        <v>74811</v>
      </c>
      <c r="W27" s="17">
        <f t="shared" si="5"/>
        <v>5184</v>
      </c>
      <c r="X27" s="17">
        <f t="shared" si="6"/>
        <v>1372</v>
      </c>
      <c r="Y27" s="17">
        <f t="shared" si="7"/>
        <v>1372</v>
      </c>
      <c r="Z27" s="17">
        <f t="shared" si="8"/>
        <v>0</v>
      </c>
      <c r="AA27" s="17">
        <f t="shared" si="9"/>
        <v>2438</v>
      </c>
      <c r="AB27" s="17" t="s">
        <v>107</v>
      </c>
      <c r="AC27" s="17">
        <f t="shared" si="10"/>
        <v>2</v>
      </c>
      <c r="AD27" s="17">
        <f t="shared" si="11"/>
        <v>69627</v>
      </c>
      <c r="AE27" s="17">
        <f t="shared" si="12"/>
        <v>0</v>
      </c>
      <c r="AF27" s="17">
        <f t="shared" si="13"/>
        <v>0</v>
      </c>
      <c r="AG27" s="17">
        <v>0</v>
      </c>
      <c r="AH27" s="17">
        <v>0</v>
      </c>
      <c r="AI27" s="17">
        <v>0</v>
      </c>
      <c r="AJ27" s="17">
        <v>0</v>
      </c>
      <c r="AK27" s="75">
        <v>0</v>
      </c>
      <c r="AL27" s="17">
        <f t="shared" si="14"/>
        <v>47792</v>
      </c>
      <c r="AM27" s="17">
        <v>0</v>
      </c>
      <c r="AN27" s="75">
        <f t="shared" si="15"/>
        <v>5314</v>
      </c>
      <c r="AO27" s="17">
        <v>972</v>
      </c>
      <c r="AP27" s="17">
        <v>3268</v>
      </c>
      <c r="AQ27" s="17">
        <v>1074</v>
      </c>
      <c r="AR27" s="17">
        <v>0</v>
      </c>
      <c r="AS27" s="17">
        <v>42478</v>
      </c>
      <c r="AT27" s="17">
        <v>0</v>
      </c>
      <c r="AU27" s="17">
        <v>0</v>
      </c>
      <c r="AV27" s="17">
        <v>0</v>
      </c>
      <c r="AW27" s="17">
        <f t="shared" si="16"/>
        <v>47792</v>
      </c>
      <c r="AX27" s="17">
        <f t="shared" si="17"/>
        <v>0</v>
      </c>
      <c r="AY27" s="17">
        <f t="shared" si="18"/>
        <v>0</v>
      </c>
      <c r="AZ27" s="17">
        <v>0</v>
      </c>
      <c r="BA27" s="17">
        <v>0</v>
      </c>
      <c r="BB27" s="17">
        <v>0</v>
      </c>
      <c r="BC27" s="17">
        <v>0</v>
      </c>
      <c r="BD27" s="75">
        <v>0</v>
      </c>
      <c r="BE27" s="17">
        <f t="shared" si="19"/>
        <v>0</v>
      </c>
      <c r="BF27" s="17">
        <v>0</v>
      </c>
      <c r="BG27" s="75">
        <f t="shared" si="20"/>
        <v>0</v>
      </c>
      <c r="BH27" s="17">
        <v>0</v>
      </c>
      <c r="BI27" s="17">
        <v>0</v>
      </c>
      <c r="BJ27" s="17">
        <v>0</v>
      </c>
      <c r="BK27" s="17">
        <v>0</v>
      </c>
      <c r="BL27" s="17">
        <v>0</v>
      </c>
      <c r="BM27" s="17">
        <v>0</v>
      </c>
      <c r="BN27" s="17">
        <v>27019</v>
      </c>
      <c r="BO27" s="17">
        <v>0</v>
      </c>
      <c r="BP27" s="17">
        <f t="shared" si="21"/>
        <v>0</v>
      </c>
      <c r="BQ27" s="17">
        <f t="shared" si="22"/>
        <v>0</v>
      </c>
      <c r="BR27" s="17">
        <f t="shared" si="23"/>
        <v>0</v>
      </c>
      <c r="BS27" s="17">
        <f t="shared" si="24"/>
        <v>0</v>
      </c>
      <c r="BT27" s="17">
        <f t="shared" si="25"/>
        <v>0</v>
      </c>
      <c r="BU27" s="17">
        <f t="shared" si="26"/>
        <v>0</v>
      </c>
      <c r="BV27" s="17">
        <f t="shared" si="27"/>
        <v>0</v>
      </c>
      <c r="BW27" s="75" t="s">
        <v>106</v>
      </c>
      <c r="BX27" s="17">
        <f t="shared" si="31"/>
        <v>47792</v>
      </c>
      <c r="BY27" s="17">
        <f t="shared" si="31"/>
        <v>0</v>
      </c>
      <c r="BZ27" s="17">
        <f t="shared" si="31"/>
        <v>5314</v>
      </c>
      <c r="CA27" s="17">
        <f t="shared" si="31"/>
        <v>972</v>
      </c>
      <c r="CB27" s="17">
        <f t="shared" si="31"/>
        <v>3268</v>
      </c>
      <c r="CC27" s="17">
        <f t="shared" si="31"/>
        <v>1074</v>
      </c>
      <c r="CD27" s="17">
        <f t="shared" si="31"/>
        <v>0</v>
      </c>
      <c r="CE27" s="17">
        <f t="shared" si="31"/>
        <v>42478</v>
      </c>
      <c r="CF27" s="17">
        <f t="shared" si="31"/>
        <v>0</v>
      </c>
      <c r="CG27" s="75" t="s">
        <v>106</v>
      </c>
      <c r="CH27" s="17">
        <f t="shared" si="29"/>
        <v>0</v>
      </c>
      <c r="CI27" s="17">
        <f t="shared" si="30"/>
        <v>47792</v>
      </c>
    </row>
    <row r="28" spans="1:87" ht="13.5">
      <c r="A28" s="74" t="s">
        <v>78</v>
      </c>
      <c r="B28" s="74" t="s">
        <v>134</v>
      </c>
      <c r="C28" s="101" t="s">
        <v>199</v>
      </c>
      <c r="D28" s="17">
        <f t="shared" si="0"/>
        <v>148837</v>
      </c>
      <c r="E28" s="17">
        <f t="shared" si="1"/>
        <v>0</v>
      </c>
      <c r="F28" s="17">
        <v>0</v>
      </c>
      <c r="G28" s="17">
        <v>0</v>
      </c>
      <c r="H28" s="17">
        <v>0</v>
      </c>
      <c r="I28" s="17">
        <v>0</v>
      </c>
      <c r="J28" s="17" t="s">
        <v>161</v>
      </c>
      <c r="K28" s="17">
        <v>0</v>
      </c>
      <c r="L28" s="17">
        <v>148837</v>
      </c>
      <c r="M28" s="17">
        <f t="shared" si="2"/>
        <v>21712</v>
      </c>
      <c r="N28" s="17">
        <f t="shared" si="3"/>
        <v>0</v>
      </c>
      <c r="O28" s="17">
        <v>0</v>
      </c>
      <c r="P28" s="17">
        <v>0</v>
      </c>
      <c r="Q28" s="17">
        <v>0</v>
      </c>
      <c r="R28" s="17">
        <v>0</v>
      </c>
      <c r="S28" s="17" t="s">
        <v>161</v>
      </c>
      <c r="T28" s="17">
        <v>0</v>
      </c>
      <c r="U28" s="17">
        <v>21712</v>
      </c>
      <c r="V28" s="17">
        <f t="shared" si="4"/>
        <v>170549</v>
      </c>
      <c r="W28" s="17">
        <f t="shared" si="5"/>
        <v>0</v>
      </c>
      <c r="X28" s="17">
        <f t="shared" si="6"/>
        <v>0</v>
      </c>
      <c r="Y28" s="17">
        <f t="shared" si="7"/>
        <v>0</v>
      </c>
      <c r="Z28" s="17">
        <f t="shared" si="8"/>
        <v>0</v>
      </c>
      <c r="AA28" s="17">
        <f t="shared" si="9"/>
        <v>0</v>
      </c>
      <c r="AB28" s="17" t="s">
        <v>107</v>
      </c>
      <c r="AC28" s="17">
        <f t="shared" si="10"/>
        <v>0</v>
      </c>
      <c r="AD28" s="17">
        <f t="shared" si="11"/>
        <v>170549</v>
      </c>
      <c r="AE28" s="17">
        <f t="shared" si="12"/>
        <v>18008</v>
      </c>
      <c r="AF28" s="17">
        <f t="shared" si="13"/>
        <v>18008</v>
      </c>
      <c r="AG28" s="17">
        <v>18008</v>
      </c>
      <c r="AH28" s="17">
        <v>0</v>
      </c>
      <c r="AI28" s="17">
        <v>0</v>
      </c>
      <c r="AJ28" s="17">
        <v>0</v>
      </c>
      <c r="AK28" s="75">
        <v>0</v>
      </c>
      <c r="AL28" s="17">
        <f t="shared" si="14"/>
        <v>129504</v>
      </c>
      <c r="AM28" s="17">
        <v>61727</v>
      </c>
      <c r="AN28" s="75">
        <f t="shared" si="15"/>
        <v>56846</v>
      </c>
      <c r="AO28" s="17">
        <v>15313</v>
      </c>
      <c r="AP28" s="17">
        <v>40703</v>
      </c>
      <c r="AQ28" s="17">
        <v>830</v>
      </c>
      <c r="AR28" s="17">
        <v>0</v>
      </c>
      <c r="AS28" s="17">
        <v>10931</v>
      </c>
      <c r="AT28" s="17">
        <v>0</v>
      </c>
      <c r="AU28" s="17">
        <v>1325</v>
      </c>
      <c r="AV28" s="17">
        <v>0</v>
      </c>
      <c r="AW28" s="17">
        <f t="shared" si="16"/>
        <v>147512</v>
      </c>
      <c r="AX28" s="17">
        <f t="shared" si="17"/>
        <v>0</v>
      </c>
      <c r="AY28" s="17">
        <f t="shared" si="18"/>
        <v>0</v>
      </c>
      <c r="AZ28" s="17">
        <v>0</v>
      </c>
      <c r="BA28" s="17">
        <v>0</v>
      </c>
      <c r="BB28" s="17">
        <v>0</v>
      </c>
      <c r="BC28" s="17">
        <v>0</v>
      </c>
      <c r="BD28" s="75">
        <v>0</v>
      </c>
      <c r="BE28" s="17">
        <f t="shared" si="19"/>
        <v>0</v>
      </c>
      <c r="BF28" s="17">
        <v>0</v>
      </c>
      <c r="BG28" s="75">
        <f t="shared" si="20"/>
        <v>0</v>
      </c>
      <c r="BH28" s="17">
        <v>0</v>
      </c>
      <c r="BI28" s="17">
        <v>0</v>
      </c>
      <c r="BJ28" s="17">
        <v>0</v>
      </c>
      <c r="BK28" s="17">
        <v>0</v>
      </c>
      <c r="BL28" s="17">
        <v>0</v>
      </c>
      <c r="BM28" s="17">
        <v>0</v>
      </c>
      <c r="BN28" s="17">
        <v>21712</v>
      </c>
      <c r="BO28" s="17">
        <v>0</v>
      </c>
      <c r="BP28" s="17">
        <f t="shared" si="21"/>
        <v>0</v>
      </c>
      <c r="BQ28" s="17">
        <f t="shared" si="22"/>
        <v>18008</v>
      </c>
      <c r="BR28" s="17">
        <f t="shared" si="23"/>
        <v>18008</v>
      </c>
      <c r="BS28" s="17">
        <f t="shared" si="24"/>
        <v>18008</v>
      </c>
      <c r="BT28" s="17">
        <f t="shared" si="25"/>
        <v>0</v>
      </c>
      <c r="BU28" s="17">
        <f t="shared" si="26"/>
        <v>0</v>
      </c>
      <c r="BV28" s="17">
        <f t="shared" si="27"/>
        <v>0</v>
      </c>
      <c r="BW28" s="75" t="s">
        <v>106</v>
      </c>
      <c r="BX28" s="17">
        <f t="shared" si="31"/>
        <v>129504</v>
      </c>
      <c r="BY28" s="17">
        <f t="shared" si="31"/>
        <v>61727</v>
      </c>
      <c r="BZ28" s="17">
        <f t="shared" si="31"/>
        <v>56846</v>
      </c>
      <c r="CA28" s="17">
        <f t="shared" si="31"/>
        <v>15313</v>
      </c>
      <c r="CB28" s="17">
        <f t="shared" si="31"/>
        <v>40703</v>
      </c>
      <c r="CC28" s="17">
        <f t="shared" si="31"/>
        <v>830</v>
      </c>
      <c r="CD28" s="17">
        <f t="shared" si="31"/>
        <v>0</v>
      </c>
      <c r="CE28" s="17">
        <f t="shared" si="31"/>
        <v>10931</v>
      </c>
      <c r="CF28" s="17">
        <f t="shared" si="31"/>
        <v>0</v>
      </c>
      <c r="CG28" s="75" t="s">
        <v>106</v>
      </c>
      <c r="CH28" s="17">
        <f t="shared" si="29"/>
        <v>0</v>
      </c>
      <c r="CI28" s="17">
        <f t="shared" si="30"/>
        <v>147512</v>
      </c>
    </row>
    <row r="29" spans="1:87" ht="13.5">
      <c r="A29" s="74" t="s">
        <v>78</v>
      </c>
      <c r="B29" s="74" t="s">
        <v>135</v>
      </c>
      <c r="C29" s="101" t="s">
        <v>136</v>
      </c>
      <c r="D29" s="17">
        <f t="shared" si="0"/>
        <v>81295</v>
      </c>
      <c r="E29" s="17">
        <f t="shared" si="1"/>
        <v>10326</v>
      </c>
      <c r="F29" s="17">
        <v>0</v>
      </c>
      <c r="G29" s="17">
        <v>0</v>
      </c>
      <c r="H29" s="17">
        <v>0</v>
      </c>
      <c r="I29" s="17">
        <v>10326</v>
      </c>
      <c r="J29" s="17" t="s">
        <v>161</v>
      </c>
      <c r="K29" s="17">
        <v>0</v>
      </c>
      <c r="L29" s="17">
        <v>70969</v>
      </c>
      <c r="M29" s="17">
        <f t="shared" si="2"/>
        <v>14584</v>
      </c>
      <c r="N29" s="17">
        <f t="shared" si="3"/>
        <v>0</v>
      </c>
      <c r="O29" s="17">
        <v>0</v>
      </c>
      <c r="P29" s="17">
        <v>0</v>
      </c>
      <c r="Q29" s="17">
        <v>0</v>
      </c>
      <c r="R29" s="17">
        <v>0</v>
      </c>
      <c r="S29" s="17" t="s">
        <v>161</v>
      </c>
      <c r="T29" s="17">
        <v>0</v>
      </c>
      <c r="U29" s="17">
        <v>14584</v>
      </c>
      <c r="V29" s="17">
        <f t="shared" si="4"/>
        <v>95879</v>
      </c>
      <c r="W29" s="17">
        <f t="shared" si="5"/>
        <v>10326</v>
      </c>
      <c r="X29" s="17">
        <f t="shared" si="6"/>
        <v>0</v>
      </c>
      <c r="Y29" s="17">
        <f t="shared" si="7"/>
        <v>0</v>
      </c>
      <c r="Z29" s="17">
        <f t="shared" si="8"/>
        <v>0</v>
      </c>
      <c r="AA29" s="17">
        <f t="shared" si="9"/>
        <v>10326</v>
      </c>
      <c r="AB29" s="17" t="s">
        <v>107</v>
      </c>
      <c r="AC29" s="17">
        <f t="shared" si="10"/>
        <v>0</v>
      </c>
      <c r="AD29" s="17">
        <f t="shared" si="11"/>
        <v>85553</v>
      </c>
      <c r="AE29" s="17">
        <f t="shared" si="12"/>
        <v>0</v>
      </c>
      <c r="AF29" s="17">
        <f t="shared" si="13"/>
        <v>0</v>
      </c>
      <c r="AG29" s="17">
        <v>0</v>
      </c>
      <c r="AH29" s="17">
        <v>0</v>
      </c>
      <c r="AI29" s="17">
        <v>0</v>
      </c>
      <c r="AJ29" s="17">
        <v>0</v>
      </c>
      <c r="AK29" s="75">
        <v>0</v>
      </c>
      <c r="AL29" s="17">
        <f t="shared" si="14"/>
        <v>33105</v>
      </c>
      <c r="AM29" s="17">
        <v>14294</v>
      </c>
      <c r="AN29" s="75">
        <f t="shared" si="15"/>
        <v>0</v>
      </c>
      <c r="AO29" s="17">
        <v>0</v>
      </c>
      <c r="AP29" s="17">
        <v>0</v>
      </c>
      <c r="AQ29" s="17">
        <v>0</v>
      </c>
      <c r="AR29" s="17">
        <v>0</v>
      </c>
      <c r="AS29" s="17">
        <v>12686</v>
      </c>
      <c r="AT29" s="17">
        <v>6125</v>
      </c>
      <c r="AU29" s="17">
        <v>48190</v>
      </c>
      <c r="AV29" s="17">
        <v>0</v>
      </c>
      <c r="AW29" s="17">
        <f t="shared" si="16"/>
        <v>33105</v>
      </c>
      <c r="AX29" s="17">
        <f t="shared" si="17"/>
        <v>0</v>
      </c>
      <c r="AY29" s="17">
        <f t="shared" si="18"/>
        <v>0</v>
      </c>
      <c r="AZ29" s="17">
        <v>0</v>
      </c>
      <c r="BA29" s="17">
        <v>0</v>
      </c>
      <c r="BB29" s="17">
        <v>0</v>
      </c>
      <c r="BC29" s="17">
        <v>0</v>
      </c>
      <c r="BD29" s="75">
        <v>0</v>
      </c>
      <c r="BE29" s="17">
        <f t="shared" si="19"/>
        <v>0</v>
      </c>
      <c r="BF29" s="17">
        <v>0</v>
      </c>
      <c r="BG29" s="75">
        <f t="shared" si="20"/>
        <v>0</v>
      </c>
      <c r="BH29" s="17">
        <v>0</v>
      </c>
      <c r="BI29" s="17">
        <v>0</v>
      </c>
      <c r="BJ29" s="17">
        <v>0</v>
      </c>
      <c r="BK29" s="17">
        <v>0</v>
      </c>
      <c r="BL29" s="17">
        <v>0</v>
      </c>
      <c r="BM29" s="17">
        <v>0</v>
      </c>
      <c r="BN29" s="17">
        <v>14584</v>
      </c>
      <c r="BO29" s="17">
        <v>0</v>
      </c>
      <c r="BP29" s="17">
        <f t="shared" si="21"/>
        <v>0</v>
      </c>
      <c r="BQ29" s="17">
        <f t="shared" si="22"/>
        <v>0</v>
      </c>
      <c r="BR29" s="17">
        <f t="shared" si="23"/>
        <v>0</v>
      </c>
      <c r="BS29" s="17">
        <f t="shared" si="24"/>
        <v>0</v>
      </c>
      <c r="BT29" s="17">
        <f t="shared" si="25"/>
        <v>0</v>
      </c>
      <c r="BU29" s="17">
        <f t="shared" si="26"/>
        <v>0</v>
      </c>
      <c r="BV29" s="17">
        <f t="shared" si="27"/>
        <v>0</v>
      </c>
      <c r="BW29" s="75" t="s">
        <v>106</v>
      </c>
      <c r="BX29" s="17">
        <f t="shared" si="31"/>
        <v>33105</v>
      </c>
      <c r="BY29" s="17">
        <f t="shared" si="31"/>
        <v>14294</v>
      </c>
      <c r="BZ29" s="17">
        <f t="shared" si="31"/>
        <v>0</v>
      </c>
      <c r="CA29" s="17">
        <f t="shared" si="31"/>
        <v>0</v>
      </c>
      <c r="CB29" s="17">
        <f t="shared" si="31"/>
        <v>0</v>
      </c>
      <c r="CC29" s="17">
        <f t="shared" si="31"/>
        <v>0</v>
      </c>
      <c r="CD29" s="17">
        <f t="shared" si="31"/>
        <v>0</v>
      </c>
      <c r="CE29" s="17">
        <f t="shared" si="31"/>
        <v>12686</v>
      </c>
      <c r="CF29" s="17">
        <f t="shared" si="31"/>
        <v>6125</v>
      </c>
      <c r="CG29" s="75" t="s">
        <v>106</v>
      </c>
      <c r="CH29" s="17">
        <f t="shared" si="29"/>
        <v>0</v>
      </c>
      <c r="CI29" s="17">
        <f t="shared" si="30"/>
        <v>33105</v>
      </c>
    </row>
    <row r="30" spans="1:87" ht="13.5">
      <c r="A30" s="74" t="s">
        <v>78</v>
      </c>
      <c r="B30" s="74" t="s">
        <v>137</v>
      </c>
      <c r="C30" s="101" t="s">
        <v>138</v>
      </c>
      <c r="D30" s="17">
        <f t="shared" si="0"/>
        <v>66369</v>
      </c>
      <c r="E30" s="17">
        <f t="shared" si="1"/>
        <v>3695</v>
      </c>
      <c r="F30" s="17">
        <v>0</v>
      </c>
      <c r="G30" s="17">
        <v>0</v>
      </c>
      <c r="H30" s="17">
        <v>0</v>
      </c>
      <c r="I30" s="17">
        <v>3620</v>
      </c>
      <c r="J30" s="17" t="s">
        <v>161</v>
      </c>
      <c r="K30" s="17">
        <v>75</v>
      </c>
      <c r="L30" s="17">
        <v>62674</v>
      </c>
      <c r="M30" s="17">
        <f t="shared" si="2"/>
        <v>9706</v>
      </c>
      <c r="N30" s="17">
        <f t="shared" si="3"/>
        <v>0</v>
      </c>
      <c r="O30" s="17">
        <v>0</v>
      </c>
      <c r="P30" s="17">
        <v>0</v>
      </c>
      <c r="Q30" s="17">
        <v>0</v>
      </c>
      <c r="R30" s="17">
        <v>0</v>
      </c>
      <c r="S30" s="17" t="s">
        <v>161</v>
      </c>
      <c r="T30" s="17">
        <v>0</v>
      </c>
      <c r="U30" s="17">
        <v>9706</v>
      </c>
      <c r="V30" s="17">
        <f t="shared" si="4"/>
        <v>76075</v>
      </c>
      <c r="W30" s="17">
        <f t="shared" si="5"/>
        <v>3695</v>
      </c>
      <c r="X30" s="17">
        <f t="shared" si="6"/>
        <v>0</v>
      </c>
      <c r="Y30" s="17">
        <f t="shared" si="7"/>
        <v>0</v>
      </c>
      <c r="Z30" s="17">
        <f t="shared" si="8"/>
        <v>0</v>
      </c>
      <c r="AA30" s="17">
        <f t="shared" si="9"/>
        <v>3620</v>
      </c>
      <c r="AB30" s="17" t="s">
        <v>107</v>
      </c>
      <c r="AC30" s="17">
        <f t="shared" si="10"/>
        <v>75</v>
      </c>
      <c r="AD30" s="17">
        <f t="shared" si="11"/>
        <v>72380</v>
      </c>
      <c r="AE30" s="17">
        <f t="shared" si="12"/>
        <v>0</v>
      </c>
      <c r="AF30" s="17">
        <f t="shared" si="13"/>
        <v>0</v>
      </c>
      <c r="AG30" s="17">
        <v>0</v>
      </c>
      <c r="AH30" s="17">
        <v>0</v>
      </c>
      <c r="AI30" s="17">
        <v>0</v>
      </c>
      <c r="AJ30" s="17">
        <v>0</v>
      </c>
      <c r="AK30" s="75">
        <v>0</v>
      </c>
      <c r="AL30" s="17">
        <f t="shared" si="14"/>
        <v>24556</v>
      </c>
      <c r="AM30" s="17">
        <v>12398</v>
      </c>
      <c r="AN30" s="75">
        <f t="shared" si="15"/>
        <v>6060</v>
      </c>
      <c r="AO30" s="17">
        <v>6010</v>
      </c>
      <c r="AP30" s="17">
        <v>0</v>
      </c>
      <c r="AQ30" s="17">
        <v>50</v>
      </c>
      <c r="AR30" s="17">
        <v>0</v>
      </c>
      <c r="AS30" s="17">
        <v>6077</v>
      </c>
      <c r="AT30" s="17">
        <v>21</v>
      </c>
      <c r="AU30" s="17">
        <v>41813</v>
      </c>
      <c r="AV30" s="17">
        <v>0</v>
      </c>
      <c r="AW30" s="17">
        <f t="shared" si="16"/>
        <v>24556</v>
      </c>
      <c r="AX30" s="17">
        <f t="shared" si="17"/>
        <v>0</v>
      </c>
      <c r="AY30" s="17">
        <f t="shared" si="18"/>
        <v>0</v>
      </c>
      <c r="AZ30" s="17">
        <v>0</v>
      </c>
      <c r="BA30" s="17">
        <v>0</v>
      </c>
      <c r="BB30" s="17">
        <v>0</v>
      </c>
      <c r="BC30" s="17">
        <v>0</v>
      </c>
      <c r="BD30" s="75">
        <v>0</v>
      </c>
      <c r="BE30" s="17">
        <f t="shared" si="19"/>
        <v>0</v>
      </c>
      <c r="BF30" s="17">
        <v>0</v>
      </c>
      <c r="BG30" s="75">
        <f t="shared" si="20"/>
        <v>0</v>
      </c>
      <c r="BH30" s="17">
        <v>0</v>
      </c>
      <c r="BI30" s="17">
        <v>0</v>
      </c>
      <c r="BJ30" s="17">
        <v>0</v>
      </c>
      <c r="BK30" s="17">
        <v>0</v>
      </c>
      <c r="BL30" s="17">
        <v>0</v>
      </c>
      <c r="BM30" s="17">
        <v>0</v>
      </c>
      <c r="BN30" s="17">
        <v>9706</v>
      </c>
      <c r="BO30" s="17">
        <v>0</v>
      </c>
      <c r="BP30" s="17">
        <f t="shared" si="21"/>
        <v>0</v>
      </c>
      <c r="BQ30" s="17">
        <f t="shared" si="22"/>
        <v>0</v>
      </c>
      <c r="BR30" s="17">
        <f t="shared" si="23"/>
        <v>0</v>
      </c>
      <c r="BS30" s="17">
        <f t="shared" si="24"/>
        <v>0</v>
      </c>
      <c r="BT30" s="17">
        <f t="shared" si="25"/>
        <v>0</v>
      </c>
      <c r="BU30" s="17">
        <f t="shared" si="26"/>
        <v>0</v>
      </c>
      <c r="BV30" s="17">
        <f t="shared" si="27"/>
        <v>0</v>
      </c>
      <c r="BW30" s="75" t="s">
        <v>106</v>
      </c>
      <c r="BX30" s="17">
        <f t="shared" si="31"/>
        <v>24556</v>
      </c>
      <c r="BY30" s="17">
        <f t="shared" si="31"/>
        <v>12398</v>
      </c>
      <c r="BZ30" s="17">
        <f t="shared" si="31"/>
        <v>6060</v>
      </c>
      <c r="CA30" s="17">
        <f t="shared" si="31"/>
        <v>6010</v>
      </c>
      <c r="CB30" s="17">
        <f t="shared" si="31"/>
        <v>0</v>
      </c>
      <c r="CC30" s="17">
        <f t="shared" si="31"/>
        <v>50</v>
      </c>
      <c r="CD30" s="17">
        <f t="shared" si="31"/>
        <v>0</v>
      </c>
      <c r="CE30" s="17">
        <f t="shared" si="31"/>
        <v>6077</v>
      </c>
      <c r="CF30" s="17">
        <f t="shared" si="31"/>
        <v>21</v>
      </c>
      <c r="CG30" s="75" t="s">
        <v>106</v>
      </c>
      <c r="CH30" s="17">
        <f t="shared" si="29"/>
        <v>0</v>
      </c>
      <c r="CI30" s="17">
        <f t="shared" si="30"/>
        <v>24556</v>
      </c>
    </row>
    <row r="31" spans="1:87" ht="13.5">
      <c r="A31" s="74" t="s">
        <v>78</v>
      </c>
      <c r="B31" s="74" t="s">
        <v>139</v>
      </c>
      <c r="C31" s="101" t="s">
        <v>140</v>
      </c>
      <c r="D31" s="17">
        <f t="shared" si="0"/>
        <v>175409</v>
      </c>
      <c r="E31" s="17">
        <f t="shared" si="1"/>
        <v>22363</v>
      </c>
      <c r="F31" s="17">
        <v>0</v>
      </c>
      <c r="G31" s="17">
        <v>0</v>
      </c>
      <c r="H31" s="17">
        <v>0</v>
      </c>
      <c r="I31" s="17">
        <v>6281</v>
      </c>
      <c r="J31" s="17" t="s">
        <v>161</v>
      </c>
      <c r="K31" s="17">
        <v>16082</v>
      </c>
      <c r="L31" s="17">
        <v>153046</v>
      </c>
      <c r="M31" s="17">
        <f t="shared" si="2"/>
        <v>46320</v>
      </c>
      <c r="N31" s="17">
        <f t="shared" si="3"/>
        <v>13147</v>
      </c>
      <c r="O31" s="17">
        <v>7008</v>
      </c>
      <c r="P31" s="17">
        <v>6125</v>
      </c>
      <c r="Q31" s="17">
        <v>0</v>
      </c>
      <c r="R31" s="17">
        <v>14</v>
      </c>
      <c r="S31" s="17" t="s">
        <v>161</v>
      </c>
      <c r="T31" s="17">
        <v>0</v>
      </c>
      <c r="U31" s="17">
        <v>33173</v>
      </c>
      <c r="V31" s="17">
        <f t="shared" si="4"/>
        <v>221729</v>
      </c>
      <c r="W31" s="17">
        <f t="shared" si="5"/>
        <v>35510</v>
      </c>
      <c r="X31" s="17">
        <f t="shared" si="6"/>
        <v>7008</v>
      </c>
      <c r="Y31" s="17">
        <f t="shared" si="7"/>
        <v>6125</v>
      </c>
      <c r="Z31" s="17">
        <f t="shared" si="8"/>
        <v>0</v>
      </c>
      <c r="AA31" s="17">
        <f t="shared" si="9"/>
        <v>6295</v>
      </c>
      <c r="AB31" s="17" t="s">
        <v>107</v>
      </c>
      <c r="AC31" s="17">
        <f t="shared" si="10"/>
        <v>16082</v>
      </c>
      <c r="AD31" s="17">
        <f t="shared" si="11"/>
        <v>186219</v>
      </c>
      <c r="AE31" s="17">
        <f t="shared" si="12"/>
        <v>44625</v>
      </c>
      <c r="AF31" s="17">
        <f t="shared" si="13"/>
        <v>44625</v>
      </c>
      <c r="AG31" s="17">
        <v>44625</v>
      </c>
      <c r="AH31" s="17">
        <v>0</v>
      </c>
      <c r="AI31" s="17">
        <v>0</v>
      </c>
      <c r="AJ31" s="17">
        <v>0</v>
      </c>
      <c r="AK31" s="75">
        <v>0</v>
      </c>
      <c r="AL31" s="17">
        <f t="shared" si="14"/>
        <v>128579</v>
      </c>
      <c r="AM31" s="17">
        <v>47788</v>
      </c>
      <c r="AN31" s="75">
        <f t="shared" si="15"/>
        <v>13074</v>
      </c>
      <c r="AO31" s="17">
        <v>0</v>
      </c>
      <c r="AP31" s="17">
        <v>0</v>
      </c>
      <c r="AQ31" s="17">
        <v>13074</v>
      </c>
      <c r="AR31" s="17">
        <v>0</v>
      </c>
      <c r="AS31" s="17">
        <v>33636</v>
      </c>
      <c r="AT31" s="17">
        <v>34081</v>
      </c>
      <c r="AU31" s="17">
        <v>2205</v>
      </c>
      <c r="AV31" s="17">
        <v>0</v>
      </c>
      <c r="AW31" s="17">
        <f t="shared" si="16"/>
        <v>173204</v>
      </c>
      <c r="AX31" s="17">
        <f t="shared" si="17"/>
        <v>0</v>
      </c>
      <c r="AY31" s="17">
        <f t="shared" si="18"/>
        <v>0</v>
      </c>
      <c r="AZ31" s="17">
        <v>0</v>
      </c>
      <c r="BA31" s="17">
        <v>0</v>
      </c>
      <c r="BB31" s="17">
        <v>0</v>
      </c>
      <c r="BC31" s="17">
        <v>0</v>
      </c>
      <c r="BD31" s="75">
        <v>0</v>
      </c>
      <c r="BE31" s="17">
        <f t="shared" si="19"/>
        <v>21144</v>
      </c>
      <c r="BF31" s="17">
        <v>0</v>
      </c>
      <c r="BG31" s="75">
        <f t="shared" si="20"/>
        <v>0</v>
      </c>
      <c r="BH31" s="17">
        <v>0</v>
      </c>
      <c r="BI31" s="17">
        <v>0</v>
      </c>
      <c r="BJ31" s="17">
        <v>0</v>
      </c>
      <c r="BK31" s="17"/>
      <c r="BL31" s="17">
        <v>0</v>
      </c>
      <c r="BM31" s="17">
        <v>21144</v>
      </c>
      <c r="BN31" s="17">
        <v>25176</v>
      </c>
      <c r="BO31" s="17">
        <v>0</v>
      </c>
      <c r="BP31" s="17">
        <f t="shared" si="21"/>
        <v>21144</v>
      </c>
      <c r="BQ31" s="17">
        <f t="shared" si="22"/>
        <v>44625</v>
      </c>
      <c r="BR31" s="17">
        <f t="shared" si="23"/>
        <v>44625</v>
      </c>
      <c r="BS31" s="17">
        <f t="shared" si="24"/>
        <v>44625</v>
      </c>
      <c r="BT31" s="17">
        <f t="shared" si="25"/>
        <v>0</v>
      </c>
      <c r="BU31" s="17">
        <f t="shared" si="26"/>
        <v>0</v>
      </c>
      <c r="BV31" s="17">
        <f t="shared" si="27"/>
        <v>0</v>
      </c>
      <c r="BW31" s="75" t="s">
        <v>106</v>
      </c>
      <c r="BX31" s="17">
        <f t="shared" si="31"/>
        <v>149723</v>
      </c>
      <c r="BY31" s="17">
        <f t="shared" si="31"/>
        <v>47788</v>
      </c>
      <c r="BZ31" s="17">
        <f t="shared" si="31"/>
        <v>13074</v>
      </c>
      <c r="CA31" s="17">
        <f t="shared" si="31"/>
        <v>0</v>
      </c>
      <c r="CB31" s="17">
        <f t="shared" si="31"/>
        <v>0</v>
      </c>
      <c r="CC31" s="17">
        <f t="shared" si="31"/>
        <v>13074</v>
      </c>
      <c r="CD31" s="17">
        <f t="shared" si="31"/>
        <v>0</v>
      </c>
      <c r="CE31" s="17">
        <f t="shared" si="31"/>
        <v>33636</v>
      </c>
      <c r="CF31" s="17">
        <f t="shared" si="31"/>
        <v>55225</v>
      </c>
      <c r="CG31" s="75" t="s">
        <v>106</v>
      </c>
      <c r="CH31" s="17">
        <f t="shared" si="29"/>
        <v>0</v>
      </c>
      <c r="CI31" s="17">
        <f t="shared" si="30"/>
        <v>194348</v>
      </c>
    </row>
    <row r="32" spans="1:87" ht="13.5">
      <c r="A32" s="74" t="s">
        <v>78</v>
      </c>
      <c r="B32" s="74" t="s">
        <v>10</v>
      </c>
      <c r="C32" s="101" t="s">
        <v>11</v>
      </c>
      <c r="D32" s="17">
        <f t="shared" si="0"/>
        <v>153004</v>
      </c>
      <c r="E32" s="17">
        <f t="shared" si="1"/>
        <v>18895</v>
      </c>
      <c r="F32" s="17">
        <v>0</v>
      </c>
      <c r="G32" s="17">
        <v>0</v>
      </c>
      <c r="H32" s="17">
        <v>0</v>
      </c>
      <c r="I32" s="17">
        <v>609</v>
      </c>
      <c r="J32" s="17" t="s">
        <v>161</v>
      </c>
      <c r="K32" s="17">
        <v>18286</v>
      </c>
      <c r="L32" s="17">
        <v>134109</v>
      </c>
      <c r="M32" s="17">
        <f t="shared" si="2"/>
        <v>127451</v>
      </c>
      <c r="N32" s="17">
        <f t="shared" si="3"/>
        <v>89214</v>
      </c>
      <c r="O32" s="17">
        <v>3305</v>
      </c>
      <c r="P32" s="17">
        <v>3305</v>
      </c>
      <c r="Q32" s="17">
        <v>0</v>
      </c>
      <c r="R32" s="17">
        <v>82604</v>
      </c>
      <c r="S32" s="17" t="s">
        <v>161</v>
      </c>
      <c r="T32" s="17">
        <v>0</v>
      </c>
      <c r="U32" s="17">
        <v>38237</v>
      </c>
      <c r="V32" s="17">
        <f t="shared" si="4"/>
        <v>280455</v>
      </c>
      <c r="W32" s="17">
        <f t="shared" si="5"/>
        <v>108109</v>
      </c>
      <c r="X32" s="17">
        <f t="shared" si="6"/>
        <v>3305</v>
      </c>
      <c r="Y32" s="17">
        <f t="shared" si="7"/>
        <v>3305</v>
      </c>
      <c r="Z32" s="17">
        <f t="shared" si="8"/>
        <v>0</v>
      </c>
      <c r="AA32" s="17">
        <f t="shared" si="9"/>
        <v>83213</v>
      </c>
      <c r="AB32" s="17" t="s">
        <v>107</v>
      </c>
      <c r="AC32" s="17">
        <f t="shared" si="10"/>
        <v>18286</v>
      </c>
      <c r="AD32" s="17">
        <f t="shared" si="11"/>
        <v>172346</v>
      </c>
      <c r="AE32" s="17">
        <f t="shared" si="12"/>
        <v>0</v>
      </c>
      <c r="AF32" s="17">
        <f t="shared" si="13"/>
        <v>0</v>
      </c>
      <c r="AG32" s="17">
        <v>0</v>
      </c>
      <c r="AH32" s="17">
        <v>0</v>
      </c>
      <c r="AI32" s="17">
        <v>0</v>
      </c>
      <c r="AJ32" s="17">
        <v>0</v>
      </c>
      <c r="AK32" s="75">
        <v>21813</v>
      </c>
      <c r="AL32" s="17">
        <f t="shared" si="14"/>
        <v>53519</v>
      </c>
      <c r="AM32" s="17">
        <v>230</v>
      </c>
      <c r="AN32" s="75">
        <f t="shared" si="15"/>
        <v>101</v>
      </c>
      <c r="AO32" s="17">
        <v>0</v>
      </c>
      <c r="AP32" s="17">
        <v>0</v>
      </c>
      <c r="AQ32" s="17">
        <v>101</v>
      </c>
      <c r="AR32" s="17">
        <v>0</v>
      </c>
      <c r="AS32" s="17">
        <v>53188</v>
      </c>
      <c r="AT32" s="17">
        <v>0</v>
      </c>
      <c r="AU32" s="17">
        <v>72443</v>
      </c>
      <c r="AV32" s="17">
        <v>5229</v>
      </c>
      <c r="AW32" s="17">
        <f t="shared" si="16"/>
        <v>58748</v>
      </c>
      <c r="AX32" s="17">
        <f t="shared" si="17"/>
        <v>0</v>
      </c>
      <c r="AY32" s="17">
        <f t="shared" si="18"/>
        <v>0</v>
      </c>
      <c r="AZ32" s="17">
        <v>0</v>
      </c>
      <c r="BA32" s="17">
        <v>0</v>
      </c>
      <c r="BB32" s="17">
        <v>0</v>
      </c>
      <c r="BC32" s="17">
        <v>0</v>
      </c>
      <c r="BD32" s="75">
        <v>0</v>
      </c>
      <c r="BE32" s="17">
        <f t="shared" si="19"/>
        <v>83133</v>
      </c>
      <c r="BF32" s="17">
        <v>0</v>
      </c>
      <c r="BG32" s="75">
        <f t="shared" si="20"/>
        <v>0</v>
      </c>
      <c r="BH32" s="17">
        <v>0</v>
      </c>
      <c r="BI32" s="17">
        <v>0</v>
      </c>
      <c r="BJ32" s="17">
        <v>0</v>
      </c>
      <c r="BK32" s="17">
        <v>0</v>
      </c>
      <c r="BL32" s="17">
        <v>83133</v>
      </c>
      <c r="BM32" s="17">
        <v>0</v>
      </c>
      <c r="BN32" s="17">
        <v>28262</v>
      </c>
      <c r="BO32" s="17">
        <v>16056</v>
      </c>
      <c r="BP32" s="17">
        <f t="shared" si="21"/>
        <v>99189</v>
      </c>
      <c r="BQ32" s="17">
        <f t="shared" si="22"/>
        <v>0</v>
      </c>
      <c r="BR32" s="17">
        <f t="shared" si="23"/>
        <v>0</v>
      </c>
      <c r="BS32" s="17">
        <f t="shared" si="24"/>
        <v>0</v>
      </c>
      <c r="BT32" s="17">
        <f t="shared" si="25"/>
        <v>0</v>
      </c>
      <c r="BU32" s="17">
        <f t="shared" si="26"/>
        <v>0</v>
      </c>
      <c r="BV32" s="17">
        <f t="shared" si="27"/>
        <v>0</v>
      </c>
      <c r="BW32" s="75" t="s">
        <v>106</v>
      </c>
      <c r="BX32" s="17">
        <f t="shared" si="31"/>
        <v>136652</v>
      </c>
      <c r="BY32" s="17">
        <f t="shared" si="31"/>
        <v>230</v>
      </c>
      <c r="BZ32" s="17">
        <f t="shared" si="31"/>
        <v>101</v>
      </c>
      <c r="CA32" s="17">
        <f t="shared" si="31"/>
        <v>0</v>
      </c>
      <c r="CB32" s="17">
        <f t="shared" si="31"/>
        <v>0</v>
      </c>
      <c r="CC32" s="17">
        <f t="shared" si="31"/>
        <v>101</v>
      </c>
      <c r="CD32" s="17">
        <f t="shared" si="31"/>
        <v>0</v>
      </c>
      <c r="CE32" s="17">
        <f t="shared" si="31"/>
        <v>136321</v>
      </c>
      <c r="CF32" s="17">
        <f t="shared" si="31"/>
        <v>0</v>
      </c>
      <c r="CG32" s="75" t="s">
        <v>106</v>
      </c>
      <c r="CH32" s="17">
        <f t="shared" si="29"/>
        <v>21285</v>
      </c>
      <c r="CI32" s="17">
        <f t="shared" si="30"/>
        <v>157937</v>
      </c>
    </row>
    <row r="33" spans="1:87" ht="13.5">
      <c r="A33" s="74" t="s">
        <v>78</v>
      </c>
      <c r="B33" s="74" t="s">
        <v>12</v>
      </c>
      <c r="C33" s="101" t="s">
        <v>13</v>
      </c>
      <c r="D33" s="17">
        <f t="shared" si="0"/>
        <v>627632</v>
      </c>
      <c r="E33" s="17">
        <f t="shared" si="1"/>
        <v>60170</v>
      </c>
      <c r="F33" s="17">
        <v>1161</v>
      </c>
      <c r="G33" s="17"/>
      <c r="H33" s="17"/>
      <c r="I33" s="17">
        <v>7676</v>
      </c>
      <c r="J33" s="17" t="s">
        <v>161</v>
      </c>
      <c r="K33" s="17">
        <v>51333</v>
      </c>
      <c r="L33" s="17">
        <v>567462</v>
      </c>
      <c r="M33" s="17">
        <f t="shared" si="2"/>
        <v>312358</v>
      </c>
      <c r="N33" s="17">
        <f t="shared" si="3"/>
        <v>0</v>
      </c>
      <c r="O33" s="17"/>
      <c r="P33" s="17"/>
      <c r="Q33" s="17"/>
      <c r="R33" s="17"/>
      <c r="S33" s="17" t="s">
        <v>161</v>
      </c>
      <c r="T33" s="17"/>
      <c r="U33" s="17">
        <v>312358</v>
      </c>
      <c r="V33" s="17">
        <f t="shared" si="4"/>
        <v>939990</v>
      </c>
      <c r="W33" s="17">
        <f t="shared" si="5"/>
        <v>60170</v>
      </c>
      <c r="X33" s="17">
        <f t="shared" si="6"/>
        <v>1161</v>
      </c>
      <c r="Y33" s="17">
        <f t="shared" si="7"/>
        <v>0</v>
      </c>
      <c r="Z33" s="17">
        <f t="shared" si="8"/>
        <v>0</v>
      </c>
      <c r="AA33" s="17">
        <f t="shared" si="9"/>
        <v>7676</v>
      </c>
      <c r="AB33" s="17" t="s">
        <v>107</v>
      </c>
      <c r="AC33" s="17">
        <f t="shared" si="10"/>
        <v>51333</v>
      </c>
      <c r="AD33" s="17">
        <f t="shared" si="11"/>
        <v>879820</v>
      </c>
      <c r="AE33" s="17">
        <f t="shared" si="12"/>
        <v>0</v>
      </c>
      <c r="AF33" s="17">
        <f t="shared" si="13"/>
        <v>0</v>
      </c>
      <c r="AG33" s="17"/>
      <c r="AH33" s="17"/>
      <c r="AI33" s="17"/>
      <c r="AJ33" s="17"/>
      <c r="AK33" s="75">
        <v>0</v>
      </c>
      <c r="AL33" s="17">
        <f t="shared" si="14"/>
        <v>365003</v>
      </c>
      <c r="AM33" s="17">
        <v>125941</v>
      </c>
      <c r="AN33" s="75">
        <f t="shared" si="15"/>
        <v>142048</v>
      </c>
      <c r="AO33" s="17"/>
      <c r="AP33" s="17">
        <v>133534</v>
      </c>
      <c r="AQ33" s="17">
        <v>8514</v>
      </c>
      <c r="AR33" s="17"/>
      <c r="AS33" s="17">
        <v>87854</v>
      </c>
      <c r="AT33" s="17">
        <v>9160</v>
      </c>
      <c r="AU33" s="17">
        <v>216397</v>
      </c>
      <c r="AV33" s="17">
        <v>46232</v>
      </c>
      <c r="AW33" s="17">
        <f t="shared" si="16"/>
        <v>411235</v>
      </c>
      <c r="AX33" s="17">
        <f t="shared" si="17"/>
        <v>0</v>
      </c>
      <c r="AY33" s="17">
        <f t="shared" si="18"/>
        <v>0</v>
      </c>
      <c r="AZ33" s="17"/>
      <c r="BA33" s="17"/>
      <c r="BB33" s="17"/>
      <c r="BC33" s="17"/>
      <c r="BD33" s="75">
        <v>0</v>
      </c>
      <c r="BE33" s="17">
        <f t="shared" si="19"/>
        <v>194902</v>
      </c>
      <c r="BF33" s="17">
        <v>55044</v>
      </c>
      <c r="BG33" s="75">
        <f t="shared" si="20"/>
        <v>136915</v>
      </c>
      <c r="BH33" s="17"/>
      <c r="BI33" s="17">
        <v>136915</v>
      </c>
      <c r="BJ33" s="17"/>
      <c r="BK33" s="17"/>
      <c r="BL33" s="17"/>
      <c r="BM33" s="17">
        <v>2943</v>
      </c>
      <c r="BN33" s="17">
        <v>117456</v>
      </c>
      <c r="BO33" s="17"/>
      <c r="BP33" s="17">
        <f t="shared" si="21"/>
        <v>194902</v>
      </c>
      <c r="BQ33" s="17">
        <f t="shared" si="22"/>
        <v>0</v>
      </c>
      <c r="BR33" s="17">
        <f t="shared" si="23"/>
        <v>0</v>
      </c>
      <c r="BS33" s="17">
        <f t="shared" si="24"/>
        <v>0</v>
      </c>
      <c r="BT33" s="17">
        <f t="shared" si="25"/>
        <v>0</v>
      </c>
      <c r="BU33" s="17">
        <f t="shared" si="26"/>
        <v>0</v>
      </c>
      <c r="BV33" s="17">
        <f t="shared" si="27"/>
        <v>0</v>
      </c>
      <c r="BW33" s="75" t="s">
        <v>106</v>
      </c>
      <c r="BX33" s="17">
        <f t="shared" si="31"/>
        <v>559905</v>
      </c>
      <c r="BY33" s="17">
        <f t="shared" si="31"/>
        <v>180985</v>
      </c>
      <c r="BZ33" s="17">
        <f t="shared" si="31"/>
        <v>278963</v>
      </c>
      <c r="CA33" s="17">
        <f t="shared" si="31"/>
        <v>0</v>
      </c>
      <c r="CB33" s="17">
        <f t="shared" si="31"/>
        <v>270449</v>
      </c>
      <c r="CC33" s="17">
        <f t="shared" si="31"/>
        <v>8514</v>
      </c>
      <c r="CD33" s="17">
        <f t="shared" si="31"/>
        <v>0</v>
      </c>
      <c r="CE33" s="17">
        <f t="shared" si="31"/>
        <v>87854</v>
      </c>
      <c r="CF33" s="17">
        <f t="shared" si="31"/>
        <v>12103</v>
      </c>
      <c r="CG33" s="75" t="s">
        <v>106</v>
      </c>
      <c r="CH33" s="17">
        <f t="shared" si="29"/>
        <v>46232</v>
      </c>
      <c r="CI33" s="17">
        <f t="shared" si="30"/>
        <v>606137</v>
      </c>
    </row>
    <row r="34" spans="1:87" ht="13.5">
      <c r="A34" s="114" t="s">
        <v>128</v>
      </c>
      <c r="B34" s="115"/>
      <c r="C34" s="115"/>
      <c r="D34" s="17">
        <f aca="true" t="shared" si="32" ref="D34:AI34">SUM(D7:D33)</f>
        <v>19212992</v>
      </c>
      <c r="E34" s="17">
        <f t="shared" si="32"/>
        <v>3383557</v>
      </c>
      <c r="F34" s="17">
        <f t="shared" si="32"/>
        <v>354969</v>
      </c>
      <c r="G34" s="17">
        <f t="shared" si="32"/>
        <v>219382</v>
      </c>
      <c r="H34" s="17">
        <f t="shared" si="32"/>
        <v>88700</v>
      </c>
      <c r="I34" s="17">
        <f t="shared" si="32"/>
        <v>1846209</v>
      </c>
      <c r="J34" s="17">
        <f t="shared" si="32"/>
        <v>0</v>
      </c>
      <c r="K34" s="17">
        <f t="shared" si="32"/>
        <v>874297</v>
      </c>
      <c r="L34" s="17">
        <f t="shared" si="32"/>
        <v>15829435</v>
      </c>
      <c r="M34" s="17">
        <f t="shared" si="32"/>
        <v>4162493</v>
      </c>
      <c r="N34" s="17">
        <f t="shared" si="32"/>
        <v>523700</v>
      </c>
      <c r="O34" s="17">
        <f t="shared" si="32"/>
        <v>76657</v>
      </c>
      <c r="P34" s="17">
        <f t="shared" si="32"/>
        <v>111031</v>
      </c>
      <c r="Q34" s="17">
        <f t="shared" si="32"/>
        <v>4330</v>
      </c>
      <c r="R34" s="17">
        <f t="shared" si="32"/>
        <v>234960</v>
      </c>
      <c r="S34" s="17">
        <f t="shared" si="32"/>
        <v>0</v>
      </c>
      <c r="T34" s="17">
        <f t="shared" si="32"/>
        <v>96722</v>
      </c>
      <c r="U34" s="17">
        <f t="shared" si="32"/>
        <v>3638793</v>
      </c>
      <c r="V34" s="17">
        <f t="shared" si="32"/>
        <v>23375485</v>
      </c>
      <c r="W34" s="17">
        <f t="shared" si="32"/>
        <v>3907257</v>
      </c>
      <c r="X34" s="17">
        <f t="shared" si="32"/>
        <v>431626</v>
      </c>
      <c r="Y34" s="17">
        <f t="shared" si="32"/>
        <v>330413</v>
      </c>
      <c r="Z34" s="17">
        <f t="shared" si="32"/>
        <v>93030</v>
      </c>
      <c r="AA34" s="17">
        <f t="shared" si="32"/>
        <v>2081169</v>
      </c>
      <c r="AB34" s="17">
        <f t="shared" si="32"/>
        <v>0</v>
      </c>
      <c r="AC34" s="17">
        <f t="shared" si="32"/>
        <v>971019</v>
      </c>
      <c r="AD34" s="17">
        <f t="shared" si="32"/>
        <v>19468228</v>
      </c>
      <c r="AE34" s="17">
        <f t="shared" si="32"/>
        <v>1190410</v>
      </c>
      <c r="AF34" s="17">
        <f t="shared" si="32"/>
        <v>1165399</v>
      </c>
      <c r="AG34" s="17">
        <f t="shared" si="32"/>
        <v>1100055</v>
      </c>
      <c r="AH34" s="17">
        <f t="shared" si="32"/>
        <v>44311</v>
      </c>
      <c r="AI34" s="17">
        <f t="shared" si="32"/>
        <v>21033</v>
      </c>
      <c r="AJ34" s="17">
        <f aca="true" t="shared" si="33" ref="AJ34:BO34">SUM(AJ7:AJ33)</f>
        <v>25011</v>
      </c>
      <c r="AK34" s="17">
        <f t="shared" si="33"/>
        <v>137086</v>
      </c>
      <c r="AL34" s="17">
        <f t="shared" si="33"/>
        <v>14545556</v>
      </c>
      <c r="AM34" s="17">
        <f t="shared" si="33"/>
        <v>2906731</v>
      </c>
      <c r="AN34" s="17">
        <f t="shared" si="33"/>
        <v>3317321</v>
      </c>
      <c r="AO34" s="17">
        <f t="shared" si="33"/>
        <v>276349</v>
      </c>
      <c r="AP34" s="17">
        <f t="shared" si="33"/>
        <v>2550377</v>
      </c>
      <c r="AQ34" s="17">
        <f t="shared" si="33"/>
        <v>490595</v>
      </c>
      <c r="AR34" s="17">
        <f t="shared" si="33"/>
        <v>60856</v>
      </c>
      <c r="AS34" s="17">
        <f t="shared" si="33"/>
        <v>8070472</v>
      </c>
      <c r="AT34" s="17">
        <f t="shared" si="33"/>
        <v>190176</v>
      </c>
      <c r="AU34" s="17">
        <f t="shared" si="33"/>
        <v>2714231</v>
      </c>
      <c r="AV34" s="17">
        <f t="shared" si="33"/>
        <v>625709</v>
      </c>
      <c r="AW34" s="17">
        <f t="shared" si="33"/>
        <v>16361675</v>
      </c>
      <c r="AX34" s="17">
        <f t="shared" si="33"/>
        <v>322869</v>
      </c>
      <c r="AY34" s="17">
        <f t="shared" si="33"/>
        <v>322869</v>
      </c>
      <c r="AZ34" s="17">
        <f t="shared" si="33"/>
        <v>257819</v>
      </c>
      <c r="BA34" s="17">
        <f t="shared" si="33"/>
        <v>38454</v>
      </c>
      <c r="BB34" s="17">
        <f t="shared" si="33"/>
        <v>26596</v>
      </c>
      <c r="BC34" s="17">
        <f t="shared" si="33"/>
        <v>0</v>
      </c>
      <c r="BD34" s="17">
        <f t="shared" si="33"/>
        <v>103426</v>
      </c>
      <c r="BE34" s="17">
        <f t="shared" si="33"/>
        <v>1709011</v>
      </c>
      <c r="BF34" s="17">
        <f t="shared" si="33"/>
        <v>325853</v>
      </c>
      <c r="BG34" s="17">
        <f t="shared" si="33"/>
        <v>857663</v>
      </c>
      <c r="BH34" s="17">
        <f t="shared" si="33"/>
        <v>117689</v>
      </c>
      <c r="BI34" s="17">
        <f t="shared" si="33"/>
        <v>739974</v>
      </c>
      <c r="BJ34" s="17">
        <f t="shared" si="33"/>
        <v>0</v>
      </c>
      <c r="BK34" s="17">
        <f t="shared" si="33"/>
        <v>0</v>
      </c>
      <c r="BL34" s="17">
        <f t="shared" si="33"/>
        <v>466126</v>
      </c>
      <c r="BM34" s="17">
        <f t="shared" si="33"/>
        <v>59369</v>
      </c>
      <c r="BN34" s="17">
        <f t="shared" si="33"/>
        <v>1854052</v>
      </c>
      <c r="BO34" s="17">
        <f t="shared" si="33"/>
        <v>173135</v>
      </c>
      <c r="BP34" s="17">
        <f aca="true" t="shared" si="34" ref="BP34:CI34">SUM(BP7:BP33)</f>
        <v>2205015</v>
      </c>
      <c r="BQ34" s="17">
        <f t="shared" si="34"/>
        <v>1513279</v>
      </c>
      <c r="BR34" s="17">
        <f t="shared" si="34"/>
        <v>1488268</v>
      </c>
      <c r="BS34" s="17">
        <f t="shared" si="34"/>
        <v>1357874</v>
      </c>
      <c r="BT34" s="17">
        <f t="shared" si="34"/>
        <v>82765</v>
      </c>
      <c r="BU34" s="17">
        <f t="shared" si="34"/>
        <v>47629</v>
      </c>
      <c r="BV34" s="17">
        <f t="shared" si="34"/>
        <v>25011</v>
      </c>
      <c r="BW34" s="17">
        <f t="shared" si="34"/>
        <v>0</v>
      </c>
      <c r="BX34" s="17">
        <f t="shared" si="34"/>
        <v>16254567</v>
      </c>
      <c r="BY34" s="17">
        <f t="shared" si="34"/>
        <v>3232584</v>
      </c>
      <c r="BZ34" s="17">
        <f t="shared" si="34"/>
        <v>4174984</v>
      </c>
      <c r="CA34" s="17">
        <f t="shared" si="34"/>
        <v>394038</v>
      </c>
      <c r="CB34" s="17">
        <f t="shared" si="34"/>
        <v>3290351</v>
      </c>
      <c r="CC34" s="17">
        <f t="shared" si="34"/>
        <v>490595</v>
      </c>
      <c r="CD34" s="17">
        <f t="shared" si="34"/>
        <v>60856</v>
      </c>
      <c r="CE34" s="17">
        <f t="shared" si="34"/>
        <v>8536598</v>
      </c>
      <c r="CF34" s="17">
        <f t="shared" si="34"/>
        <v>249545</v>
      </c>
      <c r="CG34" s="17">
        <f t="shared" si="34"/>
        <v>0</v>
      </c>
      <c r="CH34" s="17">
        <f t="shared" si="34"/>
        <v>798844</v>
      </c>
      <c r="CI34" s="17">
        <f t="shared" si="34"/>
        <v>18566690</v>
      </c>
    </row>
  </sheetData>
  <mergeCells count="28">
    <mergeCell ref="A2:A6"/>
    <mergeCell ref="B2:B6"/>
    <mergeCell ref="C2:C6"/>
    <mergeCell ref="CG3:CG5"/>
    <mergeCell ref="CE4:CE5"/>
    <mergeCell ref="CF4:CF5"/>
    <mergeCell ref="AK3:AK5"/>
    <mergeCell ref="AU3:AU5"/>
    <mergeCell ref="AV3:AV5"/>
    <mergeCell ref="BD3:BD5"/>
    <mergeCell ref="BM4:BM5"/>
    <mergeCell ref="BV4:BV5"/>
    <mergeCell ref="BY4:BY5"/>
    <mergeCell ref="CH3:CH5"/>
    <mergeCell ref="AJ4:AJ5"/>
    <mergeCell ref="AM4:AM5"/>
    <mergeCell ref="AR4:AR5"/>
    <mergeCell ref="AS4:AS5"/>
    <mergeCell ref="AT4:AT5"/>
    <mergeCell ref="BC4:BC5"/>
    <mergeCell ref="BF4:BF5"/>
    <mergeCell ref="BK4:BK5"/>
    <mergeCell ref="BL4:BL5"/>
    <mergeCell ref="CD4:CD5"/>
    <mergeCell ref="BN3:BN5"/>
    <mergeCell ref="BO3:BO5"/>
    <mergeCell ref="BW3:BW5"/>
    <mergeCell ref="A34:C3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&amp;L&amp;16廃棄物処理事業経費（市町村）【歳入・歳出】（平成１６年度実績）&amp;R&amp;D　　&amp;T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I23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19" customWidth="1"/>
    <col min="2" max="2" width="6.625" style="19" customWidth="1"/>
    <col min="3" max="3" width="41.375" style="19" bestFit="1" customWidth="1"/>
    <col min="4" max="30" width="11.125" style="69" customWidth="1"/>
    <col min="31" max="32" width="11.125" style="20" customWidth="1"/>
    <col min="33" max="33" width="11.125" style="21" customWidth="1"/>
    <col min="34" max="34" width="11.125" style="22" customWidth="1"/>
    <col min="35" max="87" width="11.125" style="21" customWidth="1"/>
    <col min="88" max="16384" width="9.00390625" style="69" customWidth="1"/>
  </cols>
  <sheetData>
    <row r="1" spans="1:31" ht="17.25">
      <c r="A1" s="63" t="s">
        <v>15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3" t="s">
        <v>21</v>
      </c>
    </row>
    <row r="2" spans="1:87" s="68" customFormat="1" ht="22.5" customHeight="1">
      <c r="A2" s="129" t="s">
        <v>158</v>
      </c>
      <c r="B2" s="131" t="s">
        <v>108</v>
      </c>
      <c r="C2" s="116" t="s">
        <v>109</v>
      </c>
      <c r="D2" s="2" t="s">
        <v>98</v>
      </c>
      <c r="E2" s="3"/>
      <c r="F2" s="3"/>
      <c r="G2" s="3"/>
      <c r="H2" s="3"/>
      <c r="I2" s="3"/>
      <c r="J2" s="3"/>
      <c r="K2" s="3"/>
      <c r="L2" s="4"/>
      <c r="M2" s="2" t="s">
        <v>188</v>
      </c>
      <c r="N2" s="3"/>
      <c r="O2" s="3"/>
      <c r="P2" s="3"/>
      <c r="Q2" s="3"/>
      <c r="R2" s="3"/>
      <c r="S2" s="3"/>
      <c r="T2" s="3"/>
      <c r="U2" s="4"/>
      <c r="V2" s="2" t="s">
        <v>189</v>
      </c>
      <c r="W2" s="5"/>
      <c r="X2" s="5"/>
      <c r="Y2" s="5"/>
      <c r="Z2" s="5"/>
      <c r="AA2" s="5"/>
      <c r="AB2" s="5"/>
      <c r="AC2" s="5"/>
      <c r="AD2" s="6"/>
      <c r="AE2" s="24" t="s">
        <v>110</v>
      </c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58"/>
      <c r="AR2" s="58"/>
      <c r="AS2" s="58"/>
      <c r="AT2" s="25"/>
      <c r="AU2" s="25"/>
      <c r="AV2" s="25"/>
      <c r="AW2" s="59"/>
      <c r="AX2" s="24" t="s">
        <v>159</v>
      </c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58"/>
      <c r="BK2" s="58"/>
      <c r="BL2" s="58"/>
      <c r="BM2" s="25"/>
      <c r="BN2" s="25"/>
      <c r="BO2" s="25"/>
      <c r="BP2" s="59"/>
      <c r="BQ2" s="24" t="s">
        <v>160</v>
      </c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58"/>
      <c r="CD2" s="58"/>
      <c r="CE2" s="58"/>
      <c r="CF2" s="25"/>
      <c r="CG2" s="25"/>
      <c r="CH2" s="25"/>
      <c r="CI2" s="59"/>
    </row>
    <row r="3" spans="1:87" s="68" customFormat="1" ht="22.5" customHeight="1">
      <c r="A3" s="117"/>
      <c r="B3" s="132"/>
      <c r="C3" s="117"/>
      <c r="D3" s="8" t="s">
        <v>190</v>
      </c>
      <c r="E3" s="60"/>
      <c r="F3" s="60"/>
      <c r="G3" s="60"/>
      <c r="H3" s="60"/>
      <c r="I3" s="60"/>
      <c r="J3" s="60"/>
      <c r="K3" s="61"/>
      <c r="L3" s="62"/>
      <c r="M3" s="8" t="s">
        <v>190</v>
      </c>
      <c r="N3" s="60"/>
      <c r="O3" s="60"/>
      <c r="P3" s="60"/>
      <c r="Q3" s="60"/>
      <c r="R3" s="60"/>
      <c r="S3" s="60"/>
      <c r="T3" s="61"/>
      <c r="U3" s="62"/>
      <c r="V3" s="8" t="s">
        <v>190</v>
      </c>
      <c r="W3" s="60"/>
      <c r="X3" s="60"/>
      <c r="Y3" s="60"/>
      <c r="Z3" s="60"/>
      <c r="AA3" s="60"/>
      <c r="AB3" s="60"/>
      <c r="AC3" s="61"/>
      <c r="AD3" s="62"/>
      <c r="AE3" s="27" t="s">
        <v>111</v>
      </c>
      <c r="AF3" s="25"/>
      <c r="AG3" s="25"/>
      <c r="AH3" s="25"/>
      <c r="AI3" s="25"/>
      <c r="AJ3" s="28"/>
      <c r="AK3" s="118" t="s">
        <v>112</v>
      </c>
      <c r="AL3" s="27" t="s">
        <v>201</v>
      </c>
      <c r="AM3" s="25"/>
      <c r="AN3" s="25"/>
      <c r="AO3" s="25"/>
      <c r="AP3" s="25"/>
      <c r="AQ3" s="25"/>
      <c r="AR3" s="25"/>
      <c r="AS3" s="25"/>
      <c r="AT3" s="28"/>
      <c r="AU3" s="116" t="s">
        <v>113</v>
      </c>
      <c r="AV3" s="116" t="s">
        <v>114</v>
      </c>
      <c r="AW3" s="26" t="s">
        <v>202</v>
      </c>
      <c r="AX3" s="27" t="s">
        <v>115</v>
      </c>
      <c r="AY3" s="25"/>
      <c r="AZ3" s="25"/>
      <c r="BA3" s="25"/>
      <c r="BB3" s="25"/>
      <c r="BC3" s="28"/>
      <c r="BD3" s="118" t="s">
        <v>116</v>
      </c>
      <c r="BE3" s="27" t="s">
        <v>201</v>
      </c>
      <c r="BF3" s="25"/>
      <c r="BG3" s="25"/>
      <c r="BH3" s="25"/>
      <c r="BI3" s="25"/>
      <c r="BJ3" s="25"/>
      <c r="BK3" s="25"/>
      <c r="BL3" s="25"/>
      <c r="BM3" s="28"/>
      <c r="BN3" s="116" t="s">
        <v>113</v>
      </c>
      <c r="BO3" s="116" t="s">
        <v>114</v>
      </c>
      <c r="BP3" s="26" t="s">
        <v>202</v>
      </c>
      <c r="BQ3" s="27" t="s">
        <v>115</v>
      </c>
      <c r="BR3" s="25"/>
      <c r="BS3" s="25"/>
      <c r="BT3" s="25"/>
      <c r="BU3" s="25"/>
      <c r="BV3" s="28"/>
      <c r="BW3" s="118" t="s">
        <v>116</v>
      </c>
      <c r="BX3" s="27" t="s">
        <v>201</v>
      </c>
      <c r="BY3" s="25"/>
      <c r="BZ3" s="25"/>
      <c r="CA3" s="25"/>
      <c r="CB3" s="25"/>
      <c r="CC3" s="25"/>
      <c r="CD3" s="25"/>
      <c r="CE3" s="25"/>
      <c r="CF3" s="28"/>
      <c r="CG3" s="116" t="s">
        <v>113</v>
      </c>
      <c r="CH3" s="116" t="s">
        <v>114</v>
      </c>
      <c r="CI3" s="26" t="s">
        <v>202</v>
      </c>
    </row>
    <row r="4" spans="1:87" s="68" customFormat="1" ht="22.5" customHeight="1">
      <c r="A4" s="117"/>
      <c r="B4" s="132"/>
      <c r="C4" s="117"/>
      <c r="D4" s="7"/>
      <c r="E4" s="8" t="s">
        <v>191</v>
      </c>
      <c r="F4" s="9"/>
      <c r="G4" s="9"/>
      <c r="H4" s="9"/>
      <c r="I4" s="9"/>
      <c r="J4" s="9"/>
      <c r="K4" s="10"/>
      <c r="L4" s="11" t="s">
        <v>99</v>
      </c>
      <c r="M4" s="7"/>
      <c r="N4" s="8" t="s">
        <v>191</v>
      </c>
      <c r="O4" s="9"/>
      <c r="P4" s="9"/>
      <c r="Q4" s="9"/>
      <c r="R4" s="9"/>
      <c r="S4" s="9"/>
      <c r="T4" s="10"/>
      <c r="U4" s="11" t="s">
        <v>99</v>
      </c>
      <c r="V4" s="7"/>
      <c r="W4" s="8" t="s">
        <v>191</v>
      </c>
      <c r="X4" s="9"/>
      <c r="Y4" s="9"/>
      <c r="Z4" s="9"/>
      <c r="AA4" s="9"/>
      <c r="AB4" s="9"/>
      <c r="AC4" s="10"/>
      <c r="AD4" s="11" t="s">
        <v>99</v>
      </c>
      <c r="AE4" s="26" t="s">
        <v>189</v>
      </c>
      <c r="AF4" s="29" t="s">
        <v>203</v>
      </c>
      <c r="AG4" s="30"/>
      <c r="AH4" s="31"/>
      <c r="AI4" s="28"/>
      <c r="AJ4" s="120" t="s">
        <v>69</v>
      </c>
      <c r="AK4" s="119"/>
      <c r="AL4" s="26" t="s">
        <v>189</v>
      </c>
      <c r="AM4" s="116" t="s">
        <v>117</v>
      </c>
      <c r="AN4" s="27" t="s">
        <v>204</v>
      </c>
      <c r="AO4" s="25"/>
      <c r="AP4" s="25"/>
      <c r="AQ4" s="28"/>
      <c r="AR4" s="116" t="s">
        <v>118</v>
      </c>
      <c r="AS4" s="116" t="s">
        <v>119</v>
      </c>
      <c r="AT4" s="116" t="s">
        <v>120</v>
      </c>
      <c r="AU4" s="117"/>
      <c r="AV4" s="117"/>
      <c r="AW4" s="33"/>
      <c r="AX4" s="26" t="s">
        <v>189</v>
      </c>
      <c r="AY4" s="29" t="s">
        <v>203</v>
      </c>
      <c r="AZ4" s="30"/>
      <c r="BA4" s="31"/>
      <c r="BB4" s="28"/>
      <c r="BC4" s="120" t="s">
        <v>69</v>
      </c>
      <c r="BD4" s="119"/>
      <c r="BE4" s="26" t="s">
        <v>189</v>
      </c>
      <c r="BF4" s="116" t="s">
        <v>117</v>
      </c>
      <c r="BG4" s="27" t="s">
        <v>204</v>
      </c>
      <c r="BH4" s="25"/>
      <c r="BI4" s="25"/>
      <c r="BJ4" s="28"/>
      <c r="BK4" s="116" t="s">
        <v>118</v>
      </c>
      <c r="BL4" s="116" t="s">
        <v>119</v>
      </c>
      <c r="BM4" s="116" t="s">
        <v>120</v>
      </c>
      <c r="BN4" s="117"/>
      <c r="BO4" s="117"/>
      <c r="BP4" s="33"/>
      <c r="BQ4" s="26" t="s">
        <v>189</v>
      </c>
      <c r="BR4" s="29" t="s">
        <v>203</v>
      </c>
      <c r="BS4" s="30"/>
      <c r="BT4" s="31"/>
      <c r="BU4" s="28"/>
      <c r="BV4" s="120" t="s">
        <v>69</v>
      </c>
      <c r="BW4" s="119"/>
      <c r="BX4" s="26" t="s">
        <v>189</v>
      </c>
      <c r="BY4" s="116" t="s">
        <v>117</v>
      </c>
      <c r="BZ4" s="27" t="s">
        <v>204</v>
      </c>
      <c r="CA4" s="25"/>
      <c r="CB4" s="25"/>
      <c r="CC4" s="28"/>
      <c r="CD4" s="116" t="s">
        <v>118</v>
      </c>
      <c r="CE4" s="116" t="s">
        <v>119</v>
      </c>
      <c r="CF4" s="116" t="s">
        <v>120</v>
      </c>
      <c r="CG4" s="117"/>
      <c r="CH4" s="117"/>
      <c r="CI4" s="33"/>
    </row>
    <row r="5" spans="1:87" s="68" customFormat="1" ht="22.5" customHeight="1">
      <c r="A5" s="117"/>
      <c r="B5" s="132"/>
      <c r="C5" s="117"/>
      <c r="D5" s="7"/>
      <c r="E5" s="7"/>
      <c r="F5" s="12" t="s">
        <v>100</v>
      </c>
      <c r="G5" s="12" t="s">
        <v>101</v>
      </c>
      <c r="H5" s="12" t="s">
        <v>102</v>
      </c>
      <c r="I5" s="12" t="s">
        <v>103</v>
      </c>
      <c r="J5" s="12" t="s">
        <v>104</v>
      </c>
      <c r="K5" s="12" t="s">
        <v>105</v>
      </c>
      <c r="L5" s="13"/>
      <c r="M5" s="7"/>
      <c r="N5" s="7"/>
      <c r="O5" s="12" t="s">
        <v>100</v>
      </c>
      <c r="P5" s="12" t="s">
        <v>101</v>
      </c>
      <c r="Q5" s="12" t="s">
        <v>102</v>
      </c>
      <c r="R5" s="12" t="s">
        <v>103</v>
      </c>
      <c r="S5" s="12" t="s">
        <v>104</v>
      </c>
      <c r="T5" s="12" t="s">
        <v>105</v>
      </c>
      <c r="U5" s="13"/>
      <c r="V5" s="7"/>
      <c r="W5" s="7"/>
      <c r="X5" s="12" t="s">
        <v>100</v>
      </c>
      <c r="Y5" s="12" t="s">
        <v>101</v>
      </c>
      <c r="Z5" s="12" t="s">
        <v>102</v>
      </c>
      <c r="AA5" s="12" t="s">
        <v>103</v>
      </c>
      <c r="AB5" s="12" t="s">
        <v>104</v>
      </c>
      <c r="AC5" s="12" t="s">
        <v>105</v>
      </c>
      <c r="AD5" s="13"/>
      <c r="AE5" s="33"/>
      <c r="AF5" s="26" t="s">
        <v>189</v>
      </c>
      <c r="AG5" s="32" t="s">
        <v>121</v>
      </c>
      <c r="AH5" s="32" t="s">
        <v>122</v>
      </c>
      <c r="AI5" s="32" t="s">
        <v>105</v>
      </c>
      <c r="AJ5" s="121"/>
      <c r="AK5" s="119"/>
      <c r="AL5" s="33"/>
      <c r="AM5" s="117"/>
      <c r="AN5" s="26" t="s">
        <v>189</v>
      </c>
      <c r="AO5" s="23" t="s">
        <v>123</v>
      </c>
      <c r="AP5" s="23" t="s">
        <v>124</v>
      </c>
      <c r="AQ5" s="23" t="s">
        <v>125</v>
      </c>
      <c r="AR5" s="117"/>
      <c r="AS5" s="117"/>
      <c r="AT5" s="117"/>
      <c r="AU5" s="117"/>
      <c r="AV5" s="117"/>
      <c r="AW5" s="33"/>
      <c r="AX5" s="33"/>
      <c r="AY5" s="26" t="s">
        <v>189</v>
      </c>
      <c r="AZ5" s="32" t="s">
        <v>121</v>
      </c>
      <c r="BA5" s="32" t="s">
        <v>122</v>
      </c>
      <c r="BB5" s="32" t="s">
        <v>105</v>
      </c>
      <c r="BC5" s="121"/>
      <c r="BD5" s="119"/>
      <c r="BE5" s="33"/>
      <c r="BF5" s="117"/>
      <c r="BG5" s="26" t="s">
        <v>189</v>
      </c>
      <c r="BH5" s="23" t="s">
        <v>123</v>
      </c>
      <c r="BI5" s="23" t="s">
        <v>124</v>
      </c>
      <c r="BJ5" s="23" t="s">
        <v>125</v>
      </c>
      <c r="BK5" s="117"/>
      <c r="BL5" s="117"/>
      <c r="BM5" s="117"/>
      <c r="BN5" s="117"/>
      <c r="BO5" s="117"/>
      <c r="BP5" s="33"/>
      <c r="BQ5" s="33"/>
      <c r="BR5" s="26" t="s">
        <v>189</v>
      </c>
      <c r="BS5" s="32" t="s">
        <v>121</v>
      </c>
      <c r="BT5" s="32" t="s">
        <v>122</v>
      </c>
      <c r="BU5" s="32" t="s">
        <v>105</v>
      </c>
      <c r="BV5" s="121"/>
      <c r="BW5" s="119"/>
      <c r="BX5" s="33"/>
      <c r="BY5" s="117"/>
      <c r="BZ5" s="26" t="s">
        <v>189</v>
      </c>
      <c r="CA5" s="23" t="s">
        <v>123</v>
      </c>
      <c r="CB5" s="23" t="s">
        <v>124</v>
      </c>
      <c r="CC5" s="23" t="s">
        <v>125</v>
      </c>
      <c r="CD5" s="117"/>
      <c r="CE5" s="117"/>
      <c r="CF5" s="117"/>
      <c r="CG5" s="117"/>
      <c r="CH5" s="117"/>
      <c r="CI5" s="33"/>
    </row>
    <row r="6" spans="1:87" s="68" customFormat="1" ht="22.5" customHeight="1">
      <c r="A6" s="130"/>
      <c r="B6" s="133"/>
      <c r="C6" s="134"/>
      <c r="D6" s="14" t="s">
        <v>192</v>
      </c>
      <c r="E6" s="14" t="s">
        <v>193</v>
      </c>
      <c r="F6" s="15" t="s">
        <v>193</v>
      </c>
      <c r="G6" s="15" t="s">
        <v>193</v>
      </c>
      <c r="H6" s="15" t="s">
        <v>193</v>
      </c>
      <c r="I6" s="15" t="s">
        <v>193</v>
      </c>
      <c r="J6" s="15" t="s">
        <v>193</v>
      </c>
      <c r="K6" s="15" t="s">
        <v>193</v>
      </c>
      <c r="L6" s="16" t="s">
        <v>193</v>
      </c>
      <c r="M6" s="14" t="s">
        <v>193</v>
      </c>
      <c r="N6" s="14" t="s">
        <v>193</v>
      </c>
      <c r="O6" s="15" t="s">
        <v>193</v>
      </c>
      <c r="P6" s="15" t="s">
        <v>193</v>
      </c>
      <c r="Q6" s="15" t="s">
        <v>193</v>
      </c>
      <c r="R6" s="15" t="s">
        <v>193</v>
      </c>
      <c r="S6" s="15" t="s">
        <v>193</v>
      </c>
      <c r="T6" s="15" t="s">
        <v>193</v>
      </c>
      <c r="U6" s="16" t="s">
        <v>193</v>
      </c>
      <c r="V6" s="14" t="s">
        <v>193</v>
      </c>
      <c r="W6" s="14" t="s">
        <v>193</v>
      </c>
      <c r="X6" s="15" t="s">
        <v>193</v>
      </c>
      <c r="Y6" s="15" t="s">
        <v>193</v>
      </c>
      <c r="Z6" s="15" t="s">
        <v>193</v>
      </c>
      <c r="AA6" s="15" t="s">
        <v>193</v>
      </c>
      <c r="AB6" s="15" t="s">
        <v>193</v>
      </c>
      <c r="AC6" s="15" t="s">
        <v>193</v>
      </c>
      <c r="AD6" s="16" t="s">
        <v>193</v>
      </c>
      <c r="AE6" s="34" t="s">
        <v>192</v>
      </c>
      <c r="AF6" s="34" t="s">
        <v>193</v>
      </c>
      <c r="AG6" s="35" t="s">
        <v>193</v>
      </c>
      <c r="AH6" s="35" t="s">
        <v>193</v>
      </c>
      <c r="AI6" s="35" t="s">
        <v>193</v>
      </c>
      <c r="AJ6" s="38" t="s">
        <v>193</v>
      </c>
      <c r="AK6" s="38" t="s">
        <v>193</v>
      </c>
      <c r="AL6" s="34" t="s">
        <v>193</v>
      </c>
      <c r="AM6" s="34" t="s">
        <v>193</v>
      </c>
      <c r="AN6" s="34" t="s">
        <v>193</v>
      </c>
      <c r="AO6" s="39" t="s">
        <v>193</v>
      </c>
      <c r="AP6" s="39" t="s">
        <v>193</v>
      </c>
      <c r="AQ6" s="39" t="s">
        <v>193</v>
      </c>
      <c r="AR6" s="34" t="s">
        <v>193</v>
      </c>
      <c r="AS6" s="34" t="s">
        <v>193</v>
      </c>
      <c r="AT6" s="34" t="s">
        <v>193</v>
      </c>
      <c r="AU6" s="34" t="s">
        <v>193</v>
      </c>
      <c r="AV6" s="34" t="s">
        <v>193</v>
      </c>
      <c r="AW6" s="34" t="s">
        <v>193</v>
      </c>
      <c r="AX6" s="34" t="s">
        <v>192</v>
      </c>
      <c r="AY6" s="34" t="s">
        <v>193</v>
      </c>
      <c r="AZ6" s="35" t="s">
        <v>193</v>
      </c>
      <c r="BA6" s="35" t="s">
        <v>193</v>
      </c>
      <c r="BB6" s="35" t="s">
        <v>193</v>
      </c>
      <c r="BC6" s="38" t="s">
        <v>193</v>
      </c>
      <c r="BD6" s="38" t="s">
        <v>193</v>
      </c>
      <c r="BE6" s="34" t="s">
        <v>193</v>
      </c>
      <c r="BF6" s="34" t="s">
        <v>193</v>
      </c>
      <c r="BG6" s="34" t="s">
        <v>193</v>
      </c>
      <c r="BH6" s="39" t="s">
        <v>193</v>
      </c>
      <c r="BI6" s="39" t="s">
        <v>193</v>
      </c>
      <c r="BJ6" s="39" t="s">
        <v>193</v>
      </c>
      <c r="BK6" s="34" t="s">
        <v>193</v>
      </c>
      <c r="BL6" s="34" t="s">
        <v>193</v>
      </c>
      <c r="BM6" s="34" t="s">
        <v>193</v>
      </c>
      <c r="BN6" s="34" t="s">
        <v>193</v>
      </c>
      <c r="BO6" s="34" t="s">
        <v>193</v>
      </c>
      <c r="BP6" s="34" t="s">
        <v>193</v>
      </c>
      <c r="BQ6" s="34" t="s">
        <v>192</v>
      </c>
      <c r="BR6" s="34" t="s">
        <v>193</v>
      </c>
      <c r="BS6" s="35" t="s">
        <v>193</v>
      </c>
      <c r="BT6" s="35" t="s">
        <v>193</v>
      </c>
      <c r="BU6" s="35" t="s">
        <v>193</v>
      </c>
      <c r="BV6" s="38" t="s">
        <v>193</v>
      </c>
      <c r="BW6" s="38" t="s">
        <v>193</v>
      </c>
      <c r="BX6" s="34" t="s">
        <v>193</v>
      </c>
      <c r="BY6" s="34" t="s">
        <v>193</v>
      </c>
      <c r="BZ6" s="34" t="s">
        <v>193</v>
      </c>
      <c r="CA6" s="39" t="s">
        <v>193</v>
      </c>
      <c r="CB6" s="39" t="s">
        <v>193</v>
      </c>
      <c r="CC6" s="39" t="s">
        <v>193</v>
      </c>
      <c r="CD6" s="34" t="s">
        <v>193</v>
      </c>
      <c r="CE6" s="34" t="s">
        <v>193</v>
      </c>
      <c r="CF6" s="34" t="s">
        <v>193</v>
      </c>
      <c r="CG6" s="34" t="s">
        <v>193</v>
      </c>
      <c r="CH6" s="34" t="s">
        <v>193</v>
      </c>
      <c r="CI6" s="34" t="s">
        <v>193</v>
      </c>
    </row>
    <row r="7" spans="1:87" ht="13.5">
      <c r="A7" s="74" t="s">
        <v>78</v>
      </c>
      <c r="B7" s="102" t="s">
        <v>229</v>
      </c>
      <c r="C7" s="101" t="s">
        <v>225</v>
      </c>
      <c r="D7" s="17">
        <f aca="true" t="shared" si="0" ref="D7:D23">E7+L7</f>
        <v>162872</v>
      </c>
      <c r="E7" s="17">
        <f aca="true" t="shared" si="1" ref="E7:E23">F7+G7+H7+I7+K7</f>
        <v>162872</v>
      </c>
      <c r="F7" s="17"/>
      <c r="G7" s="17"/>
      <c r="H7" s="17"/>
      <c r="I7" s="17">
        <v>161768</v>
      </c>
      <c r="J7" s="17">
        <v>599877</v>
      </c>
      <c r="K7" s="17">
        <v>1104</v>
      </c>
      <c r="L7" s="17"/>
      <c r="M7" s="17">
        <f aca="true" t="shared" si="2" ref="M7:M23">N7+U7</f>
        <v>1098</v>
      </c>
      <c r="N7" s="17">
        <f>O7+P7+Q7+R7+T7</f>
        <v>1098</v>
      </c>
      <c r="O7" s="17"/>
      <c r="P7" s="17"/>
      <c r="Q7" s="17"/>
      <c r="R7" s="17">
        <v>1098</v>
      </c>
      <c r="S7" s="17">
        <v>130898</v>
      </c>
      <c r="T7" s="17"/>
      <c r="U7" s="17"/>
      <c r="V7" s="17">
        <f aca="true" t="shared" si="3" ref="V7:V18">D7+M7</f>
        <v>163970</v>
      </c>
      <c r="W7" s="17">
        <f aca="true" t="shared" si="4" ref="W7:W18">E7+N7</f>
        <v>163970</v>
      </c>
      <c r="X7" s="17">
        <f aca="true" t="shared" si="5" ref="X7:X18">F7+O7</f>
        <v>0</v>
      </c>
      <c r="Y7" s="17">
        <f aca="true" t="shared" si="6" ref="Y7:Y18">G7+P7</f>
        <v>0</v>
      </c>
      <c r="Z7" s="17">
        <f aca="true" t="shared" si="7" ref="Z7:Z18">H7+Q7</f>
        <v>0</v>
      </c>
      <c r="AA7" s="17">
        <f aca="true" t="shared" si="8" ref="AA7:AB18">I7+R7</f>
        <v>162866</v>
      </c>
      <c r="AB7" s="17">
        <f t="shared" si="8"/>
        <v>730775</v>
      </c>
      <c r="AC7" s="17">
        <f aca="true" t="shared" si="9" ref="AC7:AC23">K7+T7</f>
        <v>1104</v>
      </c>
      <c r="AD7" s="17">
        <f aca="true" t="shared" si="10" ref="AD7:AD23">L7+U7</f>
        <v>0</v>
      </c>
      <c r="AE7" s="17">
        <f aca="true" t="shared" si="11" ref="AE7:AE18">AF7+AJ7</f>
        <v>26855</v>
      </c>
      <c r="AF7" s="17">
        <f aca="true" t="shared" si="12" ref="AF7:AF18">SUM(AG7:AI7)</f>
        <v>26855</v>
      </c>
      <c r="AG7" s="17">
        <v>26855</v>
      </c>
      <c r="AH7" s="17"/>
      <c r="AI7" s="17"/>
      <c r="AJ7" s="17"/>
      <c r="AK7" s="75" t="s">
        <v>178</v>
      </c>
      <c r="AL7" s="17">
        <f aca="true" t="shared" si="13" ref="AL7:AL18">AM7+AN7+AR7+AS7+AT7</f>
        <v>735894</v>
      </c>
      <c r="AM7" s="17">
        <v>130537</v>
      </c>
      <c r="AN7" s="75">
        <f aca="true" t="shared" si="14" ref="AN7:AN18">SUM(AO7:AQ7)</f>
        <v>190912</v>
      </c>
      <c r="AO7" s="17"/>
      <c r="AP7" s="17">
        <v>190912</v>
      </c>
      <c r="AQ7" s="17"/>
      <c r="AR7" s="17">
        <v>1260</v>
      </c>
      <c r="AS7" s="17">
        <v>413185</v>
      </c>
      <c r="AT7" s="17"/>
      <c r="AU7" s="75" t="s">
        <v>178</v>
      </c>
      <c r="AV7" s="17"/>
      <c r="AW7" s="17">
        <f aca="true" t="shared" si="15" ref="AW7:AW18">AE7+AL7+AV7</f>
        <v>762749</v>
      </c>
      <c r="AX7" s="17">
        <f aca="true" t="shared" si="16" ref="AX7:AX18">AY7+BC7</f>
        <v>0</v>
      </c>
      <c r="AY7" s="17">
        <f aca="true" t="shared" si="17" ref="AY7:AY18">SUM(AZ7:BB7)</f>
        <v>0</v>
      </c>
      <c r="AZ7" s="17"/>
      <c r="BA7" s="17"/>
      <c r="BB7" s="17"/>
      <c r="BC7" s="17"/>
      <c r="BD7" s="75" t="s">
        <v>178</v>
      </c>
      <c r="BE7" s="17">
        <f aca="true" t="shared" si="18" ref="BE7:BE18">BF7+BG7+BK7+BL7+BM7</f>
        <v>120218</v>
      </c>
      <c r="BF7" s="17">
        <v>38858</v>
      </c>
      <c r="BG7" s="75">
        <f aca="true" t="shared" si="19" ref="BG7:BG18">SUM(BH7:BJ7)</f>
        <v>43400</v>
      </c>
      <c r="BH7" s="17"/>
      <c r="BI7" s="17">
        <v>43400</v>
      </c>
      <c r="BJ7" s="17"/>
      <c r="BK7" s="17"/>
      <c r="BL7" s="17">
        <v>37960</v>
      </c>
      <c r="BM7" s="17"/>
      <c r="BN7" s="75" t="s">
        <v>178</v>
      </c>
      <c r="BO7" s="17">
        <v>11778</v>
      </c>
      <c r="BP7" s="17">
        <f aca="true" t="shared" si="20" ref="BP7:BP18">AX7+BE7+BO7</f>
        <v>131996</v>
      </c>
      <c r="BQ7" s="17">
        <f aca="true" t="shared" si="21" ref="BQ7:BQ18">AE7+AX7</f>
        <v>26855</v>
      </c>
      <c r="BR7" s="17">
        <f aca="true" t="shared" si="22" ref="BR7:BR18">AF7+AY7</f>
        <v>26855</v>
      </c>
      <c r="BS7" s="17">
        <f aca="true" t="shared" si="23" ref="BS7:BS18">AG7+AZ7</f>
        <v>26855</v>
      </c>
      <c r="BT7" s="17">
        <f aca="true" t="shared" si="24" ref="BT7:BT18">AH7+BA7</f>
        <v>0</v>
      </c>
      <c r="BU7" s="17">
        <f aca="true" t="shared" si="25" ref="BU7:BU18">AI7+BB7</f>
        <v>0</v>
      </c>
      <c r="BV7" s="17">
        <f aca="true" t="shared" si="26" ref="BV7:BV18">AJ7+BC7</f>
        <v>0</v>
      </c>
      <c r="BW7" s="75" t="s">
        <v>106</v>
      </c>
      <c r="BX7" s="17">
        <f aca="true" t="shared" si="27" ref="BX7:BX18">AL7+BE7</f>
        <v>856112</v>
      </c>
      <c r="BY7" s="17">
        <f aca="true" t="shared" si="28" ref="BY7:BY18">AM7+BF7</f>
        <v>169395</v>
      </c>
      <c r="BZ7" s="17">
        <f aca="true" t="shared" si="29" ref="BZ7:BZ18">AN7+BG7</f>
        <v>234312</v>
      </c>
      <c r="CA7" s="17">
        <f aca="true" t="shared" si="30" ref="CA7:CA18">AO7+BH7</f>
        <v>0</v>
      </c>
      <c r="CB7" s="17">
        <f aca="true" t="shared" si="31" ref="CB7:CB18">AP7+BI7</f>
        <v>234312</v>
      </c>
      <c r="CC7" s="17">
        <f aca="true" t="shared" si="32" ref="CC7:CC18">AQ7+BJ7</f>
        <v>0</v>
      </c>
      <c r="CD7" s="17">
        <f aca="true" t="shared" si="33" ref="CD7:CD18">AR7+BK7</f>
        <v>1260</v>
      </c>
      <c r="CE7" s="17">
        <f aca="true" t="shared" si="34" ref="CE7:CE18">AS7+BL7</f>
        <v>451145</v>
      </c>
      <c r="CF7" s="17">
        <f aca="true" t="shared" si="35" ref="CF7:CF18">AT7+BM7</f>
        <v>0</v>
      </c>
      <c r="CG7" s="75" t="s">
        <v>106</v>
      </c>
      <c r="CH7" s="17">
        <f aca="true" t="shared" si="36" ref="CH7:CH18">AV7+BO7</f>
        <v>11778</v>
      </c>
      <c r="CI7" s="17">
        <f aca="true" t="shared" si="37" ref="CI7:CI18">AW7+BP7</f>
        <v>894745</v>
      </c>
    </row>
    <row r="8" spans="1:87" ht="13.5">
      <c r="A8" s="74" t="s">
        <v>78</v>
      </c>
      <c r="B8" s="102" t="s">
        <v>230</v>
      </c>
      <c r="C8" s="101" t="s">
        <v>226</v>
      </c>
      <c r="D8" s="17">
        <f t="shared" si="0"/>
        <v>107672</v>
      </c>
      <c r="E8" s="17">
        <f t="shared" si="1"/>
        <v>107672</v>
      </c>
      <c r="F8" s="17"/>
      <c r="G8" s="17"/>
      <c r="H8" s="17"/>
      <c r="I8" s="17"/>
      <c r="J8" s="17">
        <v>40995</v>
      </c>
      <c r="K8" s="17">
        <v>107672</v>
      </c>
      <c r="L8" s="17"/>
      <c r="M8" s="17">
        <f t="shared" si="2"/>
        <v>80816</v>
      </c>
      <c r="N8" s="17">
        <f>O8+P8+Q8+R8+T8</f>
        <v>80816</v>
      </c>
      <c r="O8" s="17"/>
      <c r="P8" s="17"/>
      <c r="Q8" s="17"/>
      <c r="R8" s="17">
        <v>184</v>
      </c>
      <c r="S8" s="17">
        <v>33907</v>
      </c>
      <c r="T8" s="17">
        <v>80632</v>
      </c>
      <c r="U8" s="17"/>
      <c r="V8" s="17">
        <f t="shared" si="3"/>
        <v>188488</v>
      </c>
      <c r="W8" s="17">
        <f t="shared" si="4"/>
        <v>188488</v>
      </c>
      <c r="X8" s="17">
        <f t="shared" si="5"/>
        <v>0</v>
      </c>
      <c r="Y8" s="17">
        <f t="shared" si="6"/>
        <v>0</v>
      </c>
      <c r="Z8" s="17">
        <f t="shared" si="7"/>
        <v>0</v>
      </c>
      <c r="AA8" s="17">
        <f t="shared" si="8"/>
        <v>184</v>
      </c>
      <c r="AB8" s="17">
        <f t="shared" si="8"/>
        <v>74902</v>
      </c>
      <c r="AC8" s="17">
        <f t="shared" si="9"/>
        <v>188304</v>
      </c>
      <c r="AD8" s="17">
        <f t="shared" si="10"/>
        <v>0</v>
      </c>
      <c r="AE8" s="17">
        <f t="shared" si="11"/>
        <v>73818</v>
      </c>
      <c r="AF8" s="17">
        <f t="shared" si="12"/>
        <v>73818</v>
      </c>
      <c r="AG8" s="17">
        <v>73818</v>
      </c>
      <c r="AH8" s="17"/>
      <c r="AI8" s="17"/>
      <c r="AJ8" s="17"/>
      <c r="AK8" s="75" t="s">
        <v>178</v>
      </c>
      <c r="AL8" s="17">
        <f t="shared" si="13"/>
        <v>12428</v>
      </c>
      <c r="AM8" s="17">
        <v>11236</v>
      </c>
      <c r="AN8" s="75">
        <f t="shared" si="14"/>
        <v>0</v>
      </c>
      <c r="AO8" s="17"/>
      <c r="AP8" s="17"/>
      <c r="AQ8" s="17"/>
      <c r="AR8" s="17"/>
      <c r="AS8" s="17"/>
      <c r="AT8" s="17">
        <v>1192</v>
      </c>
      <c r="AU8" s="75" t="s">
        <v>178</v>
      </c>
      <c r="AV8" s="17">
        <v>62421</v>
      </c>
      <c r="AW8" s="17">
        <f t="shared" si="15"/>
        <v>148667</v>
      </c>
      <c r="AX8" s="17">
        <f t="shared" si="16"/>
        <v>16275</v>
      </c>
      <c r="AY8" s="17">
        <f t="shared" si="17"/>
        <v>16275</v>
      </c>
      <c r="AZ8" s="17">
        <v>16275</v>
      </c>
      <c r="BA8" s="17"/>
      <c r="BB8" s="17"/>
      <c r="BC8" s="17"/>
      <c r="BD8" s="75" t="s">
        <v>178</v>
      </c>
      <c r="BE8" s="17">
        <f t="shared" si="18"/>
        <v>59207</v>
      </c>
      <c r="BF8" s="17">
        <v>7064</v>
      </c>
      <c r="BG8" s="75">
        <f t="shared" si="19"/>
        <v>10799</v>
      </c>
      <c r="BH8" s="17"/>
      <c r="BI8" s="17">
        <v>10799</v>
      </c>
      <c r="BJ8" s="17"/>
      <c r="BK8" s="17"/>
      <c r="BL8" s="17">
        <v>41296</v>
      </c>
      <c r="BM8" s="17">
        <v>48</v>
      </c>
      <c r="BN8" s="75" t="s">
        <v>178</v>
      </c>
      <c r="BO8" s="17">
        <v>39241</v>
      </c>
      <c r="BP8" s="17">
        <f t="shared" si="20"/>
        <v>114723</v>
      </c>
      <c r="BQ8" s="17">
        <f t="shared" si="21"/>
        <v>90093</v>
      </c>
      <c r="BR8" s="17">
        <f t="shared" si="22"/>
        <v>90093</v>
      </c>
      <c r="BS8" s="17">
        <f t="shared" si="23"/>
        <v>90093</v>
      </c>
      <c r="BT8" s="17">
        <f t="shared" si="24"/>
        <v>0</v>
      </c>
      <c r="BU8" s="17">
        <f t="shared" si="25"/>
        <v>0</v>
      </c>
      <c r="BV8" s="17">
        <f t="shared" si="26"/>
        <v>0</v>
      </c>
      <c r="BW8" s="75" t="s">
        <v>106</v>
      </c>
      <c r="BX8" s="17">
        <f t="shared" si="27"/>
        <v>71635</v>
      </c>
      <c r="BY8" s="17">
        <f t="shared" si="28"/>
        <v>18300</v>
      </c>
      <c r="BZ8" s="17">
        <f t="shared" si="29"/>
        <v>10799</v>
      </c>
      <c r="CA8" s="17">
        <f t="shared" si="30"/>
        <v>0</v>
      </c>
      <c r="CB8" s="17">
        <f t="shared" si="31"/>
        <v>10799</v>
      </c>
      <c r="CC8" s="17">
        <f t="shared" si="32"/>
        <v>0</v>
      </c>
      <c r="CD8" s="17">
        <f t="shared" si="33"/>
        <v>0</v>
      </c>
      <c r="CE8" s="17">
        <f t="shared" si="34"/>
        <v>41296</v>
      </c>
      <c r="CF8" s="17">
        <f t="shared" si="35"/>
        <v>1240</v>
      </c>
      <c r="CG8" s="75" t="s">
        <v>106</v>
      </c>
      <c r="CH8" s="17">
        <f t="shared" si="36"/>
        <v>101662</v>
      </c>
      <c r="CI8" s="17">
        <f t="shared" si="37"/>
        <v>263390</v>
      </c>
    </row>
    <row r="9" spans="1:87" ht="13.5">
      <c r="A9" s="74" t="s">
        <v>78</v>
      </c>
      <c r="B9" s="102" t="s">
        <v>231</v>
      </c>
      <c r="C9" s="101" t="s">
        <v>227</v>
      </c>
      <c r="D9" s="17">
        <f t="shared" si="0"/>
        <v>36038</v>
      </c>
      <c r="E9" s="17">
        <f t="shared" si="1"/>
        <v>35966</v>
      </c>
      <c r="F9" s="17"/>
      <c r="G9" s="17"/>
      <c r="H9" s="17"/>
      <c r="I9" s="17">
        <v>10827</v>
      </c>
      <c r="J9" s="17">
        <v>126600</v>
      </c>
      <c r="K9" s="17">
        <v>25139</v>
      </c>
      <c r="L9" s="17">
        <v>72</v>
      </c>
      <c r="M9" s="17">
        <f t="shared" si="2"/>
        <v>17251</v>
      </c>
      <c r="N9" s="17">
        <f>O9+P9+Q9+R9+T9</f>
        <v>17251</v>
      </c>
      <c r="O9" s="17"/>
      <c r="P9" s="17"/>
      <c r="Q9" s="17"/>
      <c r="R9" s="17">
        <v>11251</v>
      </c>
      <c r="S9" s="17">
        <v>62356</v>
      </c>
      <c r="T9" s="17">
        <v>6000</v>
      </c>
      <c r="U9" s="17"/>
      <c r="V9" s="17">
        <f t="shared" si="3"/>
        <v>53289</v>
      </c>
      <c r="W9" s="17">
        <f t="shared" si="4"/>
        <v>53217</v>
      </c>
      <c r="X9" s="17">
        <f t="shared" si="5"/>
        <v>0</v>
      </c>
      <c r="Y9" s="17">
        <f t="shared" si="6"/>
        <v>0</v>
      </c>
      <c r="Z9" s="17">
        <f t="shared" si="7"/>
        <v>0</v>
      </c>
      <c r="AA9" s="17">
        <f t="shared" si="8"/>
        <v>22078</v>
      </c>
      <c r="AB9" s="17">
        <f t="shared" si="8"/>
        <v>188956</v>
      </c>
      <c r="AC9" s="17">
        <f t="shared" si="9"/>
        <v>31139</v>
      </c>
      <c r="AD9" s="17">
        <f t="shared" si="10"/>
        <v>72</v>
      </c>
      <c r="AE9" s="17">
        <f t="shared" si="11"/>
        <v>0</v>
      </c>
      <c r="AF9" s="17">
        <f t="shared" si="12"/>
        <v>0</v>
      </c>
      <c r="AG9" s="17"/>
      <c r="AH9" s="17"/>
      <c r="AI9" s="17"/>
      <c r="AJ9" s="17"/>
      <c r="AK9" s="75" t="s">
        <v>178</v>
      </c>
      <c r="AL9" s="17">
        <f t="shared" si="13"/>
        <v>162638</v>
      </c>
      <c r="AM9" s="17">
        <v>17644</v>
      </c>
      <c r="AN9" s="75">
        <f t="shared" si="14"/>
        <v>109541</v>
      </c>
      <c r="AO9" s="17"/>
      <c r="AP9" s="17">
        <v>102264</v>
      </c>
      <c r="AQ9" s="17">
        <v>7277</v>
      </c>
      <c r="AR9" s="17">
        <v>2200</v>
      </c>
      <c r="AS9" s="17">
        <v>33253</v>
      </c>
      <c r="AT9" s="17"/>
      <c r="AU9" s="75" t="s">
        <v>178</v>
      </c>
      <c r="AV9" s="17"/>
      <c r="AW9" s="17">
        <f t="shared" si="15"/>
        <v>162638</v>
      </c>
      <c r="AX9" s="17">
        <f t="shared" si="16"/>
        <v>0</v>
      </c>
      <c r="AY9" s="17">
        <f t="shared" si="17"/>
        <v>0</v>
      </c>
      <c r="AZ9" s="17"/>
      <c r="BA9" s="17"/>
      <c r="BB9" s="17"/>
      <c r="BC9" s="17"/>
      <c r="BD9" s="75" t="s">
        <v>178</v>
      </c>
      <c r="BE9" s="17">
        <f t="shared" si="18"/>
        <v>79607</v>
      </c>
      <c r="BF9" s="17">
        <v>12306</v>
      </c>
      <c r="BG9" s="75">
        <f t="shared" si="19"/>
        <v>56880</v>
      </c>
      <c r="BH9" s="17"/>
      <c r="BI9" s="17">
        <v>56780</v>
      </c>
      <c r="BJ9" s="17">
        <v>100</v>
      </c>
      <c r="BK9" s="17"/>
      <c r="BL9" s="17">
        <v>10421</v>
      </c>
      <c r="BM9" s="17"/>
      <c r="BN9" s="75" t="s">
        <v>178</v>
      </c>
      <c r="BO9" s="17"/>
      <c r="BP9" s="17">
        <f t="shared" si="20"/>
        <v>79607</v>
      </c>
      <c r="BQ9" s="17">
        <f t="shared" si="21"/>
        <v>0</v>
      </c>
      <c r="BR9" s="17">
        <f t="shared" si="22"/>
        <v>0</v>
      </c>
      <c r="BS9" s="17">
        <f t="shared" si="23"/>
        <v>0</v>
      </c>
      <c r="BT9" s="17">
        <f t="shared" si="24"/>
        <v>0</v>
      </c>
      <c r="BU9" s="17">
        <f t="shared" si="25"/>
        <v>0</v>
      </c>
      <c r="BV9" s="17">
        <f t="shared" si="26"/>
        <v>0</v>
      </c>
      <c r="BW9" s="75" t="s">
        <v>106</v>
      </c>
      <c r="BX9" s="17">
        <f t="shared" si="27"/>
        <v>242245</v>
      </c>
      <c r="BY9" s="17">
        <f t="shared" si="28"/>
        <v>29950</v>
      </c>
      <c r="BZ9" s="17">
        <f t="shared" si="29"/>
        <v>166421</v>
      </c>
      <c r="CA9" s="17">
        <f t="shared" si="30"/>
        <v>0</v>
      </c>
      <c r="CB9" s="17">
        <f t="shared" si="31"/>
        <v>159044</v>
      </c>
      <c r="CC9" s="17">
        <f t="shared" si="32"/>
        <v>7377</v>
      </c>
      <c r="CD9" s="17">
        <f t="shared" si="33"/>
        <v>2200</v>
      </c>
      <c r="CE9" s="17">
        <f t="shared" si="34"/>
        <v>43674</v>
      </c>
      <c r="CF9" s="17">
        <f t="shared" si="35"/>
        <v>0</v>
      </c>
      <c r="CG9" s="75" t="s">
        <v>106</v>
      </c>
      <c r="CH9" s="17">
        <f t="shared" si="36"/>
        <v>0</v>
      </c>
      <c r="CI9" s="17">
        <f t="shared" si="37"/>
        <v>242245</v>
      </c>
    </row>
    <row r="10" spans="1:87" ht="13.5">
      <c r="A10" s="74" t="s">
        <v>78</v>
      </c>
      <c r="B10" s="102" t="s">
        <v>232</v>
      </c>
      <c r="C10" s="101" t="s">
        <v>228</v>
      </c>
      <c r="D10" s="17">
        <f t="shared" si="0"/>
        <v>10764</v>
      </c>
      <c r="E10" s="17">
        <f t="shared" si="1"/>
        <v>10764</v>
      </c>
      <c r="F10" s="17"/>
      <c r="G10" s="17"/>
      <c r="H10" s="17"/>
      <c r="I10" s="17">
        <v>1835</v>
      </c>
      <c r="J10" s="17">
        <v>76390</v>
      </c>
      <c r="K10" s="17">
        <v>8929</v>
      </c>
      <c r="L10" s="17"/>
      <c r="M10" s="17">
        <f t="shared" si="2"/>
        <v>17937</v>
      </c>
      <c r="N10" s="17">
        <f>O10+P10+Q10+R10+T10</f>
        <v>17937</v>
      </c>
      <c r="O10" s="17"/>
      <c r="P10" s="17"/>
      <c r="Q10" s="17"/>
      <c r="R10" s="17">
        <v>15185</v>
      </c>
      <c r="S10" s="17">
        <v>28630</v>
      </c>
      <c r="T10" s="17">
        <v>2752</v>
      </c>
      <c r="U10" s="17"/>
      <c r="V10" s="17">
        <f t="shared" si="3"/>
        <v>28701</v>
      </c>
      <c r="W10" s="17">
        <f t="shared" si="4"/>
        <v>28701</v>
      </c>
      <c r="X10" s="17">
        <f t="shared" si="5"/>
        <v>0</v>
      </c>
      <c r="Y10" s="17">
        <f t="shared" si="6"/>
        <v>0</v>
      </c>
      <c r="Z10" s="17">
        <f t="shared" si="7"/>
        <v>0</v>
      </c>
      <c r="AA10" s="17">
        <f t="shared" si="8"/>
        <v>17020</v>
      </c>
      <c r="AB10" s="17">
        <f t="shared" si="8"/>
        <v>105020</v>
      </c>
      <c r="AC10" s="17">
        <f t="shared" si="9"/>
        <v>11681</v>
      </c>
      <c r="AD10" s="17">
        <f t="shared" si="10"/>
        <v>0</v>
      </c>
      <c r="AE10" s="17">
        <f t="shared" si="11"/>
        <v>4919</v>
      </c>
      <c r="AF10" s="17">
        <f t="shared" si="12"/>
        <v>4919</v>
      </c>
      <c r="AG10" s="17">
        <v>4919</v>
      </c>
      <c r="AH10" s="17"/>
      <c r="AI10" s="17"/>
      <c r="AJ10" s="17"/>
      <c r="AK10" s="75" t="s">
        <v>178</v>
      </c>
      <c r="AL10" s="17">
        <f t="shared" si="13"/>
        <v>81735</v>
      </c>
      <c r="AM10" s="17">
        <v>21290</v>
      </c>
      <c r="AN10" s="75">
        <f t="shared" si="14"/>
        <v>58443</v>
      </c>
      <c r="AO10" s="17">
        <v>5237</v>
      </c>
      <c r="AP10" s="17">
        <v>24264</v>
      </c>
      <c r="AQ10" s="17">
        <v>28942</v>
      </c>
      <c r="AR10" s="17"/>
      <c r="AS10" s="17">
        <v>2002</v>
      </c>
      <c r="AT10" s="17"/>
      <c r="AU10" s="75" t="s">
        <v>178</v>
      </c>
      <c r="AV10" s="17">
        <v>500</v>
      </c>
      <c r="AW10" s="17">
        <f t="shared" si="15"/>
        <v>87154</v>
      </c>
      <c r="AX10" s="17">
        <f t="shared" si="16"/>
        <v>0</v>
      </c>
      <c r="AY10" s="17">
        <f t="shared" si="17"/>
        <v>0</v>
      </c>
      <c r="AZ10" s="17"/>
      <c r="BA10" s="17"/>
      <c r="BB10" s="17"/>
      <c r="BC10" s="17"/>
      <c r="BD10" s="75" t="s">
        <v>178</v>
      </c>
      <c r="BE10" s="17">
        <f t="shared" si="18"/>
        <v>45717</v>
      </c>
      <c r="BF10" s="17">
        <v>10566</v>
      </c>
      <c r="BG10" s="75">
        <f t="shared" si="19"/>
        <v>32019</v>
      </c>
      <c r="BH10" s="17">
        <v>12038</v>
      </c>
      <c r="BI10" s="17">
        <v>19981</v>
      </c>
      <c r="BJ10" s="17"/>
      <c r="BK10" s="17"/>
      <c r="BL10" s="17">
        <v>3132</v>
      </c>
      <c r="BM10" s="17"/>
      <c r="BN10" s="75" t="s">
        <v>178</v>
      </c>
      <c r="BO10" s="17">
        <v>850</v>
      </c>
      <c r="BP10" s="17">
        <f t="shared" si="20"/>
        <v>46567</v>
      </c>
      <c r="BQ10" s="17">
        <f t="shared" si="21"/>
        <v>4919</v>
      </c>
      <c r="BR10" s="17">
        <f t="shared" si="22"/>
        <v>4919</v>
      </c>
      <c r="BS10" s="17">
        <f t="shared" si="23"/>
        <v>4919</v>
      </c>
      <c r="BT10" s="17">
        <f t="shared" si="24"/>
        <v>0</v>
      </c>
      <c r="BU10" s="17">
        <f t="shared" si="25"/>
        <v>0</v>
      </c>
      <c r="BV10" s="17">
        <f t="shared" si="26"/>
        <v>0</v>
      </c>
      <c r="BW10" s="75" t="s">
        <v>106</v>
      </c>
      <c r="BX10" s="17">
        <f t="shared" si="27"/>
        <v>127452</v>
      </c>
      <c r="BY10" s="17">
        <f t="shared" si="28"/>
        <v>31856</v>
      </c>
      <c r="BZ10" s="17">
        <f t="shared" si="29"/>
        <v>90462</v>
      </c>
      <c r="CA10" s="17">
        <f t="shared" si="30"/>
        <v>17275</v>
      </c>
      <c r="CB10" s="17">
        <f t="shared" si="31"/>
        <v>44245</v>
      </c>
      <c r="CC10" s="17">
        <f t="shared" si="32"/>
        <v>28942</v>
      </c>
      <c r="CD10" s="17">
        <f t="shared" si="33"/>
        <v>0</v>
      </c>
      <c r="CE10" s="17">
        <f t="shared" si="34"/>
        <v>5134</v>
      </c>
      <c r="CF10" s="17">
        <f t="shared" si="35"/>
        <v>0</v>
      </c>
      <c r="CG10" s="75" t="s">
        <v>106</v>
      </c>
      <c r="CH10" s="17">
        <f t="shared" si="36"/>
        <v>1350</v>
      </c>
      <c r="CI10" s="17">
        <f t="shared" si="37"/>
        <v>133721</v>
      </c>
    </row>
    <row r="11" spans="1:87" ht="13.5">
      <c r="A11" s="74" t="s">
        <v>78</v>
      </c>
      <c r="B11" s="102" t="s">
        <v>233</v>
      </c>
      <c r="C11" s="101" t="s">
        <v>141</v>
      </c>
      <c r="D11" s="17">
        <f t="shared" si="0"/>
        <v>0</v>
      </c>
      <c r="E11" s="17">
        <f t="shared" si="1"/>
        <v>0</v>
      </c>
      <c r="F11" s="17"/>
      <c r="G11" s="17"/>
      <c r="H11" s="17"/>
      <c r="I11" s="17"/>
      <c r="J11" s="17">
        <v>0</v>
      </c>
      <c r="K11" s="17"/>
      <c r="L11" s="17"/>
      <c r="M11" s="17">
        <f t="shared" si="2"/>
        <v>0</v>
      </c>
      <c r="N11" s="17">
        <f aca="true" t="shared" si="38" ref="N11:N23">O11+P11+Q11+R11+T11</f>
        <v>0</v>
      </c>
      <c r="O11" s="17">
        <v>0</v>
      </c>
      <c r="P11" s="17">
        <v>0</v>
      </c>
      <c r="Q11" s="17">
        <v>0</v>
      </c>
      <c r="R11" s="17">
        <v>0</v>
      </c>
      <c r="S11" s="17">
        <v>534120</v>
      </c>
      <c r="T11" s="17">
        <v>0</v>
      </c>
      <c r="U11" s="17">
        <v>0</v>
      </c>
      <c r="V11" s="17">
        <f t="shared" si="3"/>
        <v>0</v>
      </c>
      <c r="W11" s="17">
        <f t="shared" si="4"/>
        <v>0</v>
      </c>
      <c r="X11" s="17">
        <f t="shared" si="5"/>
        <v>0</v>
      </c>
      <c r="Y11" s="17">
        <f t="shared" si="6"/>
        <v>0</v>
      </c>
      <c r="Z11" s="17">
        <f t="shared" si="7"/>
        <v>0</v>
      </c>
      <c r="AA11" s="17">
        <f t="shared" si="8"/>
        <v>0</v>
      </c>
      <c r="AB11" s="17">
        <f t="shared" si="8"/>
        <v>534120</v>
      </c>
      <c r="AC11" s="17">
        <f t="shared" si="9"/>
        <v>0</v>
      </c>
      <c r="AD11" s="17">
        <f t="shared" si="10"/>
        <v>0</v>
      </c>
      <c r="AE11" s="17">
        <f t="shared" si="11"/>
        <v>0</v>
      </c>
      <c r="AF11" s="17">
        <f t="shared" si="12"/>
        <v>0</v>
      </c>
      <c r="AG11" s="17"/>
      <c r="AH11" s="17"/>
      <c r="AI11" s="17"/>
      <c r="AJ11" s="17"/>
      <c r="AK11" s="75" t="s">
        <v>178</v>
      </c>
      <c r="AL11" s="17">
        <f t="shared" si="13"/>
        <v>0</v>
      </c>
      <c r="AM11" s="17"/>
      <c r="AN11" s="75">
        <f t="shared" si="14"/>
        <v>0</v>
      </c>
      <c r="AO11" s="17"/>
      <c r="AP11" s="17"/>
      <c r="AQ11" s="17"/>
      <c r="AR11" s="17"/>
      <c r="AS11" s="17"/>
      <c r="AT11" s="17"/>
      <c r="AU11" s="75" t="s">
        <v>178</v>
      </c>
      <c r="AV11" s="17"/>
      <c r="AW11" s="17">
        <f t="shared" si="15"/>
        <v>0</v>
      </c>
      <c r="AX11" s="17">
        <f t="shared" si="16"/>
        <v>103426</v>
      </c>
      <c r="AY11" s="17">
        <f t="shared" si="17"/>
        <v>103426</v>
      </c>
      <c r="AZ11" s="17">
        <v>103426</v>
      </c>
      <c r="BA11" s="17">
        <v>0</v>
      </c>
      <c r="BB11" s="17">
        <v>0</v>
      </c>
      <c r="BC11" s="17">
        <v>0</v>
      </c>
      <c r="BD11" s="75" t="s">
        <v>178</v>
      </c>
      <c r="BE11" s="17">
        <f t="shared" si="18"/>
        <v>430694</v>
      </c>
      <c r="BF11" s="17">
        <v>159987</v>
      </c>
      <c r="BG11" s="75">
        <f t="shared" si="19"/>
        <v>203633</v>
      </c>
      <c r="BH11" s="17">
        <v>0</v>
      </c>
      <c r="BI11" s="17">
        <v>203633</v>
      </c>
      <c r="BJ11" s="17">
        <v>0</v>
      </c>
      <c r="BK11" s="17">
        <v>0</v>
      </c>
      <c r="BL11" s="17">
        <v>41160</v>
      </c>
      <c r="BM11" s="17">
        <v>25914</v>
      </c>
      <c r="BN11" s="75" t="s">
        <v>178</v>
      </c>
      <c r="BO11" s="17">
        <v>0</v>
      </c>
      <c r="BP11" s="17">
        <f t="shared" si="20"/>
        <v>534120</v>
      </c>
      <c r="BQ11" s="17">
        <f t="shared" si="21"/>
        <v>103426</v>
      </c>
      <c r="BR11" s="17">
        <f t="shared" si="22"/>
        <v>103426</v>
      </c>
      <c r="BS11" s="17">
        <f t="shared" si="23"/>
        <v>103426</v>
      </c>
      <c r="BT11" s="17">
        <f t="shared" si="24"/>
        <v>0</v>
      </c>
      <c r="BU11" s="17">
        <f t="shared" si="25"/>
        <v>0</v>
      </c>
      <c r="BV11" s="17">
        <f t="shared" si="26"/>
        <v>0</v>
      </c>
      <c r="BW11" s="75" t="s">
        <v>106</v>
      </c>
      <c r="BX11" s="17">
        <f t="shared" si="27"/>
        <v>430694</v>
      </c>
      <c r="BY11" s="17">
        <f t="shared" si="28"/>
        <v>159987</v>
      </c>
      <c r="BZ11" s="17">
        <f t="shared" si="29"/>
        <v>203633</v>
      </c>
      <c r="CA11" s="17">
        <f t="shared" si="30"/>
        <v>0</v>
      </c>
      <c r="CB11" s="17">
        <f t="shared" si="31"/>
        <v>203633</v>
      </c>
      <c r="CC11" s="17">
        <f t="shared" si="32"/>
        <v>0</v>
      </c>
      <c r="CD11" s="17">
        <f t="shared" si="33"/>
        <v>0</v>
      </c>
      <c r="CE11" s="17">
        <f t="shared" si="34"/>
        <v>41160</v>
      </c>
      <c r="CF11" s="17">
        <f t="shared" si="35"/>
        <v>25914</v>
      </c>
      <c r="CG11" s="75" t="s">
        <v>106</v>
      </c>
      <c r="CH11" s="17">
        <f t="shared" si="36"/>
        <v>0</v>
      </c>
      <c r="CI11" s="17">
        <f t="shared" si="37"/>
        <v>534120</v>
      </c>
    </row>
    <row r="12" spans="1:87" ht="13.5">
      <c r="A12" s="74" t="s">
        <v>78</v>
      </c>
      <c r="B12" s="102" t="s">
        <v>234</v>
      </c>
      <c r="C12" s="101" t="s">
        <v>142</v>
      </c>
      <c r="D12" s="17">
        <f t="shared" si="0"/>
        <v>0</v>
      </c>
      <c r="E12" s="17">
        <f t="shared" si="1"/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f t="shared" si="2"/>
        <v>11260</v>
      </c>
      <c r="N12" s="17">
        <f t="shared" si="38"/>
        <v>8292</v>
      </c>
      <c r="O12" s="17">
        <v>0</v>
      </c>
      <c r="P12" s="17">
        <v>0</v>
      </c>
      <c r="Q12" s="17">
        <v>0</v>
      </c>
      <c r="R12" s="17">
        <v>8292</v>
      </c>
      <c r="S12" s="17">
        <v>237683</v>
      </c>
      <c r="T12" s="17">
        <v>0</v>
      </c>
      <c r="U12" s="17">
        <v>2968</v>
      </c>
      <c r="V12" s="17">
        <f t="shared" si="3"/>
        <v>11260</v>
      </c>
      <c r="W12" s="17">
        <f t="shared" si="4"/>
        <v>8292</v>
      </c>
      <c r="X12" s="17">
        <f t="shared" si="5"/>
        <v>0</v>
      </c>
      <c r="Y12" s="17">
        <f t="shared" si="6"/>
        <v>0</v>
      </c>
      <c r="Z12" s="17">
        <f t="shared" si="7"/>
        <v>0</v>
      </c>
      <c r="AA12" s="17">
        <f t="shared" si="8"/>
        <v>8292</v>
      </c>
      <c r="AB12" s="17">
        <f t="shared" si="8"/>
        <v>237683</v>
      </c>
      <c r="AC12" s="17">
        <f t="shared" si="9"/>
        <v>0</v>
      </c>
      <c r="AD12" s="17">
        <f t="shared" si="10"/>
        <v>2968</v>
      </c>
      <c r="AE12" s="17">
        <f t="shared" si="11"/>
        <v>0</v>
      </c>
      <c r="AF12" s="17">
        <f t="shared" si="12"/>
        <v>0</v>
      </c>
      <c r="AG12" s="17">
        <v>0</v>
      </c>
      <c r="AH12" s="17">
        <v>0</v>
      </c>
      <c r="AI12" s="17">
        <v>0</v>
      </c>
      <c r="AJ12" s="17">
        <v>0</v>
      </c>
      <c r="AK12" s="75" t="s">
        <v>178</v>
      </c>
      <c r="AL12" s="17">
        <f t="shared" si="13"/>
        <v>0</v>
      </c>
      <c r="AM12" s="17">
        <v>0</v>
      </c>
      <c r="AN12" s="75">
        <f t="shared" si="14"/>
        <v>0</v>
      </c>
      <c r="AO12" s="17">
        <v>0</v>
      </c>
      <c r="AP12" s="17">
        <v>0</v>
      </c>
      <c r="AQ12" s="17">
        <v>0</v>
      </c>
      <c r="AR12" s="17">
        <v>0</v>
      </c>
      <c r="AS12" s="17">
        <v>0</v>
      </c>
      <c r="AT12" s="17">
        <v>0</v>
      </c>
      <c r="AU12" s="75" t="s">
        <v>178</v>
      </c>
      <c r="AV12" s="17">
        <v>0</v>
      </c>
      <c r="AW12" s="17">
        <f t="shared" si="15"/>
        <v>0</v>
      </c>
      <c r="AX12" s="17">
        <f t="shared" si="16"/>
        <v>0</v>
      </c>
      <c r="AY12" s="17">
        <f t="shared" si="17"/>
        <v>0</v>
      </c>
      <c r="AZ12" s="17">
        <v>0</v>
      </c>
      <c r="BA12" s="17">
        <v>0</v>
      </c>
      <c r="BB12" s="17">
        <v>0</v>
      </c>
      <c r="BC12" s="17">
        <v>0</v>
      </c>
      <c r="BD12" s="75" t="s">
        <v>178</v>
      </c>
      <c r="BE12" s="17">
        <f t="shared" si="18"/>
        <v>248943</v>
      </c>
      <c r="BF12" s="17">
        <v>77982</v>
      </c>
      <c r="BG12" s="75">
        <f t="shared" si="19"/>
        <v>160394</v>
      </c>
      <c r="BH12" s="17">
        <v>0</v>
      </c>
      <c r="BI12" s="17">
        <v>160394</v>
      </c>
      <c r="BJ12" s="17">
        <v>0</v>
      </c>
      <c r="BK12" s="17">
        <v>0</v>
      </c>
      <c r="BL12" s="17">
        <v>10567</v>
      </c>
      <c r="BM12" s="17">
        <v>0</v>
      </c>
      <c r="BN12" s="75" t="s">
        <v>178</v>
      </c>
      <c r="BO12" s="17">
        <v>0</v>
      </c>
      <c r="BP12" s="17">
        <f t="shared" si="20"/>
        <v>248943</v>
      </c>
      <c r="BQ12" s="17">
        <f t="shared" si="21"/>
        <v>0</v>
      </c>
      <c r="BR12" s="17">
        <f t="shared" si="22"/>
        <v>0</v>
      </c>
      <c r="BS12" s="17">
        <f t="shared" si="23"/>
        <v>0</v>
      </c>
      <c r="BT12" s="17">
        <f t="shared" si="24"/>
        <v>0</v>
      </c>
      <c r="BU12" s="17">
        <f t="shared" si="25"/>
        <v>0</v>
      </c>
      <c r="BV12" s="17">
        <f t="shared" si="26"/>
        <v>0</v>
      </c>
      <c r="BW12" s="75" t="s">
        <v>106</v>
      </c>
      <c r="BX12" s="17">
        <f t="shared" si="27"/>
        <v>248943</v>
      </c>
      <c r="BY12" s="17">
        <f t="shared" si="28"/>
        <v>77982</v>
      </c>
      <c r="BZ12" s="17">
        <f t="shared" si="29"/>
        <v>160394</v>
      </c>
      <c r="CA12" s="17">
        <f t="shared" si="30"/>
        <v>0</v>
      </c>
      <c r="CB12" s="17">
        <f t="shared" si="31"/>
        <v>160394</v>
      </c>
      <c r="CC12" s="17">
        <f t="shared" si="32"/>
        <v>0</v>
      </c>
      <c r="CD12" s="17">
        <f t="shared" si="33"/>
        <v>0</v>
      </c>
      <c r="CE12" s="17">
        <f t="shared" si="34"/>
        <v>10567</v>
      </c>
      <c r="CF12" s="17">
        <f t="shared" si="35"/>
        <v>0</v>
      </c>
      <c r="CG12" s="75" t="s">
        <v>106</v>
      </c>
      <c r="CH12" s="17">
        <f t="shared" si="36"/>
        <v>0</v>
      </c>
      <c r="CI12" s="17">
        <f t="shared" si="37"/>
        <v>248943</v>
      </c>
    </row>
    <row r="13" spans="1:87" ht="13.5">
      <c r="A13" s="74" t="s">
        <v>78</v>
      </c>
      <c r="B13" s="102" t="s">
        <v>235</v>
      </c>
      <c r="C13" s="101" t="s">
        <v>143</v>
      </c>
      <c r="D13" s="17">
        <f t="shared" si="0"/>
        <v>0</v>
      </c>
      <c r="E13" s="17">
        <f t="shared" si="1"/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f t="shared" si="2"/>
        <v>25265</v>
      </c>
      <c r="N13" s="17">
        <f t="shared" si="38"/>
        <v>16364</v>
      </c>
      <c r="O13" s="17">
        <v>0</v>
      </c>
      <c r="P13" s="17">
        <v>0</v>
      </c>
      <c r="Q13" s="17">
        <v>0</v>
      </c>
      <c r="R13" s="17">
        <v>16364</v>
      </c>
      <c r="S13" s="17">
        <v>157740</v>
      </c>
      <c r="T13" s="17">
        <v>0</v>
      </c>
      <c r="U13" s="17">
        <v>8901</v>
      </c>
      <c r="V13" s="17">
        <f t="shared" si="3"/>
        <v>25265</v>
      </c>
      <c r="W13" s="17">
        <f t="shared" si="4"/>
        <v>16364</v>
      </c>
      <c r="X13" s="17">
        <f t="shared" si="5"/>
        <v>0</v>
      </c>
      <c r="Y13" s="17">
        <f t="shared" si="6"/>
        <v>0</v>
      </c>
      <c r="Z13" s="17">
        <f t="shared" si="7"/>
        <v>0</v>
      </c>
      <c r="AA13" s="17">
        <f t="shared" si="8"/>
        <v>16364</v>
      </c>
      <c r="AB13" s="17">
        <f t="shared" si="8"/>
        <v>157740</v>
      </c>
      <c r="AC13" s="17">
        <f t="shared" si="9"/>
        <v>0</v>
      </c>
      <c r="AD13" s="17">
        <f t="shared" si="10"/>
        <v>8901</v>
      </c>
      <c r="AE13" s="17">
        <f t="shared" si="11"/>
        <v>0</v>
      </c>
      <c r="AF13" s="17">
        <f t="shared" si="12"/>
        <v>0</v>
      </c>
      <c r="AG13" s="17">
        <v>0</v>
      </c>
      <c r="AH13" s="17">
        <v>0</v>
      </c>
      <c r="AI13" s="17">
        <v>0</v>
      </c>
      <c r="AJ13" s="17">
        <v>0</v>
      </c>
      <c r="AK13" s="75" t="s">
        <v>178</v>
      </c>
      <c r="AL13" s="17">
        <f t="shared" si="13"/>
        <v>0</v>
      </c>
      <c r="AM13" s="17">
        <v>0</v>
      </c>
      <c r="AN13" s="75">
        <f t="shared" si="14"/>
        <v>0</v>
      </c>
      <c r="AO13" s="17">
        <v>0</v>
      </c>
      <c r="AP13" s="17">
        <v>0</v>
      </c>
      <c r="AQ13" s="17">
        <v>0</v>
      </c>
      <c r="AR13" s="17">
        <v>0</v>
      </c>
      <c r="AS13" s="17">
        <v>0</v>
      </c>
      <c r="AT13" s="17">
        <v>0</v>
      </c>
      <c r="AU13" s="75" t="s">
        <v>178</v>
      </c>
      <c r="AV13" s="17">
        <v>0</v>
      </c>
      <c r="AW13" s="17">
        <f t="shared" si="15"/>
        <v>0</v>
      </c>
      <c r="AX13" s="17">
        <f t="shared" si="16"/>
        <v>0</v>
      </c>
      <c r="AY13" s="17">
        <f t="shared" si="17"/>
        <v>0</v>
      </c>
      <c r="AZ13" s="17">
        <v>0</v>
      </c>
      <c r="BA13" s="17">
        <v>0</v>
      </c>
      <c r="BB13" s="17">
        <v>0</v>
      </c>
      <c r="BC13" s="17">
        <v>0</v>
      </c>
      <c r="BD13" s="75" t="s">
        <v>178</v>
      </c>
      <c r="BE13" s="17">
        <f t="shared" si="18"/>
        <v>146093</v>
      </c>
      <c r="BF13" s="17">
        <v>57587</v>
      </c>
      <c r="BG13" s="75">
        <f t="shared" si="19"/>
        <v>88446</v>
      </c>
      <c r="BH13" s="17">
        <v>0</v>
      </c>
      <c r="BI13" s="17">
        <v>88446</v>
      </c>
      <c r="BJ13" s="17">
        <v>0</v>
      </c>
      <c r="BK13" s="17">
        <v>0</v>
      </c>
      <c r="BL13" s="17">
        <v>60</v>
      </c>
      <c r="BM13" s="17">
        <v>0</v>
      </c>
      <c r="BN13" s="75" t="s">
        <v>178</v>
      </c>
      <c r="BO13" s="17">
        <v>36912</v>
      </c>
      <c r="BP13" s="17">
        <f t="shared" si="20"/>
        <v>183005</v>
      </c>
      <c r="BQ13" s="17">
        <f t="shared" si="21"/>
        <v>0</v>
      </c>
      <c r="BR13" s="17">
        <f t="shared" si="22"/>
        <v>0</v>
      </c>
      <c r="BS13" s="17">
        <f t="shared" si="23"/>
        <v>0</v>
      </c>
      <c r="BT13" s="17">
        <f t="shared" si="24"/>
        <v>0</v>
      </c>
      <c r="BU13" s="17">
        <f t="shared" si="25"/>
        <v>0</v>
      </c>
      <c r="BV13" s="17">
        <f t="shared" si="26"/>
        <v>0</v>
      </c>
      <c r="BW13" s="75" t="s">
        <v>106</v>
      </c>
      <c r="BX13" s="17">
        <f t="shared" si="27"/>
        <v>146093</v>
      </c>
      <c r="BY13" s="17">
        <f t="shared" si="28"/>
        <v>57587</v>
      </c>
      <c r="BZ13" s="17">
        <f t="shared" si="29"/>
        <v>88446</v>
      </c>
      <c r="CA13" s="17">
        <f t="shared" si="30"/>
        <v>0</v>
      </c>
      <c r="CB13" s="17">
        <f t="shared" si="31"/>
        <v>88446</v>
      </c>
      <c r="CC13" s="17">
        <f t="shared" si="32"/>
        <v>0</v>
      </c>
      <c r="CD13" s="17">
        <f t="shared" si="33"/>
        <v>0</v>
      </c>
      <c r="CE13" s="17">
        <f t="shared" si="34"/>
        <v>60</v>
      </c>
      <c r="CF13" s="17">
        <f t="shared" si="35"/>
        <v>0</v>
      </c>
      <c r="CG13" s="75" t="s">
        <v>106</v>
      </c>
      <c r="CH13" s="17">
        <f t="shared" si="36"/>
        <v>36912</v>
      </c>
      <c r="CI13" s="17">
        <f t="shared" si="37"/>
        <v>183005</v>
      </c>
    </row>
    <row r="14" spans="1:87" ht="13.5">
      <c r="A14" s="74" t="s">
        <v>78</v>
      </c>
      <c r="B14" s="102" t="s">
        <v>236</v>
      </c>
      <c r="C14" s="101" t="s">
        <v>144</v>
      </c>
      <c r="D14" s="17">
        <f t="shared" si="0"/>
        <v>48720</v>
      </c>
      <c r="E14" s="17">
        <f t="shared" si="1"/>
        <v>31601</v>
      </c>
      <c r="F14" s="17"/>
      <c r="G14" s="17"/>
      <c r="H14" s="17"/>
      <c r="I14" s="17">
        <v>31491</v>
      </c>
      <c r="J14" s="17">
        <v>241631</v>
      </c>
      <c r="K14" s="17">
        <v>110</v>
      </c>
      <c r="L14" s="17">
        <v>17119</v>
      </c>
      <c r="M14" s="17">
        <f t="shared" si="2"/>
        <v>0</v>
      </c>
      <c r="N14" s="17">
        <f t="shared" si="38"/>
        <v>0</v>
      </c>
      <c r="O14" s="17"/>
      <c r="P14" s="17"/>
      <c r="Q14" s="17"/>
      <c r="R14" s="17"/>
      <c r="S14" s="17">
        <v>0</v>
      </c>
      <c r="T14" s="17"/>
      <c r="U14" s="17">
        <v>0</v>
      </c>
      <c r="V14" s="17">
        <f t="shared" si="3"/>
        <v>48720</v>
      </c>
      <c r="W14" s="17">
        <f t="shared" si="4"/>
        <v>31601</v>
      </c>
      <c r="X14" s="17">
        <f t="shared" si="5"/>
        <v>0</v>
      </c>
      <c r="Y14" s="17">
        <f t="shared" si="6"/>
        <v>0</v>
      </c>
      <c r="Z14" s="17">
        <f t="shared" si="7"/>
        <v>0</v>
      </c>
      <c r="AA14" s="17">
        <f t="shared" si="8"/>
        <v>31491</v>
      </c>
      <c r="AB14" s="17">
        <f t="shared" si="8"/>
        <v>241631</v>
      </c>
      <c r="AC14" s="17">
        <f t="shared" si="9"/>
        <v>110</v>
      </c>
      <c r="AD14" s="17">
        <f t="shared" si="10"/>
        <v>17119</v>
      </c>
      <c r="AE14" s="17">
        <f t="shared" si="11"/>
        <v>73720</v>
      </c>
      <c r="AF14" s="17">
        <f t="shared" si="12"/>
        <v>72672</v>
      </c>
      <c r="AG14" s="17">
        <v>72672</v>
      </c>
      <c r="AH14" s="17"/>
      <c r="AI14" s="17"/>
      <c r="AJ14" s="17">
        <v>1048</v>
      </c>
      <c r="AK14" s="75" t="s">
        <v>178</v>
      </c>
      <c r="AL14" s="17">
        <f t="shared" si="13"/>
        <v>204909</v>
      </c>
      <c r="AM14" s="17">
        <v>7119</v>
      </c>
      <c r="AN14" s="75">
        <f t="shared" si="14"/>
        <v>86503</v>
      </c>
      <c r="AO14" s="17"/>
      <c r="AP14" s="17">
        <v>55122</v>
      </c>
      <c r="AQ14" s="17">
        <v>31381</v>
      </c>
      <c r="AR14" s="17"/>
      <c r="AS14" s="17">
        <v>111287</v>
      </c>
      <c r="AT14" s="17"/>
      <c r="AU14" s="75" t="s">
        <v>178</v>
      </c>
      <c r="AV14" s="17">
        <v>11722</v>
      </c>
      <c r="AW14" s="17">
        <f t="shared" si="15"/>
        <v>290351</v>
      </c>
      <c r="AX14" s="17">
        <f t="shared" si="16"/>
        <v>0</v>
      </c>
      <c r="AY14" s="17">
        <f t="shared" si="17"/>
        <v>0</v>
      </c>
      <c r="AZ14" s="17"/>
      <c r="BA14" s="17"/>
      <c r="BB14" s="17"/>
      <c r="BC14" s="17"/>
      <c r="BD14" s="75" t="s">
        <v>178</v>
      </c>
      <c r="BE14" s="17">
        <f t="shared" si="18"/>
        <v>0</v>
      </c>
      <c r="BF14" s="17"/>
      <c r="BG14" s="75">
        <f t="shared" si="19"/>
        <v>0</v>
      </c>
      <c r="BH14" s="17"/>
      <c r="BI14" s="17"/>
      <c r="BJ14" s="17"/>
      <c r="BK14" s="17"/>
      <c r="BL14" s="17"/>
      <c r="BM14" s="17"/>
      <c r="BN14" s="75" t="s">
        <v>178</v>
      </c>
      <c r="BO14" s="17"/>
      <c r="BP14" s="17">
        <f t="shared" si="20"/>
        <v>0</v>
      </c>
      <c r="BQ14" s="17">
        <f t="shared" si="21"/>
        <v>73720</v>
      </c>
      <c r="BR14" s="17">
        <f t="shared" si="22"/>
        <v>72672</v>
      </c>
      <c r="BS14" s="17">
        <f t="shared" si="23"/>
        <v>72672</v>
      </c>
      <c r="BT14" s="17">
        <f t="shared" si="24"/>
        <v>0</v>
      </c>
      <c r="BU14" s="17">
        <f t="shared" si="25"/>
        <v>0</v>
      </c>
      <c r="BV14" s="17">
        <f t="shared" si="26"/>
        <v>1048</v>
      </c>
      <c r="BW14" s="75" t="s">
        <v>106</v>
      </c>
      <c r="BX14" s="17">
        <f t="shared" si="27"/>
        <v>204909</v>
      </c>
      <c r="BY14" s="17">
        <f t="shared" si="28"/>
        <v>7119</v>
      </c>
      <c r="BZ14" s="17">
        <f t="shared" si="29"/>
        <v>86503</v>
      </c>
      <c r="CA14" s="17">
        <f t="shared" si="30"/>
        <v>0</v>
      </c>
      <c r="CB14" s="17">
        <f t="shared" si="31"/>
        <v>55122</v>
      </c>
      <c r="CC14" s="17">
        <f t="shared" si="32"/>
        <v>31381</v>
      </c>
      <c r="CD14" s="17">
        <f t="shared" si="33"/>
        <v>0</v>
      </c>
      <c r="CE14" s="17">
        <f t="shared" si="34"/>
        <v>111287</v>
      </c>
      <c r="CF14" s="17">
        <f t="shared" si="35"/>
        <v>0</v>
      </c>
      <c r="CG14" s="75" t="s">
        <v>106</v>
      </c>
      <c r="CH14" s="17">
        <f t="shared" si="36"/>
        <v>11722</v>
      </c>
      <c r="CI14" s="17">
        <f t="shared" si="37"/>
        <v>290351</v>
      </c>
    </row>
    <row r="15" spans="1:87" ht="13.5">
      <c r="A15" s="74" t="s">
        <v>78</v>
      </c>
      <c r="B15" s="102" t="s">
        <v>237</v>
      </c>
      <c r="C15" s="101" t="s">
        <v>195</v>
      </c>
      <c r="D15" s="17">
        <f t="shared" si="0"/>
        <v>0</v>
      </c>
      <c r="E15" s="17">
        <f t="shared" si="1"/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f t="shared" si="2"/>
        <v>18304</v>
      </c>
      <c r="N15" s="17">
        <f t="shared" si="38"/>
        <v>6611</v>
      </c>
      <c r="O15" s="17">
        <v>0</v>
      </c>
      <c r="P15" s="17">
        <v>0</v>
      </c>
      <c r="Q15" s="17">
        <v>0</v>
      </c>
      <c r="R15" s="17">
        <v>6044</v>
      </c>
      <c r="S15" s="17">
        <v>214258</v>
      </c>
      <c r="T15" s="17">
        <v>567</v>
      </c>
      <c r="U15" s="17">
        <v>11693</v>
      </c>
      <c r="V15" s="17">
        <f t="shared" si="3"/>
        <v>18304</v>
      </c>
      <c r="W15" s="17">
        <f t="shared" si="4"/>
        <v>6611</v>
      </c>
      <c r="X15" s="17">
        <f t="shared" si="5"/>
        <v>0</v>
      </c>
      <c r="Y15" s="17">
        <f t="shared" si="6"/>
        <v>0</v>
      </c>
      <c r="Z15" s="17">
        <f t="shared" si="7"/>
        <v>0</v>
      </c>
      <c r="AA15" s="17">
        <f t="shared" si="8"/>
        <v>6044</v>
      </c>
      <c r="AB15" s="17">
        <f t="shared" si="8"/>
        <v>214258</v>
      </c>
      <c r="AC15" s="17">
        <f t="shared" si="9"/>
        <v>567</v>
      </c>
      <c r="AD15" s="17">
        <f t="shared" si="10"/>
        <v>11693</v>
      </c>
      <c r="AE15" s="17">
        <f t="shared" si="11"/>
        <v>0</v>
      </c>
      <c r="AF15" s="17">
        <f t="shared" si="12"/>
        <v>0</v>
      </c>
      <c r="AG15" s="17">
        <v>0</v>
      </c>
      <c r="AH15" s="17">
        <v>0</v>
      </c>
      <c r="AI15" s="17">
        <v>0</v>
      </c>
      <c r="AJ15" s="17">
        <v>0</v>
      </c>
      <c r="AK15" s="75" t="s">
        <v>178</v>
      </c>
      <c r="AL15" s="17">
        <f t="shared" si="13"/>
        <v>0</v>
      </c>
      <c r="AM15" s="17">
        <v>0</v>
      </c>
      <c r="AN15" s="75">
        <f t="shared" si="14"/>
        <v>0</v>
      </c>
      <c r="AO15" s="17">
        <v>0</v>
      </c>
      <c r="AP15" s="17">
        <v>0</v>
      </c>
      <c r="AQ15" s="17">
        <v>0</v>
      </c>
      <c r="AR15" s="17">
        <v>0</v>
      </c>
      <c r="AS15" s="17">
        <v>0</v>
      </c>
      <c r="AT15" s="17">
        <v>0</v>
      </c>
      <c r="AU15" s="75" t="s">
        <v>178</v>
      </c>
      <c r="AV15" s="17">
        <v>0</v>
      </c>
      <c r="AW15" s="17">
        <f t="shared" si="15"/>
        <v>0</v>
      </c>
      <c r="AX15" s="17">
        <f t="shared" si="16"/>
        <v>0</v>
      </c>
      <c r="AY15" s="17">
        <f t="shared" si="17"/>
        <v>0</v>
      </c>
      <c r="AZ15" s="17">
        <v>0</v>
      </c>
      <c r="BA15" s="17">
        <v>0</v>
      </c>
      <c r="BB15" s="17">
        <v>0</v>
      </c>
      <c r="BC15" s="17">
        <v>0</v>
      </c>
      <c r="BD15" s="75" t="s">
        <v>178</v>
      </c>
      <c r="BE15" s="17">
        <f t="shared" si="18"/>
        <v>221981</v>
      </c>
      <c r="BF15" s="17">
        <v>52174</v>
      </c>
      <c r="BG15" s="75">
        <f t="shared" si="19"/>
        <v>83967</v>
      </c>
      <c r="BH15" s="17">
        <v>0</v>
      </c>
      <c r="BI15" s="17">
        <v>83967</v>
      </c>
      <c r="BJ15" s="17">
        <v>0</v>
      </c>
      <c r="BK15" s="17">
        <v>0</v>
      </c>
      <c r="BL15" s="17">
        <v>31234</v>
      </c>
      <c r="BM15" s="17">
        <v>54606</v>
      </c>
      <c r="BN15" s="75" t="s">
        <v>178</v>
      </c>
      <c r="BO15" s="17">
        <v>10581</v>
      </c>
      <c r="BP15" s="17">
        <f t="shared" si="20"/>
        <v>232562</v>
      </c>
      <c r="BQ15" s="17">
        <f t="shared" si="21"/>
        <v>0</v>
      </c>
      <c r="BR15" s="17">
        <f t="shared" si="22"/>
        <v>0</v>
      </c>
      <c r="BS15" s="17">
        <f t="shared" si="23"/>
        <v>0</v>
      </c>
      <c r="BT15" s="17">
        <f t="shared" si="24"/>
        <v>0</v>
      </c>
      <c r="BU15" s="17">
        <f t="shared" si="25"/>
        <v>0</v>
      </c>
      <c r="BV15" s="17">
        <f t="shared" si="26"/>
        <v>0</v>
      </c>
      <c r="BW15" s="75" t="s">
        <v>106</v>
      </c>
      <c r="BX15" s="17">
        <f t="shared" si="27"/>
        <v>221981</v>
      </c>
      <c r="BY15" s="17">
        <f t="shared" si="28"/>
        <v>52174</v>
      </c>
      <c r="BZ15" s="17">
        <f t="shared" si="29"/>
        <v>83967</v>
      </c>
      <c r="CA15" s="17">
        <f t="shared" si="30"/>
        <v>0</v>
      </c>
      <c r="CB15" s="17">
        <f t="shared" si="31"/>
        <v>83967</v>
      </c>
      <c r="CC15" s="17">
        <f t="shared" si="32"/>
        <v>0</v>
      </c>
      <c r="CD15" s="17">
        <f t="shared" si="33"/>
        <v>0</v>
      </c>
      <c r="CE15" s="17">
        <f t="shared" si="34"/>
        <v>31234</v>
      </c>
      <c r="CF15" s="17">
        <f t="shared" si="35"/>
        <v>54606</v>
      </c>
      <c r="CG15" s="75" t="s">
        <v>106</v>
      </c>
      <c r="CH15" s="17">
        <f t="shared" si="36"/>
        <v>10581</v>
      </c>
      <c r="CI15" s="17">
        <f t="shared" si="37"/>
        <v>232562</v>
      </c>
    </row>
    <row r="16" spans="1:87" ht="13.5">
      <c r="A16" s="74" t="s">
        <v>78</v>
      </c>
      <c r="B16" s="102" t="s">
        <v>238</v>
      </c>
      <c r="C16" s="101" t="s">
        <v>196</v>
      </c>
      <c r="D16" s="17">
        <f t="shared" si="0"/>
        <v>8259</v>
      </c>
      <c r="E16" s="17">
        <f t="shared" si="1"/>
        <v>8029</v>
      </c>
      <c r="F16" s="17"/>
      <c r="G16" s="17"/>
      <c r="H16" s="17"/>
      <c r="I16" s="17">
        <v>8029</v>
      </c>
      <c r="J16" s="17">
        <v>266674</v>
      </c>
      <c r="K16" s="17"/>
      <c r="L16" s="17">
        <v>230</v>
      </c>
      <c r="M16" s="17">
        <f t="shared" si="2"/>
        <v>0</v>
      </c>
      <c r="N16" s="17">
        <f t="shared" si="38"/>
        <v>0</v>
      </c>
      <c r="O16" s="17"/>
      <c r="P16" s="17"/>
      <c r="Q16" s="17"/>
      <c r="R16" s="17"/>
      <c r="S16" s="17">
        <v>0</v>
      </c>
      <c r="T16" s="17"/>
      <c r="U16" s="17"/>
      <c r="V16" s="17">
        <f t="shared" si="3"/>
        <v>8259</v>
      </c>
      <c r="W16" s="17">
        <f t="shared" si="4"/>
        <v>8029</v>
      </c>
      <c r="X16" s="17">
        <f t="shared" si="5"/>
        <v>0</v>
      </c>
      <c r="Y16" s="17">
        <f t="shared" si="6"/>
        <v>0</v>
      </c>
      <c r="Z16" s="17">
        <f t="shared" si="7"/>
        <v>0</v>
      </c>
      <c r="AA16" s="17">
        <f t="shared" si="8"/>
        <v>8029</v>
      </c>
      <c r="AB16" s="17">
        <f t="shared" si="8"/>
        <v>266674</v>
      </c>
      <c r="AC16" s="17">
        <f t="shared" si="9"/>
        <v>0</v>
      </c>
      <c r="AD16" s="17">
        <f t="shared" si="10"/>
        <v>230</v>
      </c>
      <c r="AE16" s="17">
        <f t="shared" si="11"/>
        <v>0</v>
      </c>
      <c r="AF16" s="17">
        <f t="shared" si="12"/>
        <v>0</v>
      </c>
      <c r="AG16" s="17"/>
      <c r="AH16" s="17"/>
      <c r="AI16" s="17"/>
      <c r="AJ16" s="17"/>
      <c r="AK16" s="75" t="s">
        <v>178</v>
      </c>
      <c r="AL16" s="17">
        <f t="shared" si="13"/>
        <v>274933</v>
      </c>
      <c r="AM16" s="17">
        <v>73277</v>
      </c>
      <c r="AN16" s="75">
        <f t="shared" si="14"/>
        <v>86947</v>
      </c>
      <c r="AO16" s="17"/>
      <c r="AP16" s="17">
        <v>86947</v>
      </c>
      <c r="AQ16" s="17"/>
      <c r="AR16" s="17"/>
      <c r="AS16" s="17">
        <v>114709</v>
      </c>
      <c r="AT16" s="17"/>
      <c r="AU16" s="75" t="s">
        <v>178</v>
      </c>
      <c r="AV16" s="17"/>
      <c r="AW16" s="17">
        <f t="shared" si="15"/>
        <v>274933</v>
      </c>
      <c r="AX16" s="17">
        <f t="shared" si="16"/>
        <v>0</v>
      </c>
      <c r="AY16" s="17">
        <f t="shared" si="17"/>
        <v>0</v>
      </c>
      <c r="AZ16" s="17"/>
      <c r="BA16" s="17"/>
      <c r="BB16" s="17"/>
      <c r="BC16" s="17"/>
      <c r="BD16" s="75" t="s">
        <v>178</v>
      </c>
      <c r="BE16" s="17">
        <f t="shared" si="18"/>
        <v>0</v>
      </c>
      <c r="BF16" s="17"/>
      <c r="BG16" s="75">
        <f t="shared" si="19"/>
        <v>0</v>
      </c>
      <c r="BH16" s="17"/>
      <c r="BI16" s="17"/>
      <c r="BJ16" s="17"/>
      <c r="BK16" s="17"/>
      <c r="BL16" s="17"/>
      <c r="BM16" s="17"/>
      <c r="BN16" s="75" t="s">
        <v>178</v>
      </c>
      <c r="BO16" s="17"/>
      <c r="BP16" s="17">
        <f t="shared" si="20"/>
        <v>0</v>
      </c>
      <c r="BQ16" s="17">
        <f t="shared" si="21"/>
        <v>0</v>
      </c>
      <c r="BR16" s="17">
        <f t="shared" si="22"/>
        <v>0</v>
      </c>
      <c r="BS16" s="17">
        <f t="shared" si="23"/>
        <v>0</v>
      </c>
      <c r="BT16" s="17">
        <f t="shared" si="24"/>
        <v>0</v>
      </c>
      <c r="BU16" s="17">
        <f t="shared" si="25"/>
        <v>0</v>
      </c>
      <c r="BV16" s="17">
        <f t="shared" si="26"/>
        <v>0</v>
      </c>
      <c r="BW16" s="75" t="s">
        <v>106</v>
      </c>
      <c r="BX16" s="17">
        <f t="shared" si="27"/>
        <v>274933</v>
      </c>
      <c r="BY16" s="17">
        <f t="shared" si="28"/>
        <v>73277</v>
      </c>
      <c r="BZ16" s="17">
        <f t="shared" si="29"/>
        <v>86947</v>
      </c>
      <c r="CA16" s="17">
        <f t="shared" si="30"/>
        <v>0</v>
      </c>
      <c r="CB16" s="17">
        <f t="shared" si="31"/>
        <v>86947</v>
      </c>
      <c r="CC16" s="17">
        <f t="shared" si="32"/>
        <v>0</v>
      </c>
      <c r="CD16" s="17">
        <f t="shared" si="33"/>
        <v>0</v>
      </c>
      <c r="CE16" s="17">
        <f t="shared" si="34"/>
        <v>114709</v>
      </c>
      <c r="CF16" s="17">
        <f t="shared" si="35"/>
        <v>0</v>
      </c>
      <c r="CG16" s="75" t="s">
        <v>106</v>
      </c>
      <c r="CH16" s="17">
        <f t="shared" si="36"/>
        <v>0</v>
      </c>
      <c r="CI16" s="17">
        <f t="shared" si="37"/>
        <v>274933</v>
      </c>
    </row>
    <row r="17" spans="1:87" ht="13.5">
      <c r="A17" s="74" t="s">
        <v>78</v>
      </c>
      <c r="B17" s="102" t="s">
        <v>239</v>
      </c>
      <c r="C17" s="101" t="s">
        <v>197</v>
      </c>
      <c r="D17" s="17">
        <f t="shared" si="0"/>
        <v>0</v>
      </c>
      <c r="E17" s="17">
        <f t="shared" si="1"/>
        <v>0</v>
      </c>
      <c r="F17" s="17"/>
      <c r="G17" s="17"/>
      <c r="H17" s="17"/>
      <c r="I17" s="17"/>
      <c r="J17" s="17">
        <v>0</v>
      </c>
      <c r="K17" s="17"/>
      <c r="L17" s="17"/>
      <c r="M17" s="17">
        <f t="shared" si="2"/>
        <v>7658</v>
      </c>
      <c r="N17" s="17">
        <f t="shared" si="38"/>
        <v>14401</v>
      </c>
      <c r="O17" s="17"/>
      <c r="P17" s="17"/>
      <c r="Q17" s="17"/>
      <c r="R17" s="17">
        <v>1235</v>
      </c>
      <c r="S17" s="17">
        <v>16390</v>
      </c>
      <c r="T17" s="17">
        <v>13166</v>
      </c>
      <c r="U17" s="17">
        <v>-6743</v>
      </c>
      <c r="V17" s="17">
        <f t="shared" si="3"/>
        <v>7658</v>
      </c>
      <c r="W17" s="17">
        <f t="shared" si="4"/>
        <v>14401</v>
      </c>
      <c r="X17" s="17">
        <f t="shared" si="5"/>
        <v>0</v>
      </c>
      <c r="Y17" s="17">
        <f t="shared" si="6"/>
        <v>0</v>
      </c>
      <c r="Z17" s="17">
        <f t="shared" si="7"/>
        <v>0</v>
      </c>
      <c r="AA17" s="17">
        <f t="shared" si="8"/>
        <v>1235</v>
      </c>
      <c r="AB17" s="17">
        <f t="shared" si="8"/>
        <v>16390</v>
      </c>
      <c r="AC17" s="17">
        <f t="shared" si="9"/>
        <v>13166</v>
      </c>
      <c r="AD17" s="17">
        <f t="shared" si="10"/>
        <v>-6743</v>
      </c>
      <c r="AE17" s="17">
        <f t="shared" si="11"/>
        <v>0</v>
      </c>
      <c r="AF17" s="17">
        <f t="shared" si="12"/>
        <v>0</v>
      </c>
      <c r="AG17" s="17"/>
      <c r="AH17" s="17"/>
      <c r="AI17" s="17"/>
      <c r="AJ17" s="17"/>
      <c r="AK17" s="75" t="s">
        <v>178</v>
      </c>
      <c r="AL17" s="17">
        <f t="shared" si="13"/>
        <v>0</v>
      </c>
      <c r="AM17" s="17"/>
      <c r="AN17" s="75">
        <f t="shared" si="14"/>
        <v>0</v>
      </c>
      <c r="AO17" s="17"/>
      <c r="AP17" s="17"/>
      <c r="AQ17" s="17"/>
      <c r="AR17" s="17"/>
      <c r="AS17" s="17"/>
      <c r="AT17" s="17"/>
      <c r="AU17" s="75" t="s">
        <v>178</v>
      </c>
      <c r="AV17" s="17"/>
      <c r="AW17" s="17">
        <f t="shared" si="15"/>
        <v>0</v>
      </c>
      <c r="AX17" s="17">
        <f t="shared" si="16"/>
        <v>0</v>
      </c>
      <c r="AY17" s="17">
        <f t="shared" si="17"/>
        <v>0</v>
      </c>
      <c r="AZ17" s="17"/>
      <c r="BA17" s="17"/>
      <c r="BB17" s="17"/>
      <c r="BC17" s="17"/>
      <c r="BD17" s="75" t="s">
        <v>178</v>
      </c>
      <c r="BE17" s="17">
        <f t="shared" si="18"/>
        <v>24048</v>
      </c>
      <c r="BF17" s="17">
        <v>8737</v>
      </c>
      <c r="BG17" s="75">
        <f t="shared" si="19"/>
        <v>14984</v>
      </c>
      <c r="BH17" s="17"/>
      <c r="BI17" s="17">
        <v>14984</v>
      </c>
      <c r="BJ17" s="17"/>
      <c r="BK17" s="17"/>
      <c r="BL17" s="17">
        <v>327</v>
      </c>
      <c r="BM17" s="17"/>
      <c r="BN17" s="75" t="s">
        <v>178</v>
      </c>
      <c r="BO17" s="17"/>
      <c r="BP17" s="17">
        <f t="shared" si="20"/>
        <v>24048</v>
      </c>
      <c r="BQ17" s="17">
        <f t="shared" si="21"/>
        <v>0</v>
      </c>
      <c r="BR17" s="17">
        <f t="shared" si="22"/>
        <v>0</v>
      </c>
      <c r="BS17" s="17">
        <f t="shared" si="23"/>
        <v>0</v>
      </c>
      <c r="BT17" s="17">
        <f t="shared" si="24"/>
        <v>0</v>
      </c>
      <c r="BU17" s="17">
        <f t="shared" si="25"/>
        <v>0</v>
      </c>
      <c r="BV17" s="17">
        <f t="shared" si="26"/>
        <v>0</v>
      </c>
      <c r="BW17" s="75" t="s">
        <v>106</v>
      </c>
      <c r="BX17" s="17">
        <f t="shared" si="27"/>
        <v>24048</v>
      </c>
      <c r="BY17" s="17">
        <f t="shared" si="28"/>
        <v>8737</v>
      </c>
      <c r="BZ17" s="17">
        <f t="shared" si="29"/>
        <v>14984</v>
      </c>
      <c r="CA17" s="17">
        <f t="shared" si="30"/>
        <v>0</v>
      </c>
      <c r="CB17" s="17">
        <f t="shared" si="31"/>
        <v>14984</v>
      </c>
      <c r="CC17" s="17">
        <f t="shared" si="32"/>
        <v>0</v>
      </c>
      <c r="CD17" s="17">
        <f t="shared" si="33"/>
        <v>0</v>
      </c>
      <c r="CE17" s="17">
        <f t="shared" si="34"/>
        <v>327</v>
      </c>
      <c r="CF17" s="17">
        <f t="shared" si="35"/>
        <v>0</v>
      </c>
      <c r="CG17" s="75" t="s">
        <v>106</v>
      </c>
      <c r="CH17" s="17">
        <f t="shared" si="36"/>
        <v>0</v>
      </c>
      <c r="CI17" s="17">
        <f t="shared" si="37"/>
        <v>24048</v>
      </c>
    </row>
    <row r="18" spans="1:87" ht="13.5">
      <c r="A18" s="74" t="s">
        <v>78</v>
      </c>
      <c r="B18" s="102" t="s">
        <v>240</v>
      </c>
      <c r="C18" s="101" t="s">
        <v>198</v>
      </c>
      <c r="D18" s="17">
        <f t="shared" si="0"/>
        <v>-382746</v>
      </c>
      <c r="E18" s="17">
        <f t="shared" si="1"/>
        <v>36558</v>
      </c>
      <c r="F18" s="17"/>
      <c r="G18" s="17"/>
      <c r="H18" s="17"/>
      <c r="I18" s="17">
        <v>29073</v>
      </c>
      <c r="J18" s="17">
        <v>667210</v>
      </c>
      <c r="K18" s="17">
        <v>7485</v>
      </c>
      <c r="L18" s="17">
        <v>-419304</v>
      </c>
      <c r="M18" s="17">
        <f t="shared" si="2"/>
        <v>-52654</v>
      </c>
      <c r="N18" s="17">
        <f t="shared" si="38"/>
        <v>868</v>
      </c>
      <c r="O18" s="17"/>
      <c r="P18" s="17"/>
      <c r="Q18" s="17"/>
      <c r="R18" s="17">
        <v>867</v>
      </c>
      <c r="S18" s="17">
        <v>142638</v>
      </c>
      <c r="T18" s="17">
        <v>1</v>
      </c>
      <c r="U18" s="17">
        <v>-53522</v>
      </c>
      <c r="V18" s="17">
        <f t="shared" si="3"/>
        <v>-435400</v>
      </c>
      <c r="W18" s="17">
        <f t="shared" si="4"/>
        <v>37426</v>
      </c>
      <c r="X18" s="17">
        <f t="shared" si="5"/>
        <v>0</v>
      </c>
      <c r="Y18" s="17">
        <f t="shared" si="6"/>
        <v>0</v>
      </c>
      <c r="Z18" s="17">
        <f t="shared" si="7"/>
        <v>0</v>
      </c>
      <c r="AA18" s="17">
        <f t="shared" si="8"/>
        <v>29940</v>
      </c>
      <c r="AB18" s="17">
        <f t="shared" si="8"/>
        <v>809848</v>
      </c>
      <c r="AC18" s="17">
        <f t="shared" si="9"/>
        <v>7486</v>
      </c>
      <c r="AD18" s="17">
        <f t="shared" si="10"/>
        <v>-472826</v>
      </c>
      <c r="AE18" s="17">
        <f t="shared" si="11"/>
        <v>1837</v>
      </c>
      <c r="AF18" s="17">
        <f t="shared" si="12"/>
        <v>1837</v>
      </c>
      <c r="AG18" s="17">
        <v>1837</v>
      </c>
      <c r="AH18" s="17"/>
      <c r="AI18" s="17"/>
      <c r="AJ18" s="17"/>
      <c r="AK18" s="75" t="s">
        <v>178</v>
      </c>
      <c r="AL18" s="17">
        <f t="shared" si="13"/>
        <v>282627</v>
      </c>
      <c r="AM18" s="17">
        <v>19420</v>
      </c>
      <c r="AN18" s="75">
        <f t="shared" si="14"/>
        <v>185771</v>
      </c>
      <c r="AO18" s="17"/>
      <c r="AP18" s="17">
        <v>130341</v>
      </c>
      <c r="AQ18" s="17">
        <v>55430</v>
      </c>
      <c r="AR18" s="17"/>
      <c r="AS18" s="17">
        <v>77436</v>
      </c>
      <c r="AT18" s="17"/>
      <c r="AU18" s="75" t="s">
        <v>178</v>
      </c>
      <c r="AV18" s="17"/>
      <c r="AW18" s="17">
        <f t="shared" si="15"/>
        <v>284464</v>
      </c>
      <c r="AX18" s="17">
        <f t="shared" si="16"/>
        <v>0</v>
      </c>
      <c r="AY18" s="17">
        <f t="shared" si="17"/>
        <v>0</v>
      </c>
      <c r="AZ18" s="17"/>
      <c r="BA18" s="17"/>
      <c r="BB18" s="17"/>
      <c r="BC18" s="17"/>
      <c r="BD18" s="75" t="s">
        <v>178</v>
      </c>
      <c r="BE18" s="17">
        <f t="shared" si="18"/>
        <v>89984</v>
      </c>
      <c r="BF18" s="17">
        <v>39019</v>
      </c>
      <c r="BG18" s="75">
        <f t="shared" si="19"/>
        <v>50965</v>
      </c>
      <c r="BH18" s="17"/>
      <c r="BI18" s="17">
        <v>50965</v>
      </c>
      <c r="BJ18" s="17"/>
      <c r="BK18" s="17"/>
      <c r="BL18" s="17"/>
      <c r="BM18" s="17"/>
      <c r="BN18" s="75" t="s">
        <v>178</v>
      </c>
      <c r="BO18" s="17"/>
      <c r="BP18" s="17">
        <f t="shared" si="20"/>
        <v>89984</v>
      </c>
      <c r="BQ18" s="17">
        <f t="shared" si="21"/>
        <v>1837</v>
      </c>
      <c r="BR18" s="17">
        <f t="shared" si="22"/>
        <v>1837</v>
      </c>
      <c r="BS18" s="17">
        <f t="shared" si="23"/>
        <v>1837</v>
      </c>
      <c r="BT18" s="17">
        <f t="shared" si="24"/>
        <v>0</v>
      </c>
      <c r="BU18" s="17">
        <f t="shared" si="25"/>
        <v>0</v>
      </c>
      <c r="BV18" s="17">
        <f t="shared" si="26"/>
        <v>0</v>
      </c>
      <c r="BW18" s="75" t="s">
        <v>106</v>
      </c>
      <c r="BX18" s="17">
        <f t="shared" si="27"/>
        <v>372611</v>
      </c>
      <c r="BY18" s="17">
        <f t="shared" si="28"/>
        <v>58439</v>
      </c>
      <c r="BZ18" s="17">
        <f t="shared" si="29"/>
        <v>236736</v>
      </c>
      <c r="CA18" s="17">
        <f t="shared" si="30"/>
        <v>0</v>
      </c>
      <c r="CB18" s="17">
        <f t="shared" si="31"/>
        <v>181306</v>
      </c>
      <c r="CC18" s="17">
        <f t="shared" si="32"/>
        <v>55430</v>
      </c>
      <c r="CD18" s="17">
        <f t="shared" si="33"/>
        <v>0</v>
      </c>
      <c r="CE18" s="17">
        <f t="shared" si="34"/>
        <v>77436</v>
      </c>
      <c r="CF18" s="17">
        <f t="shared" si="35"/>
        <v>0</v>
      </c>
      <c r="CG18" s="75" t="s">
        <v>106</v>
      </c>
      <c r="CH18" s="17">
        <f t="shared" si="36"/>
        <v>0</v>
      </c>
      <c r="CI18" s="17">
        <f t="shared" si="37"/>
        <v>374448</v>
      </c>
    </row>
    <row r="19" spans="1:87" ht="13.5">
      <c r="A19" s="74" t="s">
        <v>78</v>
      </c>
      <c r="B19" s="102" t="s">
        <v>241</v>
      </c>
      <c r="C19" s="101" t="s">
        <v>215</v>
      </c>
      <c r="D19" s="17">
        <f>E19+L19</f>
        <v>5691</v>
      </c>
      <c r="E19" s="17">
        <f>F19+G19+H19+I19+K19</f>
        <v>5691</v>
      </c>
      <c r="F19" s="17"/>
      <c r="G19" s="17"/>
      <c r="H19" s="17"/>
      <c r="I19" s="17">
        <v>813</v>
      </c>
      <c r="J19" s="17">
        <v>157500</v>
      </c>
      <c r="K19" s="17">
        <v>4878</v>
      </c>
      <c r="L19" s="17"/>
      <c r="M19" s="17">
        <f>N19+U19</f>
        <v>17503</v>
      </c>
      <c r="N19" s="17">
        <f>O19+P19+Q19+R19+T19</f>
        <v>15514</v>
      </c>
      <c r="O19" s="17"/>
      <c r="P19" s="17"/>
      <c r="Q19" s="17"/>
      <c r="R19" s="17">
        <v>15514</v>
      </c>
      <c r="S19" s="17">
        <v>55000</v>
      </c>
      <c r="T19" s="17"/>
      <c r="U19" s="17">
        <v>1989</v>
      </c>
      <c r="V19" s="17">
        <f aca="true" t="shared" si="39" ref="V19:AD22">D19+M19</f>
        <v>23194</v>
      </c>
      <c r="W19" s="17">
        <f t="shared" si="39"/>
        <v>21205</v>
      </c>
      <c r="X19" s="17">
        <f t="shared" si="39"/>
        <v>0</v>
      </c>
      <c r="Y19" s="17">
        <f t="shared" si="39"/>
        <v>0</v>
      </c>
      <c r="Z19" s="17">
        <f t="shared" si="39"/>
        <v>0</v>
      </c>
      <c r="AA19" s="17">
        <f t="shared" si="39"/>
        <v>16327</v>
      </c>
      <c r="AB19" s="17">
        <f t="shared" si="39"/>
        <v>212500</v>
      </c>
      <c r="AC19" s="17">
        <f t="shared" si="39"/>
        <v>4878</v>
      </c>
      <c r="AD19" s="17">
        <f t="shared" si="39"/>
        <v>1989</v>
      </c>
      <c r="AE19" s="17">
        <f>AF19+AJ19</f>
        <v>0</v>
      </c>
      <c r="AF19" s="17">
        <f>SUM(AG19:AI19)</f>
        <v>0</v>
      </c>
      <c r="AG19" s="17"/>
      <c r="AH19" s="17"/>
      <c r="AI19" s="17"/>
      <c r="AJ19" s="17"/>
      <c r="AK19" s="75" t="s">
        <v>178</v>
      </c>
      <c r="AL19" s="17">
        <f>AM19+AN19+AR19+AS19+AT19</f>
        <v>145642</v>
      </c>
      <c r="AM19" s="17">
        <v>26090</v>
      </c>
      <c r="AN19" s="75">
        <f>SUM(AO19:AQ19)</f>
        <v>71020</v>
      </c>
      <c r="AO19" s="17">
        <v>1025</v>
      </c>
      <c r="AP19" s="17">
        <v>69995</v>
      </c>
      <c r="AQ19" s="17"/>
      <c r="AR19" s="17"/>
      <c r="AS19" s="17">
        <v>48532</v>
      </c>
      <c r="AT19" s="17"/>
      <c r="AU19" s="75" t="s">
        <v>178</v>
      </c>
      <c r="AV19" s="17">
        <v>17549</v>
      </c>
      <c r="AW19" s="17">
        <f>AE19+AL19+AV19</f>
        <v>163191</v>
      </c>
      <c r="AX19" s="17">
        <f>AY19+BC19</f>
        <v>0</v>
      </c>
      <c r="AY19" s="17">
        <f>SUM(AZ19:BB19)</f>
        <v>0</v>
      </c>
      <c r="AZ19" s="17"/>
      <c r="BA19" s="17"/>
      <c r="BB19" s="17"/>
      <c r="BC19" s="17"/>
      <c r="BD19" s="75" t="s">
        <v>178</v>
      </c>
      <c r="BE19" s="17">
        <f>BF19+BG19+BK19+BL19+BM19</f>
        <v>72503</v>
      </c>
      <c r="BF19" s="17">
        <v>21353</v>
      </c>
      <c r="BG19" s="75">
        <f>SUM(BH19:BJ19)</f>
        <v>46836</v>
      </c>
      <c r="BH19" s="17"/>
      <c r="BI19" s="17">
        <v>46836</v>
      </c>
      <c r="BJ19" s="17"/>
      <c r="BK19" s="17"/>
      <c r="BL19" s="17">
        <v>4314</v>
      </c>
      <c r="BM19" s="17"/>
      <c r="BN19" s="75" t="s">
        <v>178</v>
      </c>
      <c r="BO19" s="17"/>
      <c r="BP19" s="17">
        <f>AX19+BE19+BO19</f>
        <v>72503</v>
      </c>
      <c r="BQ19" s="17">
        <f aca="true" t="shared" si="40" ref="BQ19:BV22">AE19+AX19</f>
        <v>0</v>
      </c>
      <c r="BR19" s="17">
        <f t="shared" si="40"/>
        <v>0</v>
      </c>
      <c r="BS19" s="17">
        <f t="shared" si="40"/>
        <v>0</v>
      </c>
      <c r="BT19" s="17">
        <f t="shared" si="40"/>
        <v>0</v>
      </c>
      <c r="BU19" s="17">
        <f t="shared" si="40"/>
        <v>0</v>
      </c>
      <c r="BV19" s="17">
        <f t="shared" si="40"/>
        <v>0</v>
      </c>
      <c r="BW19" s="75" t="s">
        <v>106</v>
      </c>
      <c r="BX19" s="17">
        <f aca="true" t="shared" si="41" ref="BX19:CF22">AL19+BE19</f>
        <v>218145</v>
      </c>
      <c r="BY19" s="17">
        <f t="shared" si="41"/>
        <v>47443</v>
      </c>
      <c r="BZ19" s="17">
        <f t="shared" si="41"/>
        <v>117856</v>
      </c>
      <c r="CA19" s="17">
        <f t="shared" si="41"/>
        <v>1025</v>
      </c>
      <c r="CB19" s="17">
        <f t="shared" si="41"/>
        <v>116831</v>
      </c>
      <c r="CC19" s="17">
        <f t="shared" si="41"/>
        <v>0</v>
      </c>
      <c r="CD19" s="17">
        <f t="shared" si="41"/>
        <v>0</v>
      </c>
      <c r="CE19" s="17">
        <f t="shared" si="41"/>
        <v>52846</v>
      </c>
      <c r="CF19" s="17">
        <f t="shared" si="41"/>
        <v>0</v>
      </c>
      <c r="CG19" s="75" t="s">
        <v>106</v>
      </c>
      <c r="CH19" s="17">
        <f aca="true" t="shared" si="42" ref="CH19:CI22">AV19+BO19</f>
        <v>17549</v>
      </c>
      <c r="CI19" s="17">
        <f t="shared" si="42"/>
        <v>235694</v>
      </c>
    </row>
    <row r="20" spans="1:87" ht="13.5">
      <c r="A20" s="74" t="s">
        <v>78</v>
      </c>
      <c r="B20" s="102" t="s">
        <v>242</v>
      </c>
      <c r="C20" s="101" t="s">
        <v>216</v>
      </c>
      <c r="D20" s="17">
        <f>E20+L20</f>
        <v>53344</v>
      </c>
      <c r="E20" s="17">
        <f>F20+G20+H20+I20+K20</f>
        <v>8550</v>
      </c>
      <c r="F20" s="17"/>
      <c r="G20" s="17"/>
      <c r="H20" s="17"/>
      <c r="I20" s="17">
        <v>4765</v>
      </c>
      <c r="J20" s="17">
        <v>194477</v>
      </c>
      <c r="K20" s="17">
        <v>3785</v>
      </c>
      <c r="L20" s="17">
        <v>44794</v>
      </c>
      <c r="M20" s="17">
        <f>N20+U20</f>
        <v>46969</v>
      </c>
      <c r="N20" s="17">
        <f>O20+P20+Q20+R20+T20</f>
        <v>15467</v>
      </c>
      <c r="O20" s="17"/>
      <c r="P20" s="17"/>
      <c r="Q20" s="17"/>
      <c r="R20" s="17">
        <v>15367</v>
      </c>
      <c r="S20" s="17">
        <v>209151</v>
      </c>
      <c r="T20" s="17">
        <v>100</v>
      </c>
      <c r="U20" s="17">
        <v>31502</v>
      </c>
      <c r="V20" s="17">
        <f t="shared" si="39"/>
        <v>100313</v>
      </c>
      <c r="W20" s="17">
        <f t="shared" si="39"/>
        <v>24017</v>
      </c>
      <c r="X20" s="17">
        <f t="shared" si="39"/>
        <v>0</v>
      </c>
      <c r="Y20" s="17">
        <f t="shared" si="39"/>
        <v>0</v>
      </c>
      <c r="Z20" s="17">
        <f t="shared" si="39"/>
        <v>0</v>
      </c>
      <c r="AA20" s="17">
        <f t="shared" si="39"/>
        <v>20132</v>
      </c>
      <c r="AB20" s="17">
        <f t="shared" si="39"/>
        <v>403628</v>
      </c>
      <c r="AC20" s="17">
        <f t="shared" si="39"/>
        <v>3885</v>
      </c>
      <c r="AD20" s="17">
        <f t="shared" si="39"/>
        <v>76296</v>
      </c>
      <c r="AE20" s="17">
        <f>AF20+AJ20</f>
        <v>72250</v>
      </c>
      <c r="AF20" s="17">
        <f>SUM(AG20:AI20)</f>
        <v>72250</v>
      </c>
      <c r="AG20" s="17">
        <v>72250</v>
      </c>
      <c r="AH20" s="17"/>
      <c r="AI20" s="17"/>
      <c r="AJ20" s="17"/>
      <c r="AK20" s="75" t="s">
        <v>178</v>
      </c>
      <c r="AL20" s="17">
        <f>AM20+AN20+AR20+AS20+AT20</f>
        <v>170726</v>
      </c>
      <c r="AM20" s="17">
        <v>29362</v>
      </c>
      <c r="AN20" s="75">
        <f>SUM(AO20:AQ20)</f>
        <v>0</v>
      </c>
      <c r="AO20" s="17"/>
      <c r="AP20" s="17"/>
      <c r="AQ20" s="17"/>
      <c r="AR20" s="17"/>
      <c r="AS20" s="17">
        <v>90302</v>
      </c>
      <c r="AT20" s="17">
        <v>51062</v>
      </c>
      <c r="AU20" s="75" t="s">
        <v>178</v>
      </c>
      <c r="AV20" s="17">
        <v>4845</v>
      </c>
      <c r="AW20" s="17">
        <f>AE20+AL20+AV20</f>
        <v>247821</v>
      </c>
      <c r="AX20" s="17">
        <f>AY20+BC20</f>
        <v>0</v>
      </c>
      <c r="AY20" s="17">
        <f>SUM(AZ20:BB20)</f>
        <v>0</v>
      </c>
      <c r="AZ20" s="17"/>
      <c r="BA20" s="17"/>
      <c r="BB20" s="17"/>
      <c r="BC20" s="17"/>
      <c r="BD20" s="75" t="s">
        <v>178</v>
      </c>
      <c r="BE20" s="17">
        <f>BF20+BG20+BK20+BL20+BM20</f>
        <v>256120</v>
      </c>
      <c r="BF20" s="17">
        <v>77400</v>
      </c>
      <c r="BG20" s="75">
        <f>SUM(BH20:BJ20)</f>
        <v>0</v>
      </c>
      <c r="BH20" s="17"/>
      <c r="BI20" s="17"/>
      <c r="BJ20" s="17"/>
      <c r="BK20" s="17"/>
      <c r="BL20" s="17">
        <v>82614</v>
      </c>
      <c r="BM20" s="17">
        <v>96106</v>
      </c>
      <c r="BN20" s="75" t="s">
        <v>178</v>
      </c>
      <c r="BO20" s="17"/>
      <c r="BP20" s="17">
        <f>AX20+BE20+BO20</f>
        <v>256120</v>
      </c>
      <c r="BQ20" s="17">
        <f t="shared" si="40"/>
        <v>72250</v>
      </c>
      <c r="BR20" s="17">
        <f t="shared" si="40"/>
        <v>72250</v>
      </c>
      <c r="BS20" s="17">
        <f t="shared" si="40"/>
        <v>72250</v>
      </c>
      <c r="BT20" s="17">
        <f t="shared" si="40"/>
        <v>0</v>
      </c>
      <c r="BU20" s="17">
        <f t="shared" si="40"/>
        <v>0</v>
      </c>
      <c r="BV20" s="17">
        <f t="shared" si="40"/>
        <v>0</v>
      </c>
      <c r="BW20" s="75" t="s">
        <v>106</v>
      </c>
      <c r="BX20" s="17">
        <f t="shared" si="41"/>
        <v>426846</v>
      </c>
      <c r="BY20" s="17">
        <f t="shared" si="41"/>
        <v>106762</v>
      </c>
      <c r="BZ20" s="17">
        <f t="shared" si="41"/>
        <v>0</v>
      </c>
      <c r="CA20" s="17">
        <f t="shared" si="41"/>
        <v>0</v>
      </c>
      <c r="CB20" s="17">
        <f t="shared" si="41"/>
        <v>0</v>
      </c>
      <c r="CC20" s="17">
        <f t="shared" si="41"/>
        <v>0</v>
      </c>
      <c r="CD20" s="17">
        <f t="shared" si="41"/>
        <v>0</v>
      </c>
      <c r="CE20" s="17">
        <f t="shared" si="41"/>
        <v>172916</v>
      </c>
      <c r="CF20" s="17">
        <f t="shared" si="41"/>
        <v>147168</v>
      </c>
      <c r="CG20" s="75" t="s">
        <v>106</v>
      </c>
      <c r="CH20" s="17">
        <f t="shared" si="42"/>
        <v>4845</v>
      </c>
      <c r="CI20" s="17">
        <f t="shared" si="42"/>
        <v>503941</v>
      </c>
    </row>
    <row r="21" spans="1:87" ht="13.5">
      <c r="A21" s="74" t="s">
        <v>78</v>
      </c>
      <c r="B21" s="102" t="s">
        <v>243</v>
      </c>
      <c r="C21" s="101" t="s">
        <v>217</v>
      </c>
      <c r="D21" s="17">
        <f>E21+L21</f>
        <v>106050</v>
      </c>
      <c r="E21" s="17">
        <f>F21+G21+H21+I21+K21</f>
        <v>105022</v>
      </c>
      <c r="F21" s="17">
        <v>20448</v>
      </c>
      <c r="G21" s="17">
        <v>0</v>
      </c>
      <c r="H21" s="17">
        <v>51800</v>
      </c>
      <c r="I21" s="17">
        <v>32772</v>
      </c>
      <c r="J21" s="17">
        <v>238003</v>
      </c>
      <c r="K21" s="17">
        <v>2</v>
      </c>
      <c r="L21" s="17">
        <v>1028</v>
      </c>
      <c r="M21" s="17">
        <f>N21+U21</f>
        <v>0</v>
      </c>
      <c r="N21" s="17">
        <f>O21+P21+Q21+R21+T21</f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f t="shared" si="39"/>
        <v>106050</v>
      </c>
      <c r="W21" s="17">
        <f t="shared" si="39"/>
        <v>105022</v>
      </c>
      <c r="X21" s="17">
        <f t="shared" si="39"/>
        <v>20448</v>
      </c>
      <c r="Y21" s="17">
        <f t="shared" si="39"/>
        <v>0</v>
      </c>
      <c r="Z21" s="17">
        <f t="shared" si="39"/>
        <v>51800</v>
      </c>
      <c r="AA21" s="17">
        <f t="shared" si="39"/>
        <v>32772</v>
      </c>
      <c r="AB21" s="17">
        <f t="shared" si="39"/>
        <v>238003</v>
      </c>
      <c r="AC21" s="17">
        <f t="shared" si="39"/>
        <v>2</v>
      </c>
      <c r="AD21" s="17">
        <f t="shared" si="39"/>
        <v>1028</v>
      </c>
      <c r="AE21" s="17">
        <f>AF21+AJ21</f>
        <v>94448</v>
      </c>
      <c r="AF21" s="17">
        <f>SUM(AG21:AI21)</f>
        <v>89145</v>
      </c>
      <c r="AG21" s="17">
        <v>89145</v>
      </c>
      <c r="AH21" s="17">
        <v>0</v>
      </c>
      <c r="AI21" s="17">
        <v>0</v>
      </c>
      <c r="AJ21" s="17">
        <v>5303</v>
      </c>
      <c r="AK21" s="75" t="s">
        <v>178</v>
      </c>
      <c r="AL21" s="17">
        <f>AM21+AN21+AR21+AS21+AT21</f>
        <v>239558</v>
      </c>
      <c r="AM21" s="17">
        <v>22375</v>
      </c>
      <c r="AN21" s="75">
        <f>SUM(AO21:AQ21)</f>
        <v>96888</v>
      </c>
      <c r="AO21" s="17">
        <v>0</v>
      </c>
      <c r="AP21" s="17">
        <v>96365</v>
      </c>
      <c r="AQ21" s="17">
        <v>523</v>
      </c>
      <c r="AR21" s="17">
        <v>0</v>
      </c>
      <c r="AS21" s="17">
        <v>120295</v>
      </c>
      <c r="AT21" s="17">
        <v>0</v>
      </c>
      <c r="AU21" s="75" t="s">
        <v>178</v>
      </c>
      <c r="AV21" s="17">
        <v>10047</v>
      </c>
      <c r="AW21" s="17">
        <f>AE21+AL21+AV21</f>
        <v>344053</v>
      </c>
      <c r="AX21" s="17">
        <f>AY21+BC21</f>
        <v>0</v>
      </c>
      <c r="AY21" s="17">
        <f>SUM(AZ21:BB21)</f>
        <v>0</v>
      </c>
      <c r="AZ21" s="17">
        <v>0</v>
      </c>
      <c r="BA21" s="17">
        <v>0</v>
      </c>
      <c r="BB21" s="17">
        <v>0</v>
      </c>
      <c r="BC21" s="17">
        <v>0</v>
      </c>
      <c r="BD21" s="75" t="s">
        <v>178</v>
      </c>
      <c r="BE21" s="17">
        <f>BF21+BG21+BK21+BL21+BM21</f>
        <v>0</v>
      </c>
      <c r="BF21" s="17">
        <v>0</v>
      </c>
      <c r="BG21" s="75">
        <f>SUM(BH21:BJ21)</f>
        <v>0</v>
      </c>
      <c r="BH21" s="17">
        <v>0</v>
      </c>
      <c r="BI21" s="17">
        <v>0</v>
      </c>
      <c r="BJ21" s="17">
        <v>0</v>
      </c>
      <c r="BK21" s="17">
        <v>0</v>
      </c>
      <c r="BL21" s="17">
        <v>0</v>
      </c>
      <c r="BM21" s="17">
        <v>0</v>
      </c>
      <c r="BN21" s="75" t="s">
        <v>178</v>
      </c>
      <c r="BO21" s="17">
        <v>0</v>
      </c>
      <c r="BP21" s="17">
        <f>AX21+BE21+BO21</f>
        <v>0</v>
      </c>
      <c r="BQ21" s="17">
        <f t="shared" si="40"/>
        <v>94448</v>
      </c>
      <c r="BR21" s="17">
        <f t="shared" si="40"/>
        <v>89145</v>
      </c>
      <c r="BS21" s="17">
        <f t="shared" si="40"/>
        <v>89145</v>
      </c>
      <c r="BT21" s="17">
        <f t="shared" si="40"/>
        <v>0</v>
      </c>
      <c r="BU21" s="17">
        <f t="shared" si="40"/>
        <v>0</v>
      </c>
      <c r="BV21" s="17">
        <f t="shared" si="40"/>
        <v>5303</v>
      </c>
      <c r="BW21" s="75" t="s">
        <v>106</v>
      </c>
      <c r="BX21" s="17">
        <f t="shared" si="41"/>
        <v>239558</v>
      </c>
      <c r="BY21" s="17">
        <f t="shared" si="41"/>
        <v>22375</v>
      </c>
      <c r="BZ21" s="17">
        <f t="shared" si="41"/>
        <v>96888</v>
      </c>
      <c r="CA21" s="17">
        <f t="shared" si="41"/>
        <v>0</v>
      </c>
      <c r="CB21" s="17">
        <f t="shared" si="41"/>
        <v>96365</v>
      </c>
      <c r="CC21" s="17">
        <f t="shared" si="41"/>
        <v>523</v>
      </c>
      <c r="CD21" s="17">
        <f t="shared" si="41"/>
        <v>0</v>
      </c>
      <c r="CE21" s="17">
        <f t="shared" si="41"/>
        <v>120295</v>
      </c>
      <c r="CF21" s="17">
        <f t="shared" si="41"/>
        <v>0</v>
      </c>
      <c r="CG21" s="75" t="s">
        <v>106</v>
      </c>
      <c r="CH21" s="17">
        <f t="shared" si="42"/>
        <v>10047</v>
      </c>
      <c r="CI21" s="17">
        <f t="shared" si="42"/>
        <v>344053</v>
      </c>
    </row>
    <row r="22" spans="1:87" ht="13.5">
      <c r="A22" s="74" t="s">
        <v>78</v>
      </c>
      <c r="B22" s="102" t="s">
        <v>244</v>
      </c>
      <c r="C22" s="101" t="s">
        <v>218</v>
      </c>
      <c r="D22" s="17">
        <f>E22+L22</f>
        <v>24177</v>
      </c>
      <c r="E22" s="17">
        <f>F22+G22+H22+I22+K22</f>
        <v>24177</v>
      </c>
      <c r="F22" s="17"/>
      <c r="G22" s="17"/>
      <c r="H22" s="17"/>
      <c r="I22" s="17">
        <v>3445</v>
      </c>
      <c r="J22" s="17">
        <v>216397</v>
      </c>
      <c r="K22" s="17">
        <v>20732</v>
      </c>
      <c r="L22" s="17"/>
      <c r="M22" s="17">
        <f>N22+U22</f>
        <v>0</v>
      </c>
      <c r="N22" s="17">
        <f>O22+P22+Q22+R22+T22</f>
        <v>0</v>
      </c>
      <c r="O22" s="17"/>
      <c r="P22" s="17"/>
      <c r="Q22" s="17"/>
      <c r="R22" s="17"/>
      <c r="S22" s="17">
        <v>117456</v>
      </c>
      <c r="T22" s="17"/>
      <c r="U22" s="17"/>
      <c r="V22" s="17">
        <f t="shared" si="39"/>
        <v>24177</v>
      </c>
      <c r="W22" s="17">
        <f t="shared" si="39"/>
        <v>24177</v>
      </c>
      <c r="X22" s="17">
        <f t="shared" si="39"/>
        <v>0</v>
      </c>
      <c r="Y22" s="17">
        <f t="shared" si="39"/>
        <v>0</v>
      </c>
      <c r="Z22" s="17">
        <f t="shared" si="39"/>
        <v>0</v>
      </c>
      <c r="AA22" s="17">
        <f t="shared" si="39"/>
        <v>3445</v>
      </c>
      <c r="AB22" s="17">
        <f t="shared" si="39"/>
        <v>333853</v>
      </c>
      <c r="AC22" s="17">
        <f t="shared" si="39"/>
        <v>20732</v>
      </c>
      <c r="AD22" s="17">
        <f t="shared" si="39"/>
        <v>0</v>
      </c>
      <c r="AE22" s="17">
        <f>AF22+AJ22</f>
        <v>0</v>
      </c>
      <c r="AF22" s="17">
        <f>SUM(AG22:AI22)</f>
        <v>0</v>
      </c>
      <c r="AG22" s="17"/>
      <c r="AH22" s="17"/>
      <c r="AI22" s="17"/>
      <c r="AJ22" s="17"/>
      <c r="AK22" s="75" t="s">
        <v>178</v>
      </c>
      <c r="AL22" s="17">
        <f>AM22+AN22+AR22+AS22+AT22</f>
        <v>208717</v>
      </c>
      <c r="AM22" s="17">
        <v>65558</v>
      </c>
      <c r="AN22" s="75">
        <f>SUM(AO22:AQ22)</f>
        <v>97250</v>
      </c>
      <c r="AO22" s="17"/>
      <c r="AP22" s="17">
        <v>92970</v>
      </c>
      <c r="AQ22" s="17">
        <v>4280</v>
      </c>
      <c r="AR22" s="17"/>
      <c r="AS22" s="17">
        <v>44242</v>
      </c>
      <c r="AT22" s="17">
        <v>1667</v>
      </c>
      <c r="AU22" s="75" t="s">
        <v>178</v>
      </c>
      <c r="AV22" s="17">
        <v>31857</v>
      </c>
      <c r="AW22" s="17">
        <f>AE22+AL22+AV22</f>
        <v>240574</v>
      </c>
      <c r="AX22" s="17">
        <f>AY22+BC22</f>
        <v>0</v>
      </c>
      <c r="AY22" s="17">
        <f>SUM(AZ22:BB22)</f>
        <v>0</v>
      </c>
      <c r="AZ22" s="17"/>
      <c r="BA22" s="17"/>
      <c r="BB22" s="17"/>
      <c r="BC22" s="17"/>
      <c r="BD22" s="75" t="s">
        <v>178</v>
      </c>
      <c r="BE22" s="17">
        <f>BF22+BG22+BK22+BL22+BM22</f>
        <v>117456</v>
      </c>
      <c r="BF22" s="17">
        <v>29064</v>
      </c>
      <c r="BG22" s="75">
        <f>SUM(BH22:BJ22)</f>
        <v>87016</v>
      </c>
      <c r="BH22" s="17"/>
      <c r="BI22" s="17">
        <v>87016</v>
      </c>
      <c r="BJ22" s="17"/>
      <c r="BK22" s="17"/>
      <c r="BL22" s="17"/>
      <c r="BM22" s="17">
        <v>1376</v>
      </c>
      <c r="BN22" s="75" t="s">
        <v>178</v>
      </c>
      <c r="BO22" s="17"/>
      <c r="BP22" s="17">
        <f>AX22+BE22+BO22</f>
        <v>117456</v>
      </c>
      <c r="BQ22" s="17">
        <f t="shared" si="40"/>
        <v>0</v>
      </c>
      <c r="BR22" s="17">
        <f t="shared" si="40"/>
        <v>0</v>
      </c>
      <c r="BS22" s="17">
        <f t="shared" si="40"/>
        <v>0</v>
      </c>
      <c r="BT22" s="17">
        <f t="shared" si="40"/>
        <v>0</v>
      </c>
      <c r="BU22" s="17">
        <f t="shared" si="40"/>
        <v>0</v>
      </c>
      <c r="BV22" s="17">
        <f t="shared" si="40"/>
        <v>0</v>
      </c>
      <c r="BW22" s="75" t="s">
        <v>106</v>
      </c>
      <c r="BX22" s="17">
        <f t="shared" si="41"/>
        <v>326173</v>
      </c>
      <c r="BY22" s="17">
        <f t="shared" si="41"/>
        <v>94622</v>
      </c>
      <c r="BZ22" s="17">
        <f t="shared" si="41"/>
        <v>184266</v>
      </c>
      <c r="CA22" s="17">
        <f t="shared" si="41"/>
        <v>0</v>
      </c>
      <c r="CB22" s="17">
        <f t="shared" si="41"/>
        <v>179986</v>
      </c>
      <c r="CC22" s="17">
        <f t="shared" si="41"/>
        <v>4280</v>
      </c>
      <c r="CD22" s="17">
        <f t="shared" si="41"/>
        <v>0</v>
      </c>
      <c r="CE22" s="17">
        <f t="shared" si="41"/>
        <v>44242</v>
      </c>
      <c r="CF22" s="17">
        <f t="shared" si="41"/>
        <v>3043</v>
      </c>
      <c r="CG22" s="75" t="s">
        <v>106</v>
      </c>
      <c r="CH22" s="17">
        <f t="shared" si="42"/>
        <v>31857</v>
      </c>
      <c r="CI22" s="17">
        <f t="shared" si="42"/>
        <v>358030</v>
      </c>
    </row>
    <row r="23" spans="1:87" ht="13.5">
      <c r="A23" s="115" t="s">
        <v>200</v>
      </c>
      <c r="B23" s="115"/>
      <c r="C23" s="115"/>
      <c r="D23" s="17">
        <f t="shared" si="0"/>
        <v>180841</v>
      </c>
      <c r="E23" s="17">
        <f t="shared" si="1"/>
        <v>536902</v>
      </c>
      <c r="F23" s="17">
        <f aca="true" t="shared" si="43" ref="F23:L23">SUM(F7:F22)</f>
        <v>20448</v>
      </c>
      <c r="G23" s="17">
        <f t="shared" si="43"/>
        <v>0</v>
      </c>
      <c r="H23" s="17">
        <f t="shared" si="43"/>
        <v>51800</v>
      </c>
      <c r="I23" s="17">
        <f t="shared" si="43"/>
        <v>284818</v>
      </c>
      <c r="J23" s="17">
        <f t="shared" si="43"/>
        <v>2825754</v>
      </c>
      <c r="K23" s="17">
        <f t="shared" si="43"/>
        <v>179836</v>
      </c>
      <c r="L23" s="17">
        <f t="shared" si="43"/>
        <v>-356061</v>
      </c>
      <c r="M23" s="17">
        <f t="shared" si="2"/>
        <v>191407</v>
      </c>
      <c r="N23" s="17">
        <f t="shared" si="38"/>
        <v>194619</v>
      </c>
      <c r="O23" s="17">
        <f aca="true" t="shared" si="44" ref="O23:U23">SUM(O7:O22)</f>
        <v>0</v>
      </c>
      <c r="P23" s="17">
        <f t="shared" si="44"/>
        <v>0</v>
      </c>
      <c r="Q23" s="17">
        <f t="shared" si="44"/>
        <v>0</v>
      </c>
      <c r="R23" s="17">
        <f t="shared" si="44"/>
        <v>91401</v>
      </c>
      <c r="S23" s="17">
        <f t="shared" si="44"/>
        <v>1940227</v>
      </c>
      <c r="T23" s="17">
        <f t="shared" si="44"/>
        <v>103218</v>
      </c>
      <c r="U23" s="17">
        <f t="shared" si="44"/>
        <v>-3212</v>
      </c>
      <c r="V23" s="17">
        <f aca="true" t="shared" si="45" ref="V23:AB23">D23+M23</f>
        <v>372248</v>
      </c>
      <c r="W23" s="17">
        <f t="shared" si="45"/>
        <v>731521</v>
      </c>
      <c r="X23" s="17">
        <f t="shared" si="45"/>
        <v>20448</v>
      </c>
      <c r="Y23" s="17">
        <f t="shared" si="45"/>
        <v>0</v>
      </c>
      <c r="Z23" s="17">
        <f t="shared" si="45"/>
        <v>51800</v>
      </c>
      <c r="AA23" s="17">
        <f t="shared" si="45"/>
        <v>376219</v>
      </c>
      <c r="AB23" s="17">
        <f t="shared" si="45"/>
        <v>4765981</v>
      </c>
      <c r="AC23" s="17">
        <f t="shared" si="9"/>
        <v>283054</v>
      </c>
      <c r="AD23" s="17">
        <f t="shared" si="10"/>
        <v>-359273</v>
      </c>
      <c r="AE23" s="17">
        <f aca="true" t="shared" si="46" ref="AE23:BJ23">SUM(AE7:AE22)</f>
        <v>347847</v>
      </c>
      <c r="AF23" s="17">
        <f t="shared" si="46"/>
        <v>341496</v>
      </c>
      <c r="AG23" s="17">
        <f t="shared" si="46"/>
        <v>341496</v>
      </c>
      <c r="AH23" s="17">
        <f t="shared" si="46"/>
        <v>0</v>
      </c>
      <c r="AI23" s="17">
        <f t="shared" si="46"/>
        <v>0</v>
      </c>
      <c r="AJ23" s="17">
        <f t="shared" si="46"/>
        <v>6351</v>
      </c>
      <c r="AK23" s="17">
        <f t="shared" si="46"/>
        <v>0</v>
      </c>
      <c r="AL23" s="17">
        <f t="shared" si="46"/>
        <v>2519807</v>
      </c>
      <c r="AM23" s="17">
        <f t="shared" si="46"/>
        <v>423908</v>
      </c>
      <c r="AN23" s="17">
        <f t="shared" si="46"/>
        <v>983275</v>
      </c>
      <c r="AO23" s="17">
        <f t="shared" si="46"/>
        <v>6262</v>
      </c>
      <c r="AP23" s="17">
        <f t="shared" si="46"/>
        <v>849180</v>
      </c>
      <c r="AQ23" s="17">
        <f t="shared" si="46"/>
        <v>127833</v>
      </c>
      <c r="AR23" s="17">
        <f t="shared" si="46"/>
        <v>3460</v>
      </c>
      <c r="AS23" s="17">
        <f t="shared" si="46"/>
        <v>1055243</v>
      </c>
      <c r="AT23" s="17">
        <f t="shared" si="46"/>
        <v>53921</v>
      </c>
      <c r="AU23" s="17">
        <f t="shared" si="46"/>
        <v>0</v>
      </c>
      <c r="AV23" s="17">
        <f t="shared" si="46"/>
        <v>138941</v>
      </c>
      <c r="AW23" s="17">
        <f t="shared" si="46"/>
        <v>3006595</v>
      </c>
      <c r="AX23" s="17">
        <f t="shared" si="46"/>
        <v>119701</v>
      </c>
      <c r="AY23" s="17">
        <f t="shared" si="46"/>
        <v>119701</v>
      </c>
      <c r="AZ23" s="17">
        <f t="shared" si="46"/>
        <v>119701</v>
      </c>
      <c r="BA23" s="17">
        <f t="shared" si="46"/>
        <v>0</v>
      </c>
      <c r="BB23" s="17">
        <f t="shared" si="46"/>
        <v>0</v>
      </c>
      <c r="BC23" s="17">
        <f t="shared" si="46"/>
        <v>0</v>
      </c>
      <c r="BD23" s="17">
        <f t="shared" si="46"/>
        <v>0</v>
      </c>
      <c r="BE23" s="17">
        <f t="shared" si="46"/>
        <v>1912571</v>
      </c>
      <c r="BF23" s="17">
        <f t="shared" si="46"/>
        <v>592097</v>
      </c>
      <c r="BG23" s="17">
        <f t="shared" si="46"/>
        <v>879339</v>
      </c>
      <c r="BH23" s="17">
        <f t="shared" si="46"/>
        <v>12038</v>
      </c>
      <c r="BI23" s="17">
        <f t="shared" si="46"/>
        <v>867201</v>
      </c>
      <c r="BJ23" s="17">
        <f t="shared" si="46"/>
        <v>100</v>
      </c>
      <c r="BK23" s="17">
        <f aca="true" t="shared" si="47" ref="BK23:CI23">SUM(BK7:BK22)</f>
        <v>0</v>
      </c>
      <c r="BL23" s="17">
        <f t="shared" si="47"/>
        <v>263085</v>
      </c>
      <c r="BM23" s="17">
        <f t="shared" si="47"/>
        <v>178050</v>
      </c>
      <c r="BN23" s="17">
        <f t="shared" si="47"/>
        <v>0</v>
      </c>
      <c r="BO23" s="17">
        <f t="shared" si="47"/>
        <v>99362</v>
      </c>
      <c r="BP23" s="17">
        <f t="shared" si="47"/>
        <v>2131634</v>
      </c>
      <c r="BQ23" s="17">
        <f t="shared" si="47"/>
        <v>467548</v>
      </c>
      <c r="BR23" s="17">
        <f t="shared" si="47"/>
        <v>461197</v>
      </c>
      <c r="BS23" s="17">
        <f t="shared" si="47"/>
        <v>461197</v>
      </c>
      <c r="BT23" s="17">
        <f t="shared" si="47"/>
        <v>0</v>
      </c>
      <c r="BU23" s="17">
        <f t="shared" si="47"/>
        <v>0</v>
      </c>
      <c r="BV23" s="17">
        <f t="shared" si="47"/>
        <v>6351</v>
      </c>
      <c r="BW23" s="17">
        <f t="shared" si="47"/>
        <v>0</v>
      </c>
      <c r="BX23" s="17">
        <f t="shared" si="47"/>
        <v>4432378</v>
      </c>
      <c r="BY23" s="17">
        <f t="shared" si="47"/>
        <v>1016005</v>
      </c>
      <c r="BZ23" s="17">
        <f t="shared" si="47"/>
        <v>1862614</v>
      </c>
      <c r="CA23" s="17">
        <f t="shared" si="47"/>
        <v>18300</v>
      </c>
      <c r="CB23" s="17">
        <f t="shared" si="47"/>
        <v>1716381</v>
      </c>
      <c r="CC23" s="17">
        <f t="shared" si="47"/>
        <v>127933</v>
      </c>
      <c r="CD23" s="17">
        <f t="shared" si="47"/>
        <v>3460</v>
      </c>
      <c r="CE23" s="17">
        <f t="shared" si="47"/>
        <v>1318328</v>
      </c>
      <c r="CF23" s="17">
        <f t="shared" si="47"/>
        <v>231971</v>
      </c>
      <c r="CG23" s="17">
        <f t="shared" si="47"/>
        <v>0</v>
      </c>
      <c r="CH23" s="17">
        <f t="shared" si="47"/>
        <v>238303</v>
      </c>
      <c r="CI23" s="17">
        <f t="shared" si="47"/>
        <v>5138229</v>
      </c>
    </row>
  </sheetData>
  <mergeCells count="28">
    <mergeCell ref="CH3:CH5"/>
    <mergeCell ref="BV4:BV5"/>
    <mergeCell ref="BY4:BY5"/>
    <mergeCell ref="CD4:CD5"/>
    <mergeCell ref="CE4:CE5"/>
    <mergeCell ref="CF4:CF5"/>
    <mergeCell ref="CG3:CG5"/>
    <mergeCell ref="BF4:BF5"/>
    <mergeCell ref="BK4:BK5"/>
    <mergeCell ref="BL4:BL5"/>
    <mergeCell ref="BM4:BM5"/>
    <mergeCell ref="AR4:AR5"/>
    <mergeCell ref="AS4:AS5"/>
    <mergeCell ref="BO3:BO5"/>
    <mergeCell ref="BW3:BW5"/>
    <mergeCell ref="AT4:AT5"/>
    <mergeCell ref="AU3:AU5"/>
    <mergeCell ref="AV3:AV5"/>
    <mergeCell ref="BD3:BD5"/>
    <mergeCell ref="BN3:BN5"/>
    <mergeCell ref="BC4:BC5"/>
    <mergeCell ref="AM4:AM5"/>
    <mergeCell ref="A2:A6"/>
    <mergeCell ref="B2:B6"/>
    <mergeCell ref="C2:C6"/>
    <mergeCell ref="AK3:AK5"/>
    <mergeCell ref="AJ4:AJ5"/>
    <mergeCell ref="A23:C2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&amp;L&amp;16廃棄物事業経費（事務組合）【歳入・歳出】（平成１６年度実績）&amp;R&amp;D　　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50"/>
  <sheetViews>
    <sheetView showGridLines="0" workbookViewId="0" topLeftCell="A1">
      <pane xSplit="3" ySplit="6" topLeftCell="D7" activePane="bottomRight" state="frozen"/>
      <selection pane="topLeft" activeCell="B1392" sqref="B1392:C1413"/>
      <selection pane="topRight" activeCell="B1392" sqref="B1392:C1413"/>
      <selection pane="bottomLeft" activeCell="B1392" sqref="B1392:C1413"/>
      <selection pane="bottomRight" activeCell="D7" sqref="D7"/>
    </sheetView>
  </sheetViews>
  <sheetFormatPr defaultColWidth="9.00390625" defaultRowHeight="13.5"/>
  <cols>
    <col min="1" max="1" width="9.00390625" style="69" customWidth="1"/>
    <col min="2" max="2" width="6.625" style="69" customWidth="1"/>
    <col min="3" max="3" width="35.625" style="69" customWidth="1"/>
    <col min="4" max="30" width="11.125" style="69" customWidth="1"/>
    <col min="31" max="16384" width="9.00390625" style="69" customWidth="1"/>
  </cols>
  <sheetData>
    <row r="1" spans="1:30" ht="17.25">
      <c r="A1" s="63" t="s">
        <v>16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</row>
    <row r="2" spans="1:30" s="68" customFormat="1" ht="22.5" customHeight="1">
      <c r="A2" s="122" t="s">
        <v>187</v>
      </c>
      <c r="B2" s="125" t="s">
        <v>22</v>
      </c>
      <c r="C2" s="128" t="s">
        <v>23</v>
      </c>
      <c r="D2" s="2" t="s">
        <v>24</v>
      </c>
      <c r="E2" s="3"/>
      <c r="F2" s="3"/>
      <c r="G2" s="3"/>
      <c r="H2" s="3"/>
      <c r="I2" s="3"/>
      <c r="J2" s="3"/>
      <c r="K2" s="3"/>
      <c r="L2" s="4"/>
      <c r="M2" s="2" t="s">
        <v>188</v>
      </c>
      <c r="N2" s="3"/>
      <c r="O2" s="3"/>
      <c r="P2" s="3"/>
      <c r="Q2" s="3"/>
      <c r="R2" s="3"/>
      <c r="S2" s="3"/>
      <c r="T2" s="3"/>
      <c r="U2" s="4"/>
      <c r="V2" s="2" t="s">
        <v>189</v>
      </c>
      <c r="W2" s="5"/>
      <c r="X2" s="5"/>
      <c r="Y2" s="5"/>
      <c r="Z2" s="5"/>
      <c r="AA2" s="5"/>
      <c r="AB2" s="5"/>
      <c r="AC2" s="5"/>
      <c r="AD2" s="6"/>
    </row>
    <row r="3" spans="1:30" s="68" customFormat="1" ht="22.5" customHeight="1">
      <c r="A3" s="123"/>
      <c r="B3" s="126"/>
      <c r="C3" s="123"/>
      <c r="D3" s="8" t="s">
        <v>190</v>
      </c>
      <c r="E3" s="60"/>
      <c r="F3" s="60"/>
      <c r="G3" s="60"/>
      <c r="H3" s="60"/>
      <c r="I3" s="60"/>
      <c r="J3" s="60"/>
      <c r="K3" s="61"/>
      <c r="L3" s="62"/>
      <c r="M3" s="8" t="s">
        <v>190</v>
      </c>
      <c r="N3" s="60"/>
      <c r="O3" s="60"/>
      <c r="P3" s="60"/>
      <c r="Q3" s="60"/>
      <c r="R3" s="60"/>
      <c r="S3" s="60"/>
      <c r="T3" s="61"/>
      <c r="U3" s="62"/>
      <c r="V3" s="8" t="s">
        <v>190</v>
      </c>
      <c r="W3" s="60"/>
      <c r="X3" s="60"/>
      <c r="Y3" s="60"/>
      <c r="Z3" s="60"/>
      <c r="AA3" s="60"/>
      <c r="AB3" s="60"/>
      <c r="AC3" s="61"/>
      <c r="AD3" s="62"/>
    </row>
    <row r="4" spans="1:30" s="68" customFormat="1" ht="22.5" customHeight="1">
      <c r="A4" s="123"/>
      <c r="B4" s="126"/>
      <c r="C4" s="123"/>
      <c r="D4" s="7"/>
      <c r="E4" s="8" t="s">
        <v>191</v>
      </c>
      <c r="F4" s="9"/>
      <c r="G4" s="9"/>
      <c r="H4" s="9"/>
      <c r="I4" s="9"/>
      <c r="J4" s="9"/>
      <c r="K4" s="10"/>
      <c r="L4" s="11" t="s">
        <v>25</v>
      </c>
      <c r="M4" s="7"/>
      <c r="N4" s="8" t="s">
        <v>191</v>
      </c>
      <c r="O4" s="9"/>
      <c r="P4" s="9"/>
      <c r="Q4" s="9"/>
      <c r="R4" s="9"/>
      <c r="S4" s="9"/>
      <c r="T4" s="10"/>
      <c r="U4" s="11" t="s">
        <v>25</v>
      </c>
      <c r="V4" s="7"/>
      <c r="W4" s="8" t="s">
        <v>191</v>
      </c>
      <c r="X4" s="9"/>
      <c r="Y4" s="9"/>
      <c r="Z4" s="9"/>
      <c r="AA4" s="9"/>
      <c r="AB4" s="9"/>
      <c r="AC4" s="10"/>
      <c r="AD4" s="11" t="s">
        <v>25</v>
      </c>
    </row>
    <row r="5" spans="1:30" s="68" customFormat="1" ht="22.5" customHeight="1">
      <c r="A5" s="123"/>
      <c r="B5" s="126"/>
      <c r="C5" s="123"/>
      <c r="D5" s="7"/>
      <c r="E5" s="7"/>
      <c r="F5" s="12" t="s">
        <v>26</v>
      </c>
      <c r="G5" s="12" t="s">
        <v>27</v>
      </c>
      <c r="H5" s="12" t="s">
        <v>28</v>
      </c>
      <c r="I5" s="12" t="s">
        <v>148</v>
      </c>
      <c r="J5" s="12" t="s">
        <v>149</v>
      </c>
      <c r="K5" s="12" t="s">
        <v>150</v>
      </c>
      <c r="L5" s="13"/>
      <c r="M5" s="7"/>
      <c r="N5" s="7"/>
      <c r="O5" s="12" t="s">
        <v>26</v>
      </c>
      <c r="P5" s="12" t="s">
        <v>27</v>
      </c>
      <c r="Q5" s="12" t="s">
        <v>28</v>
      </c>
      <c r="R5" s="12" t="s">
        <v>148</v>
      </c>
      <c r="S5" s="12" t="s">
        <v>149</v>
      </c>
      <c r="T5" s="12" t="s">
        <v>150</v>
      </c>
      <c r="U5" s="13"/>
      <c r="V5" s="7"/>
      <c r="W5" s="7"/>
      <c r="X5" s="12" t="s">
        <v>26</v>
      </c>
      <c r="Y5" s="12" t="s">
        <v>27</v>
      </c>
      <c r="Z5" s="12" t="s">
        <v>28</v>
      </c>
      <c r="AA5" s="12" t="s">
        <v>148</v>
      </c>
      <c r="AB5" s="12" t="s">
        <v>149</v>
      </c>
      <c r="AC5" s="12" t="s">
        <v>150</v>
      </c>
      <c r="AD5" s="13"/>
    </row>
    <row r="6" spans="1:30" s="68" customFormat="1" ht="22.5" customHeight="1">
      <c r="A6" s="124"/>
      <c r="B6" s="127"/>
      <c r="C6" s="124"/>
      <c r="D6" s="14" t="s">
        <v>192</v>
      </c>
      <c r="E6" s="14" t="s">
        <v>193</v>
      </c>
      <c r="F6" s="15" t="s">
        <v>193</v>
      </c>
      <c r="G6" s="15" t="s">
        <v>193</v>
      </c>
      <c r="H6" s="15" t="s">
        <v>193</v>
      </c>
      <c r="I6" s="15" t="s">
        <v>193</v>
      </c>
      <c r="J6" s="15" t="s">
        <v>193</v>
      </c>
      <c r="K6" s="15" t="s">
        <v>193</v>
      </c>
      <c r="L6" s="16" t="s">
        <v>193</v>
      </c>
      <c r="M6" s="14" t="s">
        <v>193</v>
      </c>
      <c r="N6" s="14" t="s">
        <v>193</v>
      </c>
      <c r="O6" s="15" t="s">
        <v>193</v>
      </c>
      <c r="P6" s="15" t="s">
        <v>193</v>
      </c>
      <c r="Q6" s="15" t="s">
        <v>193</v>
      </c>
      <c r="R6" s="15" t="s">
        <v>193</v>
      </c>
      <c r="S6" s="15" t="s">
        <v>193</v>
      </c>
      <c r="T6" s="15" t="s">
        <v>193</v>
      </c>
      <c r="U6" s="16" t="s">
        <v>193</v>
      </c>
      <c r="V6" s="14" t="s">
        <v>193</v>
      </c>
      <c r="W6" s="14" t="s">
        <v>193</v>
      </c>
      <c r="X6" s="15" t="s">
        <v>193</v>
      </c>
      <c r="Y6" s="15" t="s">
        <v>193</v>
      </c>
      <c r="Z6" s="15" t="s">
        <v>193</v>
      </c>
      <c r="AA6" s="15" t="s">
        <v>193</v>
      </c>
      <c r="AB6" s="15" t="s">
        <v>193</v>
      </c>
      <c r="AC6" s="15" t="s">
        <v>193</v>
      </c>
      <c r="AD6" s="16" t="s">
        <v>193</v>
      </c>
    </row>
    <row r="7" spans="1:30" ht="13.5" customHeight="1">
      <c r="A7" s="74" t="s">
        <v>78</v>
      </c>
      <c r="B7" s="74" t="s">
        <v>79</v>
      </c>
      <c r="C7" s="101" t="s">
        <v>80</v>
      </c>
      <c r="D7" s="17">
        <f aca="true" t="shared" si="0" ref="D7:D33">E7+L7</f>
        <v>5175271</v>
      </c>
      <c r="E7" s="17">
        <f aca="true" t="shared" si="1" ref="E7:E33">F7+G7+H7+I7+K7</f>
        <v>869041</v>
      </c>
      <c r="F7" s="17">
        <f>'廃棄物事業経費（市町村）'!F7</f>
        <v>45508</v>
      </c>
      <c r="G7" s="17">
        <f>'廃棄物事業経費（市町村）'!G7</f>
        <v>4755</v>
      </c>
      <c r="H7" s="17">
        <f>'廃棄物事業経費（市町村）'!H7</f>
        <v>0</v>
      </c>
      <c r="I7" s="17">
        <f>'廃棄物事業経費（市町村）'!I7</f>
        <v>710687</v>
      </c>
      <c r="J7" s="17" t="str">
        <f>'廃棄物事業経費（市町村）'!J7</f>
        <v>－</v>
      </c>
      <c r="K7" s="17">
        <f>'廃棄物事業経費（市町村）'!K7</f>
        <v>108091</v>
      </c>
      <c r="L7" s="17">
        <f>'廃棄物事業経費（市町村）'!L7</f>
        <v>4306230</v>
      </c>
      <c r="M7" s="17">
        <f aca="true" t="shared" si="2" ref="M7:M33">N7+U7</f>
        <v>645560</v>
      </c>
      <c r="N7" s="17">
        <f aca="true" t="shared" si="3" ref="N7:N33">O7+P7+Q7+R7+T7</f>
        <v>1411</v>
      </c>
      <c r="O7" s="17">
        <f>'廃棄物事業経費（市町村）'!O7</f>
        <v>0</v>
      </c>
      <c r="P7" s="17">
        <f>'廃棄物事業経費（市町村）'!P7</f>
        <v>0</v>
      </c>
      <c r="Q7" s="17">
        <f>'廃棄物事業経費（市町村）'!Q7</f>
        <v>0</v>
      </c>
      <c r="R7" s="17">
        <f>'廃棄物事業経費（市町村）'!R7</f>
        <v>1411</v>
      </c>
      <c r="S7" s="17" t="str">
        <f>'廃棄物事業経費（市町村）'!S7</f>
        <v>－</v>
      </c>
      <c r="T7" s="17">
        <f>'廃棄物事業経費（市町村）'!T7</f>
        <v>0</v>
      </c>
      <c r="U7" s="17">
        <f>'廃棄物事業経費（市町村）'!U7</f>
        <v>644149</v>
      </c>
      <c r="V7" s="17">
        <f aca="true" t="shared" si="4" ref="V7:V33">D7+M7</f>
        <v>5820831</v>
      </c>
      <c r="W7" s="17">
        <f aca="true" t="shared" si="5" ref="W7:W33">E7+N7</f>
        <v>870452</v>
      </c>
      <c r="X7" s="17">
        <f aca="true" t="shared" si="6" ref="X7:X33">F7+O7</f>
        <v>45508</v>
      </c>
      <c r="Y7" s="17">
        <f aca="true" t="shared" si="7" ref="Y7:Y33">G7+P7</f>
        <v>4755</v>
      </c>
      <c r="Z7" s="17">
        <f aca="true" t="shared" si="8" ref="Z7:Z33">H7+Q7</f>
        <v>0</v>
      </c>
      <c r="AA7" s="17">
        <f aca="true" t="shared" si="9" ref="AA7:AA33">I7+R7</f>
        <v>712098</v>
      </c>
      <c r="AB7" s="17" t="s">
        <v>152</v>
      </c>
      <c r="AC7" s="17">
        <f aca="true" t="shared" si="10" ref="AC7:AC33">K7+T7</f>
        <v>108091</v>
      </c>
      <c r="AD7" s="17">
        <f aca="true" t="shared" si="11" ref="AD7:AD33">L7+U7</f>
        <v>4950379</v>
      </c>
    </row>
    <row r="8" spans="1:30" ht="13.5" customHeight="1">
      <c r="A8" s="74" t="s">
        <v>78</v>
      </c>
      <c r="B8" s="74" t="s">
        <v>81</v>
      </c>
      <c r="C8" s="101" t="s">
        <v>82</v>
      </c>
      <c r="D8" s="17">
        <f t="shared" si="0"/>
        <v>2189827</v>
      </c>
      <c r="E8" s="17">
        <f t="shared" si="1"/>
        <v>658790</v>
      </c>
      <c r="F8" s="17">
        <f>'廃棄物事業経費（市町村）'!F8</f>
        <v>0</v>
      </c>
      <c r="G8" s="17">
        <f>'廃棄物事業経費（市町村）'!G8</f>
        <v>0</v>
      </c>
      <c r="H8" s="17">
        <f>'廃棄物事業経費（市町村）'!H8</f>
        <v>0</v>
      </c>
      <c r="I8" s="17">
        <f>'廃棄物事業経費（市町村）'!I8</f>
        <v>300720</v>
      </c>
      <c r="J8" s="17" t="str">
        <f>'廃棄物事業経費（市町村）'!J8</f>
        <v>－</v>
      </c>
      <c r="K8" s="17">
        <f>'廃棄物事業経費（市町村）'!K8</f>
        <v>358070</v>
      </c>
      <c r="L8" s="17">
        <f>'廃棄物事業経費（市町村）'!L8</f>
        <v>1531037</v>
      </c>
      <c r="M8" s="17">
        <f t="shared" si="2"/>
        <v>864273</v>
      </c>
      <c r="N8" s="17">
        <f t="shared" si="3"/>
        <v>209793</v>
      </c>
      <c r="O8" s="17">
        <f>'廃棄物事業経費（市町村）'!O8</f>
        <v>23881</v>
      </c>
      <c r="P8" s="17">
        <f>'廃棄物事業経費（市町村）'!P8</f>
        <v>59064</v>
      </c>
      <c r="Q8" s="17">
        <f>'廃棄物事業経費（市町村）'!Q8</f>
        <v>0</v>
      </c>
      <c r="R8" s="17">
        <f>'廃棄物事業経費（市町村）'!R8</f>
        <v>40151</v>
      </c>
      <c r="S8" s="17" t="str">
        <f>'廃棄物事業経費（市町村）'!S8</f>
        <v>－</v>
      </c>
      <c r="T8" s="17">
        <f>'廃棄物事業経費（市町村）'!T8</f>
        <v>86697</v>
      </c>
      <c r="U8" s="17">
        <f>'廃棄物事業経費（市町村）'!U8</f>
        <v>654480</v>
      </c>
      <c r="V8" s="17">
        <f t="shared" si="4"/>
        <v>3054100</v>
      </c>
      <c r="W8" s="17">
        <f t="shared" si="5"/>
        <v>868583</v>
      </c>
      <c r="X8" s="17">
        <f t="shared" si="6"/>
        <v>23881</v>
      </c>
      <c r="Y8" s="17">
        <f t="shared" si="7"/>
        <v>59064</v>
      </c>
      <c r="Z8" s="17">
        <f t="shared" si="8"/>
        <v>0</v>
      </c>
      <c r="AA8" s="17">
        <f t="shared" si="9"/>
        <v>340871</v>
      </c>
      <c r="AB8" s="17" t="s">
        <v>152</v>
      </c>
      <c r="AC8" s="17">
        <f t="shared" si="10"/>
        <v>444767</v>
      </c>
      <c r="AD8" s="17">
        <f t="shared" si="11"/>
        <v>2185517</v>
      </c>
    </row>
    <row r="9" spans="1:30" ht="13.5" customHeight="1">
      <c r="A9" s="74" t="s">
        <v>78</v>
      </c>
      <c r="B9" s="74" t="s">
        <v>83</v>
      </c>
      <c r="C9" s="101" t="s">
        <v>84</v>
      </c>
      <c r="D9" s="17">
        <f t="shared" si="0"/>
        <v>1001460</v>
      </c>
      <c r="E9" s="17">
        <f t="shared" si="1"/>
        <v>249368</v>
      </c>
      <c r="F9" s="17">
        <f>'廃棄物事業経費（市町村）'!F9</f>
        <v>0</v>
      </c>
      <c r="G9" s="17">
        <f>'廃棄物事業経費（市町村）'!G9</f>
        <v>121081</v>
      </c>
      <c r="H9" s="17">
        <f>'廃棄物事業経費（市町村）'!H9</f>
        <v>0</v>
      </c>
      <c r="I9" s="17">
        <f>'廃棄物事業経費（市町村）'!I9</f>
        <v>13969</v>
      </c>
      <c r="J9" s="17" t="str">
        <f>'廃棄物事業経費（市町村）'!J9</f>
        <v>－</v>
      </c>
      <c r="K9" s="17">
        <f>'廃棄物事業経費（市町村）'!K9</f>
        <v>114318</v>
      </c>
      <c r="L9" s="17">
        <f>'廃棄物事業経費（市町村）'!L9</f>
        <v>752092</v>
      </c>
      <c r="M9" s="17">
        <f t="shared" si="2"/>
        <v>186259</v>
      </c>
      <c r="N9" s="17">
        <f t="shared" si="3"/>
        <v>25006</v>
      </c>
      <c r="O9" s="17">
        <f>'廃棄物事業経費（市町村）'!O9</f>
        <v>12818</v>
      </c>
      <c r="P9" s="17">
        <f>'廃棄物事業経費（市町村）'!P9</f>
        <v>11536</v>
      </c>
      <c r="Q9" s="17">
        <f>'廃棄物事業経費（市町村）'!Q9</f>
        <v>0</v>
      </c>
      <c r="R9" s="17">
        <f>'廃棄物事業経費（市町村）'!R9</f>
        <v>652</v>
      </c>
      <c r="S9" s="17" t="str">
        <f>'廃棄物事業経費（市町村）'!S9</f>
        <v>－</v>
      </c>
      <c r="T9" s="17">
        <f>'廃棄物事業経費（市町村）'!T9</f>
        <v>0</v>
      </c>
      <c r="U9" s="17">
        <f>'廃棄物事業経費（市町村）'!U9</f>
        <v>161253</v>
      </c>
      <c r="V9" s="17">
        <f t="shared" si="4"/>
        <v>1187719</v>
      </c>
      <c r="W9" s="17">
        <f t="shared" si="5"/>
        <v>274374</v>
      </c>
      <c r="X9" s="17">
        <f t="shared" si="6"/>
        <v>12818</v>
      </c>
      <c r="Y9" s="17">
        <f t="shared" si="7"/>
        <v>132617</v>
      </c>
      <c r="Z9" s="17">
        <f t="shared" si="8"/>
        <v>0</v>
      </c>
      <c r="AA9" s="17">
        <f t="shared" si="9"/>
        <v>14621</v>
      </c>
      <c r="AB9" s="17" t="s">
        <v>152</v>
      </c>
      <c r="AC9" s="17">
        <f t="shared" si="10"/>
        <v>114318</v>
      </c>
      <c r="AD9" s="17">
        <f t="shared" si="11"/>
        <v>913345</v>
      </c>
    </row>
    <row r="10" spans="1:30" ht="13.5" customHeight="1">
      <c r="A10" s="74" t="s">
        <v>78</v>
      </c>
      <c r="B10" s="74" t="s">
        <v>85</v>
      </c>
      <c r="C10" s="101" t="s">
        <v>86</v>
      </c>
      <c r="D10" s="17">
        <f t="shared" si="0"/>
        <v>1145164</v>
      </c>
      <c r="E10" s="17">
        <f t="shared" si="1"/>
        <v>419874</v>
      </c>
      <c r="F10" s="17">
        <f>'廃棄物事業経費（市町村）'!F10</f>
        <v>0</v>
      </c>
      <c r="G10" s="17">
        <f>'廃棄物事業経費（市町村）'!G10</f>
        <v>0</v>
      </c>
      <c r="H10" s="17">
        <f>'廃棄物事業経費（市町村）'!H10</f>
        <v>0</v>
      </c>
      <c r="I10" s="17">
        <f>'廃棄物事業経費（市町村）'!I10</f>
        <v>416416</v>
      </c>
      <c r="J10" s="17" t="str">
        <f>'廃棄物事業経費（市町村）'!J10</f>
        <v>－</v>
      </c>
      <c r="K10" s="17">
        <f>'廃棄物事業経費（市町村）'!K10</f>
        <v>3458</v>
      </c>
      <c r="L10" s="17">
        <f>'廃棄物事業経費（市町村）'!L10</f>
        <v>725290</v>
      </c>
      <c r="M10" s="17">
        <f t="shared" si="2"/>
        <v>135685</v>
      </c>
      <c r="N10" s="17">
        <f t="shared" si="3"/>
        <v>787</v>
      </c>
      <c r="O10" s="17">
        <f>'廃棄物事業経費（市町村）'!O10</f>
        <v>0</v>
      </c>
      <c r="P10" s="17">
        <f>'廃棄物事業経費（市町村）'!P10</f>
        <v>0</v>
      </c>
      <c r="Q10" s="17">
        <f>'廃棄物事業経費（市町村）'!Q10</f>
        <v>0</v>
      </c>
      <c r="R10" s="17">
        <f>'廃棄物事業経費（市町村）'!R10</f>
        <v>787</v>
      </c>
      <c r="S10" s="17" t="str">
        <f>'廃棄物事業経費（市町村）'!S10</f>
        <v>－</v>
      </c>
      <c r="T10" s="17">
        <f>'廃棄物事業経費（市町村）'!T10</f>
        <v>0</v>
      </c>
      <c r="U10" s="17">
        <f>'廃棄物事業経費（市町村）'!U10</f>
        <v>134898</v>
      </c>
      <c r="V10" s="17">
        <f t="shared" si="4"/>
        <v>1280849</v>
      </c>
      <c r="W10" s="17">
        <f t="shared" si="5"/>
        <v>420661</v>
      </c>
      <c r="X10" s="17">
        <f t="shared" si="6"/>
        <v>0</v>
      </c>
      <c r="Y10" s="17">
        <f t="shared" si="7"/>
        <v>0</v>
      </c>
      <c r="Z10" s="17">
        <f t="shared" si="8"/>
        <v>0</v>
      </c>
      <c r="AA10" s="17">
        <f t="shared" si="9"/>
        <v>417203</v>
      </c>
      <c r="AB10" s="17" t="s">
        <v>152</v>
      </c>
      <c r="AC10" s="17">
        <f t="shared" si="10"/>
        <v>3458</v>
      </c>
      <c r="AD10" s="17">
        <f t="shared" si="11"/>
        <v>860188</v>
      </c>
    </row>
    <row r="11" spans="1:30" ht="13.5" customHeight="1">
      <c r="A11" s="74" t="s">
        <v>78</v>
      </c>
      <c r="B11" s="74" t="s">
        <v>87</v>
      </c>
      <c r="C11" s="101" t="s">
        <v>88</v>
      </c>
      <c r="D11" s="17">
        <f t="shared" si="0"/>
        <v>1853906</v>
      </c>
      <c r="E11" s="17">
        <f t="shared" si="1"/>
        <v>501449</v>
      </c>
      <c r="F11" s="17">
        <f>'廃棄物事業経費（市町村）'!F11</f>
        <v>200254</v>
      </c>
      <c r="G11" s="17">
        <f>'廃棄物事業経費（市町村）'!G11</f>
        <v>84000</v>
      </c>
      <c r="H11" s="17">
        <f>'廃棄物事業経費（市町村）'!H11</f>
        <v>88700</v>
      </c>
      <c r="I11" s="17">
        <f>'廃棄物事業経費（市町村）'!I11</f>
        <v>88667</v>
      </c>
      <c r="J11" s="17" t="str">
        <f>'廃棄物事業経費（市町村）'!J11</f>
        <v>－</v>
      </c>
      <c r="K11" s="17">
        <f>'廃棄物事業経費（市町村）'!K11</f>
        <v>39828</v>
      </c>
      <c r="L11" s="17">
        <f>'廃棄物事業経費（市町村）'!L11</f>
        <v>1352457</v>
      </c>
      <c r="M11" s="17">
        <f t="shared" si="2"/>
        <v>438551</v>
      </c>
      <c r="N11" s="17">
        <f t="shared" si="3"/>
        <v>93882</v>
      </c>
      <c r="O11" s="17">
        <f>'廃棄物事業経費（市町村）'!O11</f>
        <v>26077</v>
      </c>
      <c r="P11" s="17">
        <f>'廃棄物事業経費（市町村）'!P11</f>
        <v>27628</v>
      </c>
      <c r="Q11" s="17">
        <f>'廃棄物事業経費（市町村）'!Q11</f>
        <v>4330</v>
      </c>
      <c r="R11" s="17">
        <f>'廃棄物事業経費（市町村）'!R11</f>
        <v>35735</v>
      </c>
      <c r="S11" s="17" t="str">
        <f>'廃棄物事業経費（市町村）'!S11</f>
        <v>－</v>
      </c>
      <c r="T11" s="17">
        <f>'廃棄物事業経費（市町村）'!T11</f>
        <v>112</v>
      </c>
      <c r="U11" s="17">
        <f>'廃棄物事業経費（市町村）'!U11</f>
        <v>344669</v>
      </c>
      <c r="V11" s="17">
        <f t="shared" si="4"/>
        <v>2292457</v>
      </c>
      <c r="W11" s="17">
        <f t="shared" si="5"/>
        <v>595331</v>
      </c>
      <c r="X11" s="17">
        <f t="shared" si="6"/>
        <v>226331</v>
      </c>
      <c r="Y11" s="17">
        <f t="shared" si="7"/>
        <v>111628</v>
      </c>
      <c r="Z11" s="17">
        <f t="shared" si="8"/>
        <v>93030</v>
      </c>
      <c r="AA11" s="17">
        <f t="shared" si="9"/>
        <v>124402</v>
      </c>
      <c r="AB11" s="17" t="s">
        <v>152</v>
      </c>
      <c r="AC11" s="17">
        <f t="shared" si="10"/>
        <v>39940</v>
      </c>
      <c r="AD11" s="17">
        <f t="shared" si="11"/>
        <v>1697126</v>
      </c>
    </row>
    <row r="12" spans="1:30" ht="13.5" customHeight="1">
      <c r="A12" s="74" t="s">
        <v>78</v>
      </c>
      <c r="B12" s="74" t="s">
        <v>89</v>
      </c>
      <c r="C12" s="101" t="s">
        <v>90</v>
      </c>
      <c r="D12" s="17">
        <f t="shared" si="0"/>
        <v>1860328</v>
      </c>
      <c r="E12" s="17">
        <f t="shared" si="1"/>
        <v>189641</v>
      </c>
      <c r="F12" s="17">
        <f>'廃棄物事業経費（市町村）'!F12</f>
        <v>106891</v>
      </c>
      <c r="G12" s="17">
        <f>'廃棄物事業経費（市町村）'!G12</f>
        <v>0</v>
      </c>
      <c r="H12" s="17">
        <f>'廃棄物事業経費（市町村）'!H12</f>
        <v>0</v>
      </c>
      <c r="I12" s="17">
        <f>'廃棄物事業経費（市町村）'!I12</f>
        <v>68387</v>
      </c>
      <c r="J12" s="17" t="str">
        <f>'廃棄物事業経費（市町村）'!J12</f>
        <v>－</v>
      </c>
      <c r="K12" s="17">
        <f>'廃棄物事業経費（市町村）'!K12</f>
        <v>14363</v>
      </c>
      <c r="L12" s="17">
        <f>'廃棄物事業経費（市町村）'!L12</f>
        <v>1670687</v>
      </c>
      <c r="M12" s="17">
        <f t="shared" si="2"/>
        <v>298440</v>
      </c>
      <c r="N12" s="17">
        <f t="shared" si="3"/>
        <v>1787</v>
      </c>
      <c r="O12" s="17">
        <f>'廃棄物事業経費（市町村）'!O12</f>
        <v>0</v>
      </c>
      <c r="P12" s="17">
        <f>'廃棄物事業経費（市町村）'!P12</f>
        <v>0</v>
      </c>
      <c r="Q12" s="17">
        <f>'廃棄物事業経費（市町村）'!Q12</f>
        <v>0</v>
      </c>
      <c r="R12" s="17">
        <f>'廃棄物事業経費（市町村）'!R12</f>
        <v>1721</v>
      </c>
      <c r="S12" s="17" t="str">
        <f>'廃棄物事業経費（市町村）'!S12</f>
        <v>－</v>
      </c>
      <c r="T12" s="17">
        <f>'廃棄物事業経費（市町村）'!T12</f>
        <v>66</v>
      </c>
      <c r="U12" s="17">
        <f>'廃棄物事業経費（市町村）'!U12</f>
        <v>296653</v>
      </c>
      <c r="V12" s="17">
        <f t="shared" si="4"/>
        <v>2158768</v>
      </c>
      <c r="W12" s="17">
        <f t="shared" si="5"/>
        <v>191428</v>
      </c>
      <c r="X12" s="17">
        <f t="shared" si="6"/>
        <v>106891</v>
      </c>
      <c r="Y12" s="17">
        <f t="shared" si="7"/>
        <v>0</v>
      </c>
      <c r="Z12" s="17">
        <f t="shared" si="8"/>
        <v>0</v>
      </c>
      <c r="AA12" s="17">
        <f t="shared" si="9"/>
        <v>70108</v>
      </c>
      <c r="AB12" s="17" t="s">
        <v>152</v>
      </c>
      <c r="AC12" s="17">
        <f t="shared" si="10"/>
        <v>14429</v>
      </c>
      <c r="AD12" s="17">
        <f t="shared" si="11"/>
        <v>1967340</v>
      </c>
    </row>
    <row r="13" spans="1:30" ht="13.5" customHeight="1">
      <c r="A13" s="74" t="s">
        <v>78</v>
      </c>
      <c r="B13" s="74" t="s">
        <v>91</v>
      </c>
      <c r="C13" s="101" t="s">
        <v>92</v>
      </c>
      <c r="D13" s="17">
        <f t="shared" si="0"/>
        <v>736955</v>
      </c>
      <c r="E13" s="17">
        <f t="shared" si="1"/>
        <v>112217</v>
      </c>
      <c r="F13" s="17">
        <f>'廃棄物事業経費（市町村）'!F13</f>
        <v>0</v>
      </c>
      <c r="G13" s="17">
        <f>'廃棄物事業経費（市町村）'!G13</f>
        <v>0</v>
      </c>
      <c r="H13" s="17">
        <f>'廃棄物事業経費（市町村）'!H13</f>
        <v>0</v>
      </c>
      <c r="I13" s="17">
        <f>'廃棄物事業経費（市町村）'!I13</f>
        <v>112089</v>
      </c>
      <c r="J13" s="17" t="str">
        <f>'廃棄物事業経費（市町村）'!J13</f>
        <v>－</v>
      </c>
      <c r="K13" s="17">
        <f>'廃棄物事業経費（市町村）'!K13</f>
        <v>128</v>
      </c>
      <c r="L13" s="17">
        <f>'廃棄物事業経費（市町村）'!L13</f>
        <v>624738</v>
      </c>
      <c r="M13" s="17">
        <f t="shared" si="2"/>
        <v>104739</v>
      </c>
      <c r="N13" s="17">
        <f t="shared" si="3"/>
        <v>0</v>
      </c>
      <c r="O13" s="17">
        <f>'廃棄物事業経費（市町村）'!O13</f>
        <v>0</v>
      </c>
      <c r="P13" s="17">
        <f>'廃棄物事業経費（市町村）'!P13</f>
        <v>0</v>
      </c>
      <c r="Q13" s="17">
        <f>'廃棄物事業経費（市町村）'!Q13</f>
        <v>0</v>
      </c>
      <c r="R13" s="17">
        <f>'廃棄物事業経費（市町村）'!R13</f>
        <v>0</v>
      </c>
      <c r="S13" s="17" t="str">
        <f>'廃棄物事業経費（市町村）'!S13</f>
        <v>－</v>
      </c>
      <c r="T13" s="17">
        <f>'廃棄物事業経費（市町村）'!T13</f>
        <v>0</v>
      </c>
      <c r="U13" s="17">
        <f>'廃棄物事業経費（市町村）'!U13</f>
        <v>104739</v>
      </c>
      <c r="V13" s="17">
        <f t="shared" si="4"/>
        <v>841694</v>
      </c>
      <c r="W13" s="17">
        <f t="shared" si="5"/>
        <v>112217</v>
      </c>
      <c r="X13" s="17">
        <f t="shared" si="6"/>
        <v>0</v>
      </c>
      <c r="Y13" s="17">
        <f t="shared" si="7"/>
        <v>0</v>
      </c>
      <c r="Z13" s="17">
        <f t="shared" si="8"/>
        <v>0</v>
      </c>
      <c r="AA13" s="17">
        <f t="shared" si="9"/>
        <v>112089</v>
      </c>
      <c r="AB13" s="17" t="s">
        <v>152</v>
      </c>
      <c r="AC13" s="17">
        <f t="shared" si="10"/>
        <v>128</v>
      </c>
      <c r="AD13" s="17">
        <f t="shared" si="11"/>
        <v>729477</v>
      </c>
    </row>
    <row r="14" spans="1:30" ht="13.5" customHeight="1">
      <c r="A14" s="74" t="s">
        <v>78</v>
      </c>
      <c r="B14" s="74" t="s">
        <v>93</v>
      </c>
      <c r="C14" s="101" t="s">
        <v>94</v>
      </c>
      <c r="D14" s="17">
        <f t="shared" si="0"/>
        <v>249467</v>
      </c>
      <c r="E14" s="17">
        <f t="shared" si="1"/>
        <v>10</v>
      </c>
      <c r="F14" s="17">
        <f>'廃棄物事業経費（市町村）'!F14</f>
        <v>0</v>
      </c>
      <c r="G14" s="17">
        <f>'廃棄物事業経費（市町村）'!G14</f>
        <v>0</v>
      </c>
      <c r="H14" s="17">
        <f>'廃棄物事業経費（市町村）'!H14</f>
        <v>0</v>
      </c>
      <c r="I14" s="17">
        <f>'廃棄物事業経費（市町村）'!I14</f>
        <v>0</v>
      </c>
      <c r="J14" s="17" t="str">
        <f>'廃棄物事業経費（市町村）'!J14</f>
        <v>－</v>
      </c>
      <c r="K14" s="17">
        <f>'廃棄物事業経費（市町村）'!K14</f>
        <v>10</v>
      </c>
      <c r="L14" s="17">
        <f>'廃棄物事業経費（市町村）'!L14</f>
        <v>249457</v>
      </c>
      <c r="M14" s="17">
        <f t="shared" si="2"/>
        <v>110428</v>
      </c>
      <c r="N14" s="17">
        <f t="shared" si="3"/>
        <v>0</v>
      </c>
      <c r="O14" s="17">
        <f>'廃棄物事業経費（市町村）'!O14</f>
        <v>0</v>
      </c>
      <c r="P14" s="17">
        <f>'廃棄物事業経費（市町村）'!P14</f>
        <v>0</v>
      </c>
      <c r="Q14" s="17">
        <f>'廃棄物事業経費（市町村）'!Q14</f>
        <v>0</v>
      </c>
      <c r="R14" s="17">
        <f>'廃棄物事業経費（市町村）'!R14</f>
        <v>0</v>
      </c>
      <c r="S14" s="17" t="str">
        <f>'廃棄物事業経費（市町村）'!S14</f>
        <v>－</v>
      </c>
      <c r="T14" s="17">
        <f>'廃棄物事業経費（市町村）'!T14</f>
        <v>0</v>
      </c>
      <c r="U14" s="17">
        <f>'廃棄物事業経費（市町村）'!U14</f>
        <v>110428</v>
      </c>
      <c r="V14" s="17">
        <f t="shared" si="4"/>
        <v>359895</v>
      </c>
      <c r="W14" s="17">
        <f t="shared" si="5"/>
        <v>10</v>
      </c>
      <c r="X14" s="17">
        <f t="shared" si="6"/>
        <v>0</v>
      </c>
      <c r="Y14" s="17">
        <f t="shared" si="7"/>
        <v>0</v>
      </c>
      <c r="Z14" s="17">
        <f t="shared" si="8"/>
        <v>0</v>
      </c>
      <c r="AA14" s="17">
        <f t="shared" si="9"/>
        <v>0</v>
      </c>
      <c r="AB14" s="17" t="s">
        <v>152</v>
      </c>
      <c r="AC14" s="17">
        <f t="shared" si="10"/>
        <v>10</v>
      </c>
      <c r="AD14" s="17">
        <f t="shared" si="11"/>
        <v>359885</v>
      </c>
    </row>
    <row r="15" spans="1:30" ht="13.5" customHeight="1">
      <c r="A15" s="74" t="s">
        <v>78</v>
      </c>
      <c r="B15" s="74" t="s">
        <v>0</v>
      </c>
      <c r="C15" s="101" t="s">
        <v>1</v>
      </c>
      <c r="D15" s="17">
        <f t="shared" si="0"/>
        <v>1180738</v>
      </c>
      <c r="E15" s="17">
        <f t="shared" si="1"/>
        <v>157125</v>
      </c>
      <c r="F15" s="17">
        <f>'廃棄物事業経費（市町村）'!F15</f>
        <v>0</v>
      </c>
      <c r="G15" s="17">
        <f>'廃棄物事業経費（市町村）'!G15</f>
        <v>0</v>
      </c>
      <c r="H15" s="17">
        <f>'廃棄物事業経費（市町村）'!H15</f>
        <v>0</v>
      </c>
      <c r="I15" s="17">
        <f>'廃棄物事業経費（市町村）'!I15</f>
        <v>50059</v>
      </c>
      <c r="J15" s="17" t="str">
        <f>'廃棄物事業経費（市町村）'!J15</f>
        <v>－</v>
      </c>
      <c r="K15" s="17">
        <f>'廃棄物事業経費（市町村）'!K15</f>
        <v>107066</v>
      </c>
      <c r="L15" s="17">
        <f>'廃棄物事業経費（市町村）'!L15</f>
        <v>1023613</v>
      </c>
      <c r="M15" s="17">
        <f t="shared" si="2"/>
        <v>253968</v>
      </c>
      <c r="N15" s="17">
        <f t="shared" si="3"/>
        <v>49</v>
      </c>
      <c r="O15" s="17">
        <f>'廃棄物事業経費（市町村）'!O15</f>
        <v>0</v>
      </c>
      <c r="P15" s="17">
        <f>'廃棄物事業経費（市町村）'!P15</f>
        <v>0</v>
      </c>
      <c r="Q15" s="17">
        <f>'廃棄物事業経費（市町村）'!Q15</f>
        <v>0</v>
      </c>
      <c r="R15" s="17">
        <f>'廃棄物事業経費（市町村）'!R15</f>
        <v>49</v>
      </c>
      <c r="S15" s="17" t="str">
        <f>'廃棄物事業経費（市町村）'!S15</f>
        <v>－</v>
      </c>
      <c r="T15" s="17">
        <f>'廃棄物事業経費（市町村）'!T15</f>
        <v>0</v>
      </c>
      <c r="U15" s="17">
        <f>'廃棄物事業経費（市町村）'!U15</f>
        <v>253919</v>
      </c>
      <c r="V15" s="17">
        <f t="shared" si="4"/>
        <v>1434706</v>
      </c>
      <c r="W15" s="17">
        <f t="shared" si="5"/>
        <v>157174</v>
      </c>
      <c r="X15" s="17">
        <f t="shared" si="6"/>
        <v>0</v>
      </c>
      <c r="Y15" s="17">
        <f t="shared" si="7"/>
        <v>0</v>
      </c>
      <c r="Z15" s="17">
        <f t="shared" si="8"/>
        <v>0</v>
      </c>
      <c r="AA15" s="17">
        <f t="shared" si="9"/>
        <v>50108</v>
      </c>
      <c r="AB15" s="17" t="s">
        <v>152</v>
      </c>
      <c r="AC15" s="17">
        <f t="shared" si="10"/>
        <v>107066</v>
      </c>
      <c r="AD15" s="17">
        <f t="shared" si="11"/>
        <v>1277532</v>
      </c>
    </row>
    <row r="16" spans="1:30" ht="13.5" customHeight="1">
      <c r="A16" s="74" t="s">
        <v>78</v>
      </c>
      <c r="B16" s="74" t="s">
        <v>2</v>
      </c>
      <c r="C16" s="101" t="s">
        <v>3</v>
      </c>
      <c r="D16" s="17">
        <f t="shared" si="0"/>
        <v>804587</v>
      </c>
      <c r="E16" s="17">
        <f t="shared" si="1"/>
        <v>55129</v>
      </c>
      <c r="F16" s="17">
        <f>'廃棄物事業経費（市町村）'!F16</f>
        <v>0</v>
      </c>
      <c r="G16" s="17">
        <f>'廃棄物事業経費（市町村）'!G16</f>
        <v>0</v>
      </c>
      <c r="H16" s="17">
        <f>'廃棄物事業経費（市町村）'!H16</f>
        <v>0</v>
      </c>
      <c r="I16" s="17">
        <f>'廃棄物事業経費（市町村）'!I16</f>
        <v>40072</v>
      </c>
      <c r="J16" s="17" t="str">
        <f>'廃棄物事業経費（市町村）'!J16</f>
        <v>－</v>
      </c>
      <c r="K16" s="17">
        <f>'廃棄物事業経費（市町村）'!K16</f>
        <v>15057</v>
      </c>
      <c r="L16" s="17">
        <f>'廃棄物事業経費（市町村）'!L16</f>
        <v>749458</v>
      </c>
      <c r="M16" s="17">
        <f t="shared" si="2"/>
        <v>118531</v>
      </c>
      <c r="N16" s="17">
        <f t="shared" si="3"/>
        <v>49857</v>
      </c>
      <c r="O16" s="17">
        <f>'廃棄物事業経費（市町村）'!O16</f>
        <v>0</v>
      </c>
      <c r="P16" s="17">
        <f>'廃棄物事業経費（市町村）'!P16</f>
        <v>0</v>
      </c>
      <c r="Q16" s="17">
        <f>'廃棄物事業経費（市町村）'!Q16</f>
        <v>0</v>
      </c>
      <c r="R16" s="17">
        <f>'廃棄物事業経費（市町村）'!R16</f>
        <v>42236</v>
      </c>
      <c r="S16" s="17" t="str">
        <f>'廃棄物事業経費（市町村）'!S16</f>
        <v>－</v>
      </c>
      <c r="T16" s="17">
        <f>'廃棄物事業経費（市町村）'!T16</f>
        <v>7621</v>
      </c>
      <c r="U16" s="17">
        <f>'廃棄物事業経費（市町村）'!U16</f>
        <v>68674</v>
      </c>
      <c r="V16" s="17">
        <f t="shared" si="4"/>
        <v>923118</v>
      </c>
      <c r="W16" s="17">
        <f t="shared" si="5"/>
        <v>104986</v>
      </c>
      <c r="X16" s="17">
        <f t="shared" si="6"/>
        <v>0</v>
      </c>
      <c r="Y16" s="17">
        <f t="shared" si="7"/>
        <v>0</v>
      </c>
      <c r="Z16" s="17">
        <f t="shared" si="8"/>
        <v>0</v>
      </c>
      <c r="AA16" s="17">
        <f t="shared" si="9"/>
        <v>82308</v>
      </c>
      <c r="AB16" s="17" t="s">
        <v>152</v>
      </c>
      <c r="AC16" s="17">
        <f t="shared" si="10"/>
        <v>22678</v>
      </c>
      <c r="AD16" s="17">
        <f t="shared" si="11"/>
        <v>818132</v>
      </c>
    </row>
    <row r="17" spans="1:30" ht="13.5" customHeight="1">
      <c r="A17" s="74" t="s">
        <v>78</v>
      </c>
      <c r="B17" s="74" t="s">
        <v>4</v>
      </c>
      <c r="C17" s="101" t="s">
        <v>5</v>
      </c>
      <c r="D17" s="17">
        <f t="shared" si="0"/>
        <v>264403</v>
      </c>
      <c r="E17" s="17">
        <f t="shared" si="1"/>
        <v>6411</v>
      </c>
      <c r="F17" s="17">
        <f>'廃棄物事業経費（市町村）'!F17</f>
        <v>0</v>
      </c>
      <c r="G17" s="17">
        <f>'廃棄物事業経費（市町村）'!G17</f>
        <v>0</v>
      </c>
      <c r="H17" s="17">
        <f>'廃棄物事業経費（市町村）'!H17</f>
        <v>0</v>
      </c>
      <c r="I17" s="17">
        <f>'廃棄物事業経費（市町村）'!I17</f>
        <v>1947</v>
      </c>
      <c r="J17" s="17" t="str">
        <f>'廃棄物事業経費（市町村）'!J17</f>
        <v>－</v>
      </c>
      <c r="K17" s="17">
        <f>'廃棄物事業経費（市町村）'!K17</f>
        <v>4464</v>
      </c>
      <c r="L17" s="17">
        <f>'廃棄物事業経費（市町村）'!L17</f>
        <v>257992</v>
      </c>
      <c r="M17" s="17">
        <f t="shared" si="2"/>
        <v>42837</v>
      </c>
      <c r="N17" s="17">
        <f t="shared" si="3"/>
        <v>0</v>
      </c>
      <c r="O17" s="17">
        <f>'廃棄物事業経費（市町村）'!O17</f>
        <v>0</v>
      </c>
      <c r="P17" s="17">
        <f>'廃棄物事業経費（市町村）'!P17</f>
        <v>0</v>
      </c>
      <c r="Q17" s="17">
        <f>'廃棄物事業経費（市町村）'!Q17</f>
        <v>0</v>
      </c>
      <c r="R17" s="17">
        <f>'廃棄物事業経費（市町村）'!R17</f>
        <v>0</v>
      </c>
      <c r="S17" s="17" t="str">
        <f>'廃棄物事業経費（市町村）'!S17</f>
        <v>－</v>
      </c>
      <c r="T17" s="17">
        <f>'廃棄物事業経費（市町村）'!T17</f>
        <v>0</v>
      </c>
      <c r="U17" s="17">
        <f>'廃棄物事業経費（市町村）'!U17</f>
        <v>42837</v>
      </c>
      <c r="V17" s="17">
        <f t="shared" si="4"/>
        <v>307240</v>
      </c>
      <c r="W17" s="17">
        <f t="shared" si="5"/>
        <v>6411</v>
      </c>
      <c r="X17" s="17">
        <f t="shared" si="6"/>
        <v>0</v>
      </c>
      <c r="Y17" s="17">
        <f t="shared" si="7"/>
        <v>0</v>
      </c>
      <c r="Z17" s="17">
        <f t="shared" si="8"/>
        <v>0</v>
      </c>
      <c r="AA17" s="17">
        <f t="shared" si="9"/>
        <v>1947</v>
      </c>
      <c r="AB17" s="17" t="s">
        <v>152</v>
      </c>
      <c r="AC17" s="17">
        <f t="shared" si="10"/>
        <v>4464</v>
      </c>
      <c r="AD17" s="17">
        <f t="shared" si="11"/>
        <v>300829</v>
      </c>
    </row>
    <row r="18" spans="1:30" ht="13.5" customHeight="1">
      <c r="A18" s="74" t="s">
        <v>78</v>
      </c>
      <c r="B18" s="74" t="s">
        <v>6</v>
      </c>
      <c r="C18" s="101" t="s">
        <v>7</v>
      </c>
      <c r="D18" s="17">
        <f t="shared" si="0"/>
        <v>259558</v>
      </c>
      <c r="E18" s="17">
        <f t="shared" si="1"/>
        <v>28751</v>
      </c>
      <c r="F18" s="17">
        <f>'廃棄物事業経費（市町村）'!F18</f>
        <v>1155</v>
      </c>
      <c r="G18" s="17">
        <f>'廃棄物事業経費（市町村）'!G18</f>
        <v>9546</v>
      </c>
      <c r="H18" s="17">
        <f>'廃棄物事業経費（市町村）'!H18</f>
        <v>0</v>
      </c>
      <c r="I18" s="17">
        <f>'廃棄物事業経費（市町村）'!I18</f>
        <v>7048</v>
      </c>
      <c r="J18" s="17" t="str">
        <f>'廃棄物事業経費（市町村）'!J18</f>
        <v>－</v>
      </c>
      <c r="K18" s="17">
        <f>'廃棄物事業経費（市町村）'!K18</f>
        <v>11002</v>
      </c>
      <c r="L18" s="17">
        <f>'廃棄物事業経費（市町村）'!L18</f>
        <v>230807</v>
      </c>
      <c r="M18" s="17">
        <f t="shared" si="2"/>
        <v>44267</v>
      </c>
      <c r="N18" s="17">
        <f t="shared" si="3"/>
        <v>8748</v>
      </c>
      <c r="O18" s="17">
        <f>'廃棄物事業経費（市町村）'!O18</f>
        <v>0</v>
      </c>
      <c r="P18" s="17">
        <f>'廃棄物事業経費（市町村）'!P18</f>
        <v>0</v>
      </c>
      <c r="Q18" s="17">
        <f>'廃棄物事業経費（市町村）'!Q18</f>
        <v>0</v>
      </c>
      <c r="R18" s="17">
        <f>'廃棄物事業経費（市町村）'!R18</f>
        <v>7626</v>
      </c>
      <c r="S18" s="17" t="str">
        <f>'廃棄物事業経費（市町村）'!S18</f>
        <v>－</v>
      </c>
      <c r="T18" s="17">
        <f>'廃棄物事業経費（市町村）'!T18</f>
        <v>1122</v>
      </c>
      <c r="U18" s="17">
        <f>'廃棄物事業経費（市町村）'!U18</f>
        <v>35519</v>
      </c>
      <c r="V18" s="17">
        <f t="shared" si="4"/>
        <v>303825</v>
      </c>
      <c r="W18" s="17">
        <f t="shared" si="5"/>
        <v>37499</v>
      </c>
      <c r="X18" s="17">
        <f t="shared" si="6"/>
        <v>1155</v>
      </c>
      <c r="Y18" s="17">
        <f t="shared" si="7"/>
        <v>9546</v>
      </c>
      <c r="Z18" s="17">
        <f t="shared" si="8"/>
        <v>0</v>
      </c>
      <c r="AA18" s="17">
        <f t="shared" si="9"/>
        <v>14674</v>
      </c>
      <c r="AB18" s="17" t="s">
        <v>152</v>
      </c>
      <c r="AC18" s="17">
        <f t="shared" si="10"/>
        <v>12124</v>
      </c>
      <c r="AD18" s="17">
        <f t="shared" si="11"/>
        <v>266326</v>
      </c>
    </row>
    <row r="19" spans="1:30" ht="13.5" customHeight="1">
      <c r="A19" s="74" t="s">
        <v>78</v>
      </c>
      <c r="B19" s="74" t="s">
        <v>8</v>
      </c>
      <c r="C19" s="101" t="s">
        <v>9</v>
      </c>
      <c r="D19" s="17">
        <f t="shared" si="0"/>
        <v>144765</v>
      </c>
      <c r="E19" s="17">
        <f t="shared" si="1"/>
        <v>3400</v>
      </c>
      <c r="F19" s="17">
        <f>'廃棄物事業経費（市町村）'!F19</f>
        <v>0</v>
      </c>
      <c r="G19" s="17">
        <f>'廃棄物事業経費（市町村）'!G19</f>
        <v>0</v>
      </c>
      <c r="H19" s="17">
        <f>'廃棄物事業経費（市町村）'!H19</f>
        <v>0</v>
      </c>
      <c r="I19" s="17">
        <f>'廃棄物事業経費（市町村）'!I19</f>
        <v>0</v>
      </c>
      <c r="J19" s="17" t="str">
        <f>'廃棄物事業経費（市町村）'!J19</f>
        <v>－</v>
      </c>
      <c r="K19" s="17">
        <f>'廃棄物事業経費（市町村）'!K19</f>
        <v>3400</v>
      </c>
      <c r="L19" s="17">
        <f>'廃棄物事業経費（市町村）'!L19</f>
        <v>141365</v>
      </c>
      <c r="M19" s="17">
        <f t="shared" si="2"/>
        <v>73361</v>
      </c>
      <c r="N19" s="17">
        <f t="shared" si="3"/>
        <v>23070</v>
      </c>
      <c r="O19" s="17">
        <f>'廃棄物事業経費（市町村）'!O19</f>
        <v>0</v>
      </c>
      <c r="P19" s="17">
        <f>'廃棄物事業経費（市町村）'!P19</f>
        <v>0</v>
      </c>
      <c r="Q19" s="17">
        <f>'廃棄物事業経費（市町村）'!Q19</f>
        <v>0</v>
      </c>
      <c r="R19" s="17">
        <f>'廃棄物事業経費（市町村）'!R19</f>
        <v>21968</v>
      </c>
      <c r="S19" s="17" t="str">
        <f>'廃棄物事業経費（市町村）'!S19</f>
        <v>－</v>
      </c>
      <c r="T19" s="17">
        <f>'廃棄物事業経費（市町村）'!T19</f>
        <v>1102</v>
      </c>
      <c r="U19" s="17">
        <f>'廃棄物事業経費（市町村）'!U19</f>
        <v>50291</v>
      </c>
      <c r="V19" s="17">
        <f t="shared" si="4"/>
        <v>218126</v>
      </c>
      <c r="W19" s="17">
        <f t="shared" si="5"/>
        <v>26470</v>
      </c>
      <c r="X19" s="17">
        <f t="shared" si="6"/>
        <v>0</v>
      </c>
      <c r="Y19" s="17">
        <f t="shared" si="7"/>
        <v>0</v>
      </c>
      <c r="Z19" s="17">
        <f t="shared" si="8"/>
        <v>0</v>
      </c>
      <c r="AA19" s="17">
        <f t="shared" si="9"/>
        <v>21968</v>
      </c>
      <c r="AB19" s="17" t="s">
        <v>152</v>
      </c>
      <c r="AC19" s="17">
        <f t="shared" si="10"/>
        <v>4502</v>
      </c>
      <c r="AD19" s="17">
        <f t="shared" si="11"/>
        <v>191656</v>
      </c>
    </row>
    <row r="20" spans="1:30" ht="13.5" customHeight="1">
      <c r="A20" s="74" t="s">
        <v>78</v>
      </c>
      <c r="B20" s="74" t="s">
        <v>179</v>
      </c>
      <c r="C20" s="101" t="s">
        <v>194</v>
      </c>
      <c r="D20" s="17">
        <f t="shared" si="0"/>
        <v>355381</v>
      </c>
      <c r="E20" s="17">
        <f t="shared" si="1"/>
        <v>0</v>
      </c>
      <c r="F20" s="17">
        <f>'廃棄物事業経費（市町村）'!F20</f>
        <v>0</v>
      </c>
      <c r="G20" s="17">
        <f>'廃棄物事業経費（市町村）'!G20</f>
        <v>0</v>
      </c>
      <c r="H20" s="17">
        <f>'廃棄物事業経費（市町村）'!H20</f>
        <v>0</v>
      </c>
      <c r="I20" s="17">
        <f>'廃棄物事業経費（市町村）'!I20</f>
        <v>0</v>
      </c>
      <c r="J20" s="17" t="str">
        <f>'廃棄物事業経費（市町村）'!J20</f>
        <v>－</v>
      </c>
      <c r="K20" s="17">
        <f>'廃棄物事業経費（市町村）'!K20</f>
        <v>0</v>
      </c>
      <c r="L20" s="17">
        <f>'廃棄物事業経費（市町村）'!L20</f>
        <v>355381</v>
      </c>
      <c r="M20" s="17">
        <f t="shared" si="2"/>
        <v>127255</v>
      </c>
      <c r="N20" s="17">
        <f t="shared" si="3"/>
        <v>0</v>
      </c>
      <c r="O20" s="17">
        <f>'廃棄物事業経費（市町村）'!O20</f>
        <v>0</v>
      </c>
      <c r="P20" s="17">
        <f>'廃棄物事業経費（市町村）'!P20</f>
        <v>0</v>
      </c>
      <c r="Q20" s="17">
        <f>'廃棄物事業経費（市町村）'!Q20</f>
        <v>0</v>
      </c>
      <c r="R20" s="17">
        <f>'廃棄物事業経費（市町村）'!R20</f>
        <v>0</v>
      </c>
      <c r="S20" s="17" t="str">
        <f>'廃棄物事業経費（市町村）'!S20</f>
        <v>－</v>
      </c>
      <c r="T20" s="17">
        <f>'廃棄物事業経費（市町村）'!T20</f>
        <v>0</v>
      </c>
      <c r="U20" s="17">
        <f>'廃棄物事業経費（市町村）'!U20</f>
        <v>127255</v>
      </c>
      <c r="V20" s="17">
        <f t="shared" si="4"/>
        <v>482636</v>
      </c>
      <c r="W20" s="17">
        <f t="shared" si="5"/>
        <v>0</v>
      </c>
      <c r="X20" s="17">
        <f t="shared" si="6"/>
        <v>0</v>
      </c>
      <c r="Y20" s="17">
        <f t="shared" si="7"/>
        <v>0</v>
      </c>
      <c r="Z20" s="17">
        <f t="shared" si="8"/>
        <v>0</v>
      </c>
      <c r="AA20" s="17">
        <f t="shared" si="9"/>
        <v>0</v>
      </c>
      <c r="AB20" s="17" t="s">
        <v>152</v>
      </c>
      <c r="AC20" s="17">
        <f t="shared" si="10"/>
        <v>0</v>
      </c>
      <c r="AD20" s="17">
        <f t="shared" si="11"/>
        <v>482636</v>
      </c>
    </row>
    <row r="21" spans="1:30" ht="13.5" customHeight="1">
      <c r="A21" s="74" t="s">
        <v>78</v>
      </c>
      <c r="B21" s="74" t="s">
        <v>180</v>
      </c>
      <c r="C21" s="101" t="s">
        <v>181</v>
      </c>
      <c r="D21" s="17">
        <f t="shared" si="0"/>
        <v>286050</v>
      </c>
      <c r="E21" s="17">
        <f t="shared" si="1"/>
        <v>12446</v>
      </c>
      <c r="F21" s="17">
        <f>'廃棄物事業経費（市町村）'!F21</f>
        <v>0</v>
      </c>
      <c r="G21" s="17">
        <f>'廃棄物事業経費（市町村）'!G21</f>
        <v>0</v>
      </c>
      <c r="H21" s="17">
        <f>'廃棄物事業経費（市町村）'!H21</f>
        <v>0</v>
      </c>
      <c r="I21" s="17">
        <f>'廃棄物事業経費（市町村）'!I21</f>
        <v>5020</v>
      </c>
      <c r="J21" s="17" t="str">
        <f>'廃棄物事業経費（市町村）'!J21</f>
        <v>－</v>
      </c>
      <c r="K21" s="17">
        <f>'廃棄物事業経費（市町村）'!K21</f>
        <v>7426</v>
      </c>
      <c r="L21" s="17">
        <f>'廃棄物事業経費（市町村）'!L21</f>
        <v>273604</v>
      </c>
      <c r="M21" s="17">
        <f t="shared" si="2"/>
        <v>28220</v>
      </c>
      <c r="N21" s="17">
        <f t="shared" si="3"/>
        <v>4197</v>
      </c>
      <c r="O21" s="17">
        <f>'廃棄物事業経費（市町村）'!O21</f>
        <v>2196</v>
      </c>
      <c r="P21" s="17">
        <f>'廃棄物事業経費（市町村）'!P21</f>
        <v>2001</v>
      </c>
      <c r="Q21" s="17">
        <f>'廃棄物事業経費（市町村）'!Q21</f>
        <v>0</v>
      </c>
      <c r="R21" s="17">
        <f>'廃棄物事業経費（市町村）'!R21</f>
        <v>0</v>
      </c>
      <c r="S21" s="17" t="str">
        <f>'廃棄物事業経費（市町村）'!S21</f>
        <v>－</v>
      </c>
      <c r="T21" s="17">
        <f>'廃棄物事業経費（市町村）'!T21</f>
        <v>0</v>
      </c>
      <c r="U21" s="17">
        <f>'廃棄物事業経費（市町村）'!U21</f>
        <v>24023</v>
      </c>
      <c r="V21" s="17">
        <f t="shared" si="4"/>
        <v>314270</v>
      </c>
      <c r="W21" s="17">
        <f t="shared" si="5"/>
        <v>16643</v>
      </c>
      <c r="X21" s="17">
        <f t="shared" si="6"/>
        <v>2196</v>
      </c>
      <c r="Y21" s="17">
        <f t="shared" si="7"/>
        <v>2001</v>
      </c>
      <c r="Z21" s="17">
        <f t="shared" si="8"/>
        <v>0</v>
      </c>
      <c r="AA21" s="17">
        <f t="shared" si="9"/>
        <v>5020</v>
      </c>
      <c r="AB21" s="17" t="s">
        <v>152</v>
      </c>
      <c r="AC21" s="17">
        <f t="shared" si="10"/>
        <v>7426</v>
      </c>
      <c r="AD21" s="17">
        <f t="shared" si="11"/>
        <v>297627</v>
      </c>
    </row>
    <row r="22" spans="1:30" ht="13.5" customHeight="1">
      <c r="A22" s="74" t="s">
        <v>78</v>
      </c>
      <c r="B22" s="74" t="s">
        <v>182</v>
      </c>
      <c r="C22" s="101" t="s">
        <v>274</v>
      </c>
      <c r="D22" s="17">
        <f t="shared" si="0"/>
        <v>32733</v>
      </c>
      <c r="E22" s="17">
        <f t="shared" si="1"/>
        <v>0</v>
      </c>
      <c r="F22" s="17">
        <f>'廃棄物事業経費（市町村）'!F22</f>
        <v>0</v>
      </c>
      <c r="G22" s="17">
        <f>'廃棄物事業経費（市町村）'!G22</f>
        <v>0</v>
      </c>
      <c r="H22" s="17">
        <f>'廃棄物事業経費（市町村）'!H22</f>
        <v>0</v>
      </c>
      <c r="I22" s="17">
        <f>'廃棄物事業経費（市町村）'!I22</f>
        <v>0</v>
      </c>
      <c r="J22" s="17" t="str">
        <f>'廃棄物事業経費（市町村）'!J22</f>
        <v>－</v>
      </c>
      <c r="K22" s="17">
        <f>'廃棄物事業経費（市町村）'!K22</f>
        <v>0</v>
      </c>
      <c r="L22" s="17">
        <f>'廃棄物事業経費（市町村）'!L22</f>
        <v>32733</v>
      </c>
      <c r="M22" s="17">
        <f t="shared" si="2"/>
        <v>7587</v>
      </c>
      <c r="N22" s="17">
        <f t="shared" si="3"/>
        <v>0</v>
      </c>
      <c r="O22" s="17">
        <f>'廃棄物事業経費（市町村）'!O22</f>
        <v>0</v>
      </c>
      <c r="P22" s="17">
        <f>'廃棄物事業経費（市町村）'!P22</f>
        <v>0</v>
      </c>
      <c r="Q22" s="17">
        <f>'廃棄物事業経費（市町村）'!Q22</f>
        <v>0</v>
      </c>
      <c r="R22" s="17">
        <f>'廃棄物事業経費（市町村）'!R22</f>
        <v>0</v>
      </c>
      <c r="S22" s="17" t="str">
        <f>'廃棄物事業経費（市町村）'!S22</f>
        <v>－</v>
      </c>
      <c r="T22" s="17">
        <f>'廃棄物事業経費（市町村）'!T22</f>
        <v>0</v>
      </c>
      <c r="U22" s="17">
        <f>'廃棄物事業経費（市町村）'!U22</f>
        <v>7587</v>
      </c>
      <c r="V22" s="17">
        <f t="shared" si="4"/>
        <v>40320</v>
      </c>
      <c r="W22" s="17">
        <f t="shared" si="5"/>
        <v>0</v>
      </c>
      <c r="X22" s="17">
        <f t="shared" si="6"/>
        <v>0</v>
      </c>
      <c r="Y22" s="17">
        <f t="shared" si="7"/>
        <v>0</v>
      </c>
      <c r="Z22" s="17">
        <f t="shared" si="8"/>
        <v>0</v>
      </c>
      <c r="AA22" s="17">
        <f t="shared" si="9"/>
        <v>0</v>
      </c>
      <c r="AB22" s="17" t="s">
        <v>152</v>
      </c>
      <c r="AC22" s="17">
        <f t="shared" si="10"/>
        <v>0</v>
      </c>
      <c r="AD22" s="17">
        <f t="shared" si="11"/>
        <v>40320</v>
      </c>
    </row>
    <row r="23" spans="1:30" ht="13.5" customHeight="1">
      <c r="A23" s="74" t="s">
        <v>78</v>
      </c>
      <c r="B23" s="74" t="s">
        <v>183</v>
      </c>
      <c r="C23" s="101" t="s">
        <v>184</v>
      </c>
      <c r="D23" s="17">
        <f t="shared" si="0"/>
        <v>31688</v>
      </c>
      <c r="E23" s="17">
        <f t="shared" si="1"/>
        <v>0</v>
      </c>
      <c r="F23" s="17">
        <f>'廃棄物事業経費（市町村）'!F23</f>
        <v>0</v>
      </c>
      <c r="G23" s="17">
        <f>'廃棄物事業経費（市町村）'!G23</f>
        <v>0</v>
      </c>
      <c r="H23" s="17">
        <f>'廃棄物事業経費（市町村）'!H23</f>
        <v>0</v>
      </c>
      <c r="I23" s="17">
        <f>'廃棄物事業経費（市町村）'!I23</f>
        <v>0</v>
      </c>
      <c r="J23" s="17" t="str">
        <f>'廃棄物事業経費（市町村）'!J23</f>
        <v>－</v>
      </c>
      <c r="K23" s="17">
        <f>'廃棄物事業経費（市町村）'!K23</f>
        <v>0</v>
      </c>
      <c r="L23" s="17">
        <f>'廃棄物事業経費（市町村）'!L23</f>
        <v>31688</v>
      </c>
      <c r="M23" s="17">
        <f t="shared" si="2"/>
        <v>12446</v>
      </c>
      <c r="N23" s="17">
        <f t="shared" si="3"/>
        <v>0</v>
      </c>
      <c r="O23" s="17">
        <f>'廃棄物事業経費（市町村）'!O23</f>
        <v>0</v>
      </c>
      <c r="P23" s="17">
        <f>'廃棄物事業経費（市町村）'!P23</f>
        <v>0</v>
      </c>
      <c r="Q23" s="17">
        <f>'廃棄物事業経費（市町村）'!Q23</f>
        <v>0</v>
      </c>
      <c r="R23" s="17">
        <f>'廃棄物事業経費（市町村）'!R23</f>
        <v>0</v>
      </c>
      <c r="S23" s="17" t="str">
        <f>'廃棄物事業経費（市町村）'!S23</f>
        <v>－</v>
      </c>
      <c r="T23" s="17">
        <f>'廃棄物事業経費（市町村）'!T23</f>
        <v>0</v>
      </c>
      <c r="U23" s="17">
        <f>'廃棄物事業経費（市町村）'!U23</f>
        <v>12446</v>
      </c>
      <c r="V23" s="17">
        <f t="shared" si="4"/>
        <v>44134</v>
      </c>
      <c r="W23" s="17">
        <f t="shared" si="5"/>
        <v>0</v>
      </c>
      <c r="X23" s="17">
        <f t="shared" si="6"/>
        <v>0</v>
      </c>
      <c r="Y23" s="17">
        <f t="shared" si="7"/>
        <v>0</v>
      </c>
      <c r="Z23" s="17">
        <f t="shared" si="8"/>
        <v>0</v>
      </c>
      <c r="AA23" s="17">
        <f t="shared" si="9"/>
        <v>0</v>
      </c>
      <c r="AB23" s="17" t="s">
        <v>152</v>
      </c>
      <c r="AC23" s="17">
        <f t="shared" si="10"/>
        <v>0</v>
      </c>
      <c r="AD23" s="17">
        <f t="shared" si="11"/>
        <v>44134</v>
      </c>
    </row>
    <row r="24" spans="1:30" ht="13.5" customHeight="1">
      <c r="A24" s="74" t="s">
        <v>78</v>
      </c>
      <c r="B24" s="74" t="s">
        <v>185</v>
      </c>
      <c r="C24" s="101" t="s">
        <v>186</v>
      </c>
      <c r="D24" s="17">
        <f t="shared" si="0"/>
        <v>232813</v>
      </c>
      <c r="E24" s="17">
        <f t="shared" si="1"/>
        <v>0</v>
      </c>
      <c r="F24" s="17">
        <f>'廃棄物事業経費（市町村）'!F24</f>
        <v>0</v>
      </c>
      <c r="G24" s="17">
        <f>'廃棄物事業経費（市町村）'!G24</f>
        <v>0</v>
      </c>
      <c r="H24" s="17">
        <f>'廃棄物事業経費（市町村）'!H24</f>
        <v>0</v>
      </c>
      <c r="I24" s="17">
        <f>'廃棄物事業経費（市町村）'!I24</f>
        <v>0</v>
      </c>
      <c r="J24" s="17" t="str">
        <f>'廃棄物事業経費（市町村）'!J24</f>
        <v>－</v>
      </c>
      <c r="K24" s="17">
        <f>'廃棄物事業経費（市町村）'!K24</f>
        <v>0</v>
      </c>
      <c r="L24" s="17">
        <f>'廃棄物事業経費（市町村）'!L24</f>
        <v>232813</v>
      </c>
      <c r="M24" s="17">
        <f t="shared" si="2"/>
        <v>51343</v>
      </c>
      <c r="N24" s="17">
        <f t="shared" si="3"/>
        <v>0</v>
      </c>
      <c r="O24" s="17">
        <f>'廃棄物事業経費（市町村）'!O24</f>
        <v>0</v>
      </c>
      <c r="P24" s="17">
        <f>'廃棄物事業経費（市町村）'!P24</f>
        <v>0</v>
      </c>
      <c r="Q24" s="17">
        <f>'廃棄物事業経費（市町村）'!Q24</f>
        <v>0</v>
      </c>
      <c r="R24" s="17">
        <f>'廃棄物事業経費（市町村）'!R24</f>
        <v>0</v>
      </c>
      <c r="S24" s="17" t="str">
        <f>'廃棄物事業経費（市町村）'!S24</f>
        <v>－</v>
      </c>
      <c r="T24" s="17">
        <f>'廃棄物事業経費（市町村）'!T24</f>
        <v>0</v>
      </c>
      <c r="U24" s="17">
        <f>'廃棄物事業経費（市町村）'!U24</f>
        <v>51343</v>
      </c>
      <c r="V24" s="17">
        <f t="shared" si="4"/>
        <v>284156</v>
      </c>
      <c r="W24" s="17">
        <f t="shared" si="5"/>
        <v>0</v>
      </c>
      <c r="X24" s="17">
        <f t="shared" si="6"/>
        <v>0</v>
      </c>
      <c r="Y24" s="17">
        <f t="shared" si="7"/>
        <v>0</v>
      </c>
      <c r="Z24" s="17">
        <f t="shared" si="8"/>
        <v>0</v>
      </c>
      <c r="AA24" s="17">
        <f t="shared" si="9"/>
        <v>0</v>
      </c>
      <c r="AB24" s="17" t="s">
        <v>152</v>
      </c>
      <c r="AC24" s="17">
        <f t="shared" si="10"/>
        <v>0</v>
      </c>
      <c r="AD24" s="17">
        <f t="shared" si="11"/>
        <v>284156</v>
      </c>
    </row>
    <row r="25" spans="1:30" ht="13.5" customHeight="1">
      <c r="A25" s="74" t="s">
        <v>78</v>
      </c>
      <c r="B25" s="74" t="s">
        <v>129</v>
      </c>
      <c r="C25" s="101" t="s">
        <v>130</v>
      </c>
      <c r="D25" s="17">
        <f t="shared" si="0"/>
        <v>72635</v>
      </c>
      <c r="E25" s="17">
        <f t="shared" si="1"/>
        <v>0</v>
      </c>
      <c r="F25" s="17">
        <f>'廃棄物事業経費（市町村）'!F25</f>
        <v>0</v>
      </c>
      <c r="G25" s="17">
        <f>'廃棄物事業経費（市町村）'!G25</f>
        <v>0</v>
      </c>
      <c r="H25" s="17">
        <f>'廃棄物事業経費（市町村）'!H25</f>
        <v>0</v>
      </c>
      <c r="I25" s="17">
        <f>'廃棄物事業経費（市町村）'!I25</f>
        <v>0</v>
      </c>
      <c r="J25" s="17" t="str">
        <f>'廃棄物事業経費（市町村）'!J25</f>
        <v>－</v>
      </c>
      <c r="K25" s="17">
        <f>'廃棄物事業経費（市町村）'!K25</f>
        <v>0</v>
      </c>
      <c r="L25" s="17">
        <f>'廃棄物事業経費（市町村）'!L25</f>
        <v>72635</v>
      </c>
      <c r="M25" s="17">
        <f t="shared" si="2"/>
        <v>37201</v>
      </c>
      <c r="N25" s="17">
        <f t="shared" si="3"/>
        <v>0</v>
      </c>
      <c r="O25" s="17">
        <f>'廃棄物事業経費（市町村）'!O25</f>
        <v>0</v>
      </c>
      <c r="P25" s="17">
        <f>'廃棄物事業経費（市町村）'!P25</f>
        <v>0</v>
      </c>
      <c r="Q25" s="17">
        <f>'廃棄物事業経費（市町村）'!Q25</f>
        <v>0</v>
      </c>
      <c r="R25" s="17">
        <f>'廃棄物事業経費（市町村）'!R25</f>
        <v>0</v>
      </c>
      <c r="S25" s="17" t="str">
        <f>'廃棄物事業経費（市町村）'!S25</f>
        <v>－</v>
      </c>
      <c r="T25" s="17">
        <f>'廃棄物事業経費（市町村）'!T25</f>
        <v>0</v>
      </c>
      <c r="U25" s="17">
        <f>'廃棄物事業経費（市町村）'!U25</f>
        <v>37201</v>
      </c>
      <c r="V25" s="17">
        <f t="shared" si="4"/>
        <v>109836</v>
      </c>
      <c r="W25" s="17">
        <f t="shared" si="5"/>
        <v>0</v>
      </c>
      <c r="X25" s="17">
        <f t="shared" si="6"/>
        <v>0</v>
      </c>
      <c r="Y25" s="17">
        <f t="shared" si="7"/>
        <v>0</v>
      </c>
      <c r="Z25" s="17">
        <f t="shared" si="8"/>
        <v>0</v>
      </c>
      <c r="AA25" s="17">
        <f t="shared" si="9"/>
        <v>0</v>
      </c>
      <c r="AB25" s="17" t="s">
        <v>152</v>
      </c>
      <c r="AC25" s="17">
        <f t="shared" si="10"/>
        <v>0</v>
      </c>
      <c r="AD25" s="17">
        <f t="shared" si="11"/>
        <v>109836</v>
      </c>
    </row>
    <row r="26" spans="1:30" ht="13.5" customHeight="1">
      <c r="A26" s="74" t="s">
        <v>78</v>
      </c>
      <c r="B26" s="74" t="s">
        <v>131</v>
      </c>
      <c r="C26" s="101" t="s">
        <v>220</v>
      </c>
      <c r="D26" s="17">
        <f t="shared" si="0"/>
        <v>34925</v>
      </c>
      <c r="E26" s="17">
        <f t="shared" si="1"/>
        <v>2018</v>
      </c>
      <c r="F26" s="17">
        <f>'廃棄物事業経費（市町村）'!F26</f>
        <v>0</v>
      </c>
      <c r="G26" s="17">
        <f>'廃棄物事業経費（市町村）'!G26</f>
        <v>0</v>
      </c>
      <c r="H26" s="17">
        <f>'廃棄物事業経費（市町村）'!H26</f>
        <v>0</v>
      </c>
      <c r="I26" s="17">
        <f>'廃棄物事業経費（市町村）'!I26</f>
        <v>178</v>
      </c>
      <c r="J26" s="17" t="str">
        <f>'廃棄物事業経費（市町村）'!J26</f>
        <v>－</v>
      </c>
      <c r="K26" s="17">
        <f>'廃棄物事業経費（市町村）'!K26</f>
        <v>1840</v>
      </c>
      <c r="L26" s="17">
        <f>'廃棄物事業経費（市町村）'!L26</f>
        <v>32907</v>
      </c>
      <c r="M26" s="17">
        <f t="shared" si="2"/>
        <v>22392</v>
      </c>
      <c r="N26" s="17">
        <f t="shared" si="3"/>
        <v>6</v>
      </c>
      <c r="O26" s="17">
        <f>'廃棄物事業経費（市町村）'!O26</f>
        <v>0</v>
      </c>
      <c r="P26" s="17">
        <f>'廃棄物事業経費（市町村）'!P26</f>
        <v>0</v>
      </c>
      <c r="Q26" s="17">
        <f>'廃棄物事業経費（市町村）'!Q26</f>
        <v>0</v>
      </c>
      <c r="R26" s="17">
        <f>'廃棄物事業経費（市町村）'!R26</f>
        <v>6</v>
      </c>
      <c r="S26" s="17" t="str">
        <f>'廃棄物事業経費（市町村）'!S26</f>
        <v>－</v>
      </c>
      <c r="T26" s="17">
        <f>'廃棄物事業経費（市町村）'!T26</f>
        <v>0</v>
      </c>
      <c r="U26" s="17">
        <f>'廃棄物事業経費（市町村）'!U26</f>
        <v>22386</v>
      </c>
      <c r="V26" s="17">
        <f t="shared" si="4"/>
        <v>57317</v>
      </c>
      <c r="W26" s="17">
        <f t="shared" si="5"/>
        <v>2024</v>
      </c>
      <c r="X26" s="17">
        <f t="shared" si="6"/>
        <v>0</v>
      </c>
      <c r="Y26" s="17">
        <f t="shared" si="7"/>
        <v>0</v>
      </c>
      <c r="Z26" s="17">
        <f t="shared" si="8"/>
        <v>0</v>
      </c>
      <c r="AA26" s="17">
        <f t="shared" si="9"/>
        <v>184</v>
      </c>
      <c r="AB26" s="17" t="s">
        <v>152</v>
      </c>
      <c r="AC26" s="17">
        <f t="shared" si="10"/>
        <v>1840</v>
      </c>
      <c r="AD26" s="17">
        <f t="shared" si="11"/>
        <v>55293</v>
      </c>
    </row>
    <row r="27" spans="1:30" ht="13.5" customHeight="1">
      <c r="A27" s="74" t="s">
        <v>78</v>
      </c>
      <c r="B27" s="74" t="s">
        <v>132</v>
      </c>
      <c r="C27" s="101" t="s">
        <v>133</v>
      </c>
      <c r="D27" s="17">
        <f t="shared" si="0"/>
        <v>47792</v>
      </c>
      <c r="E27" s="17">
        <f t="shared" si="1"/>
        <v>2438</v>
      </c>
      <c r="F27" s="17">
        <f>'廃棄物事業経費（市町村）'!F27</f>
        <v>0</v>
      </c>
      <c r="G27" s="17">
        <f>'廃棄物事業経費（市町村）'!G27</f>
        <v>0</v>
      </c>
      <c r="H27" s="17">
        <f>'廃棄物事業経費（市町村）'!H27</f>
        <v>0</v>
      </c>
      <c r="I27" s="17">
        <f>'廃棄物事業経費（市町村）'!I27</f>
        <v>2438</v>
      </c>
      <c r="J27" s="17" t="str">
        <f>'廃棄物事業経費（市町村）'!J27</f>
        <v>－</v>
      </c>
      <c r="K27" s="17">
        <f>'廃棄物事業経費（市町村）'!K27</f>
        <v>0</v>
      </c>
      <c r="L27" s="17">
        <f>'廃棄物事業経費（市町村）'!L27</f>
        <v>45354</v>
      </c>
      <c r="M27" s="17">
        <f t="shared" si="2"/>
        <v>27019</v>
      </c>
      <c r="N27" s="17">
        <f t="shared" si="3"/>
        <v>2746</v>
      </c>
      <c r="O27" s="17">
        <f>'廃棄物事業経費（市町村）'!O27</f>
        <v>1372</v>
      </c>
      <c r="P27" s="17">
        <f>'廃棄物事業経費（市町村）'!P27</f>
        <v>1372</v>
      </c>
      <c r="Q27" s="17">
        <f>'廃棄物事業経費（市町村）'!Q27</f>
        <v>0</v>
      </c>
      <c r="R27" s="17">
        <f>'廃棄物事業経費（市町村）'!R27</f>
        <v>0</v>
      </c>
      <c r="S27" s="17" t="str">
        <f>'廃棄物事業経費（市町村）'!S27</f>
        <v>－</v>
      </c>
      <c r="T27" s="17">
        <f>'廃棄物事業経費（市町村）'!T27</f>
        <v>2</v>
      </c>
      <c r="U27" s="17">
        <f>'廃棄物事業経費（市町村）'!U27</f>
        <v>24273</v>
      </c>
      <c r="V27" s="17">
        <f t="shared" si="4"/>
        <v>74811</v>
      </c>
      <c r="W27" s="17">
        <f t="shared" si="5"/>
        <v>5184</v>
      </c>
      <c r="X27" s="17">
        <f t="shared" si="6"/>
        <v>1372</v>
      </c>
      <c r="Y27" s="17">
        <f t="shared" si="7"/>
        <v>1372</v>
      </c>
      <c r="Z27" s="17">
        <f t="shared" si="8"/>
        <v>0</v>
      </c>
      <c r="AA27" s="17">
        <f t="shared" si="9"/>
        <v>2438</v>
      </c>
      <c r="AB27" s="17" t="s">
        <v>152</v>
      </c>
      <c r="AC27" s="17">
        <f t="shared" si="10"/>
        <v>2</v>
      </c>
      <c r="AD27" s="17">
        <f t="shared" si="11"/>
        <v>69627</v>
      </c>
    </row>
    <row r="28" spans="1:30" ht="13.5" customHeight="1">
      <c r="A28" s="74" t="s">
        <v>78</v>
      </c>
      <c r="B28" s="74" t="s">
        <v>134</v>
      </c>
      <c r="C28" s="101" t="s">
        <v>199</v>
      </c>
      <c r="D28" s="17">
        <f t="shared" si="0"/>
        <v>148837</v>
      </c>
      <c r="E28" s="17">
        <f t="shared" si="1"/>
        <v>0</v>
      </c>
      <c r="F28" s="17">
        <f>'廃棄物事業経費（市町村）'!F28</f>
        <v>0</v>
      </c>
      <c r="G28" s="17">
        <f>'廃棄物事業経費（市町村）'!G28</f>
        <v>0</v>
      </c>
      <c r="H28" s="17">
        <f>'廃棄物事業経費（市町村）'!H28</f>
        <v>0</v>
      </c>
      <c r="I28" s="17">
        <f>'廃棄物事業経費（市町村）'!I28</f>
        <v>0</v>
      </c>
      <c r="J28" s="17" t="str">
        <f>'廃棄物事業経費（市町村）'!J28</f>
        <v>－</v>
      </c>
      <c r="K28" s="17">
        <f>'廃棄物事業経費（市町村）'!K28</f>
        <v>0</v>
      </c>
      <c r="L28" s="17">
        <f>'廃棄物事業経費（市町村）'!L28</f>
        <v>148837</v>
      </c>
      <c r="M28" s="17">
        <f t="shared" si="2"/>
        <v>21712</v>
      </c>
      <c r="N28" s="17">
        <f t="shared" si="3"/>
        <v>0</v>
      </c>
      <c r="O28" s="17">
        <f>'廃棄物事業経費（市町村）'!O28</f>
        <v>0</v>
      </c>
      <c r="P28" s="17">
        <f>'廃棄物事業経費（市町村）'!P28</f>
        <v>0</v>
      </c>
      <c r="Q28" s="17">
        <f>'廃棄物事業経費（市町村）'!Q28</f>
        <v>0</v>
      </c>
      <c r="R28" s="17">
        <f>'廃棄物事業経費（市町村）'!R28</f>
        <v>0</v>
      </c>
      <c r="S28" s="17" t="str">
        <f>'廃棄物事業経費（市町村）'!S28</f>
        <v>－</v>
      </c>
      <c r="T28" s="17">
        <f>'廃棄物事業経費（市町村）'!T28</f>
        <v>0</v>
      </c>
      <c r="U28" s="17">
        <f>'廃棄物事業経費（市町村）'!U28</f>
        <v>21712</v>
      </c>
      <c r="V28" s="17">
        <f t="shared" si="4"/>
        <v>170549</v>
      </c>
      <c r="W28" s="17">
        <f t="shared" si="5"/>
        <v>0</v>
      </c>
      <c r="X28" s="17">
        <f t="shared" si="6"/>
        <v>0</v>
      </c>
      <c r="Y28" s="17">
        <f t="shared" si="7"/>
        <v>0</v>
      </c>
      <c r="Z28" s="17">
        <f t="shared" si="8"/>
        <v>0</v>
      </c>
      <c r="AA28" s="17">
        <f t="shared" si="9"/>
        <v>0</v>
      </c>
      <c r="AB28" s="17" t="s">
        <v>152</v>
      </c>
      <c r="AC28" s="17">
        <f t="shared" si="10"/>
        <v>0</v>
      </c>
      <c r="AD28" s="17">
        <f t="shared" si="11"/>
        <v>170549</v>
      </c>
    </row>
    <row r="29" spans="1:30" ht="13.5" customHeight="1">
      <c r="A29" s="74" t="s">
        <v>78</v>
      </c>
      <c r="B29" s="74" t="s">
        <v>135</v>
      </c>
      <c r="C29" s="101" t="s">
        <v>136</v>
      </c>
      <c r="D29" s="17">
        <f t="shared" si="0"/>
        <v>81295</v>
      </c>
      <c r="E29" s="17">
        <f t="shared" si="1"/>
        <v>10326</v>
      </c>
      <c r="F29" s="17">
        <f>'廃棄物事業経費（市町村）'!F29</f>
        <v>0</v>
      </c>
      <c r="G29" s="17">
        <f>'廃棄物事業経費（市町村）'!G29</f>
        <v>0</v>
      </c>
      <c r="H29" s="17">
        <f>'廃棄物事業経費（市町村）'!H29</f>
        <v>0</v>
      </c>
      <c r="I29" s="17">
        <f>'廃棄物事業経費（市町村）'!I29</f>
        <v>10326</v>
      </c>
      <c r="J29" s="17" t="str">
        <f>'廃棄物事業経費（市町村）'!J29</f>
        <v>－</v>
      </c>
      <c r="K29" s="17">
        <f>'廃棄物事業経費（市町村）'!K29</f>
        <v>0</v>
      </c>
      <c r="L29" s="17">
        <f>'廃棄物事業経費（市町村）'!L29</f>
        <v>70969</v>
      </c>
      <c r="M29" s="17">
        <f t="shared" si="2"/>
        <v>14584</v>
      </c>
      <c r="N29" s="17">
        <f t="shared" si="3"/>
        <v>0</v>
      </c>
      <c r="O29" s="17">
        <f>'廃棄物事業経費（市町村）'!O29</f>
        <v>0</v>
      </c>
      <c r="P29" s="17">
        <f>'廃棄物事業経費（市町村）'!P29</f>
        <v>0</v>
      </c>
      <c r="Q29" s="17">
        <f>'廃棄物事業経費（市町村）'!Q29</f>
        <v>0</v>
      </c>
      <c r="R29" s="17">
        <f>'廃棄物事業経費（市町村）'!R29</f>
        <v>0</v>
      </c>
      <c r="S29" s="17" t="str">
        <f>'廃棄物事業経費（市町村）'!S29</f>
        <v>－</v>
      </c>
      <c r="T29" s="17">
        <f>'廃棄物事業経費（市町村）'!T29</f>
        <v>0</v>
      </c>
      <c r="U29" s="17">
        <f>'廃棄物事業経費（市町村）'!U29</f>
        <v>14584</v>
      </c>
      <c r="V29" s="17">
        <f t="shared" si="4"/>
        <v>95879</v>
      </c>
      <c r="W29" s="17">
        <f t="shared" si="5"/>
        <v>10326</v>
      </c>
      <c r="X29" s="17">
        <f t="shared" si="6"/>
        <v>0</v>
      </c>
      <c r="Y29" s="17">
        <f t="shared" si="7"/>
        <v>0</v>
      </c>
      <c r="Z29" s="17">
        <f t="shared" si="8"/>
        <v>0</v>
      </c>
      <c r="AA29" s="17">
        <f t="shared" si="9"/>
        <v>10326</v>
      </c>
      <c r="AB29" s="17" t="s">
        <v>152</v>
      </c>
      <c r="AC29" s="17">
        <f t="shared" si="10"/>
        <v>0</v>
      </c>
      <c r="AD29" s="17">
        <f t="shared" si="11"/>
        <v>85553</v>
      </c>
    </row>
    <row r="30" spans="1:30" ht="13.5" customHeight="1">
      <c r="A30" s="74" t="s">
        <v>78</v>
      </c>
      <c r="B30" s="74" t="s">
        <v>137</v>
      </c>
      <c r="C30" s="101" t="s">
        <v>138</v>
      </c>
      <c r="D30" s="17">
        <f t="shared" si="0"/>
        <v>66369</v>
      </c>
      <c r="E30" s="17">
        <f t="shared" si="1"/>
        <v>3695</v>
      </c>
      <c r="F30" s="17">
        <f>'廃棄物事業経費（市町村）'!F30</f>
        <v>0</v>
      </c>
      <c r="G30" s="17">
        <f>'廃棄物事業経費（市町村）'!G30</f>
        <v>0</v>
      </c>
      <c r="H30" s="17">
        <f>'廃棄物事業経費（市町村）'!H30</f>
        <v>0</v>
      </c>
      <c r="I30" s="17">
        <f>'廃棄物事業経費（市町村）'!I30</f>
        <v>3620</v>
      </c>
      <c r="J30" s="17" t="str">
        <f>'廃棄物事業経費（市町村）'!J30</f>
        <v>－</v>
      </c>
      <c r="K30" s="17">
        <f>'廃棄物事業経費（市町村）'!K30</f>
        <v>75</v>
      </c>
      <c r="L30" s="17">
        <f>'廃棄物事業経費（市町村）'!L30</f>
        <v>62674</v>
      </c>
      <c r="M30" s="17">
        <f t="shared" si="2"/>
        <v>9706</v>
      </c>
      <c r="N30" s="17">
        <f t="shared" si="3"/>
        <v>0</v>
      </c>
      <c r="O30" s="17">
        <f>'廃棄物事業経費（市町村）'!O30</f>
        <v>0</v>
      </c>
      <c r="P30" s="17">
        <f>'廃棄物事業経費（市町村）'!P30</f>
        <v>0</v>
      </c>
      <c r="Q30" s="17">
        <f>'廃棄物事業経費（市町村）'!Q30</f>
        <v>0</v>
      </c>
      <c r="R30" s="17">
        <f>'廃棄物事業経費（市町村）'!R30</f>
        <v>0</v>
      </c>
      <c r="S30" s="17" t="str">
        <f>'廃棄物事業経費（市町村）'!S30</f>
        <v>－</v>
      </c>
      <c r="T30" s="17">
        <f>'廃棄物事業経費（市町村）'!T30</f>
        <v>0</v>
      </c>
      <c r="U30" s="17">
        <f>'廃棄物事業経費（市町村）'!U30</f>
        <v>9706</v>
      </c>
      <c r="V30" s="17">
        <f t="shared" si="4"/>
        <v>76075</v>
      </c>
      <c r="W30" s="17">
        <f t="shared" si="5"/>
        <v>3695</v>
      </c>
      <c r="X30" s="17">
        <f t="shared" si="6"/>
        <v>0</v>
      </c>
      <c r="Y30" s="17">
        <f t="shared" si="7"/>
        <v>0</v>
      </c>
      <c r="Z30" s="17">
        <f t="shared" si="8"/>
        <v>0</v>
      </c>
      <c r="AA30" s="17">
        <f t="shared" si="9"/>
        <v>3620</v>
      </c>
      <c r="AB30" s="17" t="s">
        <v>152</v>
      </c>
      <c r="AC30" s="17">
        <f t="shared" si="10"/>
        <v>75</v>
      </c>
      <c r="AD30" s="17">
        <f t="shared" si="11"/>
        <v>72380</v>
      </c>
    </row>
    <row r="31" spans="1:30" ht="13.5" customHeight="1">
      <c r="A31" s="74" t="s">
        <v>78</v>
      </c>
      <c r="B31" s="74" t="s">
        <v>139</v>
      </c>
      <c r="C31" s="101" t="s">
        <v>140</v>
      </c>
      <c r="D31" s="17">
        <f t="shared" si="0"/>
        <v>175409</v>
      </c>
      <c r="E31" s="17">
        <f t="shared" si="1"/>
        <v>22363</v>
      </c>
      <c r="F31" s="17">
        <f>'廃棄物事業経費（市町村）'!F31</f>
        <v>0</v>
      </c>
      <c r="G31" s="17">
        <f>'廃棄物事業経費（市町村）'!G31</f>
        <v>0</v>
      </c>
      <c r="H31" s="17">
        <f>'廃棄物事業経費（市町村）'!H31</f>
        <v>0</v>
      </c>
      <c r="I31" s="17">
        <f>'廃棄物事業経費（市町村）'!I31</f>
        <v>6281</v>
      </c>
      <c r="J31" s="17" t="str">
        <f>'廃棄物事業経費（市町村）'!J31</f>
        <v>－</v>
      </c>
      <c r="K31" s="17">
        <f>'廃棄物事業経費（市町村）'!K31</f>
        <v>16082</v>
      </c>
      <c r="L31" s="17">
        <f>'廃棄物事業経費（市町村）'!L31</f>
        <v>153046</v>
      </c>
      <c r="M31" s="17">
        <f t="shared" si="2"/>
        <v>46320</v>
      </c>
      <c r="N31" s="17">
        <f t="shared" si="3"/>
        <v>13147</v>
      </c>
      <c r="O31" s="17">
        <f>'廃棄物事業経費（市町村）'!O31</f>
        <v>7008</v>
      </c>
      <c r="P31" s="17">
        <f>'廃棄物事業経費（市町村）'!P31</f>
        <v>6125</v>
      </c>
      <c r="Q31" s="17">
        <f>'廃棄物事業経費（市町村）'!Q31</f>
        <v>0</v>
      </c>
      <c r="R31" s="17">
        <f>'廃棄物事業経費（市町村）'!R31</f>
        <v>14</v>
      </c>
      <c r="S31" s="17" t="str">
        <f>'廃棄物事業経費（市町村）'!S31</f>
        <v>－</v>
      </c>
      <c r="T31" s="17">
        <f>'廃棄物事業経費（市町村）'!T31</f>
        <v>0</v>
      </c>
      <c r="U31" s="17">
        <f>'廃棄物事業経費（市町村）'!U31</f>
        <v>33173</v>
      </c>
      <c r="V31" s="17">
        <f t="shared" si="4"/>
        <v>221729</v>
      </c>
      <c r="W31" s="17">
        <f t="shared" si="5"/>
        <v>35510</v>
      </c>
      <c r="X31" s="17">
        <f t="shared" si="6"/>
        <v>7008</v>
      </c>
      <c r="Y31" s="17">
        <f t="shared" si="7"/>
        <v>6125</v>
      </c>
      <c r="Z31" s="17">
        <f t="shared" si="8"/>
        <v>0</v>
      </c>
      <c r="AA31" s="17">
        <f t="shared" si="9"/>
        <v>6295</v>
      </c>
      <c r="AB31" s="17" t="s">
        <v>152</v>
      </c>
      <c r="AC31" s="17">
        <f t="shared" si="10"/>
        <v>16082</v>
      </c>
      <c r="AD31" s="17">
        <f t="shared" si="11"/>
        <v>186219</v>
      </c>
    </row>
    <row r="32" spans="1:30" ht="13.5" customHeight="1">
      <c r="A32" s="74" t="s">
        <v>78</v>
      </c>
      <c r="B32" s="74" t="s">
        <v>10</v>
      </c>
      <c r="C32" s="101" t="s">
        <v>11</v>
      </c>
      <c r="D32" s="17">
        <f t="shared" si="0"/>
        <v>153004</v>
      </c>
      <c r="E32" s="17">
        <f t="shared" si="1"/>
        <v>18895</v>
      </c>
      <c r="F32" s="17">
        <f>'廃棄物事業経費（市町村）'!F32</f>
        <v>0</v>
      </c>
      <c r="G32" s="17">
        <f>'廃棄物事業経費（市町村）'!G32</f>
        <v>0</v>
      </c>
      <c r="H32" s="17">
        <f>'廃棄物事業経費（市町村）'!H32</f>
        <v>0</v>
      </c>
      <c r="I32" s="17">
        <f>'廃棄物事業経費（市町村）'!I32</f>
        <v>609</v>
      </c>
      <c r="J32" s="17" t="str">
        <f>'廃棄物事業経費（市町村）'!J32</f>
        <v>－</v>
      </c>
      <c r="K32" s="17">
        <f>'廃棄物事業経費（市町村）'!K32</f>
        <v>18286</v>
      </c>
      <c r="L32" s="17">
        <f>'廃棄物事業経費（市町村）'!L32</f>
        <v>134109</v>
      </c>
      <c r="M32" s="17">
        <f t="shared" si="2"/>
        <v>127451</v>
      </c>
      <c r="N32" s="17">
        <f t="shared" si="3"/>
        <v>89214</v>
      </c>
      <c r="O32" s="17">
        <f>'廃棄物事業経費（市町村）'!O32</f>
        <v>3305</v>
      </c>
      <c r="P32" s="17">
        <f>'廃棄物事業経費（市町村）'!P32</f>
        <v>3305</v>
      </c>
      <c r="Q32" s="17">
        <f>'廃棄物事業経費（市町村）'!Q32</f>
        <v>0</v>
      </c>
      <c r="R32" s="17">
        <f>'廃棄物事業経費（市町村）'!R32</f>
        <v>82604</v>
      </c>
      <c r="S32" s="17" t="str">
        <f>'廃棄物事業経費（市町村）'!S32</f>
        <v>－</v>
      </c>
      <c r="T32" s="17">
        <f>'廃棄物事業経費（市町村）'!T32</f>
        <v>0</v>
      </c>
      <c r="U32" s="17">
        <f>'廃棄物事業経費（市町村）'!U32</f>
        <v>38237</v>
      </c>
      <c r="V32" s="17">
        <f t="shared" si="4"/>
        <v>280455</v>
      </c>
      <c r="W32" s="17">
        <f t="shared" si="5"/>
        <v>108109</v>
      </c>
      <c r="X32" s="17">
        <f t="shared" si="6"/>
        <v>3305</v>
      </c>
      <c r="Y32" s="17">
        <f t="shared" si="7"/>
        <v>3305</v>
      </c>
      <c r="Z32" s="17">
        <f t="shared" si="8"/>
        <v>0</v>
      </c>
      <c r="AA32" s="17">
        <f t="shared" si="9"/>
        <v>83213</v>
      </c>
      <c r="AB32" s="17" t="s">
        <v>152</v>
      </c>
      <c r="AC32" s="17">
        <f t="shared" si="10"/>
        <v>18286</v>
      </c>
      <c r="AD32" s="17">
        <f t="shared" si="11"/>
        <v>172346</v>
      </c>
    </row>
    <row r="33" spans="1:30" ht="13.5" customHeight="1">
      <c r="A33" s="74" t="s">
        <v>78</v>
      </c>
      <c r="B33" s="74" t="s">
        <v>12</v>
      </c>
      <c r="C33" s="101" t="s">
        <v>13</v>
      </c>
      <c r="D33" s="17">
        <f t="shared" si="0"/>
        <v>627632</v>
      </c>
      <c r="E33" s="17">
        <f t="shared" si="1"/>
        <v>60170</v>
      </c>
      <c r="F33" s="17">
        <f>'廃棄物事業経費（市町村）'!F33</f>
        <v>1161</v>
      </c>
      <c r="G33" s="17">
        <f>'廃棄物事業経費（市町村）'!G33</f>
        <v>0</v>
      </c>
      <c r="H33" s="17">
        <f>'廃棄物事業経費（市町村）'!H33</f>
        <v>0</v>
      </c>
      <c r="I33" s="17">
        <f>'廃棄物事業経費（市町村）'!I33</f>
        <v>7676</v>
      </c>
      <c r="J33" s="17" t="str">
        <f>'廃棄物事業経費（市町村）'!J33</f>
        <v>－</v>
      </c>
      <c r="K33" s="17">
        <f>'廃棄物事業経費（市町村）'!K33</f>
        <v>51333</v>
      </c>
      <c r="L33" s="17">
        <f>'廃棄物事業経費（市町村）'!L33</f>
        <v>567462</v>
      </c>
      <c r="M33" s="17">
        <f t="shared" si="2"/>
        <v>312358</v>
      </c>
      <c r="N33" s="17">
        <f t="shared" si="3"/>
        <v>0</v>
      </c>
      <c r="O33" s="17">
        <f>'廃棄物事業経費（市町村）'!O33</f>
        <v>0</v>
      </c>
      <c r="P33" s="17">
        <f>'廃棄物事業経費（市町村）'!P33</f>
        <v>0</v>
      </c>
      <c r="Q33" s="17">
        <f>'廃棄物事業経費（市町村）'!Q33</f>
        <v>0</v>
      </c>
      <c r="R33" s="17">
        <f>'廃棄物事業経費（市町村）'!R33</f>
        <v>0</v>
      </c>
      <c r="S33" s="17" t="str">
        <f>'廃棄物事業経費（市町村）'!S33</f>
        <v>－</v>
      </c>
      <c r="T33" s="17">
        <f>'廃棄物事業経費（市町村）'!T33</f>
        <v>0</v>
      </c>
      <c r="U33" s="17">
        <f>'廃棄物事業経費（市町村）'!U33</f>
        <v>312358</v>
      </c>
      <c r="V33" s="17">
        <f t="shared" si="4"/>
        <v>939990</v>
      </c>
      <c r="W33" s="17">
        <f t="shared" si="5"/>
        <v>60170</v>
      </c>
      <c r="X33" s="17">
        <f t="shared" si="6"/>
        <v>1161</v>
      </c>
      <c r="Y33" s="17">
        <f t="shared" si="7"/>
        <v>0</v>
      </c>
      <c r="Z33" s="17">
        <f t="shared" si="8"/>
        <v>0</v>
      </c>
      <c r="AA33" s="17">
        <f t="shared" si="9"/>
        <v>7676</v>
      </c>
      <c r="AB33" s="17" t="s">
        <v>152</v>
      </c>
      <c r="AC33" s="17">
        <f t="shared" si="10"/>
        <v>51333</v>
      </c>
      <c r="AD33" s="17">
        <f t="shared" si="11"/>
        <v>879820</v>
      </c>
    </row>
    <row r="34" spans="1:30" ht="13.5" customHeight="1">
      <c r="A34" s="74" t="s">
        <v>78</v>
      </c>
      <c r="B34" s="102" t="s">
        <v>229</v>
      </c>
      <c r="C34" s="101" t="s">
        <v>225</v>
      </c>
      <c r="D34" s="17">
        <f aca="true" t="shared" si="12" ref="D34:D45">E34+L34</f>
        <v>162872</v>
      </c>
      <c r="E34" s="17">
        <f aca="true" t="shared" si="13" ref="E34:E45">F34+G34+H34+I34+K34</f>
        <v>162872</v>
      </c>
      <c r="F34" s="17">
        <f>'廃棄物事業経費（組合）'!F7</f>
        <v>0</v>
      </c>
      <c r="G34" s="17">
        <f>'廃棄物事業経費（組合）'!G7</f>
        <v>0</v>
      </c>
      <c r="H34" s="17">
        <f>'廃棄物事業経費（組合）'!H7</f>
        <v>0</v>
      </c>
      <c r="I34" s="17">
        <f>'廃棄物事業経費（組合）'!I7</f>
        <v>161768</v>
      </c>
      <c r="J34" s="17">
        <f>'廃棄物事業経費（組合）'!J7</f>
        <v>599877</v>
      </c>
      <c r="K34" s="17">
        <f>'廃棄物事業経費（組合）'!K7</f>
        <v>1104</v>
      </c>
      <c r="L34" s="17">
        <f>'廃棄物事業経費（組合）'!L7</f>
        <v>0</v>
      </c>
      <c r="M34" s="17">
        <f aca="true" t="shared" si="14" ref="M34:M45">N34+U34</f>
        <v>1098</v>
      </c>
      <c r="N34" s="17">
        <f aca="true" t="shared" si="15" ref="N34:N45">O34+P34+Q34+R34+T34</f>
        <v>1098</v>
      </c>
      <c r="O34" s="17">
        <f>'廃棄物事業経費（組合）'!O7</f>
        <v>0</v>
      </c>
      <c r="P34" s="17">
        <f>'廃棄物事業経費（組合）'!P7</f>
        <v>0</v>
      </c>
      <c r="Q34" s="17">
        <f>'廃棄物事業経費（組合）'!Q7</f>
        <v>0</v>
      </c>
      <c r="R34" s="17">
        <f>'廃棄物事業経費（組合）'!R7</f>
        <v>1098</v>
      </c>
      <c r="S34" s="17">
        <f>'廃棄物事業経費（組合）'!S7</f>
        <v>130898</v>
      </c>
      <c r="T34" s="17">
        <f>'廃棄物事業経費（組合）'!T7</f>
        <v>0</v>
      </c>
      <c r="U34" s="17">
        <f>'廃棄物事業経費（組合）'!U7</f>
        <v>0</v>
      </c>
      <c r="V34" s="17">
        <f aca="true" t="shared" si="16" ref="V34:AD42">D34+M34</f>
        <v>163970</v>
      </c>
      <c r="W34" s="17">
        <f t="shared" si="16"/>
        <v>163970</v>
      </c>
      <c r="X34" s="17">
        <f t="shared" si="16"/>
        <v>0</v>
      </c>
      <c r="Y34" s="17">
        <f t="shared" si="16"/>
        <v>0</v>
      </c>
      <c r="Z34" s="17">
        <f t="shared" si="16"/>
        <v>0</v>
      </c>
      <c r="AA34" s="17">
        <f t="shared" si="16"/>
        <v>162866</v>
      </c>
      <c r="AB34" s="17">
        <f aca="true" t="shared" si="17" ref="AB34:AB45">J34+S34</f>
        <v>730775</v>
      </c>
      <c r="AC34" s="17">
        <f t="shared" si="16"/>
        <v>1104</v>
      </c>
      <c r="AD34" s="17">
        <f t="shared" si="16"/>
        <v>0</v>
      </c>
    </row>
    <row r="35" spans="1:30" ht="13.5" customHeight="1">
      <c r="A35" s="74" t="s">
        <v>78</v>
      </c>
      <c r="B35" s="102" t="s">
        <v>230</v>
      </c>
      <c r="C35" s="101" t="s">
        <v>226</v>
      </c>
      <c r="D35" s="17">
        <f t="shared" si="12"/>
        <v>107672</v>
      </c>
      <c r="E35" s="17">
        <f t="shared" si="13"/>
        <v>107672</v>
      </c>
      <c r="F35" s="17">
        <f>'廃棄物事業経費（組合）'!F8</f>
        <v>0</v>
      </c>
      <c r="G35" s="17">
        <f>'廃棄物事業経費（組合）'!G8</f>
        <v>0</v>
      </c>
      <c r="H35" s="17">
        <f>'廃棄物事業経費（組合）'!H8</f>
        <v>0</v>
      </c>
      <c r="I35" s="17">
        <f>'廃棄物事業経費（組合）'!I8</f>
        <v>0</v>
      </c>
      <c r="J35" s="17">
        <f>'廃棄物事業経費（組合）'!J8</f>
        <v>40995</v>
      </c>
      <c r="K35" s="17">
        <f>'廃棄物事業経費（組合）'!K8</f>
        <v>107672</v>
      </c>
      <c r="L35" s="17">
        <f>'廃棄物事業経費（組合）'!L8</f>
        <v>0</v>
      </c>
      <c r="M35" s="17">
        <f t="shared" si="14"/>
        <v>80816</v>
      </c>
      <c r="N35" s="17">
        <f t="shared" si="15"/>
        <v>80816</v>
      </c>
      <c r="O35" s="17">
        <f>'廃棄物事業経費（組合）'!O8</f>
        <v>0</v>
      </c>
      <c r="P35" s="17">
        <f>'廃棄物事業経費（組合）'!P8</f>
        <v>0</v>
      </c>
      <c r="Q35" s="17">
        <f>'廃棄物事業経費（組合）'!Q8</f>
        <v>0</v>
      </c>
      <c r="R35" s="17">
        <f>'廃棄物事業経費（組合）'!R8</f>
        <v>184</v>
      </c>
      <c r="S35" s="17">
        <f>'廃棄物事業経費（組合）'!S8</f>
        <v>33907</v>
      </c>
      <c r="T35" s="17">
        <f>'廃棄物事業経費（組合）'!T8</f>
        <v>80632</v>
      </c>
      <c r="U35" s="17">
        <f>'廃棄物事業経費（組合）'!U8</f>
        <v>0</v>
      </c>
      <c r="V35" s="17">
        <f t="shared" si="16"/>
        <v>188488</v>
      </c>
      <c r="W35" s="17">
        <f t="shared" si="16"/>
        <v>188488</v>
      </c>
      <c r="X35" s="17">
        <f t="shared" si="16"/>
        <v>0</v>
      </c>
      <c r="Y35" s="17">
        <f t="shared" si="16"/>
        <v>0</v>
      </c>
      <c r="Z35" s="17">
        <f t="shared" si="16"/>
        <v>0</v>
      </c>
      <c r="AA35" s="17">
        <f t="shared" si="16"/>
        <v>184</v>
      </c>
      <c r="AB35" s="17">
        <f t="shared" si="17"/>
        <v>74902</v>
      </c>
      <c r="AC35" s="17">
        <f t="shared" si="16"/>
        <v>188304</v>
      </c>
      <c r="AD35" s="17">
        <f t="shared" si="16"/>
        <v>0</v>
      </c>
    </row>
    <row r="36" spans="1:30" ht="13.5" customHeight="1">
      <c r="A36" s="74" t="s">
        <v>78</v>
      </c>
      <c r="B36" s="102" t="s">
        <v>231</v>
      </c>
      <c r="C36" s="101" t="s">
        <v>227</v>
      </c>
      <c r="D36" s="17">
        <f t="shared" si="12"/>
        <v>36038</v>
      </c>
      <c r="E36" s="17">
        <f t="shared" si="13"/>
        <v>35966</v>
      </c>
      <c r="F36" s="17">
        <f>'廃棄物事業経費（組合）'!F9</f>
        <v>0</v>
      </c>
      <c r="G36" s="17">
        <f>'廃棄物事業経費（組合）'!G9</f>
        <v>0</v>
      </c>
      <c r="H36" s="17">
        <f>'廃棄物事業経費（組合）'!H9</f>
        <v>0</v>
      </c>
      <c r="I36" s="17">
        <f>'廃棄物事業経費（組合）'!I9</f>
        <v>10827</v>
      </c>
      <c r="J36" s="17">
        <f>'廃棄物事業経費（組合）'!J9</f>
        <v>126600</v>
      </c>
      <c r="K36" s="17">
        <f>'廃棄物事業経費（組合）'!K9</f>
        <v>25139</v>
      </c>
      <c r="L36" s="17">
        <f>'廃棄物事業経費（組合）'!L9</f>
        <v>72</v>
      </c>
      <c r="M36" s="17">
        <f t="shared" si="14"/>
        <v>17251</v>
      </c>
      <c r="N36" s="17">
        <f t="shared" si="15"/>
        <v>17251</v>
      </c>
      <c r="O36" s="17">
        <f>'廃棄物事業経費（組合）'!O9</f>
        <v>0</v>
      </c>
      <c r="P36" s="17">
        <f>'廃棄物事業経費（組合）'!P9</f>
        <v>0</v>
      </c>
      <c r="Q36" s="17">
        <f>'廃棄物事業経費（組合）'!Q9</f>
        <v>0</v>
      </c>
      <c r="R36" s="17">
        <f>'廃棄物事業経費（組合）'!R9</f>
        <v>11251</v>
      </c>
      <c r="S36" s="17">
        <f>'廃棄物事業経費（組合）'!S9</f>
        <v>62356</v>
      </c>
      <c r="T36" s="17">
        <f>'廃棄物事業経費（組合）'!T9</f>
        <v>6000</v>
      </c>
      <c r="U36" s="17">
        <f>'廃棄物事業経費（組合）'!U9</f>
        <v>0</v>
      </c>
      <c r="V36" s="17">
        <f t="shared" si="16"/>
        <v>53289</v>
      </c>
      <c r="W36" s="17">
        <f t="shared" si="16"/>
        <v>53217</v>
      </c>
      <c r="X36" s="17">
        <f t="shared" si="16"/>
        <v>0</v>
      </c>
      <c r="Y36" s="17">
        <f t="shared" si="16"/>
        <v>0</v>
      </c>
      <c r="Z36" s="17">
        <f t="shared" si="16"/>
        <v>0</v>
      </c>
      <c r="AA36" s="17">
        <f t="shared" si="16"/>
        <v>22078</v>
      </c>
      <c r="AB36" s="17">
        <f t="shared" si="17"/>
        <v>188956</v>
      </c>
      <c r="AC36" s="17">
        <f t="shared" si="16"/>
        <v>31139</v>
      </c>
      <c r="AD36" s="17">
        <f t="shared" si="16"/>
        <v>72</v>
      </c>
    </row>
    <row r="37" spans="1:30" ht="13.5" customHeight="1">
      <c r="A37" s="74" t="s">
        <v>78</v>
      </c>
      <c r="B37" s="102" t="s">
        <v>232</v>
      </c>
      <c r="C37" s="101" t="s">
        <v>228</v>
      </c>
      <c r="D37" s="17">
        <f t="shared" si="12"/>
        <v>10764</v>
      </c>
      <c r="E37" s="17">
        <f t="shared" si="13"/>
        <v>10764</v>
      </c>
      <c r="F37" s="17">
        <f>'廃棄物事業経費（組合）'!F10</f>
        <v>0</v>
      </c>
      <c r="G37" s="17">
        <f>'廃棄物事業経費（組合）'!G10</f>
        <v>0</v>
      </c>
      <c r="H37" s="17">
        <f>'廃棄物事業経費（組合）'!H10</f>
        <v>0</v>
      </c>
      <c r="I37" s="17">
        <f>'廃棄物事業経費（組合）'!I10</f>
        <v>1835</v>
      </c>
      <c r="J37" s="17">
        <f>'廃棄物事業経費（組合）'!J10</f>
        <v>76390</v>
      </c>
      <c r="K37" s="17">
        <f>'廃棄物事業経費（組合）'!K10</f>
        <v>8929</v>
      </c>
      <c r="L37" s="17">
        <f>'廃棄物事業経費（組合）'!L10</f>
        <v>0</v>
      </c>
      <c r="M37" s="17">
        <f t="shared" si="14"/>
        <v>17937</v>
      </c>
      <c r="N37" s="17">
        <f t="shared" si="15"/>
        <v>17937</v>
      </c>
      <c r="O37" s="17">
        <f>'廃棄物事業経費（組合）'!O10</f>
        <v>0</v>
      </c>
      <c r="P37" s="17">
        <f>'廃棄物事業経費（組合）'!P10</f>
        <v>0</v>
      </c>
      <c r="Q37" s="17">
        <f>'廃棄物事業経費（組合）'!Q10</f>
        <v>0</v>
      </c>
      <c r="R37" s="17">
        <f>'廃棄物事業経費（組合）'!R10</f>
        <v>15185</v>
      </c>
      <c r="S37" s="17">
        <f>'廃棄物事業経費（組合）'!S10</f>
        <v>28630</v>
      </c>
      <c r="T37" s="17">
        <f>'廃棄物事業経費（組合）'!T10</f>
        <v>2752</v>
      </c>
      <c r="U37" s="17">
        <f>'廃棄物事業経費（組合）'!U10</f>
        <v>0</v>
      </c>
      <c r="V37" s="17">
        <f t="shared" si="16"/>
        <v>28701</v>
      </c>
      <c r="W37" s="17">
        <f t="shared" si="16"/>
        <v>28701</v>
      </c>
      <c r="X37" s="17">
        <f t="shared" si="16"/>
        <v>0</v>
      </c>
      <c r="Y37" s="17">
        <f t="shared" si="16"/>
        <v>0</v>
      </c>
      <c r="Z37" s="17">
        <f t="shared" si="16"/>
        <v>0</v>
      </c>
      <c r="AA37" s="17">
        <f t="shared" si="16"/>
        <v>17020</v>
      </c>
      <c r="AB37" s="17">
        <f t="shared" si="17"/>
        <v>105020</v>
      </c>
      <c r="AC37" s="17">
        <f t="shared" si="16"/>
        <v>11681</v>
      </c>
      <c r="AD37" s="17">
        <f t="shared" si="16"/>
        <v>0</v>
      </c>
    </row>
    <row r="38" spans="1:30" ht="13.5" customHeight="1">
      <c r="A38" s="74" t="s">
        <v>78</v>
      </c>
      <c r="B38" s="102" t="s">
        <v>233</v>
      </c>
      <c r="C38" s="101" t="s">
        <v>141</v>
      </c>
      <c r="D38" s="17">
        <f t="shared" si="12"/>
        <v>0</v>
      </c>
      <c r="E38" s="17">
        <f t="shared" si="13"/>
        <v>0</v>
      </c>
      <c r="F38" s="17">
        <f>'廃棄物事業経費（組合）'!F11</f>
        <v>0</v>
      </c>
      <c r="G38" s="17">
        <f>'廃棄物事業経費（組合）'!G11</f>
        <v>0</v>
      </c>
      <c r="H38" s="17">
        <f>'廃棄物事業経費（組合）'!H11</f>
        <v>0</v>
      </c>
      <c r="I38" s="17">
        <f>'廃棄物事業経費（組合）'!I11</f>
        <v>0</v>
      </c>
      <c r="J38" s="17">
        <f>'廃棄物事業経費（組合）'!J11</f>
        <v>0</v>
      </c>
      <c r="K38" s="17">
        <f>'廃棄物事業経費（組合）'!K11</f>
        <v>0</v>
      </c>
      <c r="L38" s="17">
        <f>'廃棄物事業経費（組合）'!L11</f>
        <v>0</v>
      </c>
      <c r="M38" s="17">
        <f t="shared" si="14"/>
        <v>0</v>
      </c>
      <c r="N38" s="17">
        <f t="shared" si="15"/>
        <v>0</v>
      </c>
      <c r="O38" s="17">
        <f>'廃棄物事業経費（組合）'!O11</f>
        <v>0</v>
      </c>
      <c r="P38" s="17">
        <f>'廃棄物事業経費（組合）'!P11</f>
        <v>0</v>
      </c>
      <c r="Q38" s="17">
        <f>'廃棄物事業経費（組合）'!Q11</f>
        <v>0</v>
      </c>
      <c r="R38" s="17">
        <f>'廃棄物事業経費（組合）'!R11</f>
        <v>0</v>
      </c>
      <c r="S38" s="17">
        <f>'廃棄物事業経費（組合）'!S11</f>
        <v>534120</v>
      </c>
      <c r="T38" s="17">
        <f>'廃棄物事業経費（組合）'!T11</f>
        <v>0</v>
      </c>
      <c r="U38" s="17">
        <f>'廃棄物事業経費（組合）'!U11</f>
        <v>0</v>
      </c>
      <c r="V38" s="17">
        <f t="shared" si="16"/>
        <v>0</v>
      </c>
      <c r="W38" s="17">
        <f t="shared" si="16"/>
        <v>0</v>
      </c>
      <c r="X38" s="17">
        <f t="shared" si="16"/>
        <v>0</v>
      </c>
      <c r="Y38" s="17">
        <f t="shared" si="16"/>
        <v>0</v>
      </c>
      <c r="Z38" s="17">
        <f t="shared" si="16"/>
        <v>0</v>
      </c>
      <c r="AA38" s="17">
        <f t="shared" si="16"/>
        <v>0</v>
      </c>
      <c r="AB38" s="17">
        <f t="shared" si="17"/>
        <v>534120</v>
      </c>
      <c r="AC38" s="17">
        <f t="shared" si="16"/>
        <v>0</v>
      </c>
      <c r="AD38" s="17">
        <f t="shared" si="16"/>
        <v>0</v>
      </c>
    </row>
    <row r="39" spans="1:30" ht="13.5" customHeight="1">
      <c r="A39" s="74" t="s">
        <v>78</v>
      </c>
      <c r="B39" s="102" t="s">
        <v>234</v>
      </c>
      <c r="C39" s="101" t="s">
        <v>142</v>
      </c>
      <c r="D39" s="17">
        <f t="shared" si="12"/>
        <v>0</v>
      </c>
      <c r="E39" s="17">
        <f t="shared" si="13"/>
        <v>0</v>
      </c>
      <c r="F39" s="17">
        <f>'廃棄物事業経費（組合）'!F12</f>
        <v>0</v>
      </c>
      <c r="G39" s="17">
        <f>'廃棄物事業経費（組合）'!G12</f>
        <v>0</v>
      </c>
      <c r="H39" s="17">
        <f>'廃棄物事業経費（組合）'!H12</f>
        <v>0</v>
      </c>
      <c r="I39" s="17">
        <f>'廃棄物事業経費（組合）'!I12</f>
        <v>0</v>
      </c>
      <c r="J39" s="17">
        <f>'廃棄物事業経費（組合）'!J12</f>
        <v>0</v>
      </c>
      <c r="K39" s="17">
        <f>'廃棄物事業経費（組合）'!K12</f>
        <v>0</v>
      </c>
      <c r="L39" s="17">
        <f>'廃棄物事業経費（組合）'!L12</f>
        <v>0</v>
      </c>
      <c r="M39" s="17">
        <f t="shared" si="14"/>
        <v>11260</v>
      </c>
      <c r="N39" s="17">
        <f t="shared" si="15"/>
        <v>8292</v>
      </c>
      <c r="O39" s="17">
        <f>'廃棄物事業経費（組合）'!O12</f>
        <v>0</v>
      </c>
      <c r="P39" s="17">
        <f>'廃棄物事業経費（組合）'!P12</f>
        <v>0</v>
      </c>
      <c r="Q39" s="17">
        <f>'廃棄物事業経費（組合）'!Q12</f>
        <v>0</v>
      </c>
      <c r="R39" s="17">
        <f>'廃棄物事業経費（組合）'!R12</f>
        <v>8292</v>
      </c>
      <c r="S39" s="17">
        <f>'廃棄物事業経費（組合）'!S12</f>
        <v>237683</v>
      </c>
      <c r="T39" s="17">
        <f>'廃棄物事業経費（組合）'!T12</f>
        <v>0</v>
      </c>
      <c r="U39" s="17">
        <f>'廃棄物事業経費（組合）'!U12</f>
        <v>2968</v>
      </c>
      <c r="V39" s="17">
        <f t="shared" si="16"/>
        <v>11260</v>
      </c>
      <c r="W39" s="17">
        <f t="shared" si="16"/>
        <v>8292</v>
      </c>
      <c r="X39" s="17">
        <f t="shared" si="16"/>
        <v>0</v>
      </c>
      <c r="Y39" s="17">
        <f t="shared" si="16"/>
        <v>0</v>
      </c>
      <c r="Z39" s="17">
        <f t="shared" si="16"/>
        <v>0</v>
      </c>
      <c r="AA39" s="17">
        <f t="shared" si="16"/>
        <v>8292</v>
      </c>
      <c r="AB39" s="17">
        <f t="shared" si="17"/>
        <v>237683</v>
      </c>
      <c r="AC39" s="17">
        <f t="shared" si="16"/>
        <v>0</v>
      </c>
      <c r="AD39" s="17">
        <f t="shared" si="16"/>
        <v>2968</v>
      </c>
    </row>
    <row r="40" spans="1:30" ht="13.5" customHeight="1">
      <c r="A40" s="74" t="s">
        <v>78</v>
      </c>
      <c r="B40" s="102" t="s">
        <v>235</v>
      </c>
      <c r="C40" s="101" t="s">
        <v>143</v>
      </c>
      <c r="D40" s="17">
        <f t="shared" si="12"/>
        <v>0</v>
      </c>
      <c r="E40" s="17">
        <f t="shared" si="13"/>
        <v>0</v>
      </c>
      <c r="F40" s="17">
        <f>'廃棄物事業経費（組合）'!F13</f>
        <v>0</v>
      </c>
      <c r="G40" s="17">
        <f>'廃棄物事業経費（組合）'!G13</f>
        <v>0</v>
      </c>
      <c r="H40" s="17">
        <f>'廃棄物事業経費（組合）'!H13</f>
        <v>0</v>
      </c>
      <c r="I40" s="17">
        <f>'廃棄物事業経費（組合）'!I13</f>
        <v>0</v>
      </c>
      <c r="J40" s="17">
        <f>'廃棄物事業経費（組合）'!J13</f>
        <v>0</v>
      </c>
      <c r="K40" s="17">
        <f>'廃棄物事業経費（組合）'!K13</f>
        <v>0</v>
      </c>
      <c r="L40" s="17">
        <f>'廃棄物事業経費（組合）'!L13</f>
        <v>0</v>
      </c>
      <c r="M40" s="17">
        <f t="shared" si="14"/>
        <v>25265</v>
      </c>
      <c r="N40" s="17">
        <f t="shared" si="15"/>
        <v>16364</v>
      </c>
      <c r="O40" s="17">
        <f>'廃棄物事業経費（組合）'!O13</f>
        <v>0</v>
      </c>
      <c r="P40" s="17">
        <f>'廃棄物事業経費（組合）'!P13</f>
        <v>0</v>
      </c>
      <c r="Q40" s="17">
        <f>'廃棄物事業経費（組合）'!Q13</f>
        <v>0</v>
      </c>
      <c r="R40" s="17">
        <f>'廃棄物事業経費（組合）'!R13</f>
        <v>16364</v>
      </c>
      <c r="S40" s="17">
        <f>'廃棄物事業経費（組合）'!S13</f>
        <v>157740</v>
      </c>
      <c r="T40" s="17">
        <f>'廃棄物事業経費（組合）'!T13</f>
        <v>0</v>
      </c>
      <c r="U40" s="17">
        <f>'廃棄物事業経費（組合）'!U13</f>
        <v>8901</v>
      </c>
      <c r="V40" s="17">
        <f t="shared" si="16"/>
        <v>25265</v>
      </c>
      <c r="W40" s="17">
        <f t="shared" si="16"/>
        <v>16364</v>
      </c>
      <c r="X40" s="17">
        <f t="shared" si="16"/>
        <v>0</v>
      </c>
      <c r="Y40" s="17">
        <f t="shared" si="16"/>
        <v>0</v>
      </c>
      <c r="Z40" s="17">
        <f t="shared" si="16"/>
        <v>0</v>
      </c>
      <c r="AA40" s="17">
        <f t="shared" si="16"/>
        <v>16364</v>
      </c>
      <c r="AB40" s="17">
        <f t="shared" si="17"/>
        <v>157740</v>
      </c>
      <c r="AC40" s="17">
        <f t="shared" si="16"/>
        <v>0</v>
      </c>
      <c r="AD40" s="17">
        <f t="shared" si="16"/>
        <v>8901</v>
      </c>
    </row>
    <row r="41" spans="1:30" ht="13.5" customHeight="1">
      <c r="A41" s="74" t="s">
        <v>78</v>
      </c>
      <c r="B41" s="102" t="s">
        <v>236</v>
      </c>
      <c r="C41" s="101" t="s">
        <v>144</v>
      </c>
      <c r="D41" s="17">
        <f t="shared" si="12"/>
        <v>48720</v>
      </c>
      <c r="E41" s="17">
        <f t="shared" si="13"/>
        <v>31601</v>
      </c>
      <c r="F41" s="17">
        <f>'廃棄物事業経費（組合）'!F14</f>
        <v>0</v>
      </c>
      <c r="G41" s="17">
        <f>'廃棄物事業経費（組合）'!G14</f>
        <v>0</v>
      </c>
      <c r="H41" s="17">
        <f>'廃棄物事業経費（組合）'!H14</f>
        <v>0</v>
      </c>
      <c r="I41" s="17">
        <f>'廃棄物事業経費（組合）'!I14</f>
        <v>31491</v>
      </c>
      <c r="J41" s="17">
        <f>'廃棄物事業経費（組合）'!J14</f>
        <v>241631</v>
      </c>
      <c r="K41" s="17">
        <f>'廃棄物事業経費（組合）'!K14</f>
        <v>110</v>
      </c>
      <c r="L41" s="17">
        <f>'廃棄物事業経費（組合）'!L14</f>
        <v>17119</v>
      </c>
      <c r="M41" s="17">
        <f t="shared" si="14"/>
        <v>0</v>
      </c>
      <c r="N41" s="17">
        <f t="shared" si="15"/>
        <v>0</v>
      </c>
      <c r="O41" s="17">
        <f>'廃棄物事業経費（組合）'!O14</f>
        <v>0</v>
      </c>
      <c r="P41" s="17">
        <f>'廃棄物事業経費（組合）'!P14</f>
        <v>0</v>
      </c>
      <c r="Q41" s="17">
        <f>'廃棄物事業経費（組合）'!Q14</f>
        <v>0</v>
      </c>
      <c r="R41" s="17">
        <f>'廃棄物事業経費（組合）'!R14</f>
        <v>0</v>
      </c>
      <c r="S41" s="17">
        <f>'廃棄物事業経費（組合）'!S14</f>
        <v>0</v>
      </c>
      <c r="T41" s="17">
        <f>'廃棄物事業経費（組合）'!T14</f>
        <v>0</v>
      </c>
      <c r="U41" s="17">
        <f>'廃棄物事業経費（組合）'!U14</f>
        <v>0</v>
      </c>
      <c r="V41" s="17">
        <f t="shared" si="16"/>
        <v>48720</v>
      </c>
      <c r="W41" s="17">
        <f t="shared" si="16"/>
        <v>31601</v>
      </c>
      <c r="X41" s="17">
        <f t="shared" si="16"/>
        <v>0</v>
      </c>
      <c r="Y41" s="17">
        <f t="shared" si="16"/>
        <v>0</v>
      </c>
      <c r="Z41" s="17">
        <f t="shared" si="16"/>
        <v>0</v>
      </c>
      <c r="AA41" s="17">
        <f t="shared" si="16"/>
        <v>31491</v>
      </c>
      <c r="AB41" s="17">
        <f t="shared" si="17"/>
        <v>241631</v>
      </c>
      <c r="AC41" s="17">
        <f t="shared" si="16"/>
        <v>110</v>
      </c>
      <c r="AD41" s="17">
        <f t="shared" si="16"/>
        <v>17119</v>
      </c>
    </row>
    <row r="42" spans="1:30" ht="13.5" customHeight="1">
      <c r="A42" s="74" t="s">
        <v>78</v>
      </c>
      <c r="B42" s="102" t="s">
        <v>237</v>
      </c>
      <c r="C42" s="101" t="s">
        <v>195</v>
      </c>
      <c r="D42" s="17">
        <f t="shared" si="12"/>
        <v>0</v>
      </c>
      <c r="E42" s="17">
        <f t="shared" si="13"/>
        <v>0</v>
      </c>
      <c r="F42" s="17">
        <f>'廃棄物事業経費（組合）'!F15</f>
        <v>0</v>
      </c>
      <c r="G42" s="17">
        <f>'廃棄物事業経費（組合）'!G15</f>
        <v>0</v>
      </c>
      <c r="H42" s="17">
        <f>'廃棄物事業経費（組合）'!H15</f>
        <v>0</v>
      </c>
      <c r="I42" s="17">
        <f>'廃棄物事業経費（組合）'!I15</f>
        <v>0</v>
      </c>
      <c r="J42" s="17">
        <f>'廃棄物事業経費（組合）'!J15</f>
        <v>0</v>
      </c>
      <c r="K42" s="17">
        <f>'廃棄物事業経費（組合）'!K15</f>
        <v>0</v>
      </c>
      <c r="L42" s="17">
        <f>'廃棄物事業経費（組合）'!L15</f>
        <v>0</v>
      </c>
      <c r="M42" s="17">
        <f t="shared" si="14"/>
        <v>18304</v>
      </c>
      <c r="N42" s="17">
        <f t="shared" si="15"/>
        <v>6611</v>
      </c>
      <c r="O42" s="17">
        <f>'廃棄物事業経費（組合）'!O15</f>
        <v>0</v>
      </c>
      <c r="P42" s="17">
        <f>'廃棄物事業経費（組合）'!P15</f>
        <v>0</v>
      </c>
      <c r="Q42" s="17">
        <f>'廃棄物事業経費（組合）'!Q15</f>
        <v>0</v>
      </c>
      <c r="R42" s="17">
        <f>'廃棄物事業経費（組合）'!R15</f>
        <v>6044</v>
      </c>
      <c r="S42" s="17">
        <f>'廃棄物事業経費（組合）'!S15</f>
        <v>214258</v>
      </c>
      <c r="T42" s="17">
        <f>'廃棄物事業経費（組合）'!T15</f>
        <v>567</v>
      </c>
      <c r="U42" s="17">
        <f>'廃棄物事業経費（組合）'!U15</f>
        <v>11693</v>
      </c>
      <c r="V42" s="17">
        <f t="shared" si="16"/>
        <v>18304</v>
      </c>
      <c r="W42" s="17">
        <f t="shared" si="16"/>
        <v>6611</v>
      </c>
      <c r="X42" s="17">
        <f t="shared" si="16"/>
        <v>0</v>
      </c>
      <c r="Y42" s="17">
        <f t="shared" si="16"/>
        <v>0</v>
      </c>
      <c r="Z42" s="17">
        <f t="shared" si="16"/>
        <v>0</v>
      </c>
      <c r="AA42" s="17">
        <f t="shared" si="16"/>
        <v>6044</v>
      </c>
      <c r="AB42" s="17">
        <f t="shared" si="17"/>
        <v>214258</v>
      </c>
      <c r="AC42" s="17">
        <f t="shared" si="16"/>
        <v>567</v>
      </c>
      <c r="AD42" s="17">
        <f t="shared" si="16"/>
        <v>11693</v>
      </c>
    </row>
    <row r="43" spans="1:30" ht="13.5" customHeight="1">
      <c r="A43" s="74" t="s">
        <v>78</v>
      </c>
      <c r="B43" s="102" t="s">
        <v>238</v>
      </c>
      <c r="C43" s="101" t="s">
        <v>196</v>
      </c>
      <c r="D43" s="17">
        <f t="shared" si="12"/>
        <v>8259</v>
      </c>
      <c r="E43" s="17">
        <f t="shared" si="13"/>
        <v>8029</v>
      </c>
      <c r="F43" s="17">
        <f>'廃棄物事業経費（組合）'!F16</f>
        <v>0</v>
      </c>
      <c r="G43" s="17">
        <f>'廃棄物事業経費（組合）'!G16</f>
        <v>0</v>
      </c>
      <c r="H43" s="17">
        <f>'廃棄物事業経費（組合）'!H16</f>
        <v>0</v>
      </c>
      <c r="I43" s="17">
        <f>'廃棄物事業経費（組合）'!I16</f>
        <v>8029</v>
      </c>
      <c r="J43" s="17">
        <f>'廃棄物事業経費（組合）'!J16</f>
        <v>266674</v>
      </c>
      <c r="K43" s="17">
        <f>'廃棄物事業経費（組合）'!K16</f>
        <v>0</v>
      </c>
      <c r="L43" s="17">
        <f>'廃棄物事業経費（組合）'!L16</f>
        <v>230</v>
      </c>
      <c r="M43" s="17">
        <f t="shared" si="14"/>
        <v>0</v>
      </c>
      <c r="N43" s="17">
        <f t="shared" si="15"/>
        <v>0</v>
      </c>
      <c r="O43" s="17">
        <f>'廃棄物事業経費（組合）'!O16</f>
        <v>0</v>
      </c>
      <c r="P43" s="17">
        <f>'廃棄物事業経費（組合）'!P16</f>
        <v>0</v>
      </c>
      <c r="Q43" s="17">
        <f>'廃棄物事業経費（組合）'!Q16</f>
        <v>0</v>
      </c>
      <c r="R43" s="17">
        <f>'廃棄物事業経費（組合）'!R16</f>
        <v>0</v>
      </c>
      <c r="S43" s="17">
        <f>'廃棄物事業経費（組合）'!S16</f>
        <v>0</v>
      </c>
      <c r="T43" s="17">
        <f>'廃棄物事業経費（組合）'!T16</f>
        <v>0</v>
      </c>
      <c r="U43" s="17">
        <f>'廃棄物事業経費（組合）'!U16</f>
        <v>0</v>
      </c>
      <c r="V43" s="17">
        <f aca="true" t="shared" si="18" ref="V43:AA45">D43+M43</f>
        <v>8259</v>
      </c>
      <c r="W43" s="17">
        <f t="shared" si="18"/>
        <v>8029</v>
      </c>
      <c r="X43" s="17">
        <f t="shared" si="18"/>
        <v>0</v>
      </c>
      <c r="Y43" s="17">
        <f t="shared" si="18"/>
        <v>0</v>
      </c>
      <c r="Z43" s="17">
        <f t="shared" si="18"/>
        <v>0</v>
      </c>
      <c r="AA43" s="17">
        <f t="shared" si="18"/>
        <v>8029</v>
      </c>
      <c r="AB43" s="17">
        <f t="shared" si="17"/>
        <v>266674</v>
      </c>
      <c r="AC43" s="17">
        <f aca="true" t="shared" si="19" ref="AC43:AD45">K43+T43</f>
        <v>0</v>
      </c>
      <c r="AD43" s="17">
        <f t="shared" si="19"/>
        <v>230</v>
      </c>
    </row>
    <row r="44" spans="1:30" ht="13.5" customHeight="1">
      <c r="A44" s="74" t="s">
        <v>78</v>
      </c>
      <c r="B44" s="102" t="s">
        <v>239</v>
      </c>
      <c r="C44" s="101" t="s">
        <v>197</v>
      </c>
      <c r="D44" s="17">
        <f t="shared" si="12"/>
        <v>0</v>
      </c>
      <c r="E44" s="17">
        <f t="shared" si="13"/>
        <v>0</v>
      </c>
      <c r="F44" s="17">
        <f>'廃棄物事業経費（組合）'!F17</f>
        <v>0</v>
      </c>
      <c r="G44" s="17">
        <f>'廃棄物事業経費（組合）'!G17</f>
        <v>0</v>
      </c>
      <c r="H44" s="17">
        <f>'廃棄物事業経費（組合）'!H17</f>
        <v>0</v>
      </c>
      <c r="I44" s="17">
        <f>'廃棄物事業経費（組合）'!I17</f>
        <v>0</v>
      </c>
      <c r="J44" s="17">
        <f>'廃棄物事業経費（組合）'!J17</f>
        <v>0</v>
      </c>
      <c r="K44" s="17">
        <f>'廃棄物事業経費（組合）'!K17</f>
        <v>0</v>
      </c>
      <c r="L44" s="17">
        <f>'廃棄物事業経費（組合）'!L17</f>
        <v>0</v>
      </c>
      <c r="M44" s="17">
        <f t="shared" si="14"/>
        <v>7658</v>
      </c>
      <c r="N44" s="17">
        <f t="shared" si="15"/>
        <v>14401</v>
      </c>
      <c r="O44" s="17">
        <f>'廃棄物事業経費（組合）'!O17</f>
        <v>0</v>
      </c>
      <c r="P44" s="17">
        <f>'廃棄物事業経費（組合）'!P17</f>
        <v>0</v>
      </c>
      <c r="Q44" s="17">
        <f>'廃棄物事業経費（組合）'!Q17</f>
        <v>0</v>
      </c>
      <c r="R44" s="17">
        <f>'廃棄物事業経費（組合）'!R17</f>
        <v>1235</v>
      </c>
      <c r="S44" s="17">
        <f>'廃棄物事業経費（組合）'!S17</f>
        <v>16390</v>
      </c>
      <c r="T44" s="17">
        <f>'廃棄物事業経費（組合）'!T17</f>
        <v>13166</v>
      </c>
      <c r="U44" s="17">
        <f>'廃棄物事業経費（組合）'!U17</f>
        <v>-6743</v>
      </c>
      <c r="V44" s="17">
        <f t="shared" si="18"/>
        <v>7658</v>
      </c>
      <c r="W44" s="17">
        <f t="shared" si="18"/>
        <v>14401</v>
      </c>
      <c r="X44" s="17">
        <f t="shared" si="18"/>
        <v>0</v>
      </c>
      <c r="Y44" s="17">
        <f t="shared" si="18"/>
        <v>0</v>
      </c>
      <c r="Z44" s="17">
        <f t="shared" si="18"/>
        <v>0</v>
      </c>
      <c r="AA44" s="17">
        <f t="shared" si="18"/>
        <v>1235</v>
      </c>
      <c r="AB44" s="17">
        <f t="shared" si="17"/>
        <v>16390</v>
      </c>
      <c r="AC44" s="17">
        <f t="shared" si="19"/>
        <v>13166</v>
      </c>
      <c r="AD44" s="17">
        <f t="shared" si="19"/>
        <v>-6743</v>
      </c>
    </row>
    <row r="45" spans="1:30" ht="13.5" customHeight="1">
      <c r="A45" s="74" t="s">
        <v>78</v>
      </c>
      <c r="B45" s="102" t="s">
        <v>240</v>
      </c>
      <c r="C45" s="101" t="s">
        <v>198</v>
      </c>
      <c r="D45" s="17">
        <f t="shared" si="12"/>
        <v>-382746</v>
      </c>
      <c r="E45" s="17">
        <f t="shared" si="13"/>
        <v>36558</v>
      </c>
      <c r="F45" s="17">
        <f>'廃棄物事業経費（組合）'!F18</f>
        <v>0</v>
      </c>
      <c r="G45" s="17">
        <f>'廃棄物事業経費（組合）'!G18</f>
        <v>0</v>
      </c>
      <c r="H45" s="17">
        <f>'廃棄物事業経費（組合）'!H18</f>
        <v>0</v>
      </c>
      <c r="I45" s="17">
        <f>'廃棄物事業経費（組合）'!I18</f>
        <v>29073</v>
      </c>
      <c r="J45" s="17">
        <f>'廃棄物事業経費（組合）'!J18</f>
        <v>667210</v>
      </c>
      <c r="K45" s="17">
        <f>'廃棄物事業経費（組合）'!K18</f>
        <v>7485</v>
      </c>
      <c r="L45" s="17">
        <f>'廃棄物事業経費（組合）'!L18</f>
        <v>-419304</v>
      </c>
      <c r="M45" s="17">
        <f t="shared" si="14"/>
        <v>-52654</v>
      </c>
      <c r="N45" s="17">
        <f t="shared" si="15"/>
        <v>868</v>
      </c>
      <c r="O45" s="17">
        <f>'廃棄物事業経費（組合）'!O18</f>
        <v>0</v>
      </c>
      <c r="P45" s="17">
        <f>'廃棄物事業経費（組合）'!P18</f>
        <v>0</v>
      </c>
      <c r="Q45" s="17">
        <f>'廃棄物事業経費（組合）'!Q18</f>
        <v>0</v>
      </c>
      <c r="R45" s="17">
        <f>'廃棄物事業経費（組合）'!R18</f>
        <v>867</v>
      </c>
      <c r="S45" s="17">
        <f>'廃棄物事業経費（組合）'!S18</f>
        <v>142638</v>
      </c>
      <c r="T45" s="17">
        <f>'廃棄物事業経費（組合）'!T18</f>
        <v>1</v>
      </c>
      <c r="U45" s="17">
        <f>'廃棄物事業経費（組合）'!U18</f>
        <v>-53522</v>
      </c>
      <c r="V45" s="17">
        <f t="shared" si="18"/>
        <v>-435400</v>
      </c>
      <c r="W45" s="17">
        <f t="shared" si="18"/>
        <v>37426</v>
      </c>
      <c r="X45" s="17">
        <f t="shared" si="18"/>
        <v>0</v>
      </c>
      <c r="Y45" s="17">
        <f t="shared" si="18"/>
        <v>0</v>
      </c>
      <c r="Z45" s="17">
        <f t="shared" si="18"/>
        <v>0</v>
      </c>
      <c r="AA45" s="17">
        <f t="shared" si="18"/>
        <v>29940</v>
      </c>
      <c r="AB45" s="17">
        <f t="shared" si="17"/>
        <v>809848</v>
      </c>
      <c r="AC45" s="17">
        <f t="shared" si="19"/>
        <v>7486</v>
      </c>
      <c r="AD45" s="17">
        <f t="shared" si="19"/>
        <v>-472826</v>
      </c>
    </row>
    <row r="46" spans="1:30" ht="13.5" customHeight="1">
      <c r="A46" s="74" t="s">
        <v>78</v>
      </c>
      <c r="B46" s="102" t="s">
        <v>241</v>
      </c>
      <c r="C46" s="101" t="s">
        <v>215</v>
      </c>
      <c r="D46" s="17">
        <f>E46+L46</f>
        <v>5691</v>
      </c>
      <c r="E46" s="17">
        <f>F46+G46+H46+I46+K46</f>
        <v>5691</v>
      </c>
      <c r="F46" s="17">
        <f>'廃棄物事業経費（組合）'!F19</f>
        <v>0</v>
      </c>
      <c r="G46" s="17">
        <f>'廃棄物事業経費（組合）'!G19</f>
        <v>0</v>
      </c>
      <c r="H46" s="17">
        <f>'廃棄物事業経費（組合）'!H19</f>
        <v>0</v>
      </c>
      <c r="I46" s="17">
        <f>'廃棄物事業経費（組合）'!I19</f>
        <v>813</v>
      </c>
      <c r="J46" s="17">
        <f>'廃棄物事業経費（組合）'!J19</f>
        <v>157500</v>
      </c>
      <c r="K46" s="17">
        <f>'廃棄物事業経費（組合）'!K19</f>
        <v>4878</v>
      </c>
      <c r="L46" s="17">
        <f>'廃棄物事業経費（組合）'!L19</f>
        <v>0</v>
      </c>
      <c r="M46" s="17">
        <f>N46+U46</f>
        <v>17503</v>
      </c>
      <c r="N46" s="17">
        <f>O46+P46+Q46+R46+T46</f>
        <v>15514</v>
      </c>
      <c r="O46" s="17">
        <f>'廃棄物事業経費（組合）'!O19</f>
        <v>0</v>
      </c>
      <c r="P46" s="17">
        <f>'廃棄物事業経費（組合）'!P19</f>
        <v>0</v>
      </c>
      <c r="Q46" s="17">
        <f>'廃棄物事業経費（組合）'!Q19</f>
        <v>0</v>
      </c>
      <c r="R46" s="17">
        <f>'廃棄物事業経費（組合）'!R19</f>
        <v>15514</v>
      </c>
      <c r="S46" s="17">
        <f>'廃棄物事業経費（組合）'!S19</f>
        <v>55000</v>
      </c>
      <c r="T46" s="17">
        <f>'廃棄物事業経費（組合）'!T19</f>
        <v>0</v>
      </c>
      <c r="U46" s="17">
        <f>'廃棄物事業経費（組合）'!U19</f>
        <v>1989</v>
      </c>
      <c r="V46" s="17">
        <f aca="true" t="shared" si="20" ref="V46:AD49">D46+M46</f>
        <v>23194</v>
      </c>
      <c r="W46" s="17">
        <f t="shared" si="20"/>
        <v>21205</v>
      </c>
      <c r="X46" s="17">
        <f t="shared" si="20"/>
        <v>0</v>
      </c>
      <c r="Y46" s="17">
        <f t="shared" si="20"/>
        <v>0</v>
      </c>
      <c r="Z46" s="17">
        <f t="shared" si="20"/>
        <v>0</v>
      </c>
      <c r="AA46" s="17">
        <f t="shared" si="20"/>
        <v>16327</v>
      </c>
      <c r="AB46" s="17">
        <f t="shared" si="20"/>
        <v>212500</v>
      </c>
      <c r="AC46" s="17">
        <f t="shared" si="20"/>
        <v>4878</v>
      </c>
      <c r="AD46" s="17">
        <f t="shared" si="20"/>
        <v>1989</v>
      </c>
    </row>
    <row r="47" spans="1:30" ht="13.5" customHeight="1">
      <c r="A47" s="74" t="s">
        <v>78</v>
      </c>
      <c r="B47" s="102" t="s">
        <v>242</v>
      </c>
      <c r="C47" s="101" t="s">
        <v>216</v>
      </c>
      <c r="D47" s="17">
        <f>E47+L47</f>
        <v>53344</v>
      </c>
      <c r="E47" s="17">
        <f>F47+G47+H47+I47+K47</f>
        <v>8550</v>
      </c>
      <c r="F47" s="17">
        <f>'廃棄物事業経費（組合）'!F20</f>
        <v>0</v>
      </c>
      <c r="G47" s="17">
        <f>'廃棄物事業経費（組合）'!G20</f>
        <v>0</v>
      </c>
      <c r="H47" s="17">
        <f>'廃棄物事業経費（組合）'!H20</f>
        <v>0</v>
      </c>
      <c r="I47" s="17">
        <f>'廃棄物事業経費（組合）'!I20</f>
        <v>4765</v>
      </c>
      <c r="J47" s="17">
        <f>'廃棄物事業経費（組合）'!J20</f>
        <v>194477</v>
      </c>
      <c r="K47" s="17">
        <f>'廃棄物事業経費（組合）'!K20</f>
        <v>3785</v>
      </c>
      <c r="L47" s="17">
        <f>'廃棄物事業経費（組合）'!L20</f>
        <v>44794</v>
      </c>
      <c r="M47" s="17">
        <f>N47+U47</f>
        <v>46969</v>
      </c>
      <c r="N47" s="17">
        <f>O47+P47+Q47+R47+T47</f>
        <v>15467</v>
      </c>
      <c r="O47" s="17">
        <f>'廃棄物事業経費（組合）'!O20</f>
        <v>0</v>
      </c>
      <c r="P47" s="17">
        <f>'廃棄物事業経費（組合）'!P20</f>
        <v>0</v>
      </c>
      <c r="Q47" s="17">
        <f>'廃棄物事業経費（組合）'!Q20</f>
        <v>0</v>
      </c>
      <c r="R47" s="17">
        <f>'廃棄物事業経費（組合）'!R20</f>
        <v>15367</v>
      </c>
      <c r="S47" s="17">
        <f>'廃棄物事業経費（組合）'!S20</f>
        <v>209151</v>
      </c>
      <c r="T47" s="17">
        <f>'廃棄物事業経費（組合）'!T20</f>
        <v>100</v>
      </c>
      <c r="U47" s="17">
        <f>'廃棄物事業経費（組合）'!U20</f>
        <v>31502</v>
      </c>
      <c r="V47" s="17">
        <f t="shared" si="20"/>
        <v>100313</v>
      </c>
      <c r="W47" s="17">
        <f t="shared" si="20"/>
        <v>24017</v>
      </c>
      <c r="X47" s="17">
        <f t="shared" si="20"/>
        <v>0</v>
      </c>
      <c r="Y47" s="17">
        <f t="shared" si="20"/>
        <v>0</v>
      </c>
      <c r="Z47" s="17">
        <f t="shared" si="20"/>
        <v>0</v>
      </c>
      <c r="AA47" s="17">
        <f t="shared" si="20"/>
        <v>20132</v>
      </c>
      <c r="AB47" s="17">
        <f t="shared" si="20"/>
        <v>403628</v>
      </c>
      <c r="AC47" s="17">
        <f t="shared" si="20"/>
        <v>3885</v>
      </c>
      <c r="AD47" s="17">
        <f t="shared" si="20"/>
        <v>76296</v>
      </c>
    </row>
    <row r="48" spans="1:30" ht="13.5" customHeight="1">
      <c r="A48" s="74" t="s">
        <v>78</v>
      </c>
      <c r="B48" s="102" t="s">
        <v>243</v>
      </c>
      <c r="C48" s="101" t="s">
        <v>217</v>
      </c>
      <c r="D48" s="17">
        <f>E48+L48</f>
        <v>106050</v>
      </c>
      <c r="E48" s="17">
        <f>F48+G48+H48+I48+K48</f>
        <v>105022</v>
      </c>
      <c r="F48" s="17">
        <f>'廃棄物事業経費（組合）'!F21</f>
        <v>20448</v>
      </c>
      <c r="G48" s="17">
        <f>'廃棄物事業経費（組合）'!G21</f>
        <v>0</v>
      </c>
      <c r="H48" s="17">
        <f>'廃棄物事業経費（組合）'!H21</f>
        <v>51800</v>
      </c>
      <c r="I48" s="17">
        <f>'廃棄物事業経費（組合）'!I21</f>
        <v>32772</v>
      </c>
      <c r="J48" s="17">
        <f>'廃棄物事業経費（組合）'!J21</f>
        <v>238003</v>
      </c>
      <c r="K48" s="17">
        <f>'廃棄物事業経費（組合）'!K21</f>
        <v>2</v>
      </c>
      <c r="L48" s="17">
        <f>'廃棄物事業経費（組合）'!L21</f>
        <v>1028</v>
      </c>
      <c r="M48" s="17">
        <f>N48+U48</f>
        <v>0</v>
      </c>
      <c r="N48" s="17">
        <f>O48+P48+Q48+R48+T48</f>
        <v>0</v>
      </c>
      <c r="O48" s="17">
        <f>'廃棄物事業経費（組合）'!O21</f>
        <v>0</v>
      </c>
      <c r="P48" s="17">
        <f>'廃棄物事業経費（組合）'!P21</f>
        <v>0</v>
      </c>
      <c r="Q48" s="17">
        <f>'廃棄物事業経費（組合）'!Q21</f>
        <v>0</v>
      </c>
      <c r="R48" s="17">
        <f>'廃棄物事業経費（組合）'!R21</f>
        <v>0</v>
      </c>
      <c r="S48" s="17">
        <f>'廃棄物事業経費（組合）'!S21</f>
        <v>0</v>
      </c>
      <c r="T48" s="17">
        <f>'廃棄物事業経費（組合）'!T21</f>
        <v>0</v>
      </c>
      <c r="U48" s="17">
        <f>'廃棄物事業経費（組合）'!U21</f>
        <v>0</v>
      </c>
      <c r="V48" s="17">
        <f t="shared" si="20"/>
        <v>106050</v>
      </c>
      <c r="W48" s="17">
        <f t="shared" si="20"/>
        <v>105022</v>
      </c>
      <c r="X48" s="17">
        <f t="shared" si="20"/>
        <v>20448</v>
      </c>
      <c r="Y48" s="17">
        <f t="shared" si="20"/>
        <v>0</v>
      </c>
      <c r="Z48" s="17">
        <f t="shared" si="20"/>
        <v>51800</v>
      </c>
      <c r="AA48" s="17">
        <f t="shared" si="20"/>
        <v>32772</v>
      </c>
      <c r="AB48" s="17">
        <f t="shared" si="20"/>
        <v>238003</v>
      </c>
      <c r="AC48" s="17">
        <f t="shared" si="20"/>
        <v>2</v>
      </c>
      <c r="AD48" s="17">
        <f t="shared" si="20"/>
        <v>1028</v>
      </c>
    </row>
    <row r="49" spans="1:30" ht="13.5" customHeight="1">
      <c r="A49" s="74" t="s">
        <v>78</v>
      </c>
      <c r="B49" s="102" t="s">
        <v>244</v>
      </c>
      <c r="C49" s="101" t="s">
        <v>218</v>
      </c>
      <c r="D49" s="17">
        <f>E49+L49</f>
        <v>24177</v>
      </c>
      <c r="E49" s="17">
        <f>F49+G49+H49+I49+K49</f>
        <v>24177</v>
      </c>
      <c r="F49" s="17">
        <f>'廃棄物事業経費（組合）'!F22</f>
        <v>0</v>
      </c>
      <c r="G49" s="17">
        <f>'廃棄物事業経費（組合）'!G22</f>
        <v>0</v>
      </c>
      <c r="H49" s="17">
        <f>'廃棄物事業経費（組合）'!H22</f>
        <v>0</v>
      </c>
      <c r="I49" s="17">
        <f>'廃棄物事業経費（組合）'!I22</f>
        <v>3445</v>
      </c>
      <c r="J49" s="17">
        <f>'廃棄物事業経費（組合）'!J22</f>
        <v>216397</v>
      </c>
      <c r="K49" s="17">
        <f>'廃棄物事業経費（組合）'!K22</f>
        <v>20732</v>
      </c>
      <c r="L49" s="17">
        <f>'廃棄物事業経費（組合）'!L22</f>
        <v>0</v>
      </c>
      <c r="M49" s="17">
        <f>N49+U49</f>
        <v>0</v>
      </c>
      <c r="N49" s="17">
        <f>O49+P49+Q49+R49+T49</f>
        <v>0</v>
      </c>
      <c r="O49" s="17">
        <f>'廃棄物事業経費（組合）'!O22</f>
        <v>0</v>
      </c>
      <c r="P49" s="17">
        <f>'廃棄物事業経費（組合）'!P22</f>
        <v>0</v>
      </c>
      <c r="Q49" s="17">
        <f>'廃棄物事業経費（組合）'!Q22</f>
        <v>0</v>
      </c>
      <c r="R49" s="17">
        <f>'廃棄物事業経費（組合）'!R22</f>
        <v>0</v>
      </c>
      <c r="S49" s="17">
        <f>'廃棄物事業経費（組合）'!S22</f>
        <v>117456</v>
      </c>
      <c r="T49" s="17">
        <f>'廃棄物事業経費（組合）'!T22</f>
        <v>0</v>
      </c>
      <c r="U49" s="17">
        <f>'廃棄物事業経費（組合）'!U22</f>
        <v>0</v>
      </c>
      <c r="V49" s="17">
        <f t="shared" si="20"/>
        <v>24177</v>
      </c>
      <c r="W49" s="17">
        <f t="shared" si="20"/>
        <v>24177</v>
      </c>
      <c r="X49" s="17">
        <f t="shared" si="20"/>
        <v>0</v>
      </c>
      <c r="Y49" s="17">
        <f t="shared" si="20"/>
        <v>0</v>
      </c>
      <c r="Z49" s="17">
        <f t="shared" si="20"/>
        <v>0</v>
      </c>
      <c r="AA49" s="17">
        <f t="shared" si="20"/>
        <v>3445</v>
      </c>
      <c r="AB49" s="17">
        <f t="shared" si="20"/>
        <v>333853</v>
      </c>
      <c r="AC49" s="17">
        <f t="shared" si="20"/>
        <v>20732</v>
      </c>
      <c r="AD49" s="17">
        <f t="shared" si="20"/>
        <v>0</v>
      </c>
    </row>
    <row r="50" spans="1:30" ht="13.5">
      <c r="A50" s="135" t="s">
        <v>200</v>
      </c>
      <c r="B50" s="136"/>
      <c r="C50" s="137"/>
      <c r="D50" s="17">
        <f aca="true" t="shared" si="21" ref="D50:AD50">SUM(D7:D49)</f>
        <v>19393833</v>
      </c>
      <c r="E50" s="17">
        <f t="shared" si="21"/>
        <v>3920459</v>
      </c>
      <c r="F50" s="17">
        <f t="shared" si="21"/>
        <v>375417</v>
      </c>
      <c r="G50" s="17">
        <f t="shared" si="21"/>
        <v>219382</v>
      </c>
      <c r="H50" s="17">
        <f t="shared" si="21"/>
        <v>140500</v>
      </c>
      <c r="I50" s="17">
        <f t="shared" si="21"/>
        <v>2131027</v>
      </c>
      <c r="J50" s="17">
        <f t="shared" si="21"/>
        <v>2825754</v>
      </c>
      <c r="K50" s="17">
        <f t="shared" si="21"/>
        <v>1054133</v>
      </c>
      <c r="L50" s="17">
        <f t="shared" si="21"/>
        <v>15473374</v>
      </c>
      <c r="M50" s="17">
        <f t="shared" si="21"/>
        <v>4353900</v>
      </c>
      <c r="N50" s="17">
        <f t="shared" si="21"/>
        <v>718319</v>
      </c>
      <c r="O50" s="17">
        <f t="shared" si="21"/>
        <v>76657</v>
      </c>
      <c r="P50" s="17">
        <f t="shared" si="21"/>
        <v>111031</v>
      </c>
      <c r="Q50" s="17">
        <f t="shared" si="21"/>
        <v>4330</v>
      </c>
      <c r="R50" s="17">
        <f t="shared" si="21"/>
        <v>326361</v>
      </c>
      <c r="S50" s="17">
        <f t="shared" si="21"/>
        <v>1940227</v>
      </c>
      <c r="T50" s="17">
        <f t="shared" si="21"/>
        <v>199940</v>
      </c>
      <c r="U50" s="17">
        <f t="shared" si="21"/>
        <v>3635581</v>
      </c>
      <c r="V50" s="17">
        <f t="shared" si="21"/>
        <v>23747733</v>
      </c>
      <c r="W50" s="17">
        <f t="shared" si="21"/>
        <v>4638778</v>
      </c>
      <c r="X50" s="17">
        <f t="shared" si="21"/>
        <v>452074</v>
      </c>
      <c r="Y50" s="17">
        <f t="shared" si="21"/>
        <v>330413</v>
      </c>
      <c r="Z50" s="17">
        <f t="shared" si="21"/>
        <v>144830</v>
      </c>
      <c r="AA50" s="17">
        <f t="shared" si="21"/>
        <v>2457388</v>
      </c>
      <c r="AB50" s="17">
        <f t="shared" si="21"/>
        <v>4765981</v>
      </c>
      <c r="AC50" s="17">
        <f t="shared" si="21"/>
        <v>1254073</v>
      </c>
      <c r="AD50" s="17">
        <f t="shared" si="21"/>
        <v>19108955</v>
      </c>
    </row>
  </sheetData>
  <mergeCells count="4">
    <mergeCell ref="A2:A6"/>
    <mergeCell ref="B2:B6"/>
    <mergeCell ref="C2:C6"/>
    <mergeCell ref="A50:C50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&amp;L&amp;16廃棄物処理事業経費（市町村及び事務組合の合計）【歳入】（平成１６年度実績）&amp;R&amp;D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H50"/>
  <sheetViews>
    <sheetView showGridLines="0" workbookViewId="0" topLeftCell="A1">
      <pane xSplit="3" ySplit="6" topLeftCell="D7" activePane="bottomRight" state="frozen"/>
      <selection pane="topLeft" activeCell="F3308" sqref="F3308"/>
      <selection pane="topRight" activeCell="F3308" sqref="F3308"/>
      <selection pane="bottomLeft" activeCell="F3308" sqref="F3308"/>
      <selection pane="bottomRight" activeCell="D7" sqref="D7"/>
    </sheetView>
  </sheetViews>
  <sheetFormatPr defaultColWidth="9.00390625" defaultRowHeight="13.5"/>
  <cols>
    <col min="1" max="1" width="9.00390625" style="19" customWidth="1"/>
    <col min="2" max="2" width="6.625" style="19" customWidth="1"/>
    <col min="3" max="3" width="35.625" style="19" customWidth="1"/>
    <col min="4" max="5" width="11.125" style="20" customWidth="1"/>
    <col min="6" max="6" width="11.125" style="21" customWidth="1"/>
    <col min="7" max="7" width="11.125" style="22" customWidth="1"/>
    <col min="8" max="60" width="11.125" style="21" customWidth="1"/>
    <col min="61" max="16384" width="9.00390625" style="69" customWidth="1"/>
  </cols>
  <sheetData>
    <row r="1" ht="17.25">
      <c r="A1" s="63" t="s">
        <v>19</v>
      </c>
    </row>
    <row r="2" spans="1:60" s="68" customFormat="1" ht="22.5" customHeight="1">
      <c r="A2" s="129" t="s">
        <v>158</v>
      </c>
      <c r="B2" s="131" t="s">
        <v>153</v>
      </c>
      <c r="C2" s="116" t="s">
        <v>61</v>
      </c>
      <c r="D2" s="24" t="s">
        <v>62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58"/>
      <c r="Q2" s="58"/>
      <c r="R2" s="58"/>
      <c r="S2" s="25"/>
      <c r="T2" s="25"/>
      <c r="U2" s="25"/>
      <c r="V2" s="59"/>
      <c r="W2" s="24" t="s">
        <v>159</v>
      </c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58"/>
      <c r="AJ2" s="58"/>
      <c r="AK2" s="58"/>
      <c r="AL2" s="25"/>
      <c r="AM2" s="25"/>
      <c r="AN2" s="25"/>
      <c r="AO2" s="59"/>
      <c r="AP2" s="24" t="s">
        <v>160</v>
      </c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58"/>
      <c r="BC2" s="58"/>
      <c r="BD2" s="58"/>
      <c r="BE2" s="25"/>
      <c r="BF2" s="25"/>
      <c r="BG2" s="25"/>
      <c r="BH2" s="59"/>
    </row>
    <row r="3" spans="1:60" s="68" customFormat="1" ht="22.5" customHeight="1">
      <c r="A3" s="117"/>
      <c r="B3" s="132"/>
      <c r="C3" s="117"/>
      <c r="D3" s="27" t="s">
        <v>63</v>
      </c>
      <c r="E3" s="25"/>
      <c r="F3" s="25"/>
      <c r="G3" s="25"/>
      <c r="H3" s="25"/>
      <c r="I3" s="28"/>
      <c r="J3" s="118" t="s">
        <v>64</v>
      </c>
      <c r="K3" s="27" t="s">
        <v>201</v>
      </c>
      <c r="L3" s="25"/>
      <c r="M3" s="25"/>
      <c r="N3" s="25"/>
      <c r="O3" s="25"/>
      <c r="P3" s="25"/>
      <c r="Q3" s="25"/>
      <c r="R3" s="25"/>
      <c r="S3" s="28"/>
      <c r="T3" s="116" t="s">
        <v>65</v>
      </c>
      <c r="U3" s="116" t="s">
        <v>66</v>
      </c>
      <c r="V3" s="26" t="s">
        <v>202</v>
      </c>
      <c r="W3" s="27" t="s">
        <v>67</v>
      </c>
      <c r="X3" s="25"/>
      <c r="Y3" s="25"/>
      <c r="Z3" s="25"/>
      <c r="AA3" s="25"/>
      <c r="AB3" s="28"/>
      <c r="AC3" s="118" t="s">
        <v>68</v>
      </c>
      <c r="AD3" s="27" t="s">
        <v>201</v>
      </c>
      <c r="AE3" s="25"/>
      <c r="AF3" s="25"/>
      <c r="AG3" s="25"/>
      <c r="AH3" s="25"/>
      <c r="AI3" s="25"/>
      <c r="AJ3" s="25"/>
      <c r="AK3" s="25"/>
      <c r="AL3" s="28"/>
      <c r="AM3" s="116" t="s">
        <v>65</v>
      </c>
      <c r="AN3" s="116" t="s">
        <v>66</v>
      </c>
      <c r="AO3" s="26" t="s">
        <v>202</v>
      </c>
      <c r="AP3" s="27" t="s">
        <v>67</v>
      </c>
      <c r="AQ3" s="25"/>
      <c r="AR3" s="25"/>
      <c r="AS3" s="25"/>
      <c r="AT3" s="25"/>
      <c r="AU3" s="28"/>
      <c r="AV3" s="118" t="s">
        <v>68</v>
      </c>
      <c r="AW3" s="27" t="s">
        <v>201</v>
      </c>
      <c r="AX3" s="25"/>
      <c r="AY3" s="25"/>
      <c r="AZ3" s="25"/>
      <c r="BA3" s="25"/>
      <c r="BB3" s="25"/>
      <c r="BC3" s="25"/>
      <c r="BD3" s="25"/>
      <c r="BE3" s="28"/>
      <c r="BF3" s="116" t="s">
        <v>65</v>
      </c>
      <c r="BG3" s="116" t="s">
        <v>66</v>
      </c>
      <c r="BH3" s="26" t="s">
        <v>202</v>
      </c>
    </row>
    <row r="4" spans="1:60" s="68" customFormat="1" ht="22.5" customHeight="1">
      <c r="A4" s="117"/>
      <c r="B4" s="132"/>
      <c r="C4" s="117"/>
      <c r="D4" s="26" t="s">
        <v>189</v>
      </c>
      <c r="E4" s="29" t="s">
        <v>203</v>
      </c>
      <c r="F4" s="30"/>
      <c r="G4" s="31"/>
      <c r="H4" s="28"/>
      <c r="I4" s="120" t="s">
        <v>69</v>
      </c>
      <c r="J4" s="119"/>
      <c r="K4" s="26" t="s">
        <v>189</v>
      </c>
      <c r="L4" s="116" t="s">
        <v>70</v>
      </c>
      <c r="M4" s="27" t="s">
        <v>204</v>
      </c>
      <c r="N4" s="25"/>
      <c r="O4" s="25"/>
      <c r="P4" s="28"/>
      <c r="Q4" s="116" t="s">
        <v>71</v>
      </c>
      <c r="R4" s="116" t="s">
        <v>72</v>
      </c>
      <c r="S4" s="116" t="s">
        <v>73</v>
      </c>
      <c r="T4" s="117"/>
      <c r="U4" s="117"/>
      <c r="V4" s="33"/>
      <c r="W4" s="26" t="s">
        <v>189</v>
      </c>
      <c r="X4" s="29" t="s">
        <v>203</v>
      </c>
      <c r="Y4" s="30"/>
      <c r="Z4" s="31"/>
      <c r="AA4" s="28"/>
      <c r="AB4" s="120" t="s">
        <v>69</v>
      </c>
      <c r="AC4" s="119"/>
      <c r="AD4" s="26" t="s">
        <v>189</v>
      </c>
      <c r="AE4" s="116" t="s">
        <v>70</v>
      </c>
      <c r="AF4" s="27" t="s">
        <v>204</v>
      </c>
      <c r="AG4" s="25"/>
      <c r="AH4" s="25"/>
      <c r="AI4" s="28"/>
      <c r="AJ4" s="116" t="s">
        <v>71</v>
      </c>
      <c r="AK4" s="116" t="s">
        <v>72</v>
      </c>
      <c r="AL4" s="116" t="s">
        <v>73</v>
      </c>
      <c r="AM4" s="117"/>
      <c r="AN4" s="117"/>
      <c r="AO4" s="33"/>
      <c r="AP4" s="26" t="s">
        <v>189</v>
      </c>
      <c r="AQ4" s="29" t="s">
        <v>203</v>
      </c>
      <c r="AR4" s="30"/>
      <c r="AS4" s="31"/>
      <c r="AT4" s="28"/>
      <c r="AU4" s="120" t="s">
        <v>69</v>
      </c>
      <c r="AV4" s="119"/>
      <c r="AW4" s="26" t="s">
        <v>189</v>
      </c>
      <c r="AX4" s="116" t="s">
        <v>70</v>
      </c>
      <c r="AY4" s="27" t="s">
        <v>204</v>
      </c>
      <c r="AZ4" s="25"/>
      <c r="BA4" s="25"/>
      <c r="BB4" s="28"/>
      <c r="BC4" s="116" t="s">
        <v>71</v>
      </c>
      <c r="BD4" s="116" t="s">
        <v>72</v>
      </c>
      <c r="BE4" s="116" t="s">
        <v>73</v>
      </c>
      <c r="BF4" s="117"/>
      <c r="BG4" s="117"/>
      <c r="BH4" s="33"/>
    </row>
    <row r="5" spans="1:60" s="68" customFormat="1" ht="22.5" customHeight="1">
      <c r="A5" s="117"/>
      <c r="B5" s="132"/>
      <c r="C5" s="117"/>
      <c r="D5" s="33"/>
      <c r="E5" s="26" t="s">
        <v>189</v>
      </c>
      <c r="F5" s="32" t="s">
        <v>74</v>
      </c>
      <c r="G5" s="32" t="s">
        <v>75</v>
      </c>
      <c r="H5" s="32" t="s">
        <v>76</v>
      </c>
      <c r="I5" s="121"/>
      <c r="J5" s="119"/>
      <c r="K5" s="33"/>
      <c r="L5" s="117"/>
      <c r="M5" s="26" t="s">
        <v>189</v>
      </c>
      <c r="N5" s="23" t="s">
        <v>77</v>
      </c>
      <c r="O5" s="23" t="s">
        <v>275</v>
      </c>
      <c r="P5" s="23" t="s">
        <v>276</v>
      </c>
      <c r="Q5" s="117"/>
      <c r="R5" s="117"/>
      <c r="S5" s="117"/>
      <c r="T5" s="117"/>
      <c r="U5" s="117"/>
      <c r="V5" s="33"/>
      <c r="W5" s="33"/>
      <c r="X5" s="26" t="s">
        <v>189</v>
      </c>
      <c r="Y5" s="32" t="s">
        <v>74</v>
      </c>
      <c r="Z5" s="32" t="s">
        <v>75</v>
      </c>
      <c r="AA5" s="32" t="s">
        <v>76</v>
      </c>
      <c r="AB5" s="121"/>
      <c r="AC5" s="119"/>
      <c r="AD5" s="33"/>
      <c r="AE5" s="117"/>
      <c r="AF5" s="26" t="s">
        <v>189</v>
      </c>
      <c r="AG5" s="23" t="s">
        <v>77</v>
      </c>
      <c r="AH5" s="23" t="s">
        <v>275</v>
      </c>
      <c r="AI5" s="23" t="s">
        <v>276</v>
      </c>
      <c r="AJ5" s="117"/>
      <c r="AK5" s="117"/>
      <c r="AL5" s="117"/>
      <c r="AM5" s="117"/>
      <c r="AN5" s="117"/>
      <c r="AO5" s="33"/>
      <c r="AP5" s="33"/>
      <c r="AQ5" s="26" t="s">
        <v>189</v>
      </c>
      <c r="AR5" s="32" t="s">
        <v>74</v>
      </c>
      <c r="AS5" s="32" t="s">
        <v>75</v>
      </c>
      <c r="AT5" s="32" t="s">
        <v>76</v>
      </c>
      <c r="AU5" s="121"/>
      <c r="AV5" s="119"/>
      <c r="AW5" s="33"/>
      <c r="AX5" s="117"/>
      <c r="AY5" s="26" t="s">
        <v>189</v>
      </c>
      <c r="AZ5" s="23" t="s">
        <v>77</v>
      </c>
      <c r="BA5" s="23" t="s">
        <v>275</v>
      </c>
      <c r="BB5" s="23" t="s">
        <v>276</v>
      </c>
      <c r="BC5" s="117"/>
      <c r="BD5" s="117"/>
      <c r="BE5" s="117"/>
      <c r="BF5" s="117"/>
      <c r="BG5" s="117"/>
      <c r="BH5" s="33"/>
    </row>
    <row r="6" spans="1:60" s="68" customFormat="1" ht="22.5" customHeight="1">
      <c r="A6" s="130"/>
      <c r="B6" s="133"/>
      <c r="C6" s="134"/>
      <c r="D6" s="34" t="s">
        <v>192</v>
      </c>
      <c r="E6" s="34" t="s">
        <v>193</v>
      </c>
      <c r="F6" s="35" t="s">
        <v>193</v>
      </c>
      <c r="G6" s="35" t="s">
        <v>193</v>
      </c>
      <c r="H6" s="35" t="s">
        <v>193</v>
      </c>
      <c r="I6" s="38" t="s">
        <v>193</v>
      </c>
      <c r="J6" s="38" t="s">
        <v>193</v>
      </c>
      <c r="K6" s="34" t="s">
        <v>193</v>
      </c>
      <c r="L6" s="34" t="s">
        <v>193</v>
      </c>
      <c r="M6" s="34" t="s">
        <v>193</v>
      </c>
      <c r="N6" s="39" t="s">
        <v>193</v>
      </c>
      <c r="O6" s="39" t="s">
        <v>193</v>
      </c>
      <c r="P6" s="39" t="s">
        <v>193</v>
      </c>
      <c r="Q6" s="34" t="s">
        <v>193</v>
      </c>
      <c r="R6" s="34" t="s">
        <v>193</v>
      </c>
      <c r="S6" s="34" t="s">
        <v>193</v>
      </c>
      <c r="T6" s="34" t="s">
        <v>193</v>
      </c>
      <c r="U6" s="34" t="s">
        <v>193</v>
      </c>
      <c r="V6" s="34" t="s">
        <v>193</v>
      </c>
      <c r="W6" s="34" t="s">
        <v>192</v>
      </c>
      <c r="X6" s="34" t="s">
        <v>193</v>
      </c>
      <c r="Y6" s="35" t="s">
        <v>193</v>
      </c>
      <c r="Z6" s="35" t="s">
        <v>193</v>
      </c>
      <c r="AA6" s="35" t="s">
        <v>193</v>
      </c>
      <c r="AB6" s="38" t="s">
        <v>193</v>
      </c>
      <c r="AC6" s="38" t="s">
        <v>193</v>
      </c>
      <c r="AD6" s="34" t="s">
        <v>193</v>
      </c>
      <c r="AE6" s="34" t="s">
        <v>193</v>
      </c>
      <c r="AF6" s="34" t="s">
        <v>193</v>
      </c>
      <c r="AG6" s="39" t="s">
        <v>193</v>
      </c>
      <c r="AH6" s="39" t="s">
        <v>193</v>
      </c>
      <c r="AI6" s="39" t="s">
        <v>193</v>
      </c>
      <c r="AJ6" s="34" t="s">
        <v>193</v>
      </c>
      <c r="AK6" s="34" t="s">
        <v>193</v>
      </c>
      <c r="AL6" s="34" t="s">
        <v>193</v>
      </c>
      <c r="AM6" s="34" t="s">
        <v>193</v>
      </c>
      <c r="AN6" s="34" t="s">
        <v>193</v>
      </c>
      <c r="AO6" s="34" t="s">
        <v>193</v>
      </c>
      <c r="AP6" s="34" t="s">
        <v>192</v>
      </c>
      <c r="AQ6" s="34" t="s">
        <v>193</v>
      </c>
      <c r="AR6" s="35" t="s">
        <v>193</v>
      </c>
      <c r="AS6" s="35" t="s">
        <v>193</v>
      </c>
      <c r="AT6" s="35" t="s">
        <v>193</v>
      </c>
      <c r="AU6" s="38" t="s">
        <v>193</v>
      </c>
      <c r="AV6" s="38" t="s">
        <v>193</v>
      </c>
      <c r="AW6" s="34" t="s">
        <v>193</v>
      </c>
      <c r="AX6" s="34" t="s">
        <v>193</v>
      </c>
      <c r="AY6" s="34" t="s">
        <v>193</v>
      </c>
      <c r="AZ6" s="39" t="s">
        <v>193</v>
      </c>
      <c r="BA6" s="39" t="s">
        <v>193</v>
      </c>
      <c r="BB6" s="39" t="s">
        <v>193</v>
      </c>
      <c r="BC6" s="34" t="s">
        <v>193</v>
      </c>
      <c r="BD6" s="34" t="s">
        <v>193</v>
      </c>
      <c r="BE6" s="34" t="s">
        <v>193</v>
      </c>
      <c r="BF6" s="34" t="s">
        <v>193</v>
      </c>
      <c r="BG6" s="34" t="s">
        <v>193</v>
      </c>
      <c r="BH6" s="34" t="s">
        <v>193</v>
      </c>
    </row>
    <row r="7" spans="1:60" ht="13.5">
      <c r="A7" s="74" t="s">
        <v>78</v>
      </c>
      <c r="B7" s="74" t="s">
        <v>79</v>
      </c>
      <c r="C7" s="101" t="s">
        <v>80</v>
      </c>
      <c r="D7" s="17">
        <f aca="true" t="shared" si="0" ref="D7:D33">E7+I7</f>
        <v>786841</v>
      </c>
      <c r="E7" s="17">
        <f aca="true" t="shared" si="1" ref="E7:E33">SUM(F7:H7)</f>
        <v>786841</v>
      </c>
      <c r="F7" s="17">
        <f>'廃棄物事業経費（市町村）'!AG7</f>
        <v>753480</v>
      </c>
      <c r="G7" s="17">
        <f>'廃棄物事業経費（市町村）'!AH7</f>
        <v>31707</v>
      </c>
      <c r="H7" s="17">
        <f>'廃棄物事業経費（市町村）'!AI7</f>
        <v>1654</v>
      </c>
      <c r="I7" s="17">
        <f>'廃棄物事業経費（市町村）'!AJ7</f>
        <v>0</v>
      </c>
      <c r="J7" s="17">
        <f>'廃棄物事業経費（市町村）'!AK7</f>
        <v>0</v>
      </c>
      <c r="K7" s="17">
        <f aca="true" t="shared" si="2" ref="K7:K33">L7+M7+Q7+R7+S7</f>
        <v>4333365</v>
      </c>
      <c r="L7" s="17">
        <f>'廃棄物事業経費（市町村）'!AM7</f>
        <v>1330480</v>
      </c>
      <c r="M7" s="75">
        <f aca="true" t="shared" si="3" ref="M7:M33">SUM(N7:P7)</f>
        <v>709802</v>
      </c>
      <c r="N7" s="17">
        <f>'廃棄物事業経費（市町村）'!AO7</f>
        <v>105643</v>
      </c>
      <c r="O7" s="17">
        <f>'廃棄物事業経費（市町村）'!AP7</f>
        <v>510964</v>
      </c>
      <c r="P7" s="17">
        <f>'廃棄物事業経費（市町村）'!AQ7</f>
        <v>93195</v>
      </c>
      <c r="Q7" s="17">
        <f>'廃棄物事業経費（市町村）'!AR7</f>
        <v>42485</v>
      </c>
      <c r="R7" s="17">
        <f>'廃棄物事業経費（市町村）'!AS7</f>
        <v>2250598</v>
      </c>
      <c r="S7" s="17">
        <f>'廃棄物事業経費（市町村）'!AT7</f>
        <v>0</v>
      </c>
      <c r="T7" s="17">
        <f>'廃棄物事業経費（市町村）'!AU7</f>
        <v>0</v>
      </c>
      <c r="U7" s="17">
        <f>'廃棄物事業経費（市町村）'!AV7</f>
        <v>55065</v>
      </c>
      <c r="V7" s="17">
        <f aca="true" t="shared" si="4" ref="V7:V33">D7+K7+U7</f>
        <v>5175271</v>
      </c>
      <c r="W7" s="17">
        <f aca="true" t="shared" si="5" ref="W7:W33">X7+AB7</f>
        <v>13327</v>
      </c>
      <c r="X7" s="17">
        <f aca="true" t="shared" si="6" ref="X7:X33">SUM(Y7:AA7)</f>
        <v>13327</v>
      </c>
      <c r="Y7" s="17">
        <f>'廃棄物事業経費（市町村）'!AZ7</f>
        <v>0</v>
      </c>
      <c r="Z7" s="17">
        <f>'廃棄物事業経費（市町村）'!BA7</f>
        <v>0</v>
      </c>
      <c r="AA7" s="17">
        <f>'廃棄物事業経費（市町村）'!BB7</f>
        <v>13327</v>
      </c>
      <c r="AB7" s="17">
        <f>'廃棄物事業経費（市町村）'!BC7</f>
        <v>0</v>
      </c>
      <c r="AC7" s="17">
        <f>'廃棄物事業経費（市町村）'!BD7</f>
        <v>91480</v>
      </c>
      <c r="AD7" s="17">
        <f aca="true" t="shared" si="7" ref="AD7:AD33">AE7+AF7+AJ7+AK7+AL7</f>
        <v>158123</v>
      </c>
      <c r="AE7" s="17">
        <f>'廃棄物事業経費（市町村）'!BF7</f>
        <v>35938</v>
      </c>
      <c r="AF7" s="75">
        <f aca="true" t="shared" si="8" ref="AF7:AF33">SUM(AG7:AI7)</f>
        <v>87091</v>
      </c>
      <c r="AG7" s="17">
        <f>'廃棄物事業経費（市町村）'!BH7</f>
        <v>87091</v>
      </c>
      <c r="AH7" s="17">
        <f>'廃棄物事業経費（市町村）'!BI7</f>
        <v>0</v>
      </c>
      <c r="AI7" s="17">
        <f>'廃棄物事業経費（市町村）'!BJ7</f>
        <v>0</v>
      </c>
      <c r="AJ7" s="17">
        <f>'廃棄物事業経費（市町村）'!BK7</f>
        <v>0</v>
      </c>
      <c r="AK7" s="17">
        <f>'廃棄物事業経費（市町村）'!BL7</f>
        <v>35094</v>
      </c>
      <c r="AL7" s="17">
        <f>'廃棄物事業経費（市町村）'!BM7</f>
        <v>0</v>
      </c>
      <c r="AM7" s="17">
        <f>'廃棄物事業経費（市町村）'!BN7</f>
        <v>380949</v>
      </c>
      <c r="AN7" s="17">
        <f>'廃棄物事業経費（市町村）'!BO7</f>
        <v>1681</v>
      </c>
      <c r="AO7" s="17">
        <f aca="true" t="shared" si="9" ref="AO7:AO33">W7+AD7+AN7</f>
        <v>173131</v>
      </c>
      <c r="AP7" s="17">
        <f>D7+W7</f>
        <v>800168</v>
      </c>
      <c r="AQ7" s="17">
        <f>E7+X7</f>
        <v>800168</v>
      </c>
      <c r="AR7" s="17">
        <f>F7+Y7</f>
        <v>753480</v>
      </c>
      <c r="AS7" s="17">
        <f>G7+Z7</f>
        <v>31707</v>
      </c>
      <c r="AT7" s="17">
        <f aca="true" t="shared" si="10" ref="AT7:AT33">H7+AA7</f>
        <v>14981</v>
      </c>
      <c r="AU7" s="17">
        <f aca="true" t="shared" si="11" ref="AU7:AV33">I7+AB7</f>
        <v>0</v>
      </c>
      <c r="AV7" s="17">
        <f t="shared" si="11"/>
        <v>91480</v>
      </c>
      <c r="AW7" s="17">
        <f aca="true" t="shared" si="12" ref="AW7:AW29">K7+AD7</f>
        <v>4491488</v>
      </c>
      <c r="AX7" s="17">
        <f aca="true" t="shared" si="13" ref="AX7:AX33">L7+AE7</f>
        <v>1366418</v>
      </c>
      <c r="AY7" s="17">
        <f aca="true" t="shared" si="14" ref="AY7:AY33">M7+AF7</f>
        <v>796893</v>
      </c>
      <c r="AZ7" s="17">
        <f aca="true" t="shared" si="15" ref="AZ7:AZ33">N7+AG7</f>
        <v>192734</v>
      </c>
      <c r="BA7" s="17">
        <f aca="true" t="shared" si="16" ref="BA7:BA33">O7+AH7</f>
        <v>510964</v>
      </c>
      <c r="BB7" s="17">
        <f aca="true" t="shared" si="17" ref="BB7:BB33">P7+AI7</f>
        <v>93195</v>
      </c>
      <c r="BC7" s="17">
        <f aca="true" t="shared" si="18" ref="BC7:BC33">Q7+AJ7</f>
        <v>42485</v>
      </c>
      <c r="BD7" s="17">
        <f aca="true" t="shared" si="19" ref="BD7:BD33">R7+AK7</f>
        <v>2285692</v>
      </c>
      <c r="BE7" s="17">
        <f aca="true" t="shared" si="20" ref="BE7:BF33">S7+AL7</f>
        <v>0</v>
      </c>
      <c r="BF7" s="17">
        <f t="shared" si="20"/>
        <v>380949</v>
      </c>
      <c r="BG7" s="17">
        <f aca="true" t="shared" si="21" ref="BG7:BG33">U7+AN7</f>
        <v>56746</v>
      </c>
      <c r="BH7" s="17">
        <f aca="true" t="shared" si="22" ref="BH7:BH33">V7+AO7</f>
        <v>5348402</v>
      </c>
    </row>
    <row r="8" spans="1:60" ht="13.5">
      <c r="A8" s="74" t="s">
        <v>78</v>
      </c>
      <c r="B8" s="74" t="s">
        <v>81</v>
      </c>
      <c r="C8" s="101" t="s">
        <v>82</v>
      </c>
      <c r="D8" s="17">
        <f t="shared" si="0"/>
        <v>157621</v>
      </c>
      <c r="E8" s="17">
        <f t="shared" si="1"/>
        <v>148339</v>
      </c>
      <c r="F8" s="17">
        <f>'廃棄物事業経費（市町村）'!AG8</f>
        <v>143614</v>
      </c>
      <c r="G8" s="17">
        <f>'廃棄物事業経費（市町村）'!AH8</f>
        <v>4725</v>
      </c>
      <c r="H8" s="17">
        <f>'廃棄物事業経費（市町村）'!AI8</f>
        <v>0</v>
      </c>
      <c r="I8" s="17">
        <f>'廃棄物事業経費（市町村）'!AJ8</f>
        <v>9282</v>
      </c>
      <c r="J8" s="17">
        <f>'廃棄物事業経費（市町村）'!AK8</f>
        <v>31774</v>
      </c>
      <c r="K8" s="17">
        <f t="shared" si="2"/>
        <v>1090199</v>
      </c>
      <c r="L8" s="17">
        <f>'廃棄物事業経費（市町村）'!AM8</f>
        <v>392408</v>
      </c>
      <c r="M8" s="75">
        <f t="shared" si="3"/>
        <v>491764</v>
      </c>
      <c r="N8" s="17">
        <f>'廃棄物事業経費（市町村）'!AO8</f>
        <v>23777</v>
      </c>
      <c r="O8" s="17">
        <f>'廃棄物事業経費（市町村）'!AP8</f>
        <v>364425</v>
      </c>
      <c r="P8" s="17">
        <f>'廃棄物事業経費（市町村）'!AQ8</f>
        <v>103562</v>
      </c>
      <c r="Q8" s="17">
        <f>'廃棄物事業経費（市町村）'!AR8</f>
        <v>3460</v>
      </c>
      <c r="R8" s="17">
        <f>'廃棄物事業経費（市町村）'!AS8</f>
        <v>119096</v>
      </c>
      <c r="S8" s="17">
        <f>'廃棄物事業経費（市町村）'!AT8</f>
        <v>83471</v>
      </c>
      <c r="T8" s="17">
        <f>'廃棄物事業経費（市町村）'!AU8</f>
        <v>837651</v>
      </c>
      <c r="U8" s="17">
        <f>'廃棄物事業経費（市町村）'!AV8</f>
        <v>72582</v>
      </c>
      <c r="V8" s="17">
        <f t="shared" si="4"/>
        <v>1320402</v>
      </c>
      <c r="W8" s="17">
        <f t="shared" si="5"/>
        <v>261792</v>
      </c>
      <c r="X8" s="17">
        <f t="shared" si="6"/>
        <v>261792</v>
      </c>
      <c r="Y8" s="17">
        <f>'廃棄物事業経費（市町村）'!AZ8</f>
        <v>248523</v>
      </c>
      <c r="Z8" s="17">
        <f>'廃棄物事業経費（市町村）'!BA8</f>
        <v>0</v>
      </c>
      <c r="AA8" s="17">
        <f>'廃棄物事業経費（市町村）'!BB8</f>
        <v>13269</v>
      </c>
      <c r="AB8" s="17">
        <f>'廃棄物事業経費（市町村）'!BC8</f>
        <v>0</v>
      </c>
      <c r="AC8" s="17">
        <f>'廃棄物事業経費（市町村）'!BD8</f>
        <v>0</v>
      </c>
      <c r="AD8" s="17">
        <f t="shared" si="7"/>
        <v>264975</v>
      </c>
      <c r="AE8" s="17">
        <f>'廃棄物事業経費（市町村）'!BF8</f>
        <v>53858</v>
      </c>
      <c r="AF8" s="75">
        <f t="shared" si="8"/>
        <v>156916</v>
      </c>
      <c r="AG8" s="17">
        <f>'廃棄物事業経費（市町村）'!BH8</f>
        <v>13584</v>
      </c>
      <c r="AH8" s="17">
        <f>'廃棄物事業経費（市町村）'!BI8</f>
        <v>143332</v>
      </c>
      <c r="AI8" s="17">
        <f>'廃棄物事業経費（市町村）'!BJ8</f>
        <v>0</v>
      </c>
      <c r="AJ8" s="17">
        <f>'廃棄物事業経費（市町村）'!BK8</f>
        <v>0</v>
      </c>
      <c r="AK8" s="17">
        <f>'廃棄物事業経費（市町村）'!BL8</f>
        <v>34476</v>
      </c>
      <c r="AL8" s="17">
        <f>'廃棄物事業経費（市町村）'!BM8</f>
        <v>19725</v>
      </c>
      <c r="AM8" s="17">
        <f>'廃棄物事業経費（市町村）'!BN8</f>
        <v>273042</v>
      </c>
      <c r="AN8" s="17">
        <f>'廃棄物事業経費（市町村）'!BO8</f>
        <v>64464</v>
      </c>
      <c r="AO8" s="17">
        <f t="shared" si="9"/>
        <v>591231</v>
      </c>
      <c r="AP8" s="17">
        <f aca="true" t="shared" si="23" ref="AP8:AS33">D8+W8</f>
        <v>419413</v>
      </c>
      <c r="AQ8" s="17">
        <f t="shared" si="23"/>
        <v>410131</v>
      </c>
      <c r="AR8" s="17">
        <f t="shared" si="23"/>
        <v>392137</v>
      </c>
      <c r="AS8" s="17">
        <f t="shared" si="23"/>
        <v>4725</v>
      </c>
      <c r="AT8" s="17">
        <f t="shared" si="10"/>
        <v>13269</v>
      </c>
      <c r="AU8" s="17">
        <f t="shared" si="11"/>
        <v>9282</v>
      </c>
      <c r="AV8" s="17">
        <f t="shared" si="11"/>
        <v>31774</v>
      </c>
      <c r="AW8" s="17">
        <f t="shared" si="12"/>
        <v>1355174</v>
      </c>
      <c r="AX8" s="17">
        <f t="shared" si="13"/>
        <v>446266</v>
      </c>
      <c r="AY8" s="17">
        <f t="shared" si="14"/>
        <v>648680</v>
      </c>
      <c r="AZ8" s="17">
        <f t="shared" si="15"/>
        <v>37361</v>
      </c>
      <c r="BA8" s="17">
        <f t="shared" si="16"/>
        <v>507757</v>
      </c>
      <c r="BB8" s="17">
        <f t="shared" si="17"/>
        <v>103562</v>
      </c>
      <c r="BC8" s="17">
        <f t="shared" si="18"/>
        <v>3460</v>
      </c>
      <c r="BD8" s="17">
        <f t="shared" si="19"/>
        <v>153572</v>
      </c>
      <c r="BE8" s="17">
        <f t="shared" si="20"/>
        <v>103196</v>
      </c>
      <c r="BF8" s="17">
        <f t="shared" si="20"/>
        <v>1110693</v>
      </c>
      <c r="BG8" s="17">
        <f t="shared" si="21"/>
        <v>137046</v>
      </c>
      <c r="BH8" s="17">
        <f t="shared" si="22"/>
        <v>1911633</v>
      </c>
    </row>
    <row r="9" spans="1:60" ht="13.5">
      <c r="A9" s="74" t="s">
        <v>78</v>
      </c>
      <c r="B9" s="74" t="s">
        <v>83</v>
      </c>
      <c r="C9" s="101" t="s">
        <v>84</v>
      </c>
      <c r="D9" s="17">
        <f t="shared" si="0"/>
        <v>12266</v>
      </c>
      <c r="E9" s="17">
        <f t="shared" si="1"/>
        <v>12266</v>
      </c>
      <c r="F9" s="17">
        <f>'廃棄物事業経費（市町村）'!AG9</f>
        <v>0</v>
      </c>
      <c r="G9" s="17">
        <f>'廃棄物事業経費（市町村）'!AH9</f>
        <v>3540</v>
      </c>
      <c r="H9" s="17">
        <f>'廃棄物事業経費（市町村）'!AI9</f>
        <v>8726</v>
      </c>
      <c r="I9" s="17">
        <f>'廃棄物事業経費（市町村）'!AJ9</f>
        <v>0</v>
      </c>
      <c r="J9" s="17">
        <f>'廃棄物事業経費（市町村）'!AK9</f>
        <v>6688</v>
      </c>
      <c r="K9" s="17">
        <f t="shared" si="2"/>
        <v>982506</v>
      </c>
      <c r="L9" s="17">
        <f>'廃棄物事業経費（市町村）'!AM9</f>
        <v>266972</v>
      </c>
      <c r="M9" s="75">
        <f t="shared" si="3"/>
        <v>193633</v>
      </c>
      <c r="N9" s="17">
        <f>'廃棄物事業経費（市町村）'!AO9</f>
        <v>47404</v>
      </c>
      <c r="O9" s="17">
        <f>'廃棄物事業経費（市町村）'!AP9</f>
        <v>119639</v>
      </c>
      <c r="P9" s="17">
        <f>'廃棄物事業経費（市町村）'!AQ9</f>
        <v>26590</v>
      </c>
      <c r="Q9" s="17">
        <f>'廃棄物事業経費（市町村）'!AR9</f>
        <v>0</v>
      </c>
      <c r="R9" s="17">
        <f>'廃棄物事業経費（市町村）'!AS9</f>
        <v>517655</v>
      </c>
      <c r="S9" s="17">
        <f>'廃棄物事業経費（市町村）'!AT9</f>
        <v>4246</v>
      </c>
      <c r="T9" s="17">
        <f>'廃棄物事業経費（市町村）'!AU9</f>
        <v>0</v>
      </c>
      <c r="U9" s="17">
        <f>'廃棄物事業経費（市町村）'!AV9</f>
        <v>0</v>
      </c>
      <c r="V9" s="17">
        <f t="shared" si="4"/>
        <v>994772</v>
      </c>
      <c r="W9" s="17">
        <f t="shared" si="5"/>
        <v>38454</v>
      </c>
      <c r="X9" s="17">
        <f t="shared" si="6"/>
        <v>38454</v>
      </c>
      <c r="Y9" s="17">
        <f>'廃棄物事業経費（市町村）'!AZ9</f>
        <v>0</v>
      </c>
      <c r="Z9" s="17">
        <f>'廃棄物事業経費（市町村）'!BA9</f>
        <v>38454</v>
      </c>
      <c r="AA9" s="17">
        <f>'廃棄物事業経費（市町村）'!BB9</f>
        <v>0</v>
      </c>
      <c r="AB9" s="17">
        <f>'廃棄物事業経費（市町村）'!BC9</f>
        <v>0</v>
      </c>
      <c r="AC9" s="17">
        <f>'廃棄物事業経費（市町村）'!BD9</f>
        <v>0</v>
      </c>
      <c r="AD9" s="17">
        <f t="shared" si="7"/>
        <v>38094</v>
      </c>
      <c r="AE9" s="17">
        <f>'廃棄物事業経費（市町村）'!BF9</f>
        <v>15513</v>
      </c>
      <c r="AF9" s="75">
        <f t="shared" si="8"/>
        <v>14750</v>
      </c>
      <c r="AG9" s="17">
        <f>'廃棄物事業経費（市町村）'!BH9</f>
        <v>14750</v>
      </c>
      <c r="AH9" s="17">
        <f>'廃棄物事業経費（市町村）'!BI9</f>
        <v>0</v>
      </c>
      <c r="AI9" s="17">
        <f>'廃棄物事業経費（市町村）'!BJ9</f>
        <v>0</v>
      </c>
      <c r="AJ9" s="17">
        <f>'廃棄物事業経費（市町村）'!BK9</f>
        <v>0</v>
      </c>
      <c r="AK9" s="17">
        <f>'廃棄物事業経費（市町村）'!BL9</f>
        <v>7831</v>
      </c>
      <c r="AL9" s="17">
        <f>'廃棄物事業経費（市町村）'!BM9</f>
        <v>0</v>
      </c>
      <c r="AM9" s="17">
        <f>'廃棄物事業経費（市町村）'!BN9</f>
        <v>109711</v>
      </c>
      <c r="AN9" s="17">
        <f>'廃棄物事業経費（市町村）'!BO9</f>
        <v>0</v>
      </c>
      <c r="AO9" s="17">
        <f t="shared" si="9"/>
        <v>76548</v>
      </c>
      <c r="AP9" s="17">
        <f t="shared" si="23"/>
        <v>50720</v>
      </c>
      <c r="AQ9" s="17">
        <f t="shared" si="23"/>
        <v>50720</v>
      </c>
      <c r="AR9" s="17">
        <f t="shared" si="23"/>
        <v>0</v>
      </c>
      <c r="AS9" s="17">
        <f t="shared" si="23"/>
        <v>41994</v>
      </c>
      <c r="AT9" s="17">
        <f t="shared" si="10"/>
        <v>8726</v>
      </c>
      <c r="AU9" s="17">
        <f t="shared" si="11"/>
        <v>0</v>
      </c>
      <c r="AV9" s="17">
        <f t="shared" si="11"/>
        <v>6688</v>
      </c>
      <c r="AW9" s="17">
        <f t="shared" si="12"/>
        <v>1020600</v>
      </c>
      <c r="AX9" s="17">
        <f t="shared" si="13"/>
        <v>282485</v>
      </c>
      <c r="AY9" s="17">
        <f t="shared" si="14"/>
        <v>208383</v>
      </c>
      <c r="AZ9" s="17">
        <f t="shared" si="15"/>
        <v>62154</v>
      </c>
      <c r="BA9" s="17">
        <f t="shared" si="16"/>
        <v>119639</v>
      </c>
      <c r="BB9" s="17">
        <f t="shared" si="17"/>
        <v>26590</v>
      </c>
      <c r="BC9" s="17">
        <f t="shared" si="18"/>
        <v>0</v>
      </c>
      <c r="BD9" s="17">
        <f t="shared" si="19"/>
        <v>525486</v>
      </c>
      <c r="BE9" s="17">
        <f t="shared" si="20"/>
        <v>4246</v>
      </c>
      <c r="BF9" s="17">
        <f t="shared" si="20"/>
        <v>109711</v>
      </c>
      <c r="BG9" s="17">
        <f t="shared" si="21"/>
        <v>0</v>
      </c>
      <c r="BH9" s="17">
        <f t="shared" si="22"/>
        <v>1071320</v>
      </c>
    </row>
    <row r="10" spans="1:60" ht="13.5">
      <c r="A10" s="74" t="s">
        <v>78</v>
      </c>
      <c r="B10" s="74" t="s">
        <v>85</v>
      </c>
      <c r="C10" s="101" t="s">
        <v>86</v>
      </c>
      <c r="D10" s="17">
        <f t="shared" si="0"/>
        <v>0</v>
      </c>
      <c r="E10" s="17">
        <f t="shared" si="1"/>
        <v>0</v>
      </c>
      <c r="F10" s="17">
        <f>'廃棄物事業経費（市町村）'!AG10</f>
        <v>0</v>
      </c>
      <c r="G10" s="17">
        <f>'廃棄物事業経費（市町村）'!AH10</f>
        <v>0</v>
      </c>
      <c r="H10" s="17">
        <f>'廃棄物事業経費（市町村）'!AI10</f>
        <v>0</v>
      </c>
      <c r="I10" s="17">
        <f>'廃棄物事業経費（市町村）'!AJ10</f>
        <v>0</v>
      </c>
      <c r="J10" s="17">
        <f>'廃棄物事業経費（市町村）'!AK10</f>
        <v>0</v>
      </c>
      <c r="K10" s="17">
        <f t="shared" si="2"/>
        <v>834687</v>
      </c>
      <c r="L10" s="17">
        <f>'廃棄物事業経費（市町村）'!AM10</f>
        <v>63899</v>
      </c>
      <c r="M10" s="75">
        <f t="shared" si="3"/>
        <v>240364</v>
      </c>
      <c r="N10" s="17">
        <f>'廃棄物事業経費（市町村）'!AO10</f>
        <v>11271</v>
      </c>
      <c r="O10" s="17">
        <f>'廃棄物事業経費（市町村）'!AP10</f>
        <v>227078</v>
      </c>
      <c r="P10" s="17">
        <f>'廃棄物事業経費（市町村）'!AQ10</f>
        <v>2015</v>
      </c>
      <c r="Q10" s="17">
        <f>'廃棄物事業経費（市町村）'!AR10</f>
        <v>857</v>
      </c>
      <c r="R10" s="17">
        <f>'廃棄物事業経費（市町村）'!AS10</f>
        <v>482439</v>
      </c>
      <c r="S10" s="17">
        <f>'廃棄物事業経費（市町村）'!AT10</f>
        <v>47128</v>
      </c>
      <c r="T10" s="17">
        <f>'廃棄物事業経費（市町村）'!AU10</f>
        <v>0</v>
      </c>
      <c r="U10" s="17">
        <f>'廃棄物事業経費（市町村）'!AV10</f>
        <v>310477</v>
      </c>
      <c r="V10" s="17">
        <f t="shared" si="4"/>
        <v>1145164</v>
      </c>
      <c r="W10" s="17">
        <f t="shared" si="5"/>
        <v>0</v>
      </c>
      <c r="X10" s="17">
        <f t="shared" si="6"/>
        <v>0</v>
      </c>
      <c r="Y10" s="17">
        <f>'廃棄物事業経費（市町村）'!AZ10</f>
        <v>0</v>
      </c>
      <c r="Z10" s="17">
        <f>'廃棄物事業経費（市町村）'!BA10</f>
        <v>0</v>
      </c>
      <c r="AA10" s="17">
        <f>'廃棄物事業経費（市町村）'!BB10</f>
        <v>0</v>
      </c>
      <c r="AB10" s="17">
        <f>'廃棄物事業経費（市町村）'!BC10</f>
        <v>0</v>
      </c>
      <c r="AC10" s="17">
        <f>'廃棄物事業経費（市町村）'!BD10</f>
        <v>0</v>
      </c>
      <c r="AD10" s="17">
        <f t="shared" si="7"/>
        <v>4202</v>
      </c>
      <c r="AE10" s="17">
        <f>'廃棄物事業経費（市町村）'!BF10</f>
        <v>0</v>
      </c>
      <c r="AF10" s="75">
        <f t="shared" si="8"/>
        <v>883</v>
      </c>
      <c r="AG10" s="17">
        <f>'廃棄物事業経費（市町村）'!BH10</f>
        <v>883</v>
      </c>
      <c r="AH10" s="17">
        <f>'廃棄物事業経費（市町村）'!BI10</f>
        <v>0</v>
      </c>
      <c r="AI10" s="17">
        <f>'廃棄物事業経費（市町村）'!BJ10</f>
        <v>0</v>
      </c>
      <c r="AJ10" s="17">
        <f>'廃棄物事業経費（市町村）'!BK10</f>
        <v>0</v>
      </c>
      <c r="AK10" s="17">
        <f>'廃棄物事業経費（市町村）'!BL10</f>
        <v>2186</v>
      </c>
      <c r="AL10" s="17">
        <f>'廃棄物事業経費（市町村）'!BM10</f>
        <v>1133</v>
      </c>
      <c r="AM10" s="17">
        <f>'廃棄物事業経費（市町村）'!BN10</f>
        <v>130483</v>
      </c>
      <c r="AN10" s="17">
        <f>'廃棄物事業経費（市町村）'!BO10</f>
        <v>1000</v>
      </c>
      <c r="AO10" s="17">
        <f t="shared" si="9"/>
        <v>5202</v>
      </c>
      <c r="AP10" s="17">
        <f t="shared" si="23"/>
        <v>0</v>
      </c>
      <c r="AQ10" s="17">
        <f t="shared" si="23"/>
        <v>0</v>
      </c>
      <c r="AR10" s="17">
        <f t="shared" si="23"/>
        <v>0</v>
      </c>
      <c r="AS10" s="17">
        <f t="shared" si="23"/>
        <v>0</v>
      </c>
      <c r="AT10" s="17">
        <f t="shared" si="10"/>
        <v>0</v>
      </c>
      <c r="AU10" s="17">
        <f t="shared" si="11"/>
        <v>0</v>
      </c>
      <c r="AV10" s="17">
        <f t="shared" si="11"/>
        <v>0</v>
      </c>
      <c r="AW10" s="17">
        <f t="shared" si="12"/>
        <v>838889</v>
      </c>
      <c r="AX10" s="17">
        <f t="shared" si="13"/>
        <v>63899</v>
      </c>
      <c r="AY10" s="17">
        <f t="shared" si="14"/>
        <v>241247</v>
      </c>
      <c r="AZ10" s="17">
        <f t="shared" si="15"/>
        <v>12154</v>
      </c>
      <c r="BA10" s="17">
        <f t="shared" si="16"/>
        <v>227078</v>
      </c>
      <c r="BB10" s="17">
        <f t="shared" si="17"/>
        <v>2015</v>
      </c>
      <c r="BC10" s="17">
        <f t="shared" si="18"/>
        <v>857</v>
      </c>
      <c r="BD10" s="17">
        <f t="shared" si="19"/>
        <v>484625</v>
      </c>
      <c r="BE10" s="17">
        <f t="shared" si="20"/>
        <v>48261</v>
      </c>
      <c r="BF10" s="17">
        <f t="shared" si="20"/>
        <v>130483</v>
      </c>
      <c r="BG10" s="17">
        <f t="shared" si="21"/>
        <v>311477</v>
      </c>
      <c r="BH10" s="17">
        <f t="shared" si="22"/>
        <v>1150366</v>
      </c>
    </row>
    <row r="11" spans="1:60" ht="13.5">
      <c r="A11" s="74" t="s">
        <v>78</v>
      </c>
      <c r="B11" s="74" t="s">
        <v>87</v>
      </c>
      <c r="C11" s="101" t="s">
        <v>88</v>
      </c>
      <c r="D11" s="17">
        <f t="shared" si="0"/>
        <v>104326</v>
      </c>
      <c r="E11" s="17">
        <f t="shared" si="1"/>
        <v>88597</v>
      </c>
      <c r="F11" s="17">
        <f>'廃棄物事業経費（市町村）'!AG11</f>
        <v>86778</v>
      </c>
      <c r="G11" s="17">
        <f>'廃棄物事業経費（市町村）'!AH11</f>
        <v>1819</v>
      </c>
      <c r="H11" s="17">
        <f>'廃棄物事業経費（市町村）'!AI11</f>
        <v>0</v>
      </c>
      <c r="I11" s="17">
        <f>'廃棄物事業経費（市町村）'!AJ11</f>
        <v>15729</v>
      </c>
      <c r="J11" s="17">
        <f>'廃棄物事業経費（市町村）'!AK11</f>
        <v>0</v>
      </c>
      <c r="K11" s="17">
        <f t="shared" si="2"/>
        <v>1745851</v>
      </c>
      <c r="L11" s="17">
        <f>'廃棄物事業経費（市町村）'!AM11</f>
        <v>166538</v>
      </c>
      <c r="M11" s="75">
        <f t="shared" si="3"/>
        <v>316550</v>
      </c>
      <c r="N11" s="17">
        <f>'廃棄物事業経費（市町村）'!AO11</f>
        <v>45515</v>
      </c>
      <c r="O11" s="17">
        <f>'廃棄物事業経費（市町村）'!AP11</f>
        <v>227714</v>
      </c>
      <c r="P11" s="17">
        <f>'廃棄物事業経費（市町村）'!AQ11</f>
        <v>43321</v>
      </c>
      <c r="Q11" s="17">
        <f>'廃棄物事業経費（市町村）'!AR11</f>
        <v>3112</v>
      </c>
      <c r="R11" s="17">
        <f>'廃棄物事業経費（市町村）'!AS11</f>
        <v>1259651</v>
      </c>
      <c r="S11" s="17">
        <f>'廃棄物事業経費（市町村）'!AT11</f>
        <v>0</v>
      </c>
      <c r="T11" s="17">
        <f>'廃棄物事業経費（市町村）'!AU11</f>
        <v>0</v>
      </c>
      <c r="U11" s="17">
        <f>'廃棄物事業経費（市町村）'!AV11</f>
        <v>3729</v>
      </c>
      <c r="V11" s="17">
        <f t="shared" si="4"/>
        <v>1853906</v>
      </c>
      <c r="W11" s="17">
        <f t="shared" si="5"/>
        <v>9296</v>
      </c>
      <c r="X11" s="17">
        <f t="shared" si="6"/>
        <v>9296</v>
      </c>
      <c r="Y11" s="17">
        <f>'廃棄物事業経費（市町村）'!AZ11</f>
        <v>9296</v>
      </c>
      <c r="Z11" s="17">
        <f>'廃棄物事業経費（市町村）'!BA11</f>
        <v>0</v>
      </c>
      <c r="AA11" s="17">
        <f>'廃棄物事業経費（市町村）'!BB11</f>
        <v>0</v>
      </c>
      <c r="AB11" s="17">
        <f>'廃棄物事業経費（市町村）'!BC11</f>
        <v>0</v>
      </c>
      <c r="AC11" s="17">
        <f>'廃棄物事業経費（市町村）'!BD11</f>
        <v>0</v>
      </c>
      <c r="AD11" s="17">
        <f t="shared" si="7"/>
        <v>347196</v>
      </c>
      <c r="AE11" s="17">
        <f>'廃棄物事業経費（市町村）'!BF11</f>
        <v>61472</v>
      </c>
      <c r="AF11" s="75">
        <f t="shared" si="8"/>
        <v>160210</v>
      </c>
      <c r="AG11" s="17">
        <f>'廃棄物事業経費（市町村）'!BH11</f>
        <v>473</v>
      </c>
      <c r="AH11" s="17">
        <f>'廃棄物事業経費（市町村）'!BI11</f>
        <v>159737</v>
      </c>
      <c r="AI11" s="17">
        <f>'廃棄物事業経費（市町村）'!BJ11</f>
        <v>0</v>
      </c>
      <c r="AJ11" s="17">
        <f>'廃棄物事業経費（市町村）'!BK11</f>
        <v>0</v>
      </c>
      <c r="AK11" s="17">
        <f>'廃棄物事業経費（市町村）'!BL11</f>
        <v>125514</v>
      </c>
      <c r="AL11" s="17">
        <f>'廃棄物事業経費（市町村）'!BM11</f>
        <v>0</v>
      </c>
      <c r="AM11" s="17">
        <f>'廃棄物事業経費（市町村）'!BN11</f>
        <v>0</v>
      </c>
      <c r="AN11" s="17">
        <f>'廃棄物事業経費（市町村）'!BO11</f>
        <v>82059</v>
      </c>
      <c r="AO11" s="17">
        <f t="shared" si="9"/>
        <v>438551</v>
      </c>
      <c r="AP11" s="17">
        <f t="shared" si="23"/>
        <v>113622</v>
      </c>
      <c r="AQ11" s="17">
        <f t="shared" si="23"/>
        <v>97893</v>
      </c>
      <c r="AR11" s="17">
        <f t="shared" si="23"/>
        <v>96074</v>
      </c>
      <c r="AS11" s="17">
        <f t="shared" si="23"/>
        <v>1819</v>
      </c>
      <c r="AT11" s="17">
        <f t="shared" si="10"/>
        <v>0</v>
      </c>
      <c r="AU11" s="17">
        <f t="shared" si="11"/>
        <v>15729</v>
      </c>
      <c r="AV11" s="17">
        <f t="shared" si="11"/>
        <v>0</v>
      </c>
      <c r="AW11" s="17">
        <f t="shared" si="12"/>
        <v>2093047</v>
      </c>
      <c r="AX11" s="17">
        <f t="shared" si="13"/>
        <v>228010</v>
      </c>
      <c r="AY11" s="17">
        <f t="shared" si="14"/>
        <v>476760</v>
      </c>
      <c r="AZ11" s="17">
        <f t="shared" si="15"/>
        <v>45988</v>
      </c>
      <c r="BA11" s="17">
        <f t="shared" si="16"/>
        <v>387451</v>
      </c>
      <c r="BB11" s="17">
        <f t="shared" si="17"/>
        <v>43321</v>
      </c>
      <c r="BC11" s="17">
        <f t="shared" si="18"/>
        <v>3112</v>
      </c>
      <c r="BD11" s="17">
        <f t="shared" si="19"/>
        <v>1385165</v>
      </c>
      <c r="BE11" s="17">
        <f t="shared" si="20"/>
        <v>0</v>
      </c>
      <c r="BF11" s="17">
        <f t="shared" si="20"/>
        <v>0</v>
      </c>
      <c r="BG11" s="17">
        <f t="shared" si="21"/>
        <v>85788</v>
      </c>
      <c r="BH11" s="17">
        <f t="shared" si="22"/>
        <v>2292457</v>
      </c>
    </row>
    <row r="12" spans="1:60" ht="13.5">
      <c r="A12" s="74" t="s">
        <v>78</v>
      </c>
      <c r="B12" s="74" t="s">
        <v>89</v>
      </c>
      <c r="C12" s="101" t="s">
        <v>90</v>
      </c>
      <c r="D12" s="17">
        <f t="shared" si="0"/>
        <v>1837</v>
      </c>
      <c r="E12" s="17">
        <f t="shared" si="1"/>
        <v>1837</v>
      </c>
      <c r="F12" s="17">
        <f>'廃棄物事業経費（市町村）'!AG12</f>
        <v>1837</v>
      </c>
      <c r="G12" s="17">
        <f>'廃棄物事業経費（市町村）'!AH12</f>
        <v>0</v>
      </c>
      <c r="H12" s="17">
        <f>'廃棄物事業経費（市町村）'!AI12</f>
        <v>0</v>
      </c>
      <c r="I12" s="17">
        <f>'廃棄物事業経費（市町村）'!AJ12</f>
        <v>0</v>
      </c>
      <c r="J12" s="17">
        <f>'廃棄物事業経費（市町村）'!AK12</f>
        <v>1837</v>
      </c>
      <c r="K12" s="17">
        <f t="shared" si="2"/>
        <v>1101425</v>
      </c>
      <c r="L12" s="17">
        <f>'廃棄物事業経費（市町村）'!AM12</f>
        <v>96133</v>
      </c>
      <c r="M12" s="75">
        <f t="shared" si="3"/>
        <v>460442</v>
      </c>
      <c r="N12" s="17">
        <f>'廃棄物事業経費（市町村）'!AO12</f>
        <v>0</v>
      </c>
      <c r="O12" s="17">
        <f>'廃棄物事業経費（市町村）'!AP12</f>
        <v>328203</v>
      </c>
      <c r="P12" s="17">
        <f>'廃棄物事業経費（市町村）'!AQ12</f>
        <v>132239</v>
      </c>
      <c r="Q12" s="17">
        <f>'廃棄物事業経費（市町村）'!AR12</f>
        <v>0</v>
      </c>
      <c r="R12" s="17">
        <f>'廃棄物事業経費（市町村）'!AS12</f>
        <v>544850</v>
      </c>
      <c r="S12" s="17">
        <f>'廃棄物事業経費（市町村）'!AT12</f>
        <v>0</v>
      </c>
      <c r="T12" s="17">
        <f>'廃棄物事業経費（市町村）'!AU12</f>
        <v>665373</v>
      </c>
      <c r="U12" s="17">
        <f>'廃棄物事業経費（市町村）'!AV12</f>
        <v>89856</v>
      </c>
      <c r="V12" s="17">
        <f t="shared" si="4"/>
        <v>1193118</v>
      </c>
      <c r="W12" s="17">
        <f t="shared" si="5"/>
        <v>0</v>
      </c>
      <c r="X12" s="17">
        <f t="shared" si="6"/>
        <v>0</v>
      </c>
      <c r="Y12" s="17">
        <f>'廃棄物事業経費（市町村）'!AZ12</f>
        <v>0</v>
      </c>
      <c r="Z12" s="17">
        <f>'廃棄物事業経費（市町村）'!BA12</f>
        <v>0</v>
      </c>
      <c r="AA12" s="17">
        <f>'廃棄物事業経費（市町村）'!BB12</f>
        <v>0</v>
      </c>
      <c r="AB12" s="17">
        <f>'廃棄物事業経費（市町村）'!BC12</f>
        <v>0</v>
      </c>
      <c r="AC12" s="17">
        <f>'廃棄物事業経費（市町村）'!BD12</f>
        <v>0</v>
      </c>
      <c r="AD12" s="17">
        <f t="shared" si="7"/>
        <v>155802</v>
      </c>
      <c r="AE12" s="17">
        <f>'廃棄物事業経費（市町村）'!BF12</f>
        <v>64201</v>
      </c>
      <c r="AF12" s="75">
        <f t="shared" si="8"/>
        <v>91601</v>
      </c>
      <c r="AG12" s="17">
        <f>'廃棄物事業経費（市町村）'!BH12</f>
        <v>0</v>
      </c>
      <c r="AH12" s="17">
        <f>'廃棄物事業経費（市町村）'!BI12</f>
        <v>91601</v>
      </c>
      <c r="AI12" s="17">
        <f>'廃棄物事業経費（市町村）'!BJ12</f>
        <v>0</v>
      </c>
      <c r="AJ12" s="17">
        <f>'廃棄物事業経費（市町村）'!BK12</f>
        <v>0</v>
      </c>
      <c r="AK12" s="17">
        <f>'廃棄物事業経費（市町村）'!BL12</f>
        <v>0</v>
      </c>
      <c r="AL12" s="17">
        <f>'廃棄物事業経費（市町村）'!BM12</f>
        <v>0</v>
      </c>
      <c r="AM12" s="17">
        <f>'廃棄物事業経費（市町村）'!BN12</f>
        <v>142638</v>
      </c>
      <c r="AN12" s="17">
        <f>'廃棄物事業経費（市町村）'!BO12</f>
        <v>0</v>
      </c>
      <c r="AO12" s="17">
        <f t="shared" si="9"/>
        <v>155802</v>
      </c>
      <c r="AP12" s="17">
        <f t="shared" si="23"/>
        <v>1837</v>
      </c>
      <c r="AQ12" s="17">
        <f t="shared" si="23"/>
        <v>1837</v>
      </c>
      <c r="AR12" s="17">
        <f t="shared" si="23"/>
        <v>1837</v>
      </c>
      <c r="AS12" s="17">
        <f t="shared" si="23"/>
        <v>0</v>
      </c>
      <c r="AT12" s="17">
        <f t="shared" si="10"/>
        <v>0</v>
      </c>
      <c r="AU12" s="17">
        <f t="shared" si="11"/>
        <v>0</v>
      </c>
      <c r="AV12" s="17">
        <f t="shared" si="11"/>
        <v>1837</v>
      </c>
      <c r="AW12" s="17">
        <f t="shared" si="12"/>
        <v>1257227</v>
      </c>
      <c r="AX12" s="17">
        <f t="shared" si="13"/>
        <v>160334</v>
      </c>
      <c r="AY12" s="17">
        <f t="shared" si="14"/>
        <v>552043</v>
      </c>
      <c r="AZ12" s="17">
        <f t="shared" si="15"/>
        <v>0</v>
      </c>
      <c r="BA12" s="17">
        <f t="shared" si="16"/>
        <v>419804</v>
      </c>
      <c r="BB12" s="17">
        <f t="shared" si="17"/>
        <v>132239</v>
      </c>
      <c r="BC12" s="17">
        <f t="shared" si="18"/>
        <v>0</v>
      </c>
      <c r="BD12" s="17">
        <f t="shared" si="19"/>
        <v>544850</v>
      </c>
      <c r="BE12" s="17">
        <f t="shared" si="20"/>
        <v>0</v>
      </c>
      <c r="BF12" s="17">
        <f t="shared" si="20"/>
        <v>808011</v>
      </c>
      <c r="BG12" s="17">
        <f t="shared" si="21"/>
        <v>89856</v>
      </c>
      <c r="BH12" s="17">
        <f t="shared" si="22"/>
        <v>1348920</v>
      </c>
    </row>
    <row r="13" spans="1:60" ht="13.5">
      <c r="A13" s="74" t="s">
        <v>78</v>
      </c>
      <c r="B13" s="74" t="s">
        <v>91</v>
      </c>
      <c r="C13" s="101" t="s">
        <v>92</v>
      </c>
      <c r="D13" s="17">
        <f t="shared" si="0"/>
        <v>0</v>
      </c>
      <c r="E13" s="17">
        <f t="shared" si="1"/>
        <v>0</v>
      </c>
      <c r="F13" s="17">
        <f>'廃棄物事業経費（市町村）'!AG13</f>
        <v>0</v>
      </c>
      <c r="G13" s="17">
        <f>'廃棄物事業経費（市町村）'!AH13</f>
        <v>0</v>
      </c>
      <c r="H13" s="17">
        <f>'廃棄物事業経費（市町村）'!AI13</f>
        <v>0</v>
      </c>
      <c r="I13" s="17">
        <f>'廃棄物事業経費（市町村）'!AJ13</f>
        <v>0</v>
      </c>
      <c r="J13" s="17">
        <f>'廃棄物事業経費（市町村）'!AK13</f>
        <v>73720</v>
      </c>
      <c r="K13" s="17">
        <f t="shared" si="2"/>
        <v>467015</v>
      </c>
      <c r="L13" s="17">
        <f>'廃棄物事業経費（市町村）'!AM13</f>
        <v>27261</v>
      </c>
      <c r="M13" s="75">
        <f t="shared" si="3"/>
        <v>71319</v>
      </c>
      <c r="N13" s="17">
        <f>'廃棄物事業経費（市町村）'!AO13</f>
        <v>0</v>
      </c>
      <c r="O13" s="17">
        <f>'廃棄物事業経費（市町村）'!AP13</f>
        <v>71319</v>
      </c>
      <c r="P13" s="17">
        <f>'廃棄物事業経費（市町村）'!AQ13</f>
        <v>0</v>
      </c>
      <c r="Q13" s="17">
        <f>'廃棄物事業経費（市町村）'!AR13</f>
        <v>0</v>
      </c>
      <c r="R13" s="17">
        <f>'廃棄物事業経費（市町村）'!AS13</f>
        <v>368435</v>
      </c>
      <c r="S13" s="17">
        <f>'廃棄物事業経費（市町村）'!AT13</f>
        <v>0</v>
      </c>
      <c r="T13" s="17">
        <f>'廃棄物事業経費（市町村）'!AU13</f>
        <v>196220</v>
      </c>
      <c r="U13" s="17">
        <f>'廃棄物事業経費（市町村）'!AV13</f>
        <v>0</v>
      </c>
      <c r="V13" s="17">
        <f t="shared" si="4"/>
        <v>467015</v>
      </c>
      <c r="W13" s="17">
        <f t="shared" si="5"/>
        <v>0</v>
      </c>
      <c r="X13" s="17">
        <f t="shared" si="6"/>
        <v>0</v>
      </c>
      <c r="Y13" s="17">
        <f>'廃棄物事業経費（市町村）'!AZ13</f>
        <v>0</v>
      </c>
      <c r="Z13" s="17">
        <f>'廃棄物事業経費（市町村）'!BA13</f>
        <v>0</v>
      </c>
      <c r="AA13" s="17">
        <f>'廃棄物事業経費（市町村）'!BB13</f>
        <v>0</v>
      </c>
      <c r="AB13" s="17">
        <f>'廃棄物事業経費（市町村）'!BC13</f>
        <v>0</v>
      </c>
      <c r="AC13" s="17">
        <f>'廃棄物事業経費（市町村）'!BD13</f>
        <v>0</v>
      </c>
      <c r="AD13" s="17">
        <f t="shared" si="7"/>
        <v>0</v>
      </c>
      <c r="AE13" s="17">
        <f>'廃棄物事業経費（市町村）'!BF13</f>
        <v>0</v>
      </c>
      <c r="AF13" s="75">
        <f t="shared" si="8"/>
        <v>0</v>
      </c>
      <c r="AG13" s="17">
        <f>'廃棄物事業経費（市町村）'!BH13</f>
        <v>0</v>
      </c>
      <c r="AH13" s="17">
        <f>'廃棄物事業経費（市町村）'!BI13</f>
        <v>0</v>
      </c>
      <c r="AI13" s="17">
        <f>'廃棄物事業経費（市町村）'!BJ13</f>
        <v>0</v>
      </c>
      <c r="AJ13" s="17">
        <f>'廃棄物事業経費（市町村）'!BK13</f>
        <v>0</v>
      </c>
      <c r="AK13" s="17">
        <f>'廃棄物事業経費（市町村）'!BL13</f>
        <v>0</v>
      </c>
      <c r="AL13" s="17">
        <f>'廃棄物事業経費（市町村）'!BM13</f>
        <v>0</v>
      </c>
      <c r="AM13" s="17">
        <f>'廃棄物事業経費（市町村）'!BN13</f>
        <v>104739</v>
      </c>
      <c r="AN13" s="17">
        <f>'廃棄物事業経費（市町村）'!BO13</f>
        <v>0</v>
      </c>
      <c r="AO13" s="17">
        <f t="shared" si="9"/>
        <v>0</v>
      </c>
      <c r="AP13" s="17">
        <f t="shared" si="23"/>
        <v>0</v>
      </c>
      <c r="AQ13" s="17">
        <f t="shared" si="23"/>
        <v>0</v>
      </c>
      <c r="AR13" s="17">
        <f t="shared" si="23"/>
        <v>0</v>
      </c>
      <c r="AS13" s="17">
        <f t="shared" si="23"/>
        <v>0</v>
      </c>
      <c r="AT13" s="17">
        <f t="shared" si="10"/>
        <v>0</v>
      </c>
      <c r="AU13" s="17">
        <f t="shared" si="11"/>
        <v>0</v>
      </c>
      <c r="AV13" s="17">
        <f t="shared" si="11"/>
        <v>73720</v>
      </c>
      <c r="AW13" s="17">
        <f t="shared" si="12"/>
        <v>467015</v>
      </c>
      <c r="AX13" s="17">
        <f t="shared" si="13"/>
        <v>27261</v>
      </c>
      <c r="AY13" s="17">
        <f t="shared" si="14"/>
        <v>71319</v>
      </c>
      <c r="AZ13" s="17">
        <f t="shared" si="15"/>
        <v>0</v>
      </c>
      <c r="BA13" s="17">
        <f t="shared" si="16"/>
        <v>71319</v>
      </c>
      <c r="BB13" s="17">
        <f t="shared" si="17"/>
        <v>0</v>
      </c>
      <c r="BC13" s="17">
        <f t="shared" si="18"/>
        <v>0</v>
      </c>
      <c r="BD13" s="17">
        <f t="shared" si="19"/>
        <v>368435</v>
      </c>
      <c r="BE13" s="17">
        <f t="shared" si="20"/>
        <v>0</v>
      </c>
      <c r="BF13" s="17">
        <f t="shared" si="20"/>
        <v>300959</v>
      </c>
      <c r="BG13" s="17">
        <f t="shared" si="21"/>
        <v>0</v>
      </c>
      <c r="BH13" s="17">
        <f t="shared" si="22"/>
        <v>467015</v>
      </c>
    </row>
    <row r="14" spans="1:60" ht="13.5">
      <c r="A14" s="74" t="s">
        <v>78</v>
      </c>
      <c r="B14" s="74" t="s">
        <v>93</v>
      </c>
      <c r="C14" s="101" t="s">
        <v>94</v>
      </c>
      <c r="D14" s="17">
        <f t="shared" si="0"/>
        <v>0</v>
      </c>
      <c r="E14" s="17">
        <f t="shared" si="1"/>
        <v>0</v>
      </c>
      <c r="F14" s="17">
        <f>'廃棄物事業経費（市町村）'!AG14</f>
        <v>0</v>
      </c>
      <c r="G14" s="17">
        <f>'廃棄物事業経費（市町村）'!AH14</f>
        <v>0</v>
      </c>
      <c r="H14" s="17">
        <f>'廃棄物事業経費（市町村）'!AI14</f>
        <v>0</v>
      </c>
      <c r="I14" s="17">
        <f>'廃棄物事業経費（市町村）'!AJ14</f>
        <v>0</v>
      </c>
      <c r="J14" s="17">
        <f>'廃棄物事業経費（市町村）'!AK14</f>
        <v>0</v>
      </c>
      <c r="K14" s="17">
        <f t="shared" si="2"/>
        <v>129671</v>
      </c>
      <c r="L14" s="17">
        <f>'廃棄物事業経費（市町村）'!AM14</f>
        <v>34561</v>
      </c>
      <c r="M14" s="75">
        <f t="shared" si="3"/>
        <v>48104</v>
      </c>
      <c r="N14" s="17">
        <f>'廃棄物事業経費（市町村）'!AO14</f>
        <v>0</v>
      </c>
      <c r="O14" s="17">
        <f>'廃棄物事業経費（市町村）'!AP14</f>
        <v>48104</v>
      </c>
      <c r="P14" s="17">
        <f>'廃棄物事業経費（市町村）'!AQ14</f>
        <v>0</v>
      </c>
      <c r="Q14" s="17">
        <f>'廃棄物事業経費（市町村）'!AR14</f>
        <v>0</v>
      </c>
      <c r="R14" s="17">
        <f>'廃棄物事業経費（市町村）'!AS14</f>
        <v>47006</v>
      </c>
      <c r="S14" s="17">
        <f>'廃棄物事業経費（市町村）'!AT14</f>
        <v>0</v>
      </c>
      <c r="T14" s="17">
        <f>'廃棄物事業経費（市町村）'!AU14</f>
        <v>119796</v>
      </c>
      <c r="U14" s="17">
        <f>'廃棄物事業経費（市町村）'!AV14</f>
        <v>0</v>
      </c>
      <c r="V14" s="17">
        <f t="shared" si="4"/>
        <v>129671</v>
      </c>
      <c r="W14" s="17">
        <f t="shared" si="5"/>
        <v>0</v>
      </c>
      <c r="X14" s="17">
        <f t="shared" si="6"/>
        <v>0</v>
      </c>
      <c r="Y14" s="17">
        <f>'廃棄物事業経費（市町村）'!AZ14</f>
        <v>0</v>
      </c>
      <c r="Z14" s="17">
        <f>'廃棄物事業経費（市町村）'!BA14</f>
        <v>0</v>
      </c>
      <c r="AA14" s="17">
        <f>'廃棄物事業経費（市町村）'!BB14</f>
        <v>0</v>
      </c>
      <c r="AB14" s="17">
        <f>'廃棄物事業経費（市町村）'!BC14</f>
        <v>0</v>
      </c>
      <c r="AC14" s="17">
        <f>'廃棄物事業経費（市町村）'!BD14</f>
        <v>0</v>
      </c>
      <c r="AD14" s="17">
        <f t="shared" si="7"/>
        <v>0</v>
      </c>
      <c r="AE14" s="17">
        <f>'廃棄物事業経費（市町村）'!BF14</f>
        <v>0</v>
      </c>
      <c r="AF14" s="75">
        <f t="shared" si="8"/>
        <v>0</v>
      </c>
      <c r="AG14" s="17">
        <f>'廃棄物事業経費（市町村）'!BH14</f>
        <v>0</v>
      </c>
      <c r="AH14" s="17">
        <f>'廃棄物事業経費（市町村）'!BI14</f>
        <v>0</v>
      </c>
      <c r="AI14" s="17">
        <f>'廃棄物事業経費（市町村）'!BJ14</f>
        <v>0</v>
      </c>
      <c r="AJ14" s="17">
        <f>'廃棄物事業経費（市町村）'!BK14</f>
        <v>0</v>
      </c>
      <c r="AK14" s="17">
        <f>'廃棄物事業経費（市町村）'!BL14</f>
        <v>0</v>
      </c>
      <c r="AL14" s="17">
        <f>'廃棄物事業経費（市町村）'!BM14</f>
        <v>0</v>
      </c>
      <c r="AM14" s="17">
        <f>'廃棄物事業経費（市町村）'!BN14</f>
        <v>110428</v>
      </c>
      <c r="AN14" s="17">
        <f>'廃棄物事業経費（市町村）'!BO14</f>
        <v>0</v>
      </c>
      <c r="AO14" s="17">
        <f t="shared" si="9"/>
        <v>0</v>
      </c>
      <c r="AP14" s="17">
        <f t="shared" si="23"/>
        <v>0</v>
      </c>
      <c r="AQ14" s="17">
        <f t="shared" si="23"/>
        <v>0</v>
      </c>
      <c r="AR14" s="17">
        <f t="shared" si="23"/>
        <v>0</v>
      </c>
      <c r="AS14" s="17">
        <f t="shared" si="23"/>
        <v>0</v>
      </c>
      <c r="AT14" s="17">
        <f t="shared" si="10"/>
        <v>0</v>
      </c>
      <c r="AU14" s="17">
        <f t="shared" si="11"/>
        <v>0</v>
      </c>
      <c r="AV14" s="17">
        <f t="shared" si="11"/>
        <v>0</v>
      </c>
      <c r="AW14" s="17">
        <f t="shared" si="12"/>
        <v>129671</v>
      </c>
      <c r="AX14" s="17">
        <f t="shared" si="13"/>
        <v>34561</v>
      </c>
      <c r="AY14" s="17">
        <f t="shared" si="14"/>
        <v>48104</v>
      </c>
      <c r="AZ14" s="17">
        <f t="shared" si="15"/>
        <v>0</v>
      </c>
      <c r="BA14" s="17">
        <f t="shared" si="16"/>
        <v>48104</v>
      </c>
      <c r="BB14" s="17">
        <f t="shared" si="17"/>
        <v>0</v>
      </c>
      <c r="BC14" s="17">
        <f t="shared" si="18"/>
        <v>0</v>
      </c>
      <c r="BD14" s="17">
        <f t="shared" si="19"/>
        <v>47006</v>
      </c>
      <c r="BE14" s="17">
        <f t="shared" si="20"/>
        <v>0</v>
      </c>
      <c r="BF14" s="17">
        <f t="shared" si="20"/>
        <v>230224</v>
      </c>
      <c r="BG14" s="17">
        <f t="shared" si="21"/>
        <v>0</v>
      </c>
      <c r="BH14" s="17">
        <f t="shared" si="22"/>
        <v>129671</v>
      </c>
    </row>
    <row r="15" spans="1:60" ht="13.5">
      <c r="A15" s="74" t="s">
        <v>78</v>
      </c>
      <c r="B15" s="74" t="s">
        <v>0</v>
      </c>
      <c r="C15" s="101" t="s">
        <v>1</v>
      </c>
      <c r="D15" s="17">
        <f t="shared" si="0"/>
        <v>0</v>
      </c>
      <c r="E15" s="17">
        <f t="shared" si="1"/>
        <v>0</v>
      </c>
      <c r="F15" s="17">
        <f>'廃棄物事業経費（市町村）'!AG15</f>
        <v>0</v>
      </c>
      <c r="G15" s="17">
        <f>'廃棄物事業経費（市町村）'!AH15</f>
        <v>0</v>
      </c>
      <c r="H15" s="17">
        <f>'廃棄物事業経費（市町村）'!AI15</f>
        <v>0</v>
      </c>
      <c r="I15" s="17">
        <f>'廃棄物事業経費（市町村）'!AJ15</f>
        <v>0</v>
      </c>
      <c r="J15" s="17">
        <f>'廃棄物事業経費（市町村）'!AK15</f>
        <v>0</v>
      </c>
      <c r="K15" s="17">
        <f t="shared" si="2"/>
        <v>1159206</v>
      </c>
      <c r="L15" s="17">
        <f>'廃棄物事業経費（市町村）'!AM15</f>
        <v>102479</v>
      </c>
      <c r="M15" s="75">
        <f t="shared" si="3"/>
        <v>239108</v>
      </c>
      <c r="N15" s="17">
        <f>'廃棄物事業経費（市町村）'!AO15</f>
        <v>9248</v>
      </c>
      <c r="O15" s="17">
        <f>'廃棄物事業経費（市町村）'!AP15</f>
        <v>229860</v>
      </c>
      <c r="P15" s="17">
        <f>'廃棄物事業経費（市町村）'!AQ15</f>
        <v>0</v>
      </c>
      <c r="Q15" s="17">
        <f>'廃棄物事業経費（市町村）'!AR15</f>
        <v>0</v>
      </c>
      <c r="R15" s="17">
        <f>'廃棄物事業経費（市町村）'!AS15</f>
        <v>817619</v>
      </c>
      <c r="S15" s="17">
        <f>'廃棄物事業経費（市町村）'!AT15</f>
        <v>0</v>
      </c>
      <c r="T15" s="17">
        <f>'廃棄物事業経費（市町村）'!AU15</f>
        <v>0</v>
      </c>
      <c r="U15" s="17">
        <f>'廃棄物事業経費（市町村）'!AV15</f>
        <v>21532</v>
      </c>
      <c r="V15" s="17">
        <f t="shared" si="4"/>
        <v>1180738</v>
      </c>
      <c r="W15" s="17">
        <f t="shared" si="5"/>
        <v>0</v>
      </c>
      <c r="X15" s="17">
        <f t="shared" si="6"/>
        <v>0</v>
      </c>
      <c r="Y15" s="17">
        <f>'廃棄物事業経費（市町村）'!AZ15</f>
        <v>0</v>
      </c>
      <c r="Z15" s="17">
        <f>'廃棄物事業経費（市町村）'!BA15</f>
        <v>0</v>
      </c>
      <c r="AA15" s="17">
        <f>'廃棄物事業経費（市町村）'!BB15</f>
        <v>0</v>
      </c>
      <c r="AB15" s="17">
        <f>'廃棄物事業経費（市町村）'!BC15</f>
        <v>0</v>
      </c>
      <c r="AC15" s="17">
        <f>'廃棄物事業経費（市町村）'!BD15</f>
        <v>0</v>
      </c>
      <c r="AD15" s="17">
        <f t="shared" si="7"/>
        <v>253956</v>
      </c>
      <c r="AE15" s="17">
        <f>'廃棄物事業経費（市町村）'!BF15</f>
        <v>20637</v>
      </c>
      <c r="AF15" s="75">
        <f t="shared" si="8"/>
        <v>116645</v>
      </c>
      <c r="AG15" s="17">
        <f>'廃棄物事業経費（市町村）'!BH15</f>
        <v>0</v>
      </c>
      <c r="AH15" s="17">
        <f>'廃棄物事業経費（市町村）'!BI15</f>
        <v>116645</v>
      </c>
      <c r="AI15" s="17">
        <f>'廃棄物事業経費（市町村）'!BJ15</f>
        <v>0</v>
      </c>
      <c r="AJ15" s="17">
        <f>'廃棄物事業経費（市町村）'!BK15</f>
        <v>0</v>
      </c>
      <c r="AK15" s="17">
        <f>'廃棄物事業経費（市町村）'!BL15</f>
        <v>116674</v>
      </c>
      <c r="AL15" s="17">
        <f>'廃棄物事業経費（市町村）'!BM15</f>
        <v>0</v>
      </c>
      <c r="AM15" s="17">
        <f>'廃棄物事業経費（市町村）'!BN15</f>
        <v>0</v>
      </c>
      <c r="AN15" s="17">
        <f>'廃棄物事業経費（市町村）'!BO15</f>
        <v>12</v>
      </c>
      <c r="AO15" s="17">
        <f t="shared" si="9"/>
        <v>253968</v>
      </c>
      <c r="AP15" s="17">
        <f t="shared" si="23"/>
        <v>0</v>
      </c>
      <c r="AQ15" s="17">
        <f t="shared" si="23"/>
        <v>0</v>
      </c>
      <c r="AR15" s="17">
        <f t="shared" si="23"/>
        <v>0</v>
      </c>
      <c r="AS15" s="17">
        <f t="shared" si="23"/>
        <v>0</v>
      </c>
      <c r="AT15" s="17">
        <f t="shared" si="10"/>
        <v>0</v>
      </c>
      <c r="AU15" s="17">
        <f t="shared" si="11"/>
        <v>0</v>
      </c>
      <c r="AV15" s="17">
        <f t="shared" si="11"/>
        <v>0</v>
      </c>
      <c r="AW15" s="17">
        <f t="shared" si="12"/>
        <v>1413162</v>
      </c>
      <c r="AX15" s="17">
        <f t="shared" si="13"/>
        <v>123116</v>
      </c>
      <c r="AY15" s="17">
        <f t="shared" si="14"/>
        <v>355753</v>
      </c>
      <c r="AZ15" s="17">
        <f t="shared" si="15"/>
        <v>9248</v>
      </c>
      <c r="BA15" s="17">
        <f t="shared" si="16"/>
        <v>346505</v>
      </c>
      <c r="BB15" s="17">
        <f t="shared" si="17"/>
        <v>0</v>
      </c>
      <c r="BC15" s="17">
        <f t="shared" si="18"/>
        <v>0</v>
      </c>
      <c r="BD15" s="17">
        <f t="shared" si="19"/>
        <v>934293</v>
      </c>
      <c r="BE15" s="17">
        <f t="shared" si="20"/>
        <v>0</v>
      </c>
      <c r="BF15" s="17">
        <f t="shared" si="20"/>
        <v>0</v>
      </c>
      <c r="BG15" s="17">
        <f t="shared" si="21"/>
        <v>21544</v>
      </c>
      <c r="BH15" s="17">
        <f t="shared" si="22"/>
        <v>1434706</v>
      </c>
    </row>
    <row r="16" spans="1:60" ht="13.5">
      <c r="A16" s="74" t="s">
        <v>78</v>
      </c>
      <c r="B16" s="74" t="s">
        <v>2</v>
      </c>
      <c r="C16" s="101" t="s">
        <v>3</v>
      </c>
      <c r="D16" s="17">
        <f t="shared" si="0"/>
        <v>10653</v>
      </c>
      <c r="E16" s="17">
        <f t="shared" si="1"/>
        <v>10653</v>
      </c>
      <c r="F16" s="17">
        <f>'廃棄物事業経費（市町村）'!AG16</f>
        <v>0</v>
      </c>
      <c r="G16" s="17">
        <f>'廃棄物事業経費（市町村）'!AH16</f>
        <v>0</v>
      </c>
      <c r="H16" s="17">
        <f>'廃棄物事業経費（市町村）'!AI16</f>
        <v>10653</v>
      </c>
      <c r="I16" s="17">
        <f>'廃棄物事業経費（市町村）'!AJ16</f>
        <v>0</v>
      </c>
      <c r="J16" s="17">
        <f>'廃棄物事業経費（市町村）'!AK16</f>
        <v>0</v>
      </c>
      <c r="K16" s="17">
        <f t="shared" si="2"/>
        <v>783901</v>
      </c>
      <c r="L16" s="17">
        <f>'廃棄物事業経費（市町村）'!AM16</f>
        <v>23855</v>
      </c>
      <c r="M16" s="75">
        <f t="shared" si="3"/>
        <v>59833</v>
      </c>
      <c r="N16" s="17">
        <f>'廃棄物事業経費（市町村）'!AO16</f>
        <v>0</v>
      </c>
      <c r="O16" s="17">
        <f>'廃棄物事業経費（市町村）'!AP16</f>
        <v>59833</v>
      </c>
      <c r="P16" s="17">
        <f>'廃棄物事業経費（市町村）'!AQ16</f>
        <v>0</v>
      </c>
      <c r="Q16" s="17">
        <f>'廃棄物事業経費（市町村）'!AR16</f>
        <v>0</v>
      </c>
      <c r="R16" s="17">
        <f>'廃棄物事業経費（市町村）'!AS16</f>
        <v>700213</v>
      </c>
      <c r="S16" s="17">
        <f>'廃棄物事業経費（市町村）'!AT16</f>
        <v>0</v>
      </c>
      <c r="T16" s="17">
        <f>'廃棄物事業経費（市町村）'!AU16</f>
        <v>0</v>
      </c>
      <c r="U16" s="17">
        <f>'廃棄物事業経費（市町村）'!AV16</f>
        <v>10033</v>
      </c>
      <c r="V16" s="17">
        <f t="shared" si="4"/>
        <v>804587</v>
      </c>
      <c r="W16" s="17">
        <f t="shared" si="5"/>
        <v>0</v>
      </c>
      <c r="X16" s="17">
        <f t="shared" si="6"/>
        <v>0</v>
      </c>
      <c r="Y16" s="17">
        <f>'廃棄物事業経費（市町村）'!AZ16</f>
        <v>0</v>
      </c>
      <c r="Z16" s="17">
        <f>'廃棄物事業経費（市町村）'!BA16</f>
        <v>0</v>
      </c>
      <c r="AA16" s="17">
        <f>'廃棄物事業経費（市町村）'!BB16</f>
        <v>0</v>
      </c>
      <c r="AB16" s="17">
        <f>'廃棄物事業経費（市町村）'!BC16</f>
        <v>0</v>
      </c>
      <c r="AC16" s="17">
        <f>'廃棄物事業経費（市町村）'!BD16</f>
        <v>0</v>
      </c>
      <c r="AD16" s="17">
        <f t="shared" si="7"/>
        <v>118100</v>
      </c>
      <c r="AE16" s="17">
        <f>'廃棄物事業経費（市町村）'!BF16</f>
        <v>15704</v>
      </c>
      <c r="AF16" s="75">
        <f t="shared" si="8"/>
        <v>87821</v>
      </c>
      <c r="AG16" s="17">
        <f>'廃棄物事業経費（市町村）'!BH16</f>
        <v>0</v>
      </c>
      <c r="AH16" s="17">
        <f>'廃棄物事業経費（市町村）'!BI16</f>
        <v>87821</v>
      </c>
      <c r="AI16" s="17">
        <f>'廃棄物事業経費（市町村）'!BJ16</f>
        <v>0</v>
      </c>
      <c r="AJ16" s="17">
        <f>'廃棄物事業経費（市町村）'!BK16</f>
        <v>0</v>
      </c>
      <c r="AK16" s="17">
        <f>'廃棄物事業経費（市町村）'!BL16</f>
        <v>14575</v>
      </c>
      <c r="AL16" s="17">
        <f>'廃棄物事業経費（市町村）'!BM16</f>
        <v>0</v>
      </c>
      <c r="AM16" s="17">
        <f>'廃棄物事業経費（市町村）'!BN16</f>
        <v>0</v>
      </c>
      <c r="AN16" s="17">
        <f>'廃棄物事業経費（市町村）'!BO16</f>
        <v>431</v>
      </c>
      <c r="AO16" s="17">
        <f t="shared" si="9"/>
        <v>118531</v>
      </c>
      <c r="AP16" s="17">
        <f t="shared" si="23"/>
        <v>10653</v>
      </c>
      <c r="AQ16" s="17">
        <f t="shared" si="23"/>
        <v>10653</v>
      </c>
      <c r="AR16" s="17">
        <f t="shared" si="23"/>
        <v>0</v>
      </c>
      <c r="AS16" s="17">
        <f t="shared" si="23"/>
        <v>0</v>
      </c>
      <c r="AT16" s="17">
        <f t="shared" si="10"/>
        <v>10653</v>
      </c>
      <c r="AU16" s="17">
        <f t="shared" si="11"/>
        <v>0</v>
      </c>
      <c r="AV16" s="17">
        <f t="shared" si="11"/>
        <v>0</v>
      </c>
      <c r="AW16" s="17">
        <f t="shared" si="12"/>
        <v>902001</v>
      </c>
      <c r="AX16" s="17">
        <f t="shared" si="13"/>
        <v>39559</v>
      </c>
      <c r="AY16" s="17">
        <f t="shared" si="14"/>
        <v>147654</v>
      </c>
      <c r="AZ16" s="17">
        <f t="shared" si="15"/>
        <v>0</v>
      </c>
      <c r="BA16" s="17">
        <f t="shared" si="16"/>
        <v>147654</v>
      </c>
      <c r="BB16" s="17">
        <f t="shared" si="17"/>
        <v>0</v>
      </c>
      <c r="BC16" s="17">
        <f t="shared" si="18"/>
        <v>0</v>
      </c>
      <c r="BD16" s="17">
        <f t="shared" si="19"/>
        <v>714788</v>
      </c>
      <c r="BE16" s="17">
        <f t="shared" si="20"/>
        <v>0</v>
      </c>
      <c r="BF16" s="17">
        <f t="shared" si="20"/>
        <v>0</v>
      </c>
      <c r="BG16" s="17">
        <f t="shared" si="21"/>
        <v>10464</v>
      </c>
      <c r="BH16" s="17">
        <f t="shared" si="22"/>
        <v>923118</v>
      </c>
    </row>
    <row r="17" spans="1:60" ht="13.5">
      <c r="A17" s="74" t="s">
        <v>78</v>
      </c>
      <c r="B17" s="74" t="s">
        <v>4</v>
      </c>
      <c r="C17" s="101" t="s">
        <v>5</v>
      </c>
      <c r="D17" s="17">
        <f t="shared" si="0"/>
        <v>34650</v>
      </c>
      <c r="E17" s="17">
        <f t="shared" si="1"/>
        <v>34650</v>
      </c>
      <c r="F17" s="17">
        <f>'廃棄物事業経費（市町村）'!AG17</f>
        <v>34650</v>
      </c>
      <c r="G17" s="17">
        <f>'廃棄物事業経費（市町村）'!AH17</f>
        <v>0</v>
      </c>
      <c r="H17" s="17">
        <f>'廃棄物事業経費（市町村）'!AI17</f>
        <v>0</v>
      </c>
      <c r="I17" s="17">
        <f>'廃棄物事業経費（市町村）'!AJ17</f>
        <v>0</v>
      </c>
      <c r="J17" s="17">
        <f>'廃棄物事業経費（市町村）'!AK17</f>
        <v>0</v>
      </c>
      <c r="K17" s="17">
        <f t="shared" si="2"/>
        <v>229753</v>
      </c>
      <c r="L17" s="17">
        <f>'廃棄物事業経費（市町村）'!AM17</f>
        <v>24926</v>
      </c>
      <c r="M17" s="75">
        <f t="shared" si="3"/>
        <v>30352</v>
      </c>
      <c r="N17" s="17">
        <f>'廃棄物事業経費（市町村）'!AO17</f>
        <v>2055</v>
      </c>
      <c r="O17" s="17">
        <f>'廃棄物事業経費（市町村）'!AP17</f>
        <v>28297</v>
      </c>
      <c r="P17" s="17">
        <f>'廃棄物事業経費（市町村）'!AQ17</f>
        <v>0</v>
      </c>
      <c r="Q17" s="17">
        <f>'廃棄物事業経費（市町村）'!AR17</f>
        <v>0</v>
      </c>
      <c r="R17" s="17">
        <f>'廃棄物事業経費（市町村）'!AS17</f>
        <v>174475</v>
      </c>
      <c r="S17" s="17">
        <f>'廃棄物事業経費（市町村）'!AT17</f>
        <v>0</v>
      </c>
      <c r="T17" s="17">
        <f>'廃棄物事業経費（市町村）'!AU17</f>
        <v>0</v>
      </c>
      <c r="U17" s="17">
        <f>'廃棄物事業経費（市町村）'!AV17</f>
        <v>0</v>
      </c>
      <c r="V17" s="17">
        <f t="shared" si="4"/>
        <v>264403</v>
      </c>
      <c r="W17" s="17">
        <f t="shared" si="5"/>
        <v>0</v>
      </c>
      <c r="X17" s="17">
        <f t="shared" si="6"/>
        <v>0</v>
      </c>
      <c r="Y17" s="17">
        <f>'廃棄物事業経費（市町村）'!AZ17</f>
        <v>0</v>
      </c>
      <c r="Z17" s="17">
        <f>'廃棄物事業経費（市町村）'!BA17</f>
        <v>0</v>
      </c>
      <c r="AA17" s="17">
        <f>'廃棄物事業経費（市町村）'!BB17</f>
        <v>0</v>
      </c>
      <c r="AB17" s="17">
        <f>'廃棄物事業経費（市町村）'!BC17</f>
        <v>0</v>
      </c>
      <c r="AC17" s="17">
        <f>'廃棄物事業経費（市町村）'!BD17</f>
        <v>8295</v>
      </c>
      <c r="AD17" s="17">
        <f t="shared" si="7"/>
        <v>0</v>
      </c>
      <c r="AE17" s="17">
        <f>'廃棄物事業経費（市町村）'!BF17</f>
        <v>0</v>
      </c>
      <c r="AF17" s="75">
        <f t="shared" si="8"/>
        <v>0</v>
      </c>
      <c r="AG17" s="17">
        <f>'廃棄物事業経費（市町村）'!BH17</f>
        <v>0</v>
      </c>
      <c r="AH17" s="17">
        <f>'廃棄物事業経費（市町村）'!BI17</f>
        <v>0</v>
      </c>
      <c r="AI17" s="17">
        <f>'廃棄物事業経費（市町村）'!BJ17</f>
        <v>0</v>
      </c>
      <c r="AJ17" s="17">
        <f>'廃棄物事業経費（市町村）'!BK17</f>
        <v>0</v>
      </c>
      <c r="AK17" s="17">
        <f>'廃棄物事業経費（市町村）'!BL17</f>
        <v>0</v>
      </c>
      <c r="AL17" s="17">
        <f>'廃棄物事業経費（市町村）'!BM17</f>
        <v>0</v>
      </c>
      <c r="AM17" s="17">
        <f>'廃棄物事業経費（市町村）'!BN17</f>
        <v>34542</v>
      </c>
      <c r="AN17" s="17">
        <f>'廃棄物事業経費（市町村）'!BO17</f>
        <v>0</v>
      </c>
      <c r="AO17" s="17">
        <f t="shared" si="9"/>
        <v>0</v>
      </c>
      <c r="AP17" s="17">
        <f t="shared" si="23"/>
        <v>34650</v>
      </c>
      <c r="AQ17" s="17">
        <f t="shared" si="23"/>
        <v>34650</v>
      </c>
      <c r="AR17" s="17">
        <f t="shared" si="23"/>
        <v>34650</v>
      </c>
      <c r="AS17" s="17">
        <f t="shared" si="23"/>
        <v>0</v>
      </c>
      <c r="AT17" s="17">
        <f t="shared" si="10"/>
        <v>0</v>
      </c>
      <c r="AU17" s="17">
        <f t="shared" si="11"/>
        <v>0</v>
      </c>
      <c r="AV17" s="17">
        <f t="shared" si="11"/>
        <v>8295</v>
      </c>
      <c r="AW17" s="17">
        <f t="shared" si="12"/>
        <v>229753</v>
      </c>
      <c r="AX17" s="17">
        <f t="shared" si="13"/>
        <v>24926</v>
      </c>
      <c r="AY17" s="17">
        <f t="shared" si="14"/>
        <v>30352</v>
      </c>
      <c r="AZ17" s="17">
        <f t="shared" si="15"/>
        <v>2055</v>
      </c>
      <c r="BA17" s="17">
        <f t="shared" si="16"/>
        <v>28297</v>
      </c>
      <c r="BB17" s="17">
        <f t="shared" si="17"/>
        <v>0</v>
      </c>
      <c r="BC17" s="17">
        <f t="shared" si="18"/>
        <v>0</v>
      </c>
      <c r="BD17" s="17">
        <f t="shared" si="19"/>
        <v>174475</v>
      </c>
      <c r="BE17" s="17">
        <f t="shared" si="20"/>
        <v>0</v>
      </c>
      <c r="BF17" s="17">
        <f t="shared" si="20"/>
        <v>34542</v>
      </c>
      <c r="BG17" s="17">
        <f t="shared" si="21"/>
        <v>0</v>
      </c>
      <c r="BH17" s="17">
        <f t="shared" si="22"/>
        <v>264403</v>
      </c>
    </row>
    <row r="18" spans="1:60" ht="13.5">
      <c r="A18" s="74" t="s">
        <v>78</v>
      </c>
      <c r="B18" s="74" t="s">
        <v>6</v>
      </c>
      <c r="C18" s="101" t="s">
        <v>7</v>
      </c>
      <c r="D18" s="17">
        <f t="shared" si="0"/>
        <v>17063</v>
      </c>
      <c r="E18" s="17">
        <f t="shared" si="1"/>
        <v>17063</v>
      </c>
      <c r="F18" s="17">
        <f>'廃棄物事業経費（市町村）'!AG18</f>
        <v>17063</v>
      </c>
      <c r="G18" s="17">
        <f>'廃棄物事業経費（市町村）'!AH18</f>
        <v>0</v>
      </c>
      <c r="H18" s="17">
        <f>'廃棄物事業経費（市町村）'!AI18</f>
        <v>0</v>
      </c>
      <c r="I18" s="17">
        <f>'廃棄物事業経費（市町村）'!AJ18</f>
        <v>0</v>
      </c>
      <c r="J18" s="17">
        <f>'廃棄物事業経費（市町村）'!AK18</f>
        <v>0</v>
      </c>
      <c r="K18" s="17">
        <f t="shared" si="2"/>
        <v>242495</v>
      </c>
      <c r="L18" s="17">
        <f>'廃棄物事業経費（市町村）'!AM18</f>
        <v>56612</v>
      </c>
      <c r="M18" s="75">
        <f t="shared" si="3"/>
        <v>95736</v>
      </c>
      <c r="N18" s="17">
        <f>'廃棄物事業経費（市町村）'!AO18</f>
        <v>4000</v>
      </c>
      <c r="O18" s="17">
        <f>'廃棄物事業経費（市町村）'!AP18</f>
        <v>65237</v>
      </c>
      <c r="P18" s="17">
        <f>'廃棄物事業経費（市町村）'!AQ18</f>
        <v>26499</v>
      </c>
      <c r="Q18" s="17">
        <f>'廃棄物事業経費（市町村）'!AR18</f>
        <v>10942</v>
      </c>
      <c r="R18" s="17">
        <f>'廃棄物事業経費（市町村）'!AS18</f>
        <v>75627</v>
      </c>
      <c r="S18" s="17">
        <f>'廃棄物事業経費（市町村）'!AT18</f>
        <v>3578</v>
      </c>
      <c r="T18" s="17">
        <f>'廃棄物事業経費（市町村）'!AU18</f>
        <v>0</v>
      </c>
      <c r="U18" s="17">
        <f>'廃棄物事業経費（市町村）'!AV18</f>
        <v>0</v>
      </c>
      <c r="V18" s="17">
        <f t="shared" si="4"/>
        <v>259558</v>
      </c>
      <c r="W18" s="17">
        <f t="shared" si="5"/>
        <v>0</v>
      </c>
      <c r="X18" s="17">
        <f t="shared" si="6"/>
        <v>0</v>
      </c>
      <c r="Y18" s="17">
        <f>'廃棄物事業経費（市町村）'!AZ18</f>
        <v>0</v>
      </c>
      <c r="Z18" s="17">
        <f>'廃棄物事業経費（市町村）'!BA18</f>
        <v>0</v>
      </c>
      <c r="AA18" s="17">
        <f>'廃棄物事業経費（市町村）'!BB18</f>
        <v>0</v>
      </c>
      <c r="AB18" s="17">
        <f>'廃棄物事業経費（市町村）'!BC18</f>
        <v>0</v>
      </c>
      <c r="AC18" s="17">
        <f>'廃棄物事業経費（市町村）'!BD18</f>
        <v>0</v>
      </c>
      <c r="AD18" s="17">
        <f t="shared" si="7"/>
        <v>27877</v>
      </c>
      <c r="AE18" s="17">
        <f>'廃棄物事業経費（市町村）'!BF18</f>
        <v>3486</v>
      </c>
      <c r="AF18" s="75">
        <f t="shared" si="8"/>
        <v>3923</v>
      </c>
      <c r="AG18" s="17">
        <f>'廃棄物事業経費（市町村）'!BH18</f>
        <v>0</v>
      </c>
      <c r="AH18" s="17">
        <f>'廃棄物事業経費（市町村）'!BI18</f>
        <v>3923</v>
      </c>
      <c r="AI18" s="17">
        <f>'廃棄物事業経費（市町村）'!BJ18</f>
        <v>0</v>
      </c>
      <c r="AJ18" s="17">
        <f>'廃棄物事業経費（市町村）'!BK18</f>
        <v>0</v>
      </c>
      <c r="AK18" s="17">
        <f>'廃棄物事業経費（市町村）'!BL18</f>
        <v>6044</v>
      </c>
      <c r="AL18" s="17">
        <f>'廃棄物事業経費（市町村）'!BM18</f>
        <v>14424</v>
      </c>
      <c r="AM18" s="17">
        <f>'廃棄物事業経費（市町村）'!BN18</f>
        <v>16390</v>
      </c>
      <c r="AN18" s="17">
        <f>'廃棄物事業経費（市町村）'!BO18</f>
        <v>0</v>
      </c>
      <c r="AO18" s="17">
        <f t="shared" si="9"/>
        <v>27877</v>
      </c>
      <c r="AP18" s="17">
        <f t="shared" si="23"/>
        <v>17063</v>
      </c>
      <c r="AQ18" s="17">
        <f t="shared" si="23"/>
        <v>17063</v>
      </c>
      <c r="AR18" s="17">
        <f t="shared" si="23"/>
        <v>17063</v>
      </c>
      <c r="AS18" s="17">
        <f t="shared" si="23"/>
        <v>0</v>
      </c>
      <c r="AT18" s="17">
        <f t="shared" si="10"/>
        <v>0</v>
      </c>
      <c r="AU18" s="17">
        <f t="shared" si="11"/>
        <v>0</v>
      </c>
      <c r="AV18" s="17">
        <f t="shared" si="11"/>
        <v>0</v>
      </c>
      <c r="AW18" s="17">
        <f t="shared" si="12"/>
        <v>270372</v>
      </c>
      <c r="AX18" s="17">
        <f t="shared" si="13"/>
        <v>60098</v>
      </c>
      <c r="AY18" s="17">
        <f t="shared" si="14"/>
        <v>99659</v>
      </c>
      <c r="AZ18" s="17">
        <f t="shared" si="15"/>
        <v>4000</v>
      </c>
      <c r="BA18" s="17">
        <f t="shared" si="16"/>
        <v>69160</v>
      </c>
      <c r="BB18" s="17">
        <f t="shared" si="17"/>
        <v>26499</v>
      </c>
      <c r="BC18" s="17">
        <f t="shared" si="18"/>
        <v>10942</v>
      </c>
      <c r="BD18" s="17">
        <f t="shared" si="19"/>
        <v>81671</v>
      </c>
      <c r="BE18" s="17">
        <f t="shared" si="20"/>
        <v>18002</v>
      </c>
      <c r="BF18" s="17">
        <f t="shared" si="20"/>
        <v>16390</v>
      </c>
      <c r="BG18" s="17">
        <f t="shared" si="21"/>
        <v>0</v>
      </c>
      <c r="BH18" s="17">
        <f t="shared" si="22"/>
        <v>287435</v>
      </c>
    </row>
    <row r="19" spans="1:60" ht="13.5">
      <c r="A19" s="74" t="s">
        <v>78</v>
      </c>
      <c r="B19" s="74" t="s">
        <v>8</v>
      </c>
      <c r="C19" s="101" t="s">
        <v>9</v>
      </c>
      <c r="D19" s="17">
        <f t="shared" si="0"/>
        <v>0</v>
      </c>
      <c r="E19" s="17">
        <f t="shared" si="1"/>
        <v>0</v>
      </c>
      <c r="F19" s="17">
        <f>'廃棄物事業経費（市町村）'!AG19</f>
        <v>0</v>
      </c>
      <c r="G19" s="17">
        <f>'廃棄物事業経費（市町村）'!AH19</f>
        <v>0</v>
      </c>
      <c r="H19" s="17">
        <f>'廃棄物事業経費（市町村）'!AI19</f>
        <v>0</v>
      </c>
      <c r="I19" s="17">
        <f>'廃棄物事業経費（市町村）'!AJ19</f>
        <v>0</v>
      </c>
      <c r="J19" s="17">
        <f>'廃棄物事業経費（市町村）'!AK19</f>
        <v>0</v>
      </c>
      <c r="K19" s="17">
        <f t="shared" si="2"/>
        <v>25201</v>
      </c>
      <c r="L19" s="17">
        <f>'廃棄物事業経費（市町村）'!AM19</f>
        <v>0</v>
      </c>
      <c r="M19" s="75">
        <f t="shared" si="3"/>
        <v>0</v>
      </c>
      <c r="N19" s="17">
        <f>'廃棄物事業経費（市町村）'!AO19</f>
        <v>0</v>
      </c>
      <c r="O19" s="17">
        <f>'廃棄物事業経費（市町村）'!AP19</f>
        <v>0</v>
      </c>
      <c r="P19" s="17">
        <f>'廃棄物事業経費（市町村）'!AQ19</f>
        <v>0</v>
      </c>
      <c r="Q19" s="17">
        <f>'廃棄物事業経費（市町村）'!AR19</f>
        <v>0</v>
      </c>
      <c r="R19" s="17">
        <f>'廃棄物事業経費（市町村）'!AS19</f>
        <v>24758</v>
      </c>
      <c r="S19" s="17">
        <f>'廃棄物事業経費（市町村）'!AT19</f>
        <v>443</v>
      </c>
      <c r="T19" s="17">
        <f>'廃棄物事業経費（市町村）'!AU19</f>
        <v>119564</v>
      </c>
      <c r="U19" s="17">
        <f>'廃棄物事業経費（市町村）'!AV19</f>
        <v>0</v>
      </c>
      <c r="V19" s="17">
        <f t="shared" si="4"/>
        <v>25201</v>
      </c>
      <c r="W19" s="17">
        <f t="shared" si="5"/>
        <v>0</v>
      </c>
      <c r="X19" s="17">
        <f t="shared" si="6"/>
        <v>0</v>
      </c>
      <c r="Y19" s="17">
        <f>'廃棄物事業経費（市町村）'!AZ19</f>
        <v>0</v>
      </c>
      <c r="Z19" s="17">
        <f>'廃棄物事業経費（市町村）'!BA19</f>
        <v>0</v>
      </c>
      <c r="AA19" s="17">
        <f>'廃棄物事業経費（市町村）'!BB19</f>
        <v>0</v>
      </c>
      <c r="AB19" s="17">
        <f>'廃棄物事業経費（市町村）'!BC19</f>
        <v>0</v>
      </c>
      <c r="AC19" s="17">
        <f>'廃棄物事業経費（市町村）'!BD19</f>
        <v>0</v>
      </c>
      <c r="AD19" s="17">
        <f t="shared" si="7"/>
        <v>27701</v>
      </c>
      <c r="AE19" s="17">
        <f>'廃棄物事業経費（市町村）'!BF19</f>
        <v>0</v>
      </c>
      <c r="AF19" s="75">
        <f t="shared" si="8"/>
        <v>0</v>
      </c>
      <c r="AG19" s="17">
        <f>'廃棄物事業経費（市町村）'!BH19</f>
        <v>0</v>
      </c>
      <c r="AH19" s="17">
        <f>'廃棄物事業経費（市町村）'!BI19</f>
        <v>0</v>
      </c>
      <c r="AI19" s="17">
        <f>'廃棄物事業経費（市町村）'!BJ19</f>
        <v>0</v>
      </c>
      <c r="AJ19" s="17">
        <f>'廃棄物事業経費（市町村）'!BK19</f>
        <v>0</v>
      </c>
      <c r="AK19" s="17">
        <f>'廃棄物事業経費（市町村）'!BL19</f>
        <v>27701</v>
      </c>
      <c r="AL19" s="17">
        <f>'廃棄物事業経費（市町村）'!BM19</f>
        <v>0</v>
      </c>
      <c r="AM19" s="17">
        <f>'廃棄物事業経費（市町村）'!BN19</f>
        <v>45660</v>
      </c>
      <c r="AN19" s="17">
        <f>'廃棄物事業経費（市町村）'!BO19</f>
        <v>0</v>
      </c>
      <c r="AO19" s="17">
        <f t="shared" si="9"/>
        <v>27701</v>
      </c>
      <c r="AP19" s="17">
        <f t="shared" si="23"/>
        <v>0</v>
      </c>
      <c r="AQ19" s="17">
        <f t="shared" si="23"/>
        <v>0</v>
      </c>
      <c r="AR19" s="17">
        <f t="shared" si="23"/>
        <v>0</v>
      </c>
      <c r="AS19" s="17">
        <f t="shared" si="23"/>
        <v>0</v>
      </c>
      <c r="AT19" s="17">
        <f t="shared" si="10"/>
        <v>0</v>
      </c>
      <c r="AU19" s="17">
        <f t="shared" si="11"/>
        <v>0</v>
      </c>
      <c r="AV19" s="17">
        <f t="shared" si="11"/>
        <v>0</v>
      </c>
      <c r="AW19" s="17">
        <f t="shared" si="12"/>
        <v>52902</v>
      </c>
      <c r="AX19" s="17">
        <f t="shared" si="13"/>
        <v>0</v>
      </c>
      <c r="AY19" s="17">
        <f t="shared" si="14"/>
        <v>0</v>
      </c>
      <c r="AZ19" s="17">
        <f t="shared" si="15"/>
        <v>0</v>
      </c>
      <c r="BA19" s="17">
        <f t="shared" si="16"/>
        <v>0</v>
      </c>
      <c r="BB19" s="17">
        <f t="shared" si="17"/>
        <v>0</v>
      </c>
      <c r="BC19" s="17">
        <f t="shared" si="18"/>
        <v>0</v>
      </c>
      <c r="BD19" s="17">
        <f t="shared" si="19"/>
        <v>52459</v>
      </c>
      <c r="BE19" s="17">
        <f t="shared" si="20"/>
        <v>443</v>
      </c>
      <c r="BF19" s="17">
        <f t="shared" si="20"/>
        <v>165224</v>
      </c>
      <c r="BG19" s="17">
        <f t="shared" si="21"/>
        <v>0</v>
      </c>
      <c r="BH19" s="17">
        <f t="shared" si="22"/>
        <v>52902</v>
      </c>
    </row>
    <row r="20" spans="1:60" ht="13.5">
      <c r="A20" s="74" t="s">
        <v>78</v>
      </c>
      <c r="B20" s="74" t="s">
        <v>179</v>
      </c>
      <c r="C20" s="101" t="s">
        <v>194</v>
      </c>
      <c r="D20" s="17">
        <f t="shared" si="0"/>
        <v>0</v>
      </c>
      <c r="E20" s="17">
        <f t="shared" si="1"/>
        <v>0</v>
      </c>
      <c r="F20" s="17">
        <f>'廃棄物事業経費（市町村）'!AG20</f>
        <v>0</v>
      </c>
      <c r="G20" s="17">
        <f>'廃棄物事業経費（市町村）'!AH20</f>
        <v>0</v>
      </c>
      <c r="H20" s="17">
        <f>'廃棄物事業経費（市町村）'!AI20</f>
        <v>0</v>
      </c>
      <c r="I20" s="17">
        <f>'廃棄物事業経費（市町村）'!AJ20</f>
        <v>0</v>
      </c>
      <c r="J20" s="17">
        <f>'廃棄物事業経費（市町村）'!AK20</f>
        <v>0</v>
      </c>
      <c r="K20" s="17">
        <f t="shared" si="2"/>
        <v>240191</v>
      </c>
      <c r="L20" s="17">
        <f>'廃棄物事業経費（市町村）'!AM20</f>
        <v>0</v>
      </c>
      <c r="M20" s="75">
        <f t="shared" si="3"/>
        <v>0</v>
      </c>
      <c r="N20" s="17">
        <f>'廃棄物事業経費（市町村）'!AO20</f>
        <v>0</v>
      </c>
      <c r="O20" s="17">
        <f>'廃棄物事業経費（市町村）'!AP20</f>
        <v>0</v>
      </c>
      <c r="P20" s="17">
        <f>'廃棄物事業経費（市町村）'!AQ20</f>
        <v>0</v>
      </c>
      <c r="Q20" s="17">
        <f>'廃棄物事業経費（市町村）'!AR20</f>
        <v>0</v>
      </c>
      <c r="R20" s="17">
        <f>'廃棄物事業経費（市町村）'!AS20</f>
        <v>240191</v>
      </c>
      <c r="S20" s="17">
        <f>'廃棄物事業経費（市町村）'!AT20</f>
        <v>0</v>
      </c>
      <c r="T20" s="17">
        <f>'廃棄物事業経費（市町村）'!AU20</f>
        <v>115190</v>
      </c>
      <c r="U20" s="17">
        <f>'廃棄物事業経費（市町村）'!AV20</f>
        <v>0</v>
      </c>
      <c r="V20" s="17">
        <f t="shared" si="4"/>
        <v>240191</v>
      </c>
      <c r="W20" s="17">
        <f t="shared" si="5"/>
        <v>0</v>
      </c>
      <c r="X20" s="17">
        <f t="shared" si="6"/>
        <v>0</v>
      </c>
      <c r="Y20" s="17">
        <f>'廃棄物事業経費（市町村）'!AZ20</f>
        <v>0</v>
      </c>
      <c r="Z20" s="17">
        <f>'廃棄物事業経費（市町村）'!BA20</f>
        <v>0</v>
      </c>
      <c r="AA20" s="17">
        <f>'廃棄物事業経費（市町村）'!BB20</f>
        <v>0</v>
      </c>
      <c r="AB20" s="17">
        <f>'廃棄物事業経費（市町村）'!BC20</f>
        <v>0</v>
      </c>
      <c r="AC20" s="17">
        <f>'廃棄物事業経費（市町村）'!BD20</f>
        <v>0</v>
      </c>
      <c r="AD20" s="17">
        <f t="shared" si="7"/>
        <v>0</v>
      </c>
      <c r="AE20" s="17">
        <f>'廃棄物事業経費（市町村）'!BF20</f>
        <v>0</v>
      </c>
      <c r="AF20" s="75">
        <f t="shared" si="8"/>
        <v>0</v>
      </c>
      <c r="AG20" s="17">
        <f>'廃棄物事業経費（市町村）'!BH20</f>
        <v>0</v>
      </c>
      <c r="AH20" s="17">
        <f>'廃棄物事業経費（市町村）'!BI20</f>
        <v>0</v>
      </c>
      <c r="AI20" s="17">
        <f>'廃棄物事業経費（市町村）'!BJ20</f>
        <v>0</v>
      </c>
      <c r="AJ20" s="17">
        <f>'廃棄物事業経費（市町村）'!BK20</f>
        <v>0</v>
      </c>
      <c r="AK20" s="17">
        <f>'廃棄物事業経費（市町村）'!BL20</f>
        <v>0</v>
      </c>
      <c r="AL20" s="17">
        <f>'廃棄物事業経費（市町村）'!BM20</f>
        <v>0</v>
      </c>
      <c r="AM20" s="17">
        <f>'廃棄物事業経費（市町村）'!BN20</f>
        <v>127255</v>
      </c>
      <c r="AN20" s="17">
        <f>'廃棄物事業経費（市町村）'!BO20</f>
        <v>0</v>
      </c>
      <c r="AO20" s="17">
        <f t="shared" si="9"/>
        <v>0</v>
      </c>
      <c r="AP20" s="17">
        <f t="shared" si="23"/>
        <v>0</v>
      </c>
      <c r="AQ20" s="17">
        <f t="shared" si="23"/>
        <v>0</v>
      </c>
      <c r="AR20" s="17">
        <f t="shared" si="23"/>
        <v>0</v>
      </c>
      <c r="AS20" s="17">
        <f t="shared" si="23"/>
        <v>0</v>
      </c>
      <c r="AT20" s="17">
        <f t="shared" si="10"/>
        <v>0</v>
      </c>
      <c r="AU20" s="17">
        <f t="shared" si="11"/>
        <v>0</v>
      </c>
      <c r="AV20" s="17">
        <f t="shared" si="11"/>
        <v>0</v>
      </c>
      <c r="AW20" s="17">
        <f t="shared" si="12"/>
        <v>240191</v>
      </c>
      <c r="AX20" s="17">
        <f t="shared" si="13"/>
        <v>0</v>
      </c>
      <c r="AY20" s="17">
        <f t="shared" si="14"/>
        <v>0</v>
      </c>
      <c r="AZ20" s="17">
        <f t="shared" si="15"/>
        <v>0</v>
      </c>
      <c r="BA20" s="17">
        <f t="shared" si="16"/>
        <v>0</v>
      </c>
      <c r="BB20" s="17">
        <f t="shared" si="17"/>
        <v>0</v>
      </c>
      <c r="BC20" s="17">
        <f t="shared" si="18"/>
        <v>0</v>
      </c>
      <c r="BD20" s="17">
        <f t="shared" si="19"/>
        <v>240191</v>
      </c>
      <c r="BE20" s="17">
        <f t="shared" si="20"/>
        <v>0</v>
      </c>
      <c r="BF20" s="17">
        <f t="shared" si="20"/>
        <v>242445</v>
      </c>
      <c r="BG20" s="17">
        <f t="shared" si="21"/>
        <v>0</v>
      </c>
      <c r="BH20" s="17">
        <f t="shared" si="22"/>
        <v>240191</v>
      </c>
    </row>
    <row r="21" spans="1:60" ht="13.5">
      <c r="A21" s="74" t="s">
        <v>78</v>
      </c>
      <c r="B21" s="74" t="s">
        <v>180</v>
      </c>
      <c r="C21" s="101" t="s">
        <v>181</v>
      </c>
      <c r="D21" s="17">
        <f t="shared" si="0"/>
        <v>0</v>
      </c>
      <c r="E21" s="17">
        <f t="shared" si="1"/>
        <v>0</v>
      </c>
      <c r="F21" s="17">
        <f>'廃棄物事業経費（市町村）'!AG21</f>
        <v>0</v>
      </c>
      <c r="G21" s="17">
        <f>'廃棄物事業経費（市町村）'!AH21</f>
        <v>0</v>
      </c>
      <c r="H21" s="17">
        <f>'廃棄物事業経費（市町村）'!AI21</f>
        <v>0</v>
      </c>
      <c r="I21" s="17">
        <f>'廃棄物事業経費（市町村）'!AJ21</f>
        <v>0</v>
      </c>
      <c r="J21" s="17">
        <f>'廃棄物事業経費（市町村）'!AK21</f>
        <v>1254</v>
      </c>
      <c r="K21" s="17">
        <f t="shared" si="2"/>
        <v>271132</v>
      </c>
      <c r="L21" s="17">
        <f>'廃棄物事業経費（市町村）'!AM21</f>
        <v>42235</v>
      </c>
      <c r="M21" s="75">
        <f t="shared" si="3"/>
        <v>124670</v>
      </c>
      <c r="N21" s="17">
        <f>'廃棄物事業経費（市町村）'!AO21</f>
        <v>0</v>
      </c>
      <c r="O21" s="17">
        <f>'廃棄物事業経費（市町村）'!AP21</f>
        <v>91121</v>
      </c>
      <c r="P21" s="17">
        <f>'廃棄物事業経費（市町村）'!AQ21</f>
        <v>33549</v>
      </c>
      <c r="Q21" s="17">
        <f>'廃棄物事業経費（市町村）'!AR21</f>
        <v>0</v>
      </c>
      <c r="R21" s="17">
        <f>'廃棄物事業経費（市町村）'!AS21</f>
        <v>102304</v>
      </c>
      <c r="S21" s="17">
        <f>'廃棄物事業経費（市町村）'!AT21</f>
        <v>1923</v>
      </c>
      <c r="T21" s="17">
        <f>'廃棄物事業経費（市町村）'!AU21</f>
        <v>8477</v>
      </c>
      <c r="U21" s="17">
        <f>'廃棄物事業経費（市町村）'!AV21</f>
        <v>5187</v>
      </c>
      <c r="V21" s="17">
        <f t="shared" si="4"/>
        <v>276319</v>
      </c>
      <c r="W21" s="17">
        <f t="shared" si="5"/>
        <v>0</v>
      </c>
      <c r="X21" s="17">
        <f t="shared" si="6"/>
        <v>0</v>
      </c>
      <c r="Y21" s="17">
        <f>'廃棄物事業経費（市町村）'!AZ21</f>
        <v>0</v>
      </c>
      <c r="Z21" s="17">
        <f>'廃棄物事業経費（市町村）'!BA21</f>
        <v>0</v>
      </c>
      <c r="AA21" s="17">
        <f>'廃棄物事業経費（市町村）'!BB21</f>
        <v>0</v>
      </c>
      <c r="AB21" s="17">
        <f>'廃棄物事業経費（市町村）'!BC21</f>
        <v>0</v>
      </c>
      <c r="AC21" s="17">
        <f>'廃棄物事業経費（市町村）'!BD21</f>
        <v>3651</v>
      </c>
      <c r="AD21" s="17">
        <f t="shared" si="7"/>
        <v>0</v>
      </c>
      <c r="AE21" s="17">
        <f>'廃棄物事業経費（市町村）'!BF21</f>
        <v>0</v>
      </c>
      <c r="AF21" s="75">
        <f t="shared" si="8"/>
        <v>0</v>
      </c>
      <c r="AG21" s="17">
        <f>'廃棄物事業経費（市町村）'!BH21</f>
        <v>0</v>
      </c>
      <c r="AH21" s="17">
        <f>'廃棄物事業経費（市町村）'!BI21</f>
        <v>0</v>
      </c>
      <c r="AI21" s="17">
        <f>'廃棄物事業経費（市町村）'!BJ21</f>
        <v>0</v>
      </c>
      <c r="AJ21" s="17">
        <f>'廃棄物事業経費（市町村）'!BK21</f>
        <v>0</v>
      </c>
      <c r="AK21" s="17">
        <f>'廃棄物事業経費（市町村）'!BL21</f>
        <v>0</v>
      </c>
      <c r="AL21" s="17">
        <f>'廃棄物事業経費（市町村）'!BM21</f>
        <v>0</v>
      </c>
      <c r="AM21" s="17">
        <f>'廃棄物事業経費（市町村）'!BN21</f>
        <v>17143</v>
      </c>
      <c r="AN21" s="17">
        <f>'廃棄物事業経費（市町村）'!BO21</f>
        <v>7426</v>
      </c>
      <c r="AO21" s="17">
        <f t="shared" si="9"/>
        <v>7426</v>
      </c>
      <c r="AP21" s="17">
        <f t="shared" si="23"/>
        <v>0</v>
      </c>
      <c r="AQ21" s="17">
        <f t="shared" si="23"/>
        <v>0</v>
      </c>
      <c r="AR21" s="17">
        <f t="shared" si="23"/>
        <v>0</v>
      </c>
      <c r="AS21" s="17">
        <f t="shared" si="23"/>
        <v>0</v>
      </c>
      <c r="AT21" s="17">
        <f t="shared" si="10"/>
        <v>0</v>
      </c>
      <c r="AU21" s="17">
        <f t="shared" si="11"/>
        <v>0</v>
      </c>
      <c r="AV21" s="17">
        <f t="shared" si="11"/>
        <v>4905</v>
      </c>
      <c r="AW21" s="17">
        <f t="shared" si="12"/>
        <v>271132</v>
      </c>
      <c r="AX21" s="17">
        <f t="shared" si="13"/>
        <v>42235</v>
      </c>
      <c r="AY21" s="17">
        <f t="shared" si="14"/>
        <v>124670</v>
      </c>
      <c r="AZ21" s="17">
        <f t="shared" si="15"/>
        <v>0</v>
      </c>
      <c r="BA21" s="17">
        <f t="shared" si="16"/>
        <v>91121</v>
      </c>
      <c r="BB21" s="17">
        <f t="shared" si="17"/>
        <v>33549</v>
      </c>
      <c r="BC21" s="17">
        <f t="shared" si="18"/>
        <v>0</v>
      </c>
      <c r="BD21" s="17">
        <f t="shared" si="19"/>
        <v>102304</v>
      </c>
      <c r="BE21" s="17">
        <f t="shared" si="20"/>
        <v>1923</v>
      </c>
      <c r="BF21" s="17">
        <f t="shared" si="20"/>
        <v>25620</v>
      </c>
      <c r="BG21" s="17">
        <f t="shared" si="21"/>
        <v>12613</v>
      </c>
      <c r="BH21" s="17">
        <f t="shared" si="22"/>
        <v>283745</v>
      </c>
    </row>
    <row r="22" spans="1:60" ht="13.5">
      <c r="A22" s="74" t="s">
        <v>78</v>
      </c>
      <c r="B22" s="74" t="s">
        <v>182</v>
      </c>
      <c r="C22" s="101" t="s">
        <v>274</v>
      </c>
      <c r="D22" s="17">
        <f t="shared" si="0"/>
        <v>0</v>
      </c>
      <c r="E22" s="17">
        <f t="shared" si="1"/>
        <v>0</v>
      </c>
      <c r="F22" s="17">
        <f>'廃棄物事業経費（市町村）'!AG22</f>
        <v>0</v>
      </c>
      <c r="G22" s="17">
        <f>'廃棄物事業経費（市町村）'!AH22</f>
        <v>0</v>
      </c>
      <c r="H22" s="17">
        <f>'廃棄物事業経費（市町村）'!AI22</f>
        <v>0</v>
      </c>
      <c r="I22" s="17">
        <f>'廃棄物事業経費（市町村）'!AJ22</f>
        <v>0</v>
      </c>
      <c r="J22" s="17">
        <f>'廃棄物事業経費（市町村）'!AK22</f>
        <v>0</v>
      </c>
      <c r="K22" s="17">
        <f t="shared" si="2"/>
        <v>0</v>
      </c>
      <c r="L22" s="17">
        <f>'廃棄物事業経費（市町村）'!AM22</f>
        <v>0</v>
      </c>
      <c r="M22" s="75">
        <f t="shared" si="3"/>
        <v>0</v>
      </c>
      <c r="N22" s="17">
        <f>'廃棄物事業経費（市町村）'!AO22</f>
        <v>0</v>
      </c>
      <c r="O22" s="17">
        <f>'廃棄物事業経費（市町村）'!AP22</f>
        <v>0</v>
      </c>
      <c r="P22" s="17">
        <f>'廃棄物事業経費（市町村）'!AQ22</f>
        <v>0</v>
      </c>
      <c r="Q22" s="17">
        <f>'廃棄物事業経費（市町村）'!AR22</f>
        <v>0</v>
      </c>
      <c r="R22" s="17">
        <f>'廃棄物事業経費（市町村）'!AS22</f>
        <v>0</v>
      </c>
      <c r="S22" s="17">
        <f>'廃棄物事業経費（市町村）'!AT22</f>
        <v>0</v>
      </c>
      <c r="T22" s="17">
        <f>'廃棄物事業経費（市町村）'!AU22</f>
        <v>32733</v>
      </c>
      <c r="U22" s="17">
        <f>'廃棄物事業経費（市町村）'!AV22</f>
        <v>0</v>
      </c>
      <c r="V22" s="17">
        <f t="shared" si="4"/>
        <v>0</v>
      </c>
      <c r="W22" s="17">
        <f t="shared" si="5"/>
        <v>0</v>
      </c>
      <c r="X22" s="17">
        <f t="shared" si="6"/>
        <v>0</v>
      </c>
      <c r="Y22" s="17">
        <f>'廃棄物事業経費（市町村）'!AZ22</f>
        <v>0</v>
      </c>
      <c r="Z22" s="17">
        <f>'廃棄物事業経費（市町村）'!BA22</f>
        <v>0</v>
      </c>
      <c r="AA22" s="17">
        <f>'廃棄物事業経費（市町村）'!BB22</f>
        <v>0</v>
      </c>
      <c r="AB22" s="17">
        <f>'廃棄物事業経費（市町村）'!BC22</f>
        <v>0</v>
      </c>
      <c r="AC22" s="17">
        <f>'廃棄物事業経費（市町村）'!BD22</f>
        <v>0</v>
      </c>
      <c r="AD22" s="17">
        <f t="shared" si="7"/>
        <v>0</v>
      </c>
      <c r="AE22" s="17">
        <f>'廃棄物事業経費（市町村）'!BF22</f>
        <v>0</v>
      </c>
      <c r="AF22" s="75">
        <f t="shared" si="8"/>
        <v>0</v>
      </c>
      <c r="AG22" s="17">
        <f>'廃棄物事業経費（市町村）'!BH22</f>
        <v>0</v>
      </c>
      <c r="AH22" s="17">
        <f>'廃棄物事業経費（市町村）'!BI22</f>
        <v>0</v>
      </c>
      <c r="AI22" s="17">
        <f>'廃棄物事業経費（市町村）'!BJ22</f>
        <v>0</v>
      </c>
      <c r="AJ22" s="17">
        <f>'廃棄物事業経費（市町村）'!BK22</f>
        <v>0</v>
      </c>
      <c r="AK22" s="17">
        <f>'廃棄物事業経費（市町村）'!BL22</f>
        <v>0</v>
      </c>
      <c r="AL22" s="17">
        <f>'廃棄物事業経費（市町村）'!BM22</f>
        <v>0</v>
      </c>
      <c r="AM22" s="17">
        <f>'廃棄物事業経費（市町村）'!BN22</f>
        <v>7587</v>
      </c>
      <c r="AN22" s="17">
        <f>'廃棄物事業経費（市町村）'!BO22</f>
        <v>0</v>
      </c>
      <c r="AO22" s="17">
        <f t="shared" si="9"/>
        <v>0</v>
      </c>
      <c r="AP22" s="17">
        <f t="shared" si="23"/>
        <v>0</v>
      </c>
      <c r="AQ22" s="17">
        <f t="shared" si="23"/>
        <v>0</v>
      </c>
      <c r="AR22" s="17">
        <f t="shared" si="23"/>
        <v>0</v>
      </c>
      <c r="AS22" s="17">
        <f t="shared" si="23"/>
        <v>0</v>
      </c>
      <c r="AT22" s="17">
        <f t="shared" si="10"/>
        <v>0</v>
      </c>
      <c r="AU22" s="17">
        <f t="shared" si="11"/>
        <v>0</v>
      </c>
      <c r="AV22" s="17">
        <f t="shared" si="11"/>
        <v>0</v>
      </c>
      <c r="AW22" s="17">
        <f t="shared" si="12"/>
        <v>0</v>
      </c>
      <c r="AX22" s="17">
        <f t="shared" si="13"/>
        <v>0</v>
      </c>
      <c r="AY22" s="17">
        <f t="shared" si="14"/>
        <v>0</v>
      </c>
      <c r="AZ22" s="17">
        <f t="shared" si="15"/>
        <v>0</v>
      </c>
      <c r="BA22" s="17">
        <f t="shared" si="16"/>
        <v>0</v>
      </c>
      <c r="BB22" s="17">
        <f t="shared" si="17"/>
        <v>0</v>
      </c>
      <c r="BC22" s="17">
        <f t="shared" si="18"/>
        <v>0</v>
      </c>
      <c r="BD22" s="17">
        <f t="shared" si="19"/>
        <v>0</v>
      </c>
      <c r="BE22" s="17">
        <f t="shared" si="20"/>
        <v>0</v>
      </c>
      <c r="BF22" s="17">
        <f t="shared" si="20"/>
        <v>40320</v>
      </c>
      <c r="BG22" s="17">
        <f t="shared" si="21"/>
        <v>0</v>
      </c>
      <c r="BH22" s="17">
        <f t="shared" si="22"/>
        <v>0</v>
      </c>
    </row>
    <row r="23" spans="1:60" ht="13.5">
      <c r="A23" s="74" t="s">
        <v>78</v>
      </c>
      <c r="B23" s="74" t="s">
        <v>183</v>
      </c>
      <c r="C23" s="101" t="s">
        <v>184</v>
      </c>
      <c r="D23" s="17">
        <f t="shared" si="0"/>
        <v>0</v>
      </c>
      <c r="E23" s="17">
        <f t="shared" si="1"/>
        <v>0</v>
      </c>
      <c r="F23" s="17">
        <f>'廃棄物事業経費（市町村）'!AG23</f>
        <v>0</v>
      </c>
      <c r="G23" s="17">
        <f>'廃棄物事業経費（市町村）'!AH23</f>
        <v>0</v>
      </c>
      <c r="H23" s="17">
        <f>'廃棄物事業経費（市町村）'!AI23</f>
        <v>0</v>
      </c>
      <c r="I23" s="17">
        <f>'廃棄物事業経費（市町村）'!AJ23</f>
        <v>0</v>
      </c>
      <c r="J23" s="17">
        <f>'廃棄物事業経費（市町村）'!AK23</f>
        <v>0</v>
      </c>
      <c r="K23" s="17">
        <f t="shared" si="2"/>
        <v>0</v>
      </c>
      <c r="L23" s="17">
        <f>'廃棄物事業経費（市町村）'!AM23</f>
        <v>0</v>
      </c>
      <c r="M23" s="75">
        <f t="shared" si="3"/>
        <v>0</v>
      </c>
      <c r="N23" s="17">
        <f>'廃棄物事業経費（市町村）'!AO23</f>
        <v>0</v>
      </c>
      <c r="O23" s="17">
        <f>'廃棄物事業経費（市町村）'!AP23</f>
        <v>0</v>
      </c>
      <c r="P23" s="17">
        <f>'廃棄物事業経費（市町村）'!AQ23</f>
        <v>0</v>
      </c>
      <c r="Q23" s="17">
        <f>'廃棄物事業経費（市町村）'!AR23</f>
        <v>0</v>
      </c>
      <c r="R23" s="17">
        <f>'廃棄物事業経費（市町村）'!AS23</f>
        <v>0</v>
      </c>
      <c r="S23" s="17">
        <f>'廃棄物事業経費（市町村）'!AT23</f>
        <v>0</v>
      </c>
      <c r="T23" s="17">
        <f>'廃棄物事業経費（市町村）'!AU23</f>
        <v>31688</v>
      </c>
      <c r="U23" s="17">
        <f>'廃棄物事業経費（市町村）'!AV23</f>
        <v>0</v>
      </c>
      <c r="V23" s="17">
        <f t="shared" si="4"/>
        <v>0</v>
      </c>
      <c r="W23" s="17">
        <f t="shared" si="5"/>
        <v>0</v>
      </c>
      <c r="X23" s="17">
        <f t="shared" si="6"/>
        <v>0</v>
      </c>
      <c r="Y23" s="17">
        <f>'廃棄物事業経費（市町村）'!AZ23</f>
        <v>0</v>
      </c>
      <c r="Z23" s="17">
        <f>'廃棄物事業経費（市町村）'!BA23</f>
        <v>0</v>
      </c>
      <c r="AA23" s="17">
        <f>'廃棄物事業経費（市町村）'!BB23</f>
        <v>0</v>
      </c>
      <c r="AB23" s="17">
        <f>'廃棄物事業経費（市町村）'!BC23</f>
        <v>0</v>
      </c>
      <c r="AC23" s="17">
        <f>'廃棄物事業経費（市町村）'!BD23</f>
        <v>0</v>
      </c>
      <c r="AD23" s="17">
        <f t="shared" si="7"/>
        <v>0</v>
      </c>
      <c r="AE23" s="17">
        <f>'廃棄物事業経費（市町村）'!BF23</f>
        <v>0</v>
      </c>
      <c r="AF23" s="75">
        <f t="shared" si="8"/>
        <v>0</v>
      </c>
      <c r="AG23" s="17">
        <f>'廃棄物事業経費（市町村）'!BH23</f>
        <v>0</v>
      </c>
      <c r="AH23" s="17">
        <f>'廃棄物事業経費（市町村）'!BI23</f>
        <v>0</v>
      </c>
      <c r="AI23" s="17">
        <f>'廃棄物事業経費（市町村）'!BJ23</f>
        <v>0</v>
      </c>
      <c r="AJ23" s="17">
        <f>'廃棄物事業経費（市町村）'!BK23</f>
        <v>0</v>
      </c>
      <c r="AK23" s="17">
        <f>'廃棄物事業経費（市町村）'!BL23</f>
        <v>0</v>
      </c>
      <c r="AL23" s="17">
        <f>'廃棄物事業経費（市町村）'!BM23</f>
        <v>0</v>
      </c>
      <c r="AM23" s="17">
        <f>'廃棄物事業経費（市町村）'!BN23</f>
        <v>12446</v>
      </c>
      <c r="AN23" s="17">
        <f>'廃棄物事業経費（市町村）'!BO23</f>
        <v>0</v>
      </c>
      <c r="AO23" s="17">
        <f t="shared" si="9"/>
        <v>0</v>
      </c>
      <c r="AP23" s="17">
        <f t="shared" si="23"/>
        <v>0</v>
      </c>
      <c r="AQ23" s="17">
        <f t="shared" si="23"/>
        <v>0</v>
      </c>
      <c r="AR23" s="17">
        <f t="shared" si="23"/>
        <v>0</v>
      </c>
      <c r="AS23" s="17">
        <f t="shared" si="23"/>
        <v>0</v>
      </c>
      <c r="AT23" s="17">
        <f t="shared" si="10"/>
        <v>0</v>
      </c>
      <c r="AU23" s="17">
        <f t="shared" si="11"/>
        <v>0</v>
      </c>
      <c r="AV23" s="17">
        <f t="shared" si="11"/>
        <v>0</v>
      </c>
      <c r="AW23" s="17">
        <f t="shared" si="12"/>
        <v>0</v>
      </c>
      <c r="AX23" s="17">
        <f t="shared" si="13"/>
        <v>0</v>
      </c>
      <c r="AY23" s="17">
        <f t="shared" si="14"/>
        <v>0</v>
      </c>
      <c r="AZ23" s="17">
        <f t="shared" si="15"/>
        <v>0</v>
      </c>
      <c r="BA23" s="17">
        <f t="shared" si="16"/>
        <v>0</v>
      </c>
      <c r="BB23" s="17">
        <f t="shared" si="17"/>
        <v>0</v>
      </c>
      <c r="BC23" s="17">
        <f t="shared" si="18"/>
        <v>0</v>
      </c>
      <c r="BD23" s="17">
        <f t="shared" si="19"/>
        <v>0</v>
      </c>
      <c r="BE23" s="17">
        <f t="shared" si="20"/>
        <v>0</v>
      </c>
      <c r="BF23" s="17">
        <f t="shared" si="20"/>
        <v>44134</v>
      </c>
      <c r="BG23" s="17">
        <f t="shared" si="21"/>
        <v>0</v>
      </c>
      <c r="BH23" s="17">
        <f t="shared" si="22"/>
        <v>0</v>
      </c>
    </row>
    <row r="24" spans="1:60" ht="13.5">
      <c r="A24" s="74" t="s">
        <v>78</v>
      </c>
      <c r="B24" s="74" t="s">
        <v>185</v>
      </c>
      <c r="C24" s="101" t="s">
        <v>186</v>
      </c>
      <c r="D24" s="17">
        <f t="shared" si="0"/>
        <v>0</v>
      </c>
      <c r="E24" s="17">
        <f t="shared" si="1"/>
        <v>0</v>
      </c>
      <c r="F24" s="17">
        <f>'廃棄物事業経費（市町村）'!AG24</f>
        <v>0</v>
      </c>
      <c r="G24" s="17">
        <f>'廃棄物事業経費（市町村）'!AH24</f>
        <v>0</v>
      </c>
      <c r="H24" s="17">
        <f>'廃棄物事業経費（市町村）'!AI24</f>
        <v>0</v>
      </c>
      <c r="I24" s="17">
        <f>'廃棄物事業経費（市町村）'!AJ24</f>
        <v>0</v>
      </c>
      <c r="J24" s="17">
        <f>'廃棄物事業経費（市町村）'!AK24</f>
        <v>0</v>
      </c>
      <c r="K24" s="17">
        <f t="shared" si="2"/>
        <v>27100</v>
      </c>
      <c r="L24" s="17">
        <f>'廃棄物事業経費（市町村）'!AM24</f>
        <v>0</v>
      </c>
      <c r="M24" s="75">
        <f t="shared" si="3"/>
        <v>2075</v>
      </c>
      <c r="N24" s="17">
        <f>'廃棄物事業経費（市町村）'!AO24</f>
        <v>2075</v>
      </c>
      <c r="O24" s="17">
        <f>'廃棄物事業経費（市町村）'!AP24</f>
        <v>0</v>
      </c>
      <c r="P24" s="17">
        <f>'廃棄物事業経費（市町村）'!AQ24</f>
        <v>0</v>
      </c>
      <c r="Q24" s="17">
        <f>'廃棄物事業経費（市町村）'!AR24</f>
        <v>0</v>
      </c>
      <c r="R24" s="17">
        <f>'廃棄物事業経費（市町村）'!AS24</f>
        <v>25025</v>
      </c>
      <c r="S24" s="17">
        <f>'廃棄物事業経費（市町村）'!AT24</f>
        <v>0</v>
      </c>
      <c r="T24" s="17">
        <f>'廃棄物事業経費（市町村）'!AU24</f>
        <v>205166</v>
      </c>
      <c r="U24" s="17">
        <f>'廃棄物事業経費（市町村）'!AV24</f>
        <v>547</v>
      </c>
      <c r="V24" s="17">
        <f t="shared" si="4"/>
        <v>27647</v>
      </c>
      <c r="W24" s="17">
        <f t="shared" si="5"/>
        <v>0</v>
      </c>
      <c r="X24" s="17">
        <f t="shared" si="6"/>
        <v>0</v>
      </c>
      <c r="Y24" s="17">
        <f>'廃棄物事業経費（市町村）'!AZ24</f>
        <v>0</v>
      </c>
      <c r="Z24" s="17">
        <f>'廃棄物事業経費（市町村）'!BA24</f>
        <v>0</v>
      </c>
      <c r="AA24" s="17">
        <f>'廃棄物事業経費（市町村）'!BB24</f>
        <v>0</v>
      </c>
      <c r="AB24" s="17">
        <f>'廃棄物事業経費（市町村）'!BC24</f>
        <v>0</v>
      </c>
      <c r="AC24" s="17">
        <f>'廃棄物事業経費（市町村）'!BD24</f>
        <v>0</v>
      </c>
      <c r="AD24" s="17">
        <f t="shared" si="7"/>
        <v>10969</v>
      </c>
      <c r="AE24" s="17">
        <f>'廃棄物事業経費（市町村）'!BF24</f>
        <v>0</v>
      </c>
      <c r="AF24" s="75">
        <f t="shared" si="8"/>
        <v>908</v>
      </c>
      <c r="AG24" s="17">
        <f>'廃棄物事業経費（市町村）'!BH24</f>
        <v>908</v>
      </c>
      <c r="AH24" s="17">
        <f>'廃棄物事業経費（市町村）'!BI24</f>
        <v>0</v>
      </c>
      <c r="AI24" s="17">
        <f>'廃棄物事業経費（市町村）'!BJ24</f>
        <v>0</v>
      </c>
      <c r="AJ24" s="17">
        <f>'廃棄物事業経費（市町村）'!BK24</f>
        <v>0</v>
      </c>
      <c r="AK24" s="17">
        <f>'廃棄物事業経費（市町村）'!BL24</f>
        <v>10061</v>
      </c>
      <c r="AL24" s="17">
        <f>'廃棄物事業経費（市町村）'!BM24</f>
        <v>0</v>
      </c>
      <c r="AM24" s="17">
        <f>'廃棄物事業経費（市町村）'!BN24</f>
        <v>40368</v>
      </c>
      <c r="AN24" s="17">
        <f>'廃棄物事業経費（市町村）'!BO24</f>
        <v>6</v>
      </c>
      <c r="AO24" s="17">
        <f t="shared" si="9"/>
        <v>10975</v>
      </c>
      <c r="AP24" s="17">
        <f t="shared" si="23"/>
        <v>0</v>
      </c>
      <c r="AQ24" s="17">
        <f t="shared" si="23"/>
        <v>0</v>
      </c>
      <c r="AR24" s="17">
        <f t="shared" si="23"/>
        <v>0</v>
      </c>
      <c r="AS24" s="17">
        <f t="shared" si="23"/>
        <v>0</v>
      </c>
      <c r="AT24" s="17">
        <f t="shared" si="10"/>
        <v>0</v>
      </c>
      <c r="AU24" s="17">
        <f t="shared" si="11"/>
        <v>0</v>
      </c>
      <c r="AV24" s="17">
        <f t="shared" si="11"/>
        <v>0</v>
      </c>
      <c r="AW24" s="17">
        <f t="shared" si="12"/>
        <v>38069</v>
      </c>
      <c r="AX24" s="17">
        <f t="shared" si="13"/>
        <v>0</v>
      </c>
      <c r="AY24" s="17">
        <f t="shared" si="14"/>
        <v>2983</v>
      </c>
      <c r="AZ24" s="17">
        <f t="shared" si="15"/>
        <v>2983</v>
      </c>
      <c r="BA24" s="17">
        <f t="shared" si="16"/>
        <v>0</v>
      </c>
      <c r="BB24" s="17">
        <f t="shared" si="17"/>
        <v>0</v>
      </c>
      <c r="BC24" s="17">
        <f t="shared" si="18"/>
        <v>0</v>
      </c>
      <c r="BD24" s="17">
        <f t="shared" si="19"/>
        <v>35086</v>
      </c>
      <c r="BE24" s="17">
        <f t="shared" si="20"/>
        <v>0</v>
      </c>
      <c r="BF24" s="17">
        <f t="shared" si="20"/>
        <v>245534</v>
      </c>
      <c r="BG24" s="17">
        <f t="shared" si="21"/>
        <v>553</v>
      </c>
      <c r="BH24" s="17">
        <f t="shared" si="22"/>
        <v>38622</v>
      </c>
    </row>
    <row r="25" spans="1:60" ht="13.5">
      <c r="A25" s="74" t="s">
        <v>78</v>
      </c>
      <c r="B25" s="74" t="s">
        <v>129</v>
      </c>
      <c r="C25" s="101" t="s">
        <v>130</v>
      </c>
      <c r="D25" s="17">
        <f t="shared" si="0"/>
        <v>2520</v>
      </c>
      <c r="E25" s="17">
        <f t="shared" si="1"/>
        <v>2520</v>
      </c>
      <c r="F25" s="17">
        <f>'廃棄物事業経費（市町村）'!AG25</f>
        <v>0</v>
      </c>
      <c r="G25" s="17">
        <f>'廃棄物事業経費（市町村）'!AH25</f>
        <v>2520</v>
      </c>
      <c r="H25" s="17">
        <f>'廃棄物事業経費（市町村）'!AI25</f>
        <v>0</v>
      </c>
      <c r="I25" s="17">
        <f>'廃棄物事業経費（市町村）'!AJ25</f>
        <v>0</v>
      </c>
      <c r="J25" s="17">
        <f>'廃棄物事業経費（市町村）'!AK25</f>
        <v>0</v>
      </c>
      <c r="K25" s="17">
        <f t="shared" si="2"/>
        <v>64875</v>
      </c>
      <c r="L25" s="17">
        <f>'廃棄物事業経費（市町村）'!AM25</f>
        <v>15994</v>
      </c>
      <c r="M25" s="75">
        <f t="shared" si="3"/>
        <v>8811</v>
      </c>
      <c r="N25" s="17">
        <f>'廃棄物事業経費（市町村）'!AO25</f>
        <v>1751</v>
      </c>
      <c r="O25" s="17">
        <f>'廃棄物事業経費（市町村）'!AP25</f>
        <v>1078</v>
      </c>
      <c r="P25" s="17">
        <f>'廃棄物事業経費（市町村）'!AQ25</f>
        <v>5982</v>
      </c>
      <c r="Q25" s="17">
        <f>'廃棄物事業経費（市町村）'!AR25</f>
        <v>0</v>
      </c>
      <c r="R25" s="17">
        <f>'廃棄物事業経費（市町村）'!AS25</f>
        <v>40070</v>
      </c>
      <c r="S25" s="17">
        <f>'廃棄物事業経費（市町村）'!AT25</f>
        <v>0</v>
      </c>
      <c r="T25" s="17">
        <f>'廃棄物事業経費（市町村）'!AU25</f>
        <v>0</v>
      </c>
      <c r="U25" s="17">
        <f>'廃棄物事業経費（市町村）'!AV25</f>
        <v>5240</v>
      </c>
      <c r="V25" s="17">
        <f t="shared" si="4"/>
        <v>72635</v>
      </c>
      <c r="W25" s="17">
        <f t="shared" si="5"/>
        <v>0</v>
      </c>
      <c r="X25" s="17">
        <f t="shared" si="6"/>
        <v>0</v>
      </c>
      <c r="Y25" s="17">
        <f>'廃棄物事業経費（市町村）'!AZ25</f>
        <v>0</v>
      </c>
      <c r="Z25" s="17">
        <f>'廃棄物事業経費（市町村）'!BA25</f>
        <v>0</v>
      </c>
      <c r="AA25" s="17">
        <f>'廃棄物事業経費（市町村）'!BB25</f>
        <v>0</v>
      </c>
      <c r="AB25" s="17">
        <f>'廃棄物事業経費（市町村）'!BC25</f>
        <v>0</v>
      </c>
      <c r="AC25" s="17">
        <f>'廃棄物事業経費（市町村）'!BD25</f>
        <v>0</v>
      </c>
      <c r="AD25" s="17">
        <f t="shared" si="7"/>
        <v>0</v>
      </c>
      <c r="AE25" s="17">
        <f>'廃棄物事業経費（市町村）'!BF25</f>
        <v>0</v>
      </c>
      <c r="AF25" s="75">
        <f t="shared" si="8"/>
        <v>0</v>
      </c>
      <c r="AG25" s="17">
        <f>'廃棄物事業経費（市町村）'!BH25</f>
        <v>0</v>
      </c>
      <c r="AH25" s="17">
        <f>'廃棄物事業経費（市町村）'!BI25</f>
        <v>0</v>
      </c>
      <c r="AI25" s="17">
        <f>'廃棄物事業経費（市町村）'!BJ25</f>
        <v>0</v>
      </c>
      <c r="AJ25" s="17">
        <f>'廃棄物事業経費（市町村）'!BK25</f>
        <v>0</v>
      </c>
      <c r="AK25" s="17">
        <f>'廃棄物事業経費（市町村）'!BL25</f>
        <v>0</v>
      </c>
      <c r="AL25" s="17">
        <f>'廃棄物事業経費（市町村）'!BM25</f>
        <v>0</v>
      </c>
      <c r="AM25" s="17">
        <f>'廃棄物事業経費（市町村）'!BN25</f>
        <v>37201</v>
      </c>
      <c r="AN25" s="17">
        <f>'廃棄物事業経費（市町村）'!BO25</f>
        <v>0</v>
      </c>
      <c r="AO25" s="17">
        <f t="shared" si="9"/>
        <v>0</v>
      </c>
      <c r="AP25" s="17">
        <f t="shared" si="23"/>
        <v>2520</v>
      </c>
      <c r="AQ25" s="17">
        <f t="shared" si="23"/>
        <v>2520</v>
      </c>
      <c r="AR25" s="17">
        <f t="shared" si="23"/>
        <v>0</v>
      </c>
      <c r="AS25" s="17">
        <f t="shared" si="23"/>
        <v>2520</v>
      </c>
      <c r="AT25" s="17">
        <f t="shared" si="10"/>
        <v>0</v>
      </c>
      <c r="AU25" s="17">
        <f t="shared" si="11"/>
        <v>0</v>
      </c>
      <c r="AV25" s="17">
        <f t="shared" si="11"/>
        <v>0</v>
      </c>
      <c r="AW25" s="17">
        <f t="shared" si="12"/>
        <v>64875</v>
      </c>
      <c r="AX25" s="17">
        <f t="shared" si="13"/>
        <v>15994</v>
      </c>
      <c r="AY25" s="17">
        <f t="shared" si="14"/>
        <v>8811</v>
      </c>
      <c r="AZ25" s="17">
        <f t="shared" si="15"/>
        <v>1751</v>
      </c>
      <c r="BA25" s="17">
        <f t="shared" si="16"/>
        <v>1078</v>
      </c>
      <c r="BB25" s="17">
        <f t="shared" si="17"/>
        <v>5982</v>
      </c>
      <c r="BC25" s="17">
        <f t="shared" si="18"/>
        <v>0</v>
      </c>
      <c r="BD25" s="17">
        <f t="shared" si="19"/>
        <v>40070</v>
      </c>
      <c r="BE25" s="17">
        <f t="shared" si="20"/>
        <v>0</v>
      </c>
      <c r="BF25" s="17">
        <f t="shared" si="20"/>
        <v>37201</v>
      </c>
      <c r="BG25" s="17">
        <f t="shared" si="21"/>
        <v>5240</v>
      </c>
      <c r="BH25" s="17">
        <f t="shared" si="22"/>
        <v>72635</v>
      </c>
    </row>
    <row r="26" spans="1:60" ht="13.5">
      <c r="A26" s="74" t="s">
        <v>78</v>
      </c>
      <c r="B26" s="74" t="s">
        <v>131</v>
      </c>
      <c r="C26" s="101" t="s">
        <v>220</v>
      </c>
      <c r="D26" s="17">
        <f t="shared" si="0"/>
        <v>0</v>
      </c>
      <c r="E26" s="17">
        <f t="shared" si="1"/>
        <v>0</v>
      </c>
      <c r="F26" s="17">
        <f>'廃棄物事業経費（市町村）'!AG26</f>
        <v>0</v>
      </c>
      <c r="G26" s="17">
        <f>'廃棄物事業経費（市町村）'!AH26</f>
        <v>0</v>
      </c>
      <c r="H26" s="17">
        <f>'廃棄物事業経費（市町村）'!AI26</f>
        <v>0</v>
      </c>
      <c r="I26" s="17">
        <f>'廃棄物事業経費（市町村）'!AJ26</f>
        <v>0</v>
      </c>
      <c r="J26" s="17">
        <f>'廃棄物事業経費（市町村）'!AK26</f>
        <v>0</v>
      </c>
      <c r="K26" s="17">
        <f t="shared" si="2"/>
        <v>34925</v>
      </c>
      <c r="L26" s="17">
        <f>'廃棄物事業経費（市町村）'!AM26</f>
        <v>0</v>
      </c>
      <c r="M26" s="75">
        <f t="shared" si="3"/>
        <v>1315</v>
      </c>
      <c r="N26" s="17">
        <f>'廃棄物事業経費（市町村）'!AO26</f>
        <v>1315</v>
      </c>
      <c r="O26" s="17">
        <f>'廃棄物事業経費（市町村）'!AP26</f>
        <v>0</v>
      </c>
      <c r="P26" s="17">
        <f>'廃棄物事業経費（市町村）'!AQ26</f>
        <v>0</v>
      </c>
      <c r="Q26" s="17">
        <f>'廃棄物事業経費（市町村）'!AR26</f>
        <v>0</v>
      </c>
      <c r="R26" s="17">
        <f>'廃棄物事業経費（市町村）'!AS26</f>
        <v>33610</v>
      </c>
      <c r="S26" s="17">
        <f>'廃棄物事業経費（市町村）'!AT26</f>
        <v>0</v>
      </c>
      <c r="T26" s="17">
        <f>'廃棄物事業経費（市町村）'!AU26</f>
        <v>0</v>
      </c>
      <c r="U26" s="17">
        <f>'廃棄物事業経費（市町村）'!AV26</f>
        <v>0</v>
      </c>
      <c r="V26" s="17">
        <f t="shared" si="4"/>
        <v>34925</v>
      </c>
      <c r="W26" s="17">
        <f t="shared" si="5"/>
        <v>0</v>
      </c>
      <c r="X26" s="17">
        <f t="shared" si="6"/>
        <v>0</v>
      </c>
      <c r="Y26" s="17">
        <f>'廃棄物事業経費（市町村）'!AZ26</f>
        <v>0</v>
      </c>
      <c r="Z26" s="17">
        <f>'廃棄物事業経費（市町村）'!BA26</f>
        <v>0</v>
      </c>
      <c r="AA26" s="17">
        <f>'廃棄物事業経費（市町村）'!BB26</f>
        <v>0</v>
      </c>
      <c r="AB26" s="17">
        <f>'廃棄物事業経費（市町村）'!BC26</f>
        <v>0</v>
      </c>
      <c r="AC26" s="17">
        <f>'廃棄物事業経費（市町村）'!BD26</f>
        <v>0</v>
      </c>
      <c r="AD26" s="17">
        <f t="shared" si="7"/>
        <v>2837</v>
      </c>
      <c r="AE26" s="17">
        <f>'廃棄物事業経費（市町村）'!BF26</f>
        <v>0</v>
      </c>
      <c r="AF26" s="75">
        <f t="shared" si="8"/>
        <v>0</v>
      </c>
      <c r="AG26" s="17">
        <f>'廃棄物事業経費（市町村）'!BH26</f>
        <v>0</v>
      </c>
      <c r="AH26" s="17">
        <f>'廃棄物事業経費（市町村）'!BI26</f>
        <v>0</v>
      </c>
      <c r="AI26" s="17">
        <f>'廃棄物事業経費（市町村）'!BJ26</f>
        <v>0</v>
      </c>
      <c r="AJ26" s="17">
        <f>'廃棄物事業経費（市町村）'!BK26</f>
        <v>0</v>
      </c>
      <c r="AK26" s="17">
        <f>'廃棄物事業経費（市町村）'!BL26</f>
        <v>2837</v>
      </c>
      <c r="AL26" s="17">
        <f>'廃棄物事業経費（市町村）'!BM26</f>
        <v>0</v>
      </c>
      <c r="AM26" s="17">
        <f>'廃棄物事業経費（市町村）'!BN26</f>
        <v>19555</v>
      </c>
      <c r="AN26" s="17">
        <f>'廃棄物事業経費（市町村）'!BO26</f>
        <v>0</v>
      </c>
      <c r="AO26" s="17">
        <f t="shared" si="9"/>
        <v>2837</v>
      </c>
      <c r="AP26" s="17">
        <f t="shared" si="23"/>
        <v>0</v>
      </c>
      <c r="AQ26" s="17">
        <f t="shared" si="23"/>
        <v>0</v>
      </c>
      <c r="AR26" s="17">
        <f t="shared" si="23"/>
        <v>0</v>
      </c>
      <c r="AS26" s="17">
        <f t="shared" si="23"/>
        <v>0</v>
      </c>
      <c r="AT26" s="17">
        <f t="shared" si="10"/>
        <v>0</v>
      </c>
      <c r="AU26" s="17">
        <f t="shared" si="11"/>
        <v>0</v>
      </c>
      <c r="AV26" s="17">
        <f t="shared" si="11"/>
        <v>0</v>
      </c>
      <c r="AW26" s="17">
        <f t="shared" si="12"/>
        <v>37762</v>
      </c>
      <c r="AX26" s="17">
        <f t="shared" si="13"/>
        <v>0</v>
      </c>
      <c r="AY26" s="17">
        <f t="shared" si="14"/>
        <v>1315</v>
      </c>
      <c r="AZ26" s="17">
        <f t="shared" si="15"/>
        <v>1315</v>
      </c>
      <c r="BA26" s="17">
        <f t="shared" si="16"/>
        <v>0</v>
      </c>
      <c r="BB26" s="17">
        <f t="shared" si="17"/>
        <v>0</v>
      </c>
      <c r="BC26" s="17">
        <f t="shared" si="18"/>
        <v>0</v>
      </c>
      <c r="BD26" s="17">
        <f t="shared" si="19"/>
        <v>36447</v>
      </c>
      <c r="BE26" s="17">
        <f t="shared" si="20"/>
        <v>0</v>
      </c>
      <c r="BF26" s="17">
        <f t="shared" si="20"/>
        <v>19555</v>
      </c>
      <c r="BG26" s="17">
        <f t="shared" si="21"/>
        <v>0</v>
      </c>
      <c r="BH26" s="17">
        <f t="shared" si="22"/>
        <v>37762</v>
      </c>
    </row>
    <row r="27" spans="1:60" ht="13.5">
      <c r="A27" s="74" t="s">
        <v>78</v>
      </c>
      <c r="B27" s="74" t="s">
        <v>132</v>
      </c>
      <c r="C27" s="101" t="s">
        <v>133</v>
      </c>
      <c r="D27" s="17">
        <f t="shared" si="0"/>
        <v>0</v>
      </c>
      <c r="E27" s="17">
        <f t="shared" si="1"/>
        <v>0</v>
      </c>
      <c r="F27" s="17">
        <f>'廃棄物事業経費（市町村）'!AG27</f>
        <v>0</v>
      </c>
      <c r="G27" s="17">
        <f>'廃棄物事業経費（市町村）'!AH27</f>
        <v>0</v>
      </c>
      <c r="H27" s="17">
        <f>'廃棄物事業経費（市町村）'!AI27</f>
        <v>0</v>
      </c>
      <c r="I27" s="17">
        <f>'廃棄物事業経費（市町村）'!AJ27</f>
        <v>0</v>
      </c>
      <c r="J27" s="17">
        <f>'廃棄物事業経費（市町村）'!AK27</f>
        <v>0</v>
      </c>
      <c r="K27" s="17">
        <f t="shared" si="2"/>
        <v>47792</v>
      </c>
      <c r="L27" s="17">
        <f>'廃棄物事業経費（市町村）'!AM27</f>
        <v>0</v>
      </c>
      <c r="M27" s="75">
        <f t="shared" si="3"/>
        <v>5314</v>
      </c>
      <c r="N27" s="17">
        <f>'廃棄物事業経費（市町村）'!AO27</f>
        <v>972</v>
      </c>
      <c r="O27" s="17">
        <f>'廃棄物事業経費（市町村）'!AP27</f>
        <v>3268</v>
      </c>
      <c r="P27" s="17">
        <f>'廃棄物事業経費（市町村）'!AQ27</f>
        <v>1074</v>
      </c>
      <c r="Q27" s="17">
        <f>'廃棄物事業経費（市町村）'!AR27</f>
        <v>0</v>
      </c>
      <c r="R27" s="17">
        <f>'廃棄物事業経費（市町村）'!AS27</f>
        <v>42478</v>
      </c>
      <c r="S27" s="17">
        <f>'廃棄物事業経費（市町村）'!AT27</f>
        <v>0</v>
      </c>
      <c r="T27" s="17">
        <f>'廃棄物事業経費（市町村）'!AU27</f>
        <v>0</v>
      </c>
      <c r="U27" s="17">
        <f>'廃棄物事業経費（市町村）'!AV27</f>
        <v>0</v>
      </c>
      <c r="V27" s="17">
        <f t="shared" si="4"/>
        <v>47792</v>
      </c>
      <c r="W27" s="17">
        <f t="shared" si="5"/>
        <v>0</v>
      </c>
      <c r="X27" s="17">
        <f t="shared" si="6"/>
        <v>0</v>
      </c>
      <c r="Y27" s="17">
        <f>'廃棄物事業経費（市町村）'!AZ27</f>
        <v>0</v>
      </c>
      <c r="Z27" s="17">
        <f>'廃棄物事業経費（市町村）'!BA27</f>
        <v>0</v>
      </c>
      <c r="AA27" s="17">
        <f>'廃棄物事業経費（市町村）'!BB27</f>
        <v>0</v>
      </c>
      <c r="AB27" s="17">
        <f>'廃棄物事業経費（市町村）'!BC27</f>
        <v>0</v>
      </c>
      <c r="AC27" s="17">
        <f>'廃棄物事業経費（市町村）'!BD27</f>
        <v>0</v>
      </c>
      <c r="AD27" s="17">
        <f t="shared" si="7"/>
        <v>0</v>
      </c>
      <c r="AE27" s="17">
        <f>'廃棄物事業経費（市町村）'!BF27</f>
        <v>0</v>
      </c>
      <c r="AF27" s="75">
        <f t="shared" si="8"/>
        <v>0</v>
      </c>
      <c r="AG27" s="17">
        <f>'廃棄物事業経費（市町村）'!BH27</f>
        <v>0</v>
      </c>
      <c r="AH27" s="17">
        <f>'廃棄物事業経費（市町村）'!BI27</f>
        <v>0</v>
      </c>
      <c r="AI27" s="17">
        <f>'廃棄物事業経費（市町村）'!BJ27</f>
        <v>0</v>
      </c>
      <c r="AJ27" s="17">
        <f>'廃棄物事業経費（市町村）'!BK27</f>
        <v>0</v>
      </c>
      <c r="AK27" s="17">
        <f>'廃棄物事業経費（市町村）'!BL27</f>
        <v>0</v>
      </c>
      <c r="AL27" s="17">
        <f>'廃棄物事業経費（市町村）'!BM27</f>
        <v>0</v>
      </c>
      <c r="AM27" s="17">
        <f>'廃棄物事業経費（市町村）'!BN27</f>
        <v>27019</v>
      </c>
      <c r="AN27" s="17">
        <f>'廃棄物事業経費（市町村）'!BO27</f>
        <v>0</v>
      </c>
      <c r="AO27" s="17">
        <f t="shared" si="9"/>
        <v>0</v>
      </c>
      <c r="AP27" s="17">
        <f t="shared" si="23"/>
        <v>0</v>
      </c>
      <c r="AQ27" s="17">
        <f t="shared" si="23"/>
        <v>0</v>
      </c>
      <c r="AR27" s="17">
        <f t="shared" si="23"/>
        <v>0</v>
      </c>
      <c r="AS27" s="17">
        <f t="shared" si="23"/>
        <v>0</v>
      </c>
      <c r="AT27" s="17">
        <f t="shared" si="10"/>
        <v>0</v>
      </c>
      <c r="AU27" s="17">
        <f t="shared" si="11"/>
        <v>0</v>
      </c>
      <c r="AV27" s="17">
        <f t="shared" si="11"/>
        <v>0</v>
      </c>
      <c r="AW27" s="17">
        <f t="shared" si="12"/>
        <v>47792</v>
      </c>
      <c r="AX27" s="17">
        <f t="shared" si="13"/>
        <v>0</v>
      </c>
      <c r="AY27" s="17">
        <f t="shared" si="14"/>
        <v>5314</v>
      </c>
      <c r="AZ27" s="17">
        <f t="shared" si="15"/>
        <v>972</v>
      </c>
      <c r="BA27" s="17">
        <f t="shared" si="16"/>
        <v>3268</v>
      </c>
      <c r="BB27" s="17">
        <f t="shared" si="17"/>
        <v>1074</v>
      </c>
      <c r="BC27" s="17">
        <f t="shared" si="18"/>
        <v>0</v>
      </c>
      <c r="BD27" s="17">
        <f t="shared" si="19"/>
        <v>42478</v>
      </c>
      <c r="BE27" s="17">
        <f t="shared" si="20"/>
        <v>0</v>
      </c>
      <c r="BF27" s="17">
        <f t="shared" si="20"/>
        <v>27019</v>
      </c>
      <c r="BG27" s="17">
        <f t="shared" si="21"/>
        <v>0</v>
      </c>
      <c r="BH27" s="17">
        <f t="shared" si="22"/>
        <v>47792</v>
      </c>
    </row>
    <row r="28" spans="1:60" ht="13.5">
      <c r="A28" s="74" t="s">
        <v>78</v>
      </c>
      <c r="B28" s="74" t="s">
        <v>134</v>
      </c>
      <c r="C28" s="101" t="s">
        <v>199</v>
      </c>
      <c r="D28" s="17">
        <f t="shared" si="0"/>
        <v>18008</v>
      </c>
      <c r="E28" s="17">
        <f t="shared" si="1"/>
        <v>18008</v>
      </c>
      <c r="F28" s="17">
        <f>'廃棄物事業経費（市町村）'!AG28</f>
        <v>18008</v>
      </c>
      <c r="G28" s="17">
        <f>'廃棄物事業経費（市町村）'!AH28</f>
        <v>0</v>
      </c>
      <c r="H28" s="17">
        <f>'廃棄物事業経費（市町村）'!AI28</f>
        <v>0</v>
      </c>
      <c r="I28" s="17">
        <f>'廃棄物事業経費（市町村）'!AJ28</f>
        <v>0</v>
      </c>
      <c r="J28" s="17">
        <f>'廃棄物事業経費（市町村）'!AK28</f>
        <v>0</v>
      </c>
      <c r="K28" s="17">
        <f t="shared" si="2"/>
        <v>129504</v>
      </c>
      <c r="L28" s="17">
        <f>'廃棄物事業経費（市町村）'!AM28</f>
        <v>61727</v>
      </c>
      <c r="M28" s="75">
        <f t="shared" si="3"/>
        <v>56846</v>
      </c>
      <c r="N28" s="17">
        <f>'廃棄物事業経費（市町村）'!AO28</f>
        <v>15313</v>
      </c>
      <c r="O28" s="17">
        <f>'廃棄物事業経費（市町村）'!AP28</f>
        <v>40703</v>
      </c>
      <c r="P28" s="17">
        <f>'廃棄物事業経費（市町村）'!AQ28</f>
        <v>830</v>
      </c>
      <c r="Q28" s="17">
        <f>'廃棄物事業経費（市町村）'!AR28</f>
        <v>0</v>
      </c>
      <c r="R28" s="17">
        <f>'廃棄物事業経費（市町村）'!AS28</f>
        <v>10931</v>
      </c>
      <c r="S28" s="17">
        <f>'廃棄物事業経費（市町村）'!AT28</f>
        <v>0</v>
      </c>
      <c r="T28" s="17">
        <f>'廃棄物事業経費（市町村）'!AU28</f>
        <v>1325</v>
      </c>
      <c r="U28" s="17">
        <f>'廃棄物事業経費（市町村）'!AV28</f>
        <v>0</v>
      </c>
      <c r="V28" s="17">
        <f t="shared" si="4"/>
        <v>147512</v>
      </c>
      <c r="W28" s="17">
        <f t="shared" si="5"/>
        <v>0</v>
      </c>
      <c r="X28" s="17">
        <f t="shared" si="6"/>
        <v>0</v>
      </c>
      <c r="Y28" s="17">
        <f>'廃棄物事業経費（市町村）'!AZ28</f>
        <v>0</v>
      </c>
      <c r="Z28" s="17">
        <f>'廃棄物事業経費（市町村）'!BA28</f>
        <v>0</v>
      </c>
      <c r="AA28" s="17">
        <f>'廃棄物事業経費（市町村）'!BB28</f>
        <v>0</v>
      </c>
      <c r="AB28" s="17">
        <f>'廃棄物事業経費（市町村）'!BC28</f>
        <v>0</v>
      </c>
      <c r="AC28" s="17">
        <f>'廃棄物事業経費（市町村）'!BD28</f>
        <v>0</v>
      </c>
      <c r="AD28" s="17">
        <f t="shared" si="7"/>
        <v>0</v>
      </c>
      <c r="AE28" s="17">
        <f>'廃棄物事業経費（市町村）'!BF28</f>
        <v>0</v>
      </c>
      <c r="AF28" s="75">
        <f t="shared" si="8"/>
        <v>0</v>
      </c>
      <c r="AG28" s="17">
        <f>'廃棄物事業経費（市町村）'!BH28</f>
        <v>0</v>
      </c>
      <c r="AH28" s="17">
        <f>'廃棄物事業経費（市町村）'!BI28</f>
        <v>0</v>
      </c>
      <c r="AI28" s="17">
        <f>'廃棄物事業経費（市町村）'!BJ28</f>
        <v>0</v>
      </c>
      <c r="AJ28" s="17">
        <f>'廃棄物事業経費（市町村）'!BK28</f>
        <v>0</v>
      </c>
      <c r="AK28" s="17">
        <f>'廃棄物事業経費（市町村）'!BL28</f>
        <v>0</v>
      </c>
      <c r="AL28" s="17">
        <f>'廃棄物事業経費（市町村）'!BM28</f>
        <v>0</v>
      </c>
      <c r="AM28" s="17">
        <f>'廃棄物事業経費（市町村）'!BN28</f>
        <v>21712</v>
      </c>
      <c r="AN28" s="17">
        <f>'廃棄物事業経費（市町村）'!BO28</f>
        <v>0</v>
      </c>
      <c r="AO28" s="17">
        <f t="shared" si="9"/>
        <v>0</v>
      </c>
      <c r="AP28" s="17">
        <f t="shared" si="23"/>
        <v>18008</v>
      </c>
      <c r="AQ28" s="17">
        <f t="shared" si="23"/>
        <v>18008</v>
      </c>
      <c r="AR28" s="17">
        <f t="shared" si="23"/>
        <v>18008</v>
      </c>
      <c r="AS28" s="17">
        <f t="shared" si="23"/>
        <v>0</v>
      </c>
      <c r="AT28" s="17">
        <f t="shared" si="10"/>
        <v>0</v>
      </c>
      <c r="AU28" s="17">
        <f t="shared" si="11"/>
        <v>0</v>
      </c>
      <c r="AV28" s="17">
        <f t="shared" si="11"/>
        <v>0</v>
      </c>
      <c r="AW28" s="17">
        <f t="shared" si="12"/>
        <v>129504</v>
      </c>
      <c r="AX28" s="17">
        <f t="shared" si="13"/>
        <v>61727</v>
      </c>
      <c r="AY28" s="17">
        <f t="shared" si="14"/>
        <v>56846</v>
      </c>
      <c r="AZ28" s="17">
        <f t="shared" si="15"/>
        <v>15313</v>
      </c>
      <c r="BA28" s="17">
        <f t="shared" si="16"/>
        <v>40703</v>
      </c>
      <c r="BB28" s="17">
        <f t="shared" si="17"/>
        <v>830</v>
      </c>
      <c r="BC28" s="17">
        <f t="shared" si="18"/>
        <v>0</v>
      </c>
      <c r="BD28" s="17">
        <f t="shared" si="19"/>
        <v>10931</v>
      </c>
      <c r="BE28" s="17">
        <f t="shared" si="20"/>
        <v>0</v>
      </c>
      <c r="BF28" s="17">
        <f t="shared" si="20"/>
        <v>23037</v>
      </c>
      <c r="BG28" s="17">
        <f t="shared" si="21"/>
        <v>0</v>
      </c>
      <c r="BH28" s="17">
        <f t="shared" si="22"/>
        <v>147512</v>
      </c>
    </row>
    <row r="29" spans="1:60" ht="13.5">
      <c r="A29" s="74" t="s">
        <v>78</v>
      </c>
      <c r="B29" s="74" t="s">
        <v>135</v>
      </c>
      <c r="C29" s="101" t="s">
        <v>136</v>
      </c>
      <c r="D29" s="17">
        <f t="shared" si="0"/>
        <v>0</v>
      </c>
      <c r="E29" s="17">
        <f t="shared" si="1"/>
        <v>0</v>
      </c>
      <c r="F29" s="17">
        <f>'廃棄物事業経費（市町村）'!AG29</f>
        <v>0</v>
      </c>
      <c r="G29" s="17">
        <f>'廃棄物事業経費（市町村）'!AH29</f>
        <v>0</v>
      </c>
      <c r="H29" s="17">
        <f>'廃棄物事業経費（市町村）'!AI29</f>
        <v>0</v>
      </c>
      <c r="I29" s="17">
        <f>'廃棄物事業経費（市町村）'!AJ29</f>
        <v>0</v>
      </c>
      <c r="J29" s="17">
        <f>'廃棄物事業経費（市町村）'!AK29</f>
        <v>0</v>
      </c>
      <c r="K29" s="17">
        <f t="shared" si="2"/>
        <v>33105</v>
      </c>
      <c r="L29" s="17">
        <f>'廃棄物事業経費（市町村）'!AM29</f>
        <v>14294</v>
      </c>
      <c r="M29" s="75">
        <f t="shared" si="3"/>
        <v>0</v>
      </c>
      <c r="N29" s="17">
        <f>'廃棄物事業経費（市町村）'!AO29</f>
        <v>0</v>
      </c>
      <c r="O29" s="17">
        <f>'廃棄物事業経費（市町村）'!AP29</f>
        <v>0</v>
      </c>
      <c r="P29" s="17">
        <f>'廃棄物事業経費（市町村）'!AQ29</f>
        <v>0</v>
      </c>
      <c r="Q29" s="17">
        <f>'廃棄物事業経費（市町村）'!AR29</f>
        <v>0</v>
      </c>
      <c r="R29" s="17">
        <f>'廃棄物事業経費（市町村）'!AS29</f>
        <v>12686</v>
      </c>
      <c r="S29" s="17">
        <f>'廃棄物事業経費（市町村）'!AT29</f>
        <v>6125</v>
      </c>
      <c r="T29" s="17">
        <f>'廃棄物事業経費（市町村）'!AU29</f>
        <v>48190</v>
      </c>
      <c r="U29" s="17">
        <f>'廃棄物事業経費（市町村）'!AV29</f>
        <v>0</v>
      </c>
      <c r="V29" s="17">
        <f t="shared" si="4"/>
        <v>33105</v>
      </c>
      <c r="W29" s="17">
        <f t="shared" si="5"/>
        <v>0</v>
      </c>
      <c r="X29" s="17">
        <f t="shared" si="6"/>
        <v>0</v>
      </c>
      <c r="Y29" s="17">
        <f>'廃棄物事業経費（市町村）'!AZ29</f>
        <v>0</v>
      </c>
      <c r="Z29" s="17">
        <f>'廃棄物事業経費（市町村）'!BA29</f>
        <v>0</v>
      </c>
      <c r="AA29" s="17">
        <f>'廃棄物事業経費（市町村）'!BB29</f>
        <v>0</v>
      </c>
      <c r="AB29" s="17">
        <f>'廃棄物事業経費（市町村）'!BC29</f>
        <v>0</v>
      </c>
      <c r="AC29" s="17">
        <f>'廃棄物事業経費（市町村）'!BD29</f>
        <v>0</v>
      </c>
      <c r="AD29" s="17">
        <f t="shared" si="7"/>
        <v>0</v>
      </c>
      <c r="AE29" s="17">
        <f>'廃棄物事業経費（市町村）'!BF29</f>
        <v>0</v>
      </c>
      <c r="AF29" s="75">
        <f t="shared" si="8"/>
        <v>0</v>
      </c>
      <c r="AG29" s="17">
        <f>'廃棄物事業経費（市町村）'!BH29</f>
        <v>0</v>
      </c>
      <c r="AH29" s="17">
        <f>'廃棄物事業経費（市町村）'!BI29</f>
        <v>0</v>
      </c>
      <c r="AI29" s="17">
        <f>'廃棄物事業経費（市町村）'!BJ29</f>
        <v>0</v>
      </c>
      <c r="AJ29" s="17">
        <f>'廃棄物事業経費（市町村）'!BK29</f>
        <v>0</v>
      </c>
      <c r="AK29" s="17">
        <f>'廃棄物事業経費（市町村）'!BL29</f>
        <v>0</v>
      </c>
      <c r="AL29" s="17">
        <f>'廃棄物事業経費（市町村）'!BM29</f>
        <v>0</v>
      </c>
      <c r="AM29" s="17">
        <f>'廃棄物事業経費（市町村）'!BN29</f>
        <v>14584</v>
      </c>
      <c r="AN29" s="17">
        <f>'廃棄物事業経費（市町村）'!BO29</f>
        <v>0</v>
      </c>
      <c r="AO29" s="17">
        <f t="shared" si="9"/>
        <v>0</v>
      </c>
      <c r="AP29" s="17">
        <f t="shared" si="23"/>
        <v>0</v>
      </c>
      <c r="AQ29" s="17">
        <f t="shared" si="23"/>
        <v>0</v>
      </c>
      <c r="AR29" s="17">
        <f t="shared" si="23"/>
        <v>0</v>
      </c>
      <c r="AS29" s="17">
        <f t="shared" si="23"/>
        <v>0</v>
      </c>
      <c r="AT29" s="17">
        <f t="shared" si="10"/>
        <v>0</v>
      </c>
      <c r="AU29" s="17">
        <f t="shared" si="11"/>
        <v>0</v>
      </c>
      <c r="AV29" s="17">
        <f t="shared" si="11"/>
        <v>0</v>
      </c>
      <c r="AW29" s="17">
        <f t="shared" si="12"/>
        <v>33105</v>
      </c>
      <c r="AX29" s="17">
        <f t="shared" si="13"/>
        <v>14294</v>
      </c>
      <c r="AY29" s="17">
        <f t="shared" si="14"/>
        <v>0</v>
      </c>
      <c r="AZ29" s="17">
        <f t="shared" si="15"/>
        <v>0</v>
      </c>
      <c r="BA29" s="17">
        <f t="shared" si="16"/>
        <v>0</v>
      </c>
      <c r="BB29" s="17">
        <f t="shared" si="17"/>
        <v>0</v>
      </c>
      <c r="BC29" s="17">
        <f t="shared" si="18"/>
        <v>0</v>
      </c>
      <c r="BD29" s="17">
        <f t="shared" si="19"/>
        <v>12686</v>
      </c>
      <c r="BE29" s="17">
        <f t="shared" si="20"/>
        <v>6125</v>
      </c>
      <c r="BF29" s="17">
        <f t="shared" si="20"/>
        <v>62774</v>
      </c>
      <c r="BG29" s="17">
        <f t="shared" si="21"/>
        <v>0</v>
      </c>
      <c r="BH29" s="17">
        <f t="shared" si="22"/>
        <v>33105</v>
      </c>
    </row>
    <row r="30" spans="1:60" ht="13.5">
      <c r="A30" s="74" t="s">
        <v>78</v>
      </c>
      <c r="B30" s="74" t="s">
        <v>137</v>
      </c>
      <c r="C30" s="101" t="s">
        <v>138</v>
      </c>
      <c r="D30" s="17">
        <f t="shared" si="0"/>
        <v>0</v>
      </c>
      <c r="E30" s="17">
        <f t="shared" si="1"/>
        <v>0</v>
      </c>
      <c r="F30" s="17">
        <f>'廃棄物事業経費（市町村）'!AG30</f>
        <v>0</v>
      </c>
      <c r="G30" s="17">
        <f>'廃棄物事業経費（市町村）'!AH30</f>
        <v>0</v>
      </c>
      <c r="H30" s="17">
        <f>'廃棄物事業経費（市町村）'!AI30</f>
        <v>0</v>
      </c>
      <c r="I30" s="17">
        <f>'廃棄物事業経費（市町村）'!AJ30</f>
        <v>0</v>
      </c>
      <c r="J30" s="17">
        <f>'廃棄物事業経費（市町村）'!AK30</f>
        <v>0</v>
      </c>
      <c r="K30" s="17">
        <f t="shared" si="2"/>
        <v>24556</v>
      </c>
      <c r="L30" s="17">
        <f>'廃棄物事業経費（市町村）'!AM30</f>
        <v>12398</v>
      </c>
      <c r="M30" s="75">
        <f t="shared" si="3"/>
        <v>6060</v>
      </c>
      <c r="N30" s="17">
        <f>'廃棄物事業経費（市町村）'!AO30</f>
        <v>6010</v>
      </c>
      <c r="O30" s="17">
        <f>'廃棄物事業経費（市町村）'!AP30</f>
        <v>0</v>
      </c>
      <c r="P30" s="17">
        <f>'廃棄物事業経費（市町村）'!AQ30</f>
        <v>50</v>
      </c>
      <c r="Q30" s="17">
        <f>'廃棄物事業経費（市町村）'!AR30</f>
        <v>0</v>
      </c>
      <c r="R30" s="17">
        <f>'廃棄物事業経費（市町村）'!AS30</f>
        <v>6077</v>
      </c>
      <c r="S30" s="17">
        <f>'廃棄物事業経費（市町村）'!AT30</f>
        <v>21</v>
      </c>
      <c r="T30" s="17">
        <f>'廃棄物事業経費（市町村）'!AU30</f>
        <v>41813</v>
      </c>
      <c r="U30" s="17">
        <f>'廃棄物事業経費（市町村）'!AV30</f>
        <v>0</v>
      </c>
      <c r="V30" s="17">
        <f t="shared" si="4"/>
        <v>24556</v>
      </c>
      <c r="W30" s="17">
        <f t="shared" si="5"/>
        <v>0</v>
      </c>
      <c r="X30" s="17">
        <f t="shared" si="6"/>
        <v>0</v>
      </c>
      <c r="Y30" s="17">
        <f>'廃棄物事業経費（市町村）'!AZ30</f>
        <v>0</v>
      </c>
      <c r="Z30" s="17">
        <f>'廃棄物事業経費（市町村）'!BA30</f>
        <v>0</v>
      </c>
      <c r="AA30" s="17">
        <f>'廃棄物事業経費（市町村）'!BB30</f>
        <v>0</v>
      </c>
      <c r="AB30" s="17">
        <f>'廃棄物事業経費（市町村）'!BC30</f>
        <v>0</v>
      </c>
      <c r="AC30" s="17">
        <f>'廃棄物事業経費（市町村）'!BD30</f>
        <v>0</v>
      </c>
      <c r="AD30" s="17">
        <f t="shared" si="7"/>
        <v>0</v>
      </c>
      <c r="AE30" s="17">
        <f>'廃棄物事業経費（市町村）'!BF30</f>
        <v>0</v>
      </c>
      <c r="AF30" s="75">
        <f t="shared" si="8"/>
        <v>0</v>
      </c>
      <c r="AG30" s="17">
        <f>'廃棄物事業経費（市町村）'!BH30</f>
        <v>0</v>
      </c>
      <c r="AH30" s="17">
        <f>'廃棄物事業経費（市町村）'!BI30</f>
        <v>0</v>
      </c>
      <c r="AI30" s="17">
        <f>'廃棄物事業経費（市町村）'!BJ30</f>
        <v>0</v>
      </c>
      <c r="AJ30" s="17">
        <f>'廃棄物事業経費（市町村）'!BK30</f>
        <v>0</v>
      </c>
      <c r="AK30" s="17">
        <f>'廃棄物事業経費（市町村）'!BL30</f>
        <v>0</v>
      </c>
      <c r="AL30" s="17">
        <f>'廃棄物事業経費（市町村）'!BM30</f>
        <v>0</v>
      </c>
      <c r="AM30" s="17">
        <f>'廃棄物事業経費（市町村）'!BN30</f>
        <v>9706</v>
      </c>
      <c r="AN30" s="17">
        <f>'廃棄物事業経費（市町村）'!BO30</f>
        <v>0</v>
      </c>
      <c r="AO30" s="17">
        <f t="shared" si="9"/>
        <v>0</v>
      </c>
      <c r="AP30" s="17">
        <f t="shared" si="23"/>
        <v>0</v>
      </c>
      <c r="AQ30" s="17">
        <f t="shared" si="23"/>
        <v>0</v>
      </c>
      <c r="AR30" s="17">
        <f t="shared" si="23"/>
        <v>0</v>
      </c>
      <c r="AS30" s="17">
        <f t="shared" si="23"/>
        <v>0</v>
      </c>
      <c r="AT30" s="17">
        <f t="shared" si="10"/>
        <v>0</v>
      </c>
      <c r="AU30" s="17">
        <f t="shared" si="11"/>
        <v>0</v>
      </c>
      <c r="AV30" s="17">
        <f t="shared" si="11"/>
        <v>0</v>
      </c>
      <c r="AW30" s="17">
        <f aca="true" t="shared" si="24" ref="AW30:AW44">K30+AD30</f>
        <v>24556</v>
      </c>
      <c r="AX30" s="17">
        <f t="shared" si="13"/>
        <v>12398</v>
      </c>
      <c r="AY30" s="17">
        <f t="shared" si="14"/>
        <v>6060</v>
      </c>
      <c r="AZ30" s="17">
        <f t="shared" si="15"/>
        <v>6010</v>
      </c>
      <c r="BA30" s="17">
        <f t="shared" si="16"/>
        <v>0</v>
      </c>
      <c r="BB30" s="17">
        <f t="shared" si="17"/>
        <v>50</v>
      </c>
      <c r="BC30" s="17">
        <f t="shared" si="18"/>
        <v>0</v>
      </c>
      <c r="BD30" s="17">
        <f t="shared" si="19"/>
        <v>6077</v>
      </c>
      <c r="BE30" s="17">
        <f t="shared" si="20"/>
        <v>21</v>
      </c>
      <c r="BF30" s="17">
        <f t="shared" si="20"/>
        <v>51519</v>
      </c>
      <c r="BG30" s="17">
        <f t="shared" si="21"/>
        <v>0</v>
      </c>
      <c r="BH30" s="17">
        <f t="shared" si="22"/>
        <v>24556</v>
      </c>
    </row>
    <row r="31" spans="1:60" ht="13.5">
      <c r="A31" s="74" t="s">
        <v>78</v>
      </c>
      <c r="B31" s="74" t="s">
        <v>139</v>
      </c>
      <c r="C31" s="101" t="s">
        <v>140</v>
      </c>
      <c r="D31" s="17">
        <f t="shared" si="0"/>
        <v>44625</v>
      </c>
      <c r="E31" s="17">
        <f t="shared" si="1"/>
        <v>44625</v>
      </c>
      <c r="F31" s="17">
        <f>'廃棄物事業経費（市町村）'!AG31</f>
        <v>44625</v>
      </c>
      <c r="G31" s="17">
        <f>'廃棄物事業経費（市町村）'!AH31</f>
        <v>0</v>
      </c>
      <c r="H31" s="17">
        <f>'廃棄物事業経費（市町村）'!AI31</f>
        <v>0</v>
      </c>
      <c r="I31" s="17">
        <f>'廃棄物事業経費（市町村）'!AJ31</f>
        <v>0</v>
      </c>
      <c r="J31" s="17">
        <f>'廃棄物事業経費（市町村）'!AK31</f>
        <v>0</v>
      </c>
      <c r="K31" s="17">
        <f t="shared" si="2"/>
        <v>128579</v>
      </c>
      <c r="L31" s="17">
        <f>'廃棄物事業経費（市町村）'!AM31</f>
        <v>47788</v>
      </c>
      <c r="M31" s="75">
        <f t="shared" si="3"/>
        <v>13074</v>
      </c>
      <c r="N31" s="17">
        <f>'廃棄物事業経費（市町村）'!AO31</f>
        <v>0</v>
      </c>
      <c r="O31" s="17">
        <f>'廃棄物事業経費（市町村）'!AP31</f>
        <v>0</v>
      </c>
      <c r="P31" s="17">
        <f>'廃棄物事業経費（市町村）'!AQ31</f>
        <v>13074</v>
      </c>
      <c r="Q31" s="17">
        <f>'廃棄物事業経費（市町村）'!AR31</f>
        <v>0</v>
      </c>
      <c r="R31" s="17">
        <f>'廃棄物事業経費（市町村）'!AS31</f>
        <v>33636</v>
      </c>
      <c r="S31" s="17">
        <f>'廃棄物事業経費（市町村）'!AT31</f>
        <v>34081</v>
      </c>
      <c r="T31" s="17">
        <f>'廃棄物事業経費（市町村）'!AU31</f>
        <v>2205</v>
      </c>
      <c r="U31" s="17">
        <f>'廃棄物事業経費（市町村）'!AV31</f>
        <v>0</v>
      </c>
      <c r="V31" s="17">
        <f t="shared" si="4"/>
        <v>173204</v>
      </c>
      <c r="W31" s="17">
        <f t="shared" si="5"/>
        <v>0</v>
      </c>
      <c r="X31" s="17">
        <f t="shared" si="6"/>
        <v>0</v>
      </c>
      <c r="Y31" s="17">
        <f>'廃棄物事業経費（市町村）'!AZ31</f>
        <v>0</v>
      </c>
      <c r="Z31" s="17">
        <f>'廃棄物事業経費（市町村）'!BA31</f>
        <v>0</v>
      </c>
      <c r="AA31" s="17">
        <f>'廃棄物事業経費（市町村）'!BB31</f>
        <v>0</v>
      </c>
      <c r="AB31" s="17">
        <f>'廃棄物事業経費（市町村）'!BC31</f>
        <v>0</v>
      </c>
      <c r="AC31" s="17">
        <f>'廃棄物事業経費（市町村）'!BD31</f>
        <v>0</v>
      </c>
      <c r="AD31" s="17">
        <f t="shared" si="7"/>
        <v>21144</v>
      </c>
      <c r="AE31" s="17">
        <f>'廃棄物事業経費（市町村）'!BF31</f>
        <v>0</v>
      </c>
      <c r="AF31" s="75">
        <f t="shared" si="8"/>
        <v>0</v>
      </c>
      <c r="AG31" s="17">
        <f>'廃棄物事業経費（市町村）'!BH31</f>
        <v>0</v>
      </c>
      <c r="AH31" s="17">
        <f>'廃棄物事業経費（市町村）'!BI31</f>
        <v>0</v>
      </c>
      <c r="AI31" s="17">
        <f>'廃棄物事業経費（市町村）'!BJ31</f>
        <v>0</v>
      </c>
      <c r="AJ31" s="17">
        <f>'廃棄物事業経費（市町村）'!BK31</f>
        <v>0</v>
      </c>
      <c r="AK31" s="17">
        <f>'廃棄物事業経費（市町村）'!BL31</f>
        <v>0</v>
      </c>
      <c r="AL31" s="17">
        <f>'廃棄物事業経費（市町村）'!BM31</f>
        <v>21144</v>
      </c>
      <c r="AM31" s="17">
        <f>'廃棄物事業経費（市町村）'!BN31</f>
        <v>25176</v>
      </c>
      <c r="AN31" s="17">
        <f>'廃棄物事業経費（市町村）'!BO31</f>
        <v>0</v>
      </c>
      <c r="AO31" s="17">
        <f t="shared" si="9"/>
        <v>21144</v>
      </c>
      <c r="AP31" s="17">
        <f t="shared" si="23"/>
        <v>44625</v>
      </c>
      <c r="AQ31" s="17">
        <f t="shared" si="23"/>
        <v>44625</v>
      </c>
      <c r="AR31" s="17">
        <f t="shared" si="23"/>
        <v>44625</v>
      </c>
      <c r="AS31" s="17">
        <f t="shared" si="23"/>
        <v>0</v>
      </c>
      <c r="AT31" s="17">
        <f t="shared" si="10"/>
        <v>0</v>
      </c>
      <c r="AU31" s="17">
        <f t="shared" si="11"/>
        <v>0</v>
      </c>
      <c r="AV31" s="17">
        <f t="shared" si="11"/>
        <v>0</v>
      </c>
      <c r="AW31" s="17">
        <f t="shared" si="24"/>
        <v>149723</v>
      </c>
      <c r="AX31" s="17">
        <f t="shared" si="13"/>
        <v>47788</v>
      </c>
      <c r="AY31" s="17">
        <f t="shared" si="14"/>
        <v>13074</v>
      </c>
      <c r="AZ31" s="17">
        <f t="shared" si="15"/>
        <v>0</v>
      </c>
      <c r="BA31" s="17">
        <f t="shared" si="16"/>
        <v>0</v>
      </c>
      <c r="BB31" s="17">
        <f t="shared" si="17"/>
        <v>13074</v>
      </c>
      <c r="BC31" s="17">
        <f t="shared" si="18"/>
        <v>0</v>
      </c>
      <c r="BD31" s="17">
        <f t="shared" si="19"/>
        <v>33636</v>
      </c>
      <c r="BE31" s="17">
        <f t="shared" si="20"/>
        <v>55225</v>
      </c>
      <c r="BF31" s="17">
        <f t="shared" si="20"/>
        <v>27381</v>
      </c>
      <c r="BG31" s="17">
        <f t="shared" si="21"/>
        <v>0</v>
      </c>
      <c r="BH31" s="17">
        <f t="shared" si="22"/>
        <v>194348</v>
      </c>
    </row>
    <row r="32" spans="1:60" ht="13.5">
      <c r="A32" s="74" t="s">
        <v>78</v>
      </c>
      <c r="B32" s="74" t="s">
        <v>10</v>
      </c>
      <c r="C32" s="101" t="s">
        <v>11</v>
      </c>
      <c r="D32" s="17">
        <f t="shared" si="0"/>
        <v>0</v>
      </c>
      <c r="E32" s="17">
        <f t="shared" si="1"/>
        <v>0</v>
      </c>
      <c r="F32" s="17">
        <f>'廃棄物事業経費（市町村）'!AG32</f>
        <v>0</v>
      </c>
      <c r="G32" s="17">
        <f>'廃棄物事業経費（市町村）'!AH32</f>
        <v>0</v>
      </c>
      <c r="H32" s="17">
        <f>'廃棄物事業経費（市町村）'!AI32</f>
        <v>0</v>
      </c>
      <c r="I32" s="17">
        <f>'廃棄物事業経費（市町村）'!AJ32</f>
        <v>0</v>
      </c>
      <c r="J32" s="17">
        <f>'廃棄物事業経費（市町村）'!AK32</f>
        <v>21813</v>
      </c>
      <c r="K32" s="17">
        <f t="shared" si="2"/>
        <v>53519</v>
      </c>
      <c r="L32" s="17">
        <f>'廃棄物事業経費（市町村）'!AM32</f>
        <v>230</v>
      </c>
      <c r="M32" s="75">
        <f t="shared" si="3"/>
        <v>101</v>
      </c>
      <c r="N32" s="17">
        <f>'廃棄物事業経費（市町村）'!AO32</f>
        <v>0</v>
      </c>
      <c r="O32" s="17">
        <f>'廃棄物事業経費（市町村）'!AP32</f>
        <v>0</v>
      </c>
      <c r="P32" s="17">
        <f>'廃棄物事業経費（市町村）'!AQ32</f>
        <v>101</v>
      </c>
      <c r="Q32" s="17">
        <f>'廃棄物事業経費（市町村）'!AR32</f>
        <v>0</v>
      </c>
      <c r="R32" s="17">
        <f>'廃棄物事業経費（市町村）'!AS32</f>
        <v>53188</v>
      </c>
      <c r="S32" s="17">
        <f>'廃棄物事業経費（市町村）'!AT32</f>
        <v>0</v>
      </c>
      <c r="T32" s="17">
        <f>'廃棄物事業経費（市町村）'!AU32</f>
        <v>72443</v>
      </c>
      <c r="U32" s="17">
        <f>'廃棄物事業経費（市町村）'!AV32</f>
        <v>5229</v>
      </c>
      <c r="V32" s="17">
        <f t="shared" si="4"/>
        <v>58748</v>
      </c>
      <c r="W32" s="17">
        <f t="shared" si="5"/>
        <v>0</v>
      </c>
      <c r="X32" s="17">
        <f t="shared" si="6"/>
        <v>0</v>
      </c>
      <c r="Y32" s="17">
        <f>'廃棄物事業経費（市町村）'!AZ32</f>
        <v>0</v>
      </c>
      <c r="Z32" s="17">
        <f>'廃棄物事業経費（市町村）'!BA32</f>
        <v>0</v>
      </c>
      <c r="AA32" s="17">
        <f>'廃棄物事業経費（市町村）'!BB32</f>
        <v>0</v>
      </c>
      <c r="AB32" s="17">
        <f>'廃棄物事業経費（市町村）'!BC32</f>
        <v>0</v>
      </c>
      <c r="AC32" s="17">
        <f>'廃棄物事業経費（市町村）'!BD32</f>
        <v>0</v>
      </c>
      <c r="AD32" s="17">
        <f t="shared" si="7"/>
        <v>83133</v>
      </c>
      <c r="AE32" s="17">
        <f>'廃棄物事業経費（市町村）'!BF32</f>
        <v>0</v>
      </c>
      <c r="AF32" s="75">
        <f t="shared" si="8"/>
        <v>0</v>
      </c>
      <c r="AG32" s="17">
        <f>'廃棄物事業経費（市町村）'!BH32</f>
        <v>0</v>
      </c>
      <c r="AH32" s="17">
        <f>'廃棄物事業経費（市町村）'!BI32</f>
        <v>0</v>
      </c>
      <c r="AI32" s="17">
        <f>'廃棄物事業経費（市町村）'!BJ32</f>
        <v>0</v>
      </c>
      <c r="AJ32" s="17">
        <f>'廃棄物事業経費（市町村）'!BK32</f>
        <v>0</v>
      </c>
      <c r="AK32" s="17">
        <f>'廃棄物事業経費（市町村）'!BL32</f>
        <v>83133</v>
      </c>
      <c r="AL32" s="17">
        <f>'廃棄物事業経費（市町村）'!BM32</f>
        <v>0</v>
      </c>
      <c r="AM32" s="17">
        <f>'廃棄物事業経費（市町村）'!BN32</f>
        <v>28262</v>
      </c>
      <c r="AN32" s="17">
        <f>'廃棄物事業経費（市町村）'!BO32</f>
        <v>16056</v>
      </c>
      <c r="AO32" s="17">
        <f t="shared" si="9"/>
        <v>99189</v>
      </c>
      <c r="AP32" s="17">
        <f t="shared" si="23"/>
        <v>0</v>
      </c>
      <c r="AQ32" s="17">
        <f t="shared" si="23"/>
        <v>0</v>
      </c>
      <c r="AR32" s="17">
        <f t="shared" si="23"/>
        <v>0</v>
      </c>
      <c r="AS32" s="17">
        <f t="shared" si="23"/>
        <v>0</v>
      </c>
      <c r="AT32" s="17">
        <f t="shared" si="10"/>
        <v>0</v>
      </c>
      <c r="AU32" s="17">
        <f t="shared" si="11"/>
        <v>0</v>
      </c>
      <c r="AV32" s="17">
        <f t="shared" si="11"/>
        <v>21813</v>
      </c>
      <c r="AW32" s="17">
        <f t="shared" si="24"/>
        <v>136652</v>
      </c>
      <c r="AX32" s="17">
        <f t="shared" si="13"/>
        <v>230</v>
      </c>
      <c r="AY32" s="17">
        <f t="shared" si="14"/>
        <v>101</v>
      </c>
      <c r="AZ32" s="17">
        <f t="shared" si="15"/>
        <v>0</v>
      </c>
      <c r="BA32" s="17">
        <f t="shared" si="16"/>
        <v>0</v>
      </c>
      <c r="BB32" s="17">
        <f t="shared" si="17"/>
        <v>101</v>
      </c>
      <c r="BC32" s="17">
        <f t="shared" si="18"/>
        <v>0</v>
      </c>
      <c r="BD32" s="17">
        <f t="shared" si="19"/>
        <v>136321</v>
      </c>
      <c r="BE32" s="17">
        <f t="shared" si="20"/>
        <v>0</v>
      </c>
      <c r="BF32" s="17">
        <f t="shared" si="20"/>
        <v>100705</v>
      </c>
      <c r="BG32" s="17">
        <f t="shared" si="21"/>
        <v>21285</v>
      </c>
      <c r="BH32" s="17">
        <f t="shared" si="22"/>
        <v>157937</v>
      </c>
    </row>
    <row r="33" spans="1:60" ht="13.5">
      <c r="A33" s="74" t="s">
        <v>78</v>
      </c>
      <c r="B33" s="74" t="s">
        <v>12</v>
      </c>
      <c r="C33" s="101" t="s">
        <v>13</v>
      </c>
      <c r="D33" s="17">
        <f t="shared" si="0"/>
        <v>0</v>
      </c>
      <c r="E33" s="17">
        <f t="shared" si="1"/>
        <v>0</v>
      </c>
      <c r="F33" s="17">
        <f>'廃棄物事業経費（市町村）'!AG33</f>
        <v>0</v>
      </c>
      <c r="G33" s="17">
        <f>'廃棄物事業経費（市町村）'!AH33</f>
        <v>0</v>
      </c>
      <c r="H33" s="17">
        <f>'廃棄物事業経費（市町村）'!AI33</f>
        <v>0</v>
      </c>
      <c r="I33" s="17">
        <f>'廃棄物事業経費（市町村）'!AJ33</f>
        <v>0</v>
      </c>
      <c r="J33" s="17">
        <f>'廃棄物事業経費（市町村）'!AK33</f>
        <v>0</v>
      </c>
      <c r="K33" s="17">
        <f t="shared" si="2"/>
        <v>365003</v>
      </c>
      <c r="L33" s="17">
        <f>'廃棄物事業経費（市町村）'!AM33</f>
        <v>125941</v>
      </c>
      <c r="M33" s="75">
        <f t="shared" si="3"/>
        <v>142048</v>
      </c>
      <c r="N33" s="17">
        <f>'廃棄物事業経費（市町村）'!AO33</f>
        <v>0</v>
      </c>
      <c r="O33" s="17">
        <f>'廃棄物事業経費（市町村）'!AP33</f>
        <v>133534</v>
      </c>
      <c r="P33" s="17">
        <f>'廃棄物事業経費（市町村）'!AQ33</f>
        <v>8514</v>
      </c>
      <c r="Q33" s="17">
        <f>'廃棄物事業経費（市町村）'!AR33</f>
        <v>0</v>
      </c>
      <c r="R33" s="17">
        <f>'廃棄物事業経費（市町村）'!AS33</f>
        <v>87854</v>
      </c>
      <c r="S33" s="17">
        <f>'廃棄物事業経費（市町村）'!AT33</f>
        <v>9160</v>
      </c>
      <c r="T33" s="17">
        <f>'廃棄物事業経費（市町村）'!AU33</f>
        <v>216397</v>
      </c>
      <c r="U33" s="17">
        <f>'廃棄物事業経費（市町村）'!AV33</f>
        <v>46232</v>
      </c>
      <c r="V33" s="17">
        <f t="shared" si="4"/>
        <v>411235</v>
      </c>
      <c r="W33" s="17">
        <f t="shared" si="5"/>
        <v>0</v>
      </c>
      <c r="X33" s="17">
        <f t="shared" si="6"/>
        <v>0</v>
      </c>
      <c r="Y33" s="17">
        <f>'廃棄物事業経費（市町村）'!AZ33</f>
        <v>0</v>
      </c>
      <c r="Z33" s="17">
        <f>'廃棄物事業経費（市町村）'!BA33</f>
        <v>0</v>
      </c>
      <c r="AA33" s="17">
        <f>'廃棄物事業経費（市町村）'!BB33</f>
        <v>0</v>
      </c>
      <c r="AB33" s="17">
        <f>'廃棄物事業経費（市町村）'!BC33</f>
        <v>0</v>
      </c>
      <c r="AC33" s="17">
        <f>'廃棄物事業経費（市町村）'!BD33</f>
        <v>0</v>
      </c>
      <c r="AD33" s="17">
        <f t="shared" si="7"/>
        <v>194902</v>
      </c>
      <c r="AE33" s="17">
        <f>'廃棄物事業経費（市町村）'!BF33</f>
        <v>55044</v>
      </c>
      <c r="AF33" s="75">
        <f t="shared" si="8"/>
        <v>136915</v>
      </c>
      <c r="AG33" s="17">
        <f>'廃棄物事業経費（市町村）'!BH33</f>
        <v>0</v>
      </c>
      <c r="AH33" s="17">
        <f>'廃棄物事業経費（市町村）'!BI33</f>
        <v>136915</v>
      </c>
      <c r="AI33" s="17">
        <f>'廃棄物事業経費（市町村）'!BJ33</f>
        <v>0</v>
      </c>
      <c r="AJ33" s="17">
        <f>'廃棄物事業経費（市町村）'!BK33</f>
        <v>0</v>
      </c>
      <c r="AK33" s="17">
        <f>'廃棄物事業経費（市町村）'!BL33</f>
        <v>0</v>
      </c>
      <c r="AL33" s="17">
        <f>'廃棄物事業経費（市町村）'!BM33</f>
        <v>2943</v>
      </c>
      <c r="AM33" s="17">
        <f>'廃棄物事業経費（市町村）'!BN33</f>
        <v>117456</v>
      </c>
      <c r="AN33" s="17">
        <f>'廃棄物事業経費（市町村）'!BO33</f>
        <v>0</v>
      </c>
      <c r="AO33" s="17">
        <f t="shared" si="9"/>
        <v>194902</v>
      </c>
      <c r="AP33" s="17">
        <f t="shared" si="23"/>
        <v>0</v>
      </c>
      <c r="AQ33" s="17">
        <f t="shared" si="23"/>
        <v>0</v>
      </c>
      <c r="AR33" s="17">
        <f t="shared" si="23"/>
        <v>0</v>
      </c>
      <c r="AS33" s="17">
        <f t="shared" si="23"/>
        <v>0</v>
      </c>
      <c r="AT33" s="17">
        <f t="shared" si="10"/>
        <v>0</v>
      </c>
      <c r="AU33" s="17">
        <f t="shared" si="11"/>
        <v>0</v>
      </c>
      <c r="AV33" s="17">
        <f t="shared" si="11"/>
        <v>0</v>
      </c>
      <c r="AW33" s="17">
        <f t="shared" si="24"/>
        <v>559905</v>
      </c>
      <c r="AX33" s="17">
        <f t="shared" si="13"/>
        <v>180985</v>
      </c>
      <c r="AY33" s="17">
        <f t="shared" si="14"/>
        <v>278963</v>
      </c>
      <c r="AZ33" s="17">
        <f t="shared" si="15"/>
        <v>0</v>
      </c>
      <c r="BA33" s="17">
        <f t="shared" si="16"/>
        <v>270449</v>
      </c>
      <c r="BB33" s="17">
        <f t="shared" si="17"/>
        <v>8514</v>
      </c>
      <c r="BC33" s="17">
        <f t="shared" si="18"/>
        <v>0</v>
      </c>
      <c r="BD33" s="17">
        <f t="shared" si="19"/>
        <v>87854</v>
      </c>
      <c r="BE33" s="17">
        <f t="shared" si="20"/>
        <v>12103</v>
      </c>
      <c r="BF33" s="17">
        <f t="shared" si="20"/>
        <v>333853</v>
      </c>
      <c r="BG33" s="17">
        <f t="shared" si="21"/>
        <v>46232</v>
      </c>
      <c r="BH33" s="17">
        <f t="shared" si="22"/>
        <v>606137</v>
      </c>
    </row>
    <row r="34" spans="1:60" ht="13.5">
      <c r="A34" s="74" t="s">
        <v>78</v>
      </c>
      <c r="B34" s="102" t="s">
        <v>229</v>
      </c>
      <c r="C34" s="101" t="s">
        <v>225</v>
      </c>
      <c r="D34" s="17">
        <f aca="true" t="shared" si="25" ref="D34:D45">E34+I34</f>
        <v>26855</v>
      </c>
      <c r="E34" s="17">
        <f aca="true" t="shared" si="26" ref="E34:E45">SUM(F34:H34)</f>
        <v>26855</v>
      </c>
      <c r="F34" s="17">
        <f>'廃棄物事業経費（組合）'!AG7</f>
        <v>26855</v>
      </c>
      <c r="G34" s="17">
        <f>'廃棄物事業経費（組合）'!AH7</f>
        <v>0</v>
      </c>
      <c r="H34" s="17">
        <f>'廃棄物事業経費（組合）'!AI7</f>
        <v>0</v>
      </c>
      <c r="I34" s="17">
        <f>'廃棄物事業経費（組合）'!AJ7</f>
        <v>0</v>
      </c>
      <c r="J34" s="17" t="str">
        <f>'廃棄物事業経費（組合）'!AK7</f>
        <v>－</v>
      </c>
      <c r="K34" s="17">
        <f aca="true" t="shared" si="27" ref="K34:K45">L34+M34+Q34+R34+S34</f>
        <v>735894</v>
      </c>
      <c r="L34" s="17">
        <f>'廃棄物事業経費（組合）'!AM7</f>
        <v>130537</v>
      </c>
      <c r="M34" s="75">
        <f aca="true" t="shared" si="28" ref="M34:M45">SUM(N34:P34)</f>
        <v>190912</v>
      </c>
      <c r="N34" s="17">
        <f>'廃棄物事業経費（組合）'!AO7</f>
        <v>0</v>
      </c>
      <c r="O34" s="17">
        <f>'廃棄物事業経費（組合）'!AP7</f>
        <v>190912</v>
      </c>
      <c r="P34" s="17">
        <f>'廃棄物事業経費（組合）'!AQ7</f>
        <v>0</v>
      </c>
      <c r="Q34" s="17">
        <f>'廃棄物事業経費（組合）'!AR7</f>
        <v>1260</v>
      </c>
      <c r="R34" s="17">
        <f>'廃棄物事業経費（組合）'!AS7</f>
        <v>413185</v>
      </c>
      <c r="S34" s="17">
        <f>'廃棄物事業経費（組合）'!AT7</f>
        <v>0</v>
      </c>
      <c r="T34" s="17" t="str">
        <f>'廃棄物事業経費（組合）'!AU7</f>
        <v>－</v>
      </c>
      <c r="U34" s="17">
        <f>'廃棄物事業経費（組合）'!AV7</f>
        <v>0</v>
      </c>
      <c r="V34" s="17">
        <f aca="true" t="shared" si="29" ref="V34:V45">D34+K34+U34</f>
        <v>762749</v>
      </c>
      <c r="W34" s="17">
        <f aca="true" t="shared" si="30" ref="W34:W45">X34+AB34</f>
        <v>0</v>
      </c>
      <c r="X34" s="17">
        <f aca="true" t="shared" si="31" ref="X34:X45">SUM(Y34:AA34)</f>
        <v>0</v>
      </c>
      <c r="Y34" s="17">
        <f>'廃棄物事業経費（組合）'!AZ7</f>
        <v>0</v>
      </c>
      <c r="Z34" s="17">
        <f>'廃棄物事業経費（組合）'!BA7</f>
        <v>0</v>
      </c>
      <c r="AA34" s="17">
        <f>'廃棄物事業経費（組合）'!BB7</f>
        <v>0</v>
      </c>
      <c r="AB34" s="17">
        <f>'廃棄物事業経費（組合）'!BC7</f>
        <v>0</v>
      </c>
      <c r="AC34" s="17" t="str">
        <f>'廃棄物事業経費（組合）'!BD7</f>
        <v>－</v>
      </c>
      <c r="AD34" s="17">
        <f aca="true" t="shared" si="32" ref="AD34:AD45">AE34+AF34+AJ34+AK34+AL34</f>
        <v>120218</v>
      </c>
      <c r="AE34" s="17">
        <f>'廃棄物事業経費（組合）'!BF7</f>
        <v>38858</v>
      </c>
      <c r="AF34" s="75">
        <f aca="true" t="shared" si="33" ref="AF34:AF45">SUM(AG34:AI34)</f>
        <v>43400</v>
      </c>
      <c r="AG34" s="17">
        <f>'廃棄物事業経費（組合）'!BH7</f>
        <v>0</v>
      </c>
      <c r="AH34" s="17">
        <f>'廃棄物事業経費（組合）'!BI7</f>
        <v>43400</v>
      </c>
      <c r="AI34" s="17">
        <f>'廃棄物事業経費（組合）'!BJ7</f>
        <v>0</v>
      </c>
      <c r="AJ34" s="17">
        <f>'廃棄物事業経費（組合）'!BK7</f>
        <v>0</v>
      </c>
      <c r="AK34" s="17">
        <f>'廃棄物事業経費（組合）'!BL7</f>
        <v>37960</v>
      </c>
      <c r="AL34" s="17">
        <f>'廃棄物事業経費（組合）'!BM7</f>
        <v>0</v>
      </c>
      <c r="AM34" s="17" t="str">
        <f>'廃棄物事業経費（組合）'!BN7</f>
        <v>－</v>
      </c>
      <c r="AN34" s="17">
        <f>'廃棄物事業経費（組合）'!BO7</f>
        <v>11778</v>
      </c>
      <c r="AO34" s="17">
        <f aca="true" t="shared" si="34" ref="AO34:AO45">W34+AD34+AN34</f>
        <v>131996</v>
      </c>
      <c r="AP34" s="17">
        <f aca="true" t="shared" si="35" ref="AP34:AS43">D34+W34</f>
        <v>26855</v>
      </c>
      <c r="AQ34" s="17">
        <f t="shared" si="35"/>
        <v>26855</v>
      </c>
      <c r="AR34" s="17">
        <f t="shared" si="35"/>
        <v>26855</v>
      </c>
      <c r="AS34" s="17">
        <f t="shared" si="35"/>
        <v>0</v>
      </c>
      <c r="AT34" s="17">
        <f aca="true" t="shared" si="36" ref="AT34:AT45">H34+AA34</f>
        <v>0</v>
      </c>
      <c r="AU34" s="17">
        <f aca="true" t="shared" si="37" ref="AU34:AU45">I34+AB34</f>
        <v>0</v>
      </c>
      <c r="AV34" s="75" t="s">
        <v>151</v>
      </c>
      <c r="AW34" s="17">
        <f t="shared" si="24"/>
        <v>856112</v>
      </c>
      <c r="AX34" s="17">
        <f aca="true" t="shared" si="38" ref="AX34:AX45">L34+AE34</f>
        <v>169395</v>
      </c>
      <c r="AY34" s="17">
        <f aca="true" t="shared" si="39" ref="AY34:AY45">M34+AF34</f>
        <v>234312</v>
      </c>
      <c r="AZ34" s="17">
        <f aca="true" t="shared" si="40" ref="AZ34:AZ45">N34+AG34</f>
        <v>0</v>
      </c>
      <c r="BA34" s="17">
        <f aca="true" t="shared" si="41" ref="BA34:BA45">O34+AH34</f>
        <v>234312</v>
      </c>
      <c r="BB34" s="17">
        <f aca="true" t="shared" si="42" ref="BB34:BB45">P34+AI34</f>
        <v>0</v>
      </c>
      <c r="BC34" s="17">
        <f aca="true" t="shared" si="43" ref="BC34:BC45">Q34+AJ34</f>
        <v>1260</v>
      </c>
      <c r="BD34" s="17">
        <f aca="true" t="shared" si="44" ref="BD34:BD45">R34+AK34</f>
        <v>451145</v>
      </c>
      <c r="BE34" s="17">
        <f aca="true" t="shared" si="45" ref="BE34:BE45">S34+AL34</f>
        <v>0</v>
      </c>
      <c r="BF34" s="75" t="s">
        <v>151</v>
      </c>
      <c r="BG34" s="17">
        <f aca="true" t="shared" si="46" ref="BG34:BG45">U34+AN34</f>
        <v>11778</v>
      </c>
      <c r="BH34" s="17">
        <f aca="true" t="shared" si="47" ref="BH34:BH45">V34+AO34</f>
        <v>894745</v>
      </c>
    </row>
    <row r="35" spans="1:60" ht="13.5">
      <c r="A35" s="74" t="s">
        <v>78</v>
      </c>
      <c r="B35" s="102" t="s">
        <v>230</v>
      </c>
      <c r="C35" s="101" t="s">
        <v>226</v>
      </c>
      <c r="D35" s="17">
        <f t="shared" si="25"/>
        <v>73818</v>
      </c>
      <c r="E35" s="17">
        <f t="shared" si="26"/>
        <v>73818</v>
      </c>
      <c r="F35" s="17">
        <f>'廃棄物事業経費（組合）'!AG8</f>
        <v>73818</v>
      </c>
      <c r="G35" s="17">
        <f>'廃棄物事業経費（組合）'!AH8</f>
        <v>0</v>
      </c>
      <c r="H35" s="17">
        <f>'廃棄物事業経費（組合）'!AI8</f>
        <v>0</v>
      </c>
      <c r="I35" s="17">
        <f>'廃棄物事業経費（組合）'!AJ8</f>
        <v>0</v>
      </c>
      <c r="J35" s="17" t="str">
        <f>'廃棄物事業経費（組合）'!AK8</f>
        <v>－</v>
      </c>
      <c r="K35" s="17">
        <f t="shared" si="27"/>
        <v>12428</v>
      </c>
      <c r="L35" s="17">
        <f>'廃棄物事業経費（組合）'!AM8</f>
        <v>11236</v>
      </c>
      <c r="M35" s="75">
        <f t="shared" si="28"/>
        <v>0</v>
      </c>
      <c r="N35" s="17">
        <f>'廃棄物事業経費（組合）'!AO8</f>
        <v>0</v>
      </c>
      <c r="O35" s="17">
        <f>'廃棄物事業経費（組合）'!AP8</f>
        <v>0</v>
      </c>
      <c r="P35" s="17">
        <f>'廃棄物事業経費（組合）'!AQ8</f>
        <v>0</v>
      </c>
      <c r="Q35" s="17">
        <f>'廃棄物事業経費（組合）'!AR8</f>
        <v>0</v>
      </c>
      <c r="R35" s="17">
        <f>'廃棄物事業経費（組合）'!AS8</f>
        <v>0</v>
      </c>
      <c r="S35" s="17">
        <f>'廃棄物事業経費（組合）'!AT8</f>
        <v>1192</v>
      </c>
      <c r="T35" s="17" t="str">
        <f>'廃棄物事業経費（組合）'!AU8</f>
        <v>－</v>
      </c>
      <c r="U35" s="17">
        <f>'廃棄物事業経費（組合）'!AV8</f>
        <v>62421</v>
      </c>
      <c r="V35" s="17">
        <f t="shared" si="29"/>
        <v>148667</v>
      </c>
      <c r="W35" s="17">
        <f t="shared" si="30"/>
        <v>16275</v>
      </c>
      <c r="X35" s="17">
        <f t="shared" si="31"/>
        <v>16275</v>
      </c>
      <c r="Y35" s="17">
        <f>'廃棄物事業経費（組合）'!AZ8</f>
        <v>16275</v>
      </c>
      <c r="Z35" s="17">
        <f>'廃棄物事業経費（組合）'!BA8</f>
        <v>0</v>
      </c>
      <c r="AA35" s="17">
        <f>'廃棄物事業経費（組合）'!BB8</f>
        <v>0</v>
      </c>
      <c r="AB35" s="17">
        <f>'廃棄物事業経費（組合）'!BC8</f>
        <v>0</v>
      </c>
      <c r="AC35" s="17" t="str">
        <f>'廃棄物事業経費（組合）'!BD8</f>
        <v>－</v>
      </c>
      <c r="AD35" s="17">
        <f t="shared" si="32"/>
        <v>59207</v>
      </c>
      <c r="AE35" s="17">
        <f>'廃棄物事業経費（組合）'!BF8</f>
        <v>7064</v>
      </c>
      <c r="AF35" s="75">
        <f t="shared" si="33"/>
        <v>10799</v>
      </c>
      <c r="AG35" s="17">
        <f>'廃棄物事業経費（組合）'!BH8</f>
        <v>0</v>
      </c>
      <c r="AH35" s="17">
        <f>'廃棄物事業経費（組合）'!BI8</f>
        <v>10799</v>
      </c>
      <c r="AI35" s="17">
        <f>'廃棄物事業経費（組合）'!BJ8</f>
        <v>0</v>
      </c>
      <c r="AJ35" s="17">
        <f>'廃棄物事業経費（組合）'!BK8</f>
        <v>0</v>
      </c>
      <c r="AK35" s="17">
        <f>'廃棄物事業経費（組合）'!BL8</f>
        <v>41296</v>
      </c>
      <c r="AL35" s="17">
        <f>'廃棄物事業経費（組合）'!BM8</f>
        <v>48</v>
      </c>
      <c r="AM35" s="17" t="str">
        <f>'廃棄物事業経費（組合）'!BN8</f>
        <v>－</v>
      </c>
      <c r="AN35" s="17">
        <f>'廃棄物事業経費（組合）'!BO8</f>
        <v>39241</v>
      </c>
      <c r="AO35" s="17">
        <f t="shared" si="34"/>
        <v>114723</v>
      </c>
      <c r="AP35" s="17">
        <f t="shared" si="35"/>
        <v>90093</v>
      </c>
      <c r="AQ35" s="17">
        <f t="shared" si="35"/>
        <v>90093</v>
      </c>
      <c r="AR35" s="17">
        <f t="shared" si="35"/>
        <v>90093</v>
      </c>
      <c r="AS35" s="17">
        <f t="shared" si="35"/>
        <v>0</v>
      </c>
      <c r="AT35" s="17">
        <f t="shared" si="36"/>
        <v>0</v>
      </c>
      <c r="AU35" s="17">
        <f t="shared" si="37"/>
        <v>0</v>
      </c>
      <c r="AV35" s="75" t="s">
        <v>151</v>
      </c>
      <c r="AW35" s="17">
        <f t="shared" si="24"/>
        <v>71635</v>
      </c>
      <c r="AX35" s="17">
        <f t="shared" si="38"/>
        <v>18300</v>
      </c>
      <c r="AY35" s="17">
        <f t="shared" si="39"/>
        <v>10799</v>
      </c>
      <c r="AZ35" s="17">
        <f t="shared" si="40"/>
        <v>0</v>
      </c>
      <c r="BA35" s="17">
        <f t="shared" si="41"/>
        <v>10799</v>
      </c>
      <c r="BB35" s="17">
        <f t="shared" si="42"/>
        <v>0</v>
      </c>
      <c r="BC35" s="17">
        <f t="shared" si="43"/>
        <v>0</v>
      </c>
      <c r="BD35" s="17">
        <f t="shared" si="44"/>
        <v>41296</v>
      </c>
      <c r="BE35" s="17">
        <f t="shared" si="45"/>
        <v>1240</v>
      </c>
      <c r="BF35" s="75" t="s">
        <v>151</v>
      </c>
      <c r="BG35" s="17">
        <f t="shared" si="46"/>
        <v>101662</v>
      </c>
      <c r="BH35" s="17">
        <f t="shared" si="47"/>
        <v>263390</v>
      </c>
    </row>
    <row r="36" spans="1:60" ht="13.5">
      <c r="A36" s="74" t="s">
        <v>78</v>
      </c>
      <c r="B36" s="102" t="s">
        <v>231</v>
      </c>
      <c r="C36" s="101" t="s">
        <v>227</v>
      </c>
      <c r="D36" s="17">
        <f t="shared" si="25"/>
        <v>0</v>
      </c>
      <c r="E36" s="17">
        <f t="shared" si="26"/>
        <v>0</v>
      </c>
      <c r="F36" s="17">
        <f>'廃棄物事業経費（組合）'!AG9</f>
        <v>0</v>
      </c>
      <c r="G36" s="17">
        <f>'廃棄物事業経費（組合）'!AH9</f>
        <v>0</v>
      </c>
      <c r="H36" s="17">
        <f>'廃棄物事業経費（組合）'!AI9</f>
        <v>0</v>
      </c>
      <c r="I36" s="17">
        <f>'廃棄物事業経費（組合）'!AJ9</f>
        <v>0</v>
      </c>
      <c r="J36" s="17" t="str">
        <f>'廃棄物事業経費（組合）'!AK9</f>
        <v>－</v>
      </c>
      <c r="K36" s="17">
        <f t="shared" si="27"/>
        <v>162638</v>
      </c>
      <c r="L36" s="17">
        <f>'廃棄物事業経費（組合）'!AM9</f>
        <v>17644</v>
      </c>
      <c r="M36" s="75">
        <f t="shared" si="28"/>
        <v>109541</v>
      </c>
      <c r="N36" s="17">
        <f>'廃棄物事業経費（組合）'!AO9</f>
        <v>0</v>
      </c>
      <c r="O36" s="17">
        <f>'廃棄物事業経費（組合）'!AP9</f>
        <v>102264</v>
      </c>
      <c r="P36" s="17">
        <f>'廃棄物事業経費（組合）'!AQ9</f>
        <v>7277</v>
      </c>
      <c r="Q36" s="17">
        <f>'廃棄物事業経費（組合）'!AR9</f>
        <v>2200</v>
      </c>
      <c r="R36" s="17">
        <f>'廃棄物事業経費（組合）'!AS9</f>
        <v>33253</v>
      </c>
      <c r="S36" s="17">
        <f>'廃棄物事業経費（組合）'!AT9</f>
        <v>0</v>
      </c>
      <c r="T36" s="17" t="str">
        <f>'廃棄物事業経費（組合）'!AU9</f>
        <v>－</v>
      </c>
      <c r="U36" s="17">
        <f>'廃棄物事業経費（組合）'!AV9</f>
        <v>0</v>
      </c>
      <c r="V36" s="17">
        <f t="shared" si="29"/>
        <v>162638</v>
      </c>
      <c r="W36" s="17">
        <f t="shared" si="30"/>
        <v>0</v>
      </c>
      <c r="X36" s="17">
        <f t="shared" si="31"/>
        <v>0</v>
      </c>
      <c r="Y36" s="17">
        <f>'廃棄物事業経費（組合）'!AZ9</f>
        <v>0</v>
      </c>
      <c r="Z36" s="17">
        <f>'廃棄物事業経費（組合）'!BA9</f>
        <v>0</v>
      </c>
      <c r="AA36" s="17">
        <f>'廃棄物事業経費（組合）'!BB9</f>
        <v>0</v>
      </c>
      <c r="AB36" s="17">
        <f>'廃棄物事業経費（組合）'!BC9</f>
        <v>0</v>
      </c>
      <c r="AC36" s="17" t="str">
        <f>'廃棄物事業経費（組合）'!BD9</f>
        <v>－</v>
      </c>
      <c r="AD36" s="17">
        <f t="shared" si="32"/>
        <v>79607</v>
      </c>
      <c r="AE36" s="17">
        <f>'廃棄物事業経費（組合）'!BF9</f>
        <v>12306</v>
      </c>
      <c r="AF36" s="75">
        <f t="shared" si="33"/>
        <v>56880</v>
      </c>
      <c r="AG36" s="17">
        <f>'廃棄物事業経費（組合）'!BH9</f>
        <v>0</v>
      </c>
      <c r="AH36" s="17">
        <f>'廃棄物事業経費（組合）'!BI9</f>
        <v>56780</v>
      </c>
      <c r="AI36" s="17">
        <f>'廃棄物事業経費（組合）'!BJ9</f>
        <v>100</v>
      </c>
      <c r="AJ36" s="17">
        <f>'廃棄物事業経費（組合）'!BK9</f>
        <v>0</v>
      </c>
      <c r="AK36" s="17">
        <f>'廃棄物事業経費（組合）'!BL9</f>
        <v>10421</v>
      </c>
      <c r="AL36" s="17">
        <f>'廃棄物事業経費（組合）'!BM9</f>
        <v>0</v>
      </c>
      <c r="AM36" s="17" t="str">
        <f>'廃棄物事業経費（組合）'!BN9</f>
        <v>－</v>
      </c>
      <c r="AN36" s="17">
        <f>'廃棄物事業経費（組合）'!BO9</f>
        <v>0</v>
      </c>
      <c r="AO36" s="17">
        <f t="shared" si="34"/>
        <v>79607</v>
      </c>
      <c r="AP36" s="17">
        <f t="shared" si="35"/>
        <v>0</v>
      </c>
      <c r="AQ36" s="17">
        <f t="shared" si="35"/>
        <v>0</v>
      </c>
      <c r="AR36" s="17">
        <f t="shared" si="35"/>
        <v>0</v>
      </c>
      <c r="AS36" s="17">
        <f t="shared" si="35"/>
        <v>0</v>
      </c>
      <c r="AT36" s="17">
        <f t="shared" si="36"/>
        <v>0</v>
      </c>
      <c r="AU36" s="17">
        <f t="shared" si="37"/>
        <v>0</v>
      </c>
      <c r="AV36" s="75" t="s">
        <v>151</v>
      </c>
      <c r="AW36" s="17">
        <f t="shared" si="24"/>
        <v>242245</v>
      </c>
      <c r="AX36" s="17">
        <f t="shared" si="38"/>
        <v>29950</v>
      </c>
      <c r="AY36" s="17">
        <f t="shared" si="39"/>
        <v>166421</v>
      </c>
      <c r="AZ36" s="17">
        <f t="shared" si="40"/>
        <v>0</v>
      </c>
      <c r="BA36" s="17">
        <f t="shared" si="41"/>
        <v>159044</v>
      </c>
      <c r="BB36" s="17">
        <f t="shared" si="42"/>
        <v>7377</v>
      </c>
      <c r="BC36" s="17">
        <f t="shared" si="43"/>
        <v>2200</v>
      </c>
      <c r="BD36" s="17">
        <f t="shared" si="44"/>
        <v>43674</v>
      </c>
      <c r="BE36" s="17">
        <f t="shared" si="45"/>
        <v>0</v>
      </c>
      <c r="BF36" s="75" t="s">
        <v>151</v>
      </c>
      <c r="BG36" s="17">
        <f t="shared" si="46"/>
        <v>0</v>
      </c>
      <c r="BH36" s="17">
        <f t="shared" si="47"/>
        <v>242245</v>
      </c>
    </row>
    <row r="37" spans="1:60" ht="13.5">
      <c r="A37" s="74" t="s">
        <v>78</v>
      </c>
      <c r="B37" s="102" t="s">
        <v>232</v>
      </c>
      <c r="C37" s="101" t="s">
        <v>228</v>
      </c>
      <c r="D37" s="17">
        <f t="shared" si="25"/>
        <v>4919</v>
      </c>
      <c r="E37" s="17">
        <f t="shared" si="26"/>
        <v>4919</v>
      </c>
      <c r="F37" s="17">
        <f>'廃棄物事業経費（組合）'!AG10</f>
        <v>4919</v>
      </c>
      <c r="G37" s="17">
        <f>'廃棄物事業経費（組合）'!AH10</f>
        <v>0</v>
      </c>
      <c r="H37" s="17">
        <f>'廃棄物事業経費（組合）'!AI10</f>
        <v>0</v>
      </c>
      <c r="I37" s="17">
        <f>'廃棄物事業経費（組合）'!AJ10</f>
        <v>0</v>
      </c>
      <c r="J37" s="17" t="str">
        <f>'廃棄物事業経費（組合）'!AK10</f>
        <v>－</v>
      </c>
      <c r="K37" s="17">
        <f t="shared" si="27"/>
        <v>81735</v>
      </c>
      <c r="L37" s="17">
        <f>'廃棄物事業経費（組合）'!AM10</f>
        <v>21290</v>
      </c>
      <c r="M37" s="75">
        <f t="shared" si="28"/>
        <v>58443</v>
      </c>
      <c r="N37" s="17">
        <f>'廃棄物事業経費（組合）'!AO10</f>
        <v>5237</v>
      </c>
      <c r="O37" s="17">
        <f>'廃棄物事業経費（組合）'!AP10</f>
        <v>24264</v>
      </c>
      <c r="P37" s="17">
        <f>'廃棄物事業経費（組合）'!AQ10</f>
        <v>28942</v>
      </c>
      <c r="Q37" s="17">
        <f>'廃棄物事業経費（組合）'!AR10</f>
        <v>0</v>
      </c>
      <c r="R37" s="17">
        <f>'廃棄物事業経費（組合）'!AS10</f>
        <v>2002</v>
      </c>
      <c r="S37" s="17">
        <f>'廃棄物事業経費（組合）'!AT10</f>
        <v>0</v>
      </c>
      <c r="T37" s="17" t="str">
        <f>'廃棄物事業経費（組合）'!AU10</f>
        <v>－</v>
      </c>
      <c r="U37" s="17">
        <f>'廃棄物事業経費（組合）'!AV10</f>
        <v>500</v>
      </c>
      <c r="V37" s="17">
        <f t="shared" si="29"/>
        <v>87154</v>
      </c>
      <c r="W37" s="17">
        <f t="shared" si="30"/>
        <v>0</v>
      </c>
      <c r="X37" s="17">
        <f t="shared" si="31"/>
        <v>0</v>
      </c>
      <c r="Y37" s="17">
        <f>'廃棄物事業経費（組合）'!AZ10</f>
        <v>0</v>
      </c>
      <c r="Z37" s="17">
        <f>'廃棄物事業経費（組合）'!BA10</f>
        <v>0</v>
      </c>
      <c r="AA37" s="17">
        <f>'廃棄物事業経費（組合）'!BB10</f>
        <v>0</v>
      </c>
      <c r="AB37" s="17">
        <f>'廃棄物事業経費（組合）'!BC10</f>
        <v>0</v>
      </c>
      <c r="AC37" s="17" t="str">
        <f>'廃棄物事業経費（組合）'!BD10</f>
        <v>－</v>
      </c>
      <c r="AD37" s="17">
        <f t="shared" si="32"/>
        <v>45717</v>
      </c>
      <c r="AE37" s="17">
        <f>'廃棄物事業経費（組合）'!BF10</f>
        <v>10566</v>
      </c>
      <c r="AF37" s="75">
        <f t="shared" si="33"/>
        <v>32019</v>
      </c>
      <c r="AG37" s="17">
        <f>'廃棄物事業経費（組合）'!BH10</f>
        <v>12038</v>
      </c>
      <c r="AH37" s="17">
        <f>'廃棄物事業経費（組合）'!BI10</f>
        <v>19981</v>
      </c>
      <c r="AI37" s="17">
        <f>'廃棄物事業経費（組合）'!BJ10</f>
        <v>0</v>
      </c>
      <c r="AJ37" s="17">
        <f>'廃棄物事業経費（組合）'!BK10</f>
        <v>0</v>
      </c>
      <c r="AK37" s="17">
        <f>'廃棄物事業経費（組合）'!BL10</f>
        <v>3132</v>
      </c>
      <c r="AL37" s="17">
        <f>'廃棄物事業経費（組合）'!BM10</f>
        <v>0</v>
      </c>
      <c r="AM37" s="17" t="str">
        <f>'廃棄物事業経費（組合）'!BN10</f>
        <v>－</v>
      </c>
      <c r="AN37" s="17">
        <f>'廃棄物事業経費（組合）'!BO10</f>
        <v>850</v>
      </c>
      <c r="AO37" s="17">
        <f t="shared" si="34"/>
        <v>46567</v>
      </c>
      <c r="AP37" s="17">
        <f t="shared" si="35"/>
        <v>4919</v>
      </c>
      <c r="AQ37" s="17">
        <f t="shared" si="35"/>
        <v>4919</v>
      </c>
      <c r="AR37" s="17">
        <f t="shared" si="35"/>
        <v>4919</v>
      </c>
      <c r="AS37" s="17">
        <f t="shared" si="35"/>
        <v>0</v>
      </c>
      <c r="AT37" s="17">
        <f t="shared" si="36"/>
        <v>0</v>
      </c>
      <c r="AU37" s="17">
        <f t="shared" si="37"/>
        <v>0</v>
      </c>
      <c r="AV37" s="75" t="s">
        <v>151</v>
      </c>
      <c r="AW37" s="17">
        <f t="shared" si="24"/>
        <v>127452</v>
      </c>
      <c r="AX37" s="17">
        <f t="shared" si="38"/>
        <v>31856</v>
      </c>
      <c r="AY37" s="17">
        <f t="shared" si="39"/>
        <v>90462</v>
      </c>
      <c r="AZ37" s="17">
        <f t="shared" si="40"/>
        <v>17275</v>
      </c>
      <c r="BA37" s="17">
        <f t="shared" si="41"/>
        <v>44245</v>
      </c>
      <c r="BB37" s="17">
        <f t="shared" si="42"/>
        <v>28942</v>
      </c>
      <c r="BC37" s="17">
        <f t="shared" si="43"/>
        <v>0</v>
      </c>
      <c r="BD37" s="17">
        <f t="shared" si="44"/>
        <v>5134</v>
      </c>
      <c r="BE37" s="17">
        <f t="shared" si="45"/>
        <v>0</v>
      </c>
      <c r="BF37" s="75" t="s">
        <v>151</v>
      </c>
      <c r="BG37" s="17">
        <f t="shared" si="46"/>
        <v>1350</v>
      </c>
      <c r="BH37" s="17">
        <f t="shared" si="47"/>
        <v>133721</v>
      </c>
    </row>
    <row r="38" spans="1:60" ht="13.5">
      <c r="A38" s="74" t="s">
        <v>78</v>
      </c>
      <c r="B38" s="102" t="s">
        <v>233</v>
      </c>
      <c r="C38" s="101" t="s">
        <v>141</v>
      </c>
      <c r="D38" s="17">
        <f t="shared" si="25"/>
        <v>0</v>
      </c>
      <c r="E38" s="17">
        <f t="shared" si="26"/>
        <v>0</v>
      </c>
      <c r="F38" s="17">
        <f>'廃棄物事業経費（組合）'!AG11</f>
        <v>0</v>
      </c>
      <c r="G38" s="17">
        <f>'廃棄物事業経費（組合）'!AH11</f>
        <v>0</v>
      </c>
      <c r="H38" s="17">
        <f>'廃棄物事業経費（組合）'!AI11</f>
        <v>0</v>
      </c>
      <c r="I38" s="17">
        <f>'廃棄物事業経費（組合）'!AJ11</f>
        <v>0</v>
      </c>
      <c r="J38" s="17" t="str">
        <f>'廃棄物事業経費（組合）'!AK11</f>
        <v>－</v>
      </c>
      <c r="K38" s="17">
        <f t="shared" si="27"/>
        <v>0</v>
      </c>
      <c r="L38" s="17">
        <f>'廃棄物事業経費（組合）'!AM11</f>
        <v>0</v>
      </c>
      <c r="M38" s="75">
        <f t="shared" si="28"/>
        <v>0</v>
      </c>
      <c r="N38" s="17">
        <f>'廃棄物事業経費（組合）'!AO11</f>
        <v>0</v>
      </c>
      <c r="O38" s="17">
        <f>'廃棄物事業経費（組合）'!AP11</f>
        <v>0</v>
      </c>
      <c r="P38" s="17">
        <f>'廃棄物事業経費（組合）'!AQ11</f>
        <v>0</v>
      </c>
      <c r="Q38" s="17">
        <f>'廃棄物事業経費（組合）'!AR11</f>
        <v>0</v>
      </c>
      <c r="R38" s="17">
        <f>'廃棄物事業経費（組合）'!AS11</f>
        <v>0</v>
      </c>
      <c r="S38" s="17">
        <f>'廃棄物事業経費（組合）'!AT11</f>
        <v>0</v>
      </c>
      <c r="T38" s="17" t="str">
        <f>'廃棄物事業経費（組合）'!AU11</f>
        <v>－</v>
      </c>
      <c r="U38" s="17">
        <f>'廃棄物事業経費（組合）'!AV11</f>
        <v>0</v>
      </c>
      <c r="V38" s="17">
        <f t="shared" si="29"/>
        <v>0</v>
      </c>
      <c r="W38" s="17">
        <f t="shared" si="30"/>
        <v>103426</v>
      </c>
      <c r="X38" s="17">
        <f t="shared" si="31"/>
        <v>103426</v>
      </c>
      <c r="Y38" s="17">
        <f>'廃棄物事業経費（組合）'!AZ11</f>
        <v>103426</v>
      </c>
      <c r="Z38" s="17">
        <f>'廃棄物事業経費（組合）'!BA11</f>
        <v>0</v>
      </c>
      <c r="AA38" s="17">
        <f>'廃棄物事業経費（組合）'!BB11</f>
        <v>0</v>
      </c>
      <c r="AB38" s="17">
        <f>'廃棄物事業経費（組合）'!BC11</f>
        <v>0</v>
      </c>
      <c r="AC38" s="17" t="str">
        <f>'廃棄物事業経費（組合）'!BD11</f>
        <v>－</v>
      </c>
      <c r="AD38" s="17">
        <f t="shared" si="32"/>
        <v>430694</v>
      </c>
      <c r="AE38" s="17">
        <f>'廃棄物事業経費（組合）'!BF11</f>
        <v>159987</v>
      </c>
      <c r="AF38" s="75">
        <f t="shared" si="33"/>
        <v>203633</v>
      </c>
      <c r="AG38" s="17">
        <f>'廃棄物事業経費（組合）'!BH11</f>
        <v>0</v>
      </c>
      <c r="AH38" s="17">
        <f>'廃棄物事業経費（組合）'!BI11</f>
        <v>203633</v>
      </c>
      <c r="AI38" s="17">
        <f>'廃棄物事業経費（組合）'!BJ11</f>
        <v>0</v>
      </c>
      <c r="AJ38" s="17">
        <f>'廃棄物事業経費（組合）'!BK11</f>
        <v>0</v>
      </c>
      <c r="AK38" s="17">
        <f>'廃棄物事業経費（組合）'!BL11</f>
        <v>41160</v>
      </c>
      <c r="AL38" s="17">
        <f>'廃棄物事業経費（組合）'!BM11</f>
        <v>25914</v>
      </c>
      <c r="AM38" s="17" t="str">
        <f>'廃棄物事業経費（組合）'!BN11</f>
        <v>－</v>
      </c>
      <c r="AN38" s="17">
        <f>'廃棄物事業経費（組合）'!BO11</f>
        <v>0</v>
      </c>
      <c r="AO38" s="17">
        <f t="shared" si="34"/>
        <v>534120</v>
      </c>
      <c r="AP38" s="17">
        <f t="shared" si="35"/>
        <v>103426</v>
      </c>
      <c r="AQ38" s="17">
        <f t="shared" si="35"/>
        <v>103426</v>
      </c>
      <c r="AR38" s="17">
        <f t="shared" si="35"/>
        <v>103426</v>
      </c>
      <c r="AS38" s="17">
        <f t="shared" si="35"/>
        <v>0</v>
      </c>
      <c r="AT38" s="17">
        <f t="shared" si="36"/>
        <v>0</v>
      </c>
      <c r="AU38" s="17">
        <f t="shared" si="37"/>
        <v>0</v>
      </c>
      <c r="AV38" s="75" t="s">
        <v>151</v>
      </c>
      <c r="AW38" s="17">
        <f t="shared" si="24"/>
        <v>430694</v>
      </c>
      <c r="AX38" s="17">
        <f t="shared" si="38"/>
        <v>159987</v>
      </c>
      <c r="AY38" s="17">
        <f t="shared" si="39"/>
        <v>203633</v>
      </c>
      <c r="AZ38" s="17">
        <f t="shared" si="40"/>
        <v>0</v>
      </c>
      <c r="BA38" s="17">
        <f t="shared" si="41"/>
        <v>203633</v>
      </c>
      <c r="BB38" s="17">
        <f t="shared" si="42"/>
        <v>0</v>
      </c>
      <c r="BC38" s="17">
        <f t="shared" si="43"/>
        <v>0</v>
      </c>
      <c r="BD38" s="17">
        <f t="shared" si="44"/>
        <v>41160</v>
      </c>
      <c r="BE38" s="17">
        <f t="shared" si="45"/>
        <v>25914</v>
      </c>
      <c r="BF38" s="75" t="s">
        <v>151</v>
      </c>
      <c r="BG38" s="17">
        <f t="shared" si="46"/>
        <v>0</v>
      </c>
      <c r="BH38" s="17">
        <f t="shared" si="47"/>
        <v>534120</v>
      </c>
    </row>
    <row r="39" spans="1:60" ht="13.5">
      <c r="A39" s="74" t="s">
        <v>78</v>
      </c>
      <c r="B39" s="102" t="s">
        <v>234</v>
      </c>
      <c r="C39" s="101" t="s">
        <v>142</v>
      </c>
      <c r="D39" s="17">
        <f t="shared" si="25"/>
        <v>0</v>
      </c>
      <c r="E39" s="17">
        <f t="shared" si="26"/>
        <v>0</v>
      </c>
      <c r="F39" s="17">
        <f>'廃棄物事業経費（組合）'!AG12</f>
        <v>0</v>
      </c>
      <c r="G39" s="17">
        <f>'廃棄物事業経費（組合）'!AH12</f>
        <v>0</v>
      </c>
      <c r="H39" s="17">
        <f>'廃棄物事業経費（組合）'!AI12</f>
        <v>0</v>
      </c>
      <c r="I39" s="17">
        <f>'廃棄物事業経費（組合）'!AJ12</f>
        <v>0</v>
      </c>
      <c r="J39" s="17" t="str">
        <f>'廃棄物事業経費（組合）'!AK12</f>
        <v>－</v>
      </c>
      <c r="K39" s="17">
        <f t="shared" si="27"/>
        <v>0</v>
      </c>
      <c r="L39" s="17">
        <f>'廃棄物事業経費（組合）'!AM12</f>
        <v>0</v>
      </c>
      <c r="M39" s="75">
        <f t="shared" si="28"/>
        <v>0</v>
      </c>
      <c r="N39" s="17">
        <f>'廃棄物事業経費（組合）'!AO12</f>
        <v>0</v>
      </c>
      <c r="O39" s="17">
        <f>'廃棄物事業経費（組合）'!AP12</f>
        <v>0</v>
      </c>
      <c r="P39" s="17">
        <f>'廃棄物事業経費（組合）'!AQ12</f>
        <v>0</v>
      </c>
      <c r="Q39" s="17">
        <f>'廃棄物事業経費（組合）'!AR12</f>
        <v>0</v>
      </c>
      <c r="R39" s="17">
        <f>'廃棄物事業経費（組合）'!AS12</f>
        <v>0</v>
      </c>
      <c r="S39" s="17">
        <f>'廃棄物事業経費（組合）'!AT12</f>
        <v>0</v>
      </c>
      <c r="T39" s="17" t="str">
        <f>'廃棄物事業経費（組合）'!AU12</f>
        <v>－</v>
      </c>
      <c r="U39" s="17">
        <f>'廃棄物事業経費（組合）'!AV12</f>
        <v>0</v>
      </c>
      <c r="V39" s="17">
        <f t="shared" si="29"/>
        <v>0</v>
      </c>
      <c r="W39" s="17">
        <f t="shared" si="30"/>
        <v>0</v>
      </c>
      <c r="X39" s="17">
        <f t="shared" si="31"/>
        <v>0</v>
      </c>
      <c r="Y39" s="17">
        <f>'廃棄物事業経費（組合）'!AZ12</f>
        <v>0</v>
      </c>
      <c r="Z39" s="17">
        <f>'廃棄物事業経費（組合）'!BA12</f>
        <v>0</v>
      </c>
      <c r="AA39" s="17">
        <f>'廃棄物事業経費（組合）'!BB12</f>
        <v>0</v>
      </c>
      <c r="AB39" s="17">
        <f>'廃棄物事業経費（組合）'!BC12</f>
        <v>0</v>
      </c>
      <c r="AC39" s="17" t="str">
        <f>'廃棄物事業経費（組合）'!BD12</f>
        <v>－</v>
      </c>
      <c r="AD39" s="17">
        <f t="shared" si="32"/>
        <v>248943</v>
      </c>
      <c r="AE39" s="17">
        <f>'廃棄物事業経費（組合）'!BF12</f>
        <v>77982</v>
      </c>
      <c r="AF39" s="75">
        <f t="shared" si="33"/>
        <v>160394</v>
      </c>
      <c r="AG39" s="17">
        <f>'廃棄物事業経費（組合）'!BH12</f>
        <v>0</v>
      </c>
      <c r="AH39" s="17">
        <f>'廃棄物事業経費（組合）'!BI12</f>
        <v>160394</v>
      </c>
      <c r="AI39" s="17">
        <f>'廃棄物事業経費（組合）'!BJ12</f>
        <v>0</v>
      </c>
      <c r="AJ39" s="17">
        <f>'廃棄物事業経費（組合）'!BK12</f>
        <v>0</v>
      </c>
      <c r="AK39" s="17">
        <f>'廃棄物事業経費（組合）'!BL12</f>
        <v>10567</v>
      </c>
      <c r="AL39" s="17">
        <f>'廃棄物事業経費（組合）'!BM12</f>
        <v>0</v>
      </c>
      <c r="AM39" s="17" t="str">
        <f>'廃棄物事業経費（組合）'!BN12</f>
        <v>－</v>
      </c>
      <c r="AN39" s="17">
        <f>'廃棄物事業経費（組合）'!BO12</f>
        <v>0</v>
      </c>
      <c r="AO39" s="17">
        <f t="shared" si="34"/>
        <v>248943</v>
      </c>
      <c r="AP39" s="17">
        <f t="shared" si="35"/>
        <v>0</v>
      </c>
      <c r="AQ39" s="17">
        <f t="shared" si="35"/>
        <v>0</v>
      </c>
      <c r="AR39" s="17">
        <f t="shared" si="35"/>
        <v>0</v>
      </c>
      <c r="AS39" s="17">
        <f t="shared" si="35"/>
        <v>0</v>
      </c>
      <c r="AT39" s="17">
        <f t="shared" si="36"/>
        <v>0</v>
      </c>
      <c r="AU39" s="17">
        <f t="shared" si="37"/>
        <v>0</v>
      </c>
      <c r="AV39" s="75" t="s">
        <v>151</v>
      </c>
      <c r="AW39" s="17">
        <f t="shared" si="24"/>
        <v>248943</v>
      </c>
      <c r="AX39" s="17">
        <f t="shared" si="38"/>
        <v>77982</v>
      </c>
      <c r="AY39" s="17">
        <f t="shared" si="39"/>
        <v>160394</v>
      </c>
      <c r="AZ39" s="17">
        <f t="shared" si="40"/>
        <v>0</v>
      </c>
      <c r="BA39" s="17">
        <f t="shared" si="41"/>
        <v>160394</v>
      </c>
      <c r="BB39" s="17">
        <f t="shared" si="42"/>
        <v>0</v>
      </c>
      <c r="BC39" s="17">
        <f t="shared" si="43"/>
        <v>0</v>
      </c>
      <c r="BD39" s="17">
        <f t="shared" si="44"/>
        <v>10567</v>
      </c>
      <c r="BE39" s="17">
        <f t="shared" si="45"/>
        <v>0</v>
      </c>
      <c r="BF39" s="75" t="s">
        <v>151</v>
      </c>
      <c r="BG39" s="17">
        <f t="shared" si="46"/>
        <v>0</v>
      </c>
      <c r="BH39" s="17">
        <f t="shared" si="47"/>
        <v>248943</v>
      </c>
    </row>
    <row r="40" spans="1:60" ht="13.5">
      <c r="A40" s="74" t="s">
        <v>78</v>
      </c>
      <c r="B40" s="102" t="s">
        <v>235</v>
      </c>
      <c r="C40" s="101" t="s">
        <v>143</v>
      </c>
      <c r="D40" s="17">
        <f t="shared" si="25"/>
        <v>0</v>
      </c>
      <c r="E40" s="17">
        <f t="shared" si="26"/>
        <v>0</v>
      </c>
      <c r="F40" s="17">
        <f>'廃棄物事業経費（組合）'!AG13</f>
        <v>0</v>
      </c>
      <c r="G40" s="17">
        <f>'廃棄物事業経費（組合）'!AH13</f>
        <v>0</v>
      </c>
      <c r="H40" s="17">
        <f>'廃棄物事業経費（組合）'!AI13</f>
        <v>0</v>
      </c>
      <c r="I40" s="17">
        <f>'廃棄物事業経費（組合）'!AJ13</f>
        <v>0</v>
      </c>
      <c r="J40" s="17" t="str">
        <f>'廃棄物事業経費（組合）'!AK13</f>
        <v>－</v>
      </c>
      <c r="K40" s="17">
        <f t="shared" si="27"/>
        <v>0</v>
      </c>
      <c r="L40" s="17">
        <f>'廃棄物事業経費（組合）'!AM13</f>
        <v>0</v>
      </c>
      <c r="M40" s="75">
        <f t="shared" si="28"/>
        <v>0</v>
      </c>
      <c r="N40" s="17">
        <f>'廃棄物事業経費（組合）'!AO13</f>
        <v>0</v>
      </c>
      <c r="O40" s="17">
        <f>'廃棄物事業経費（組合）'!AP13</f>
        <v>0</v>
      </c>
      <c r="P40" s="17">
        <f>'廃棄物事業経費（組合）'!AQ13</f>
        <v>0</v>
      </c>
      <c r="Q40" s="17">
        <f>'廃棄物事業経費（組合）'!AR13</f>
        <v>0</v>
      </c>
      <c r="R40" s="17">
        <f>'廃棄物事業経費（組合）'!AS13</f>
        <v>0</v>
      </c>
      <c r="S40" s="17">
        <f>'廃棄物事業経費（組合）'!AT13</f>
        <v>0</v>
      </c>
      <c r="T40" s="17" t="str">
        <f>'廃棄物事業経費（組合）'!AU13</f>
        <v>－</v>
      </c>
      <c r="U40" s="17">
        <f>'廃棄物事業経費（組合）'!AV13</f>
        <v>0</v>
      </c>
      <c r="V40" s="17">
        <f t="shared" si="29"/>
        <v>0</v>
      </c>
      <c r="W40" s="17">
        <f t="shared" si="30"/>
        <v>0</v>
      </c>
      <c r="X40" s="17">
        <f t="shared" si="31"/>
        <v>0</v>
      </c>
      <c r="Y40" s="17">
        <f>'廃棄物事業経費（組合）'!AZ13</f>
        <v>0</v>
      </c>
      <c r="Z40" s="17">
        <f>'廃棄物事業経費（組合）'!BA13</f>
        <v>0</v>
      </c>
      <c r="AA40" s="17">
        <f>'廃棄物事業経費（組合）'!BB13</f>
        <v>0</v>
      </c>
      <c r="AB40" s="17">
        <f>'廃棄物事業経費（組合）'!BC13</f>
        <v>0</v>
      </c>
      <c r="AC40" s="17" t="str">
        <f>'廃棄物事業経費（組合）'!BD13</f>
        <v>－</v>
      </c>
      <c r="AD40" s="17">
        <f t="shared" si="32"/>
        <v>146093</v>
      </c>
      <c r="AE40" s="17">
        <f>'廃棄物事業経費（組合）'!BF13</f>
        <v>57587</v>
      </c>
      <c r="AF40" s="75">
        <f t="shared" si="33"/>
        <v>88446</v>
      </c>
      <c r="AG40" s="17">
        <f>'廃棄物事業経費（組合）'!BH13</f>
        <v>0</v>
      </c>
      <c r="AH40" s="17">
        <f>'廃棄物事業経費（組合）'!BI13</f>
        <v>88446</v>
      </c>
      <c r="AI40" s="17">
        <f>'廃棄物事業経費（組合）'!BJ13</f>
        <v>0</v>
      </c>
      <c r="AJ40" s="17">
        <f>'廃棄物事業経費（組合）'!BK13</f>
        <v>0</v>
      </c>
      <c r="AK40" s="17">
        <f>'廃棄物事業経費（組合）'!BL13</f>
        <v>60</v>
      </c>
      <c r="AL40" s="17">
        <f>'廃棄物事業経費（組合）'!BM13</f>
        <v>0</v>
      </c>
      <c r="AM40" s="17" t="str">
        <f>'廃棄物事業経費（組合）'!BN13</f>
        <v>－</v>
      </c>
      <c r="AN40" s="17">
        <f>'廃棄物事業経費（組合）'!BO13</f>
        <v>36912</v>
      </c>
      <c r="AO40" s="17">
        <f t="shared" si="34"/>
        <v>183005</v>
      </c>
      <c r="AP40" s="17">
        <f t="shared" si="35"/>
        <v>0</v>
      </c>
      <c r="AQ40" s="17">
        <f t="shared" si="35"/>
        <v>0</v>
      </c>
      <c r="AR40" s="17">
        <f t="shared" si="35"/>
        <v>0</v>
      </c>
      <c r="AS40" s="17">
        <f t="shared" si="35"/>
        <v>0</v>
      </c>
      <c r="AT40" s="17">
        <f t="shared" si="36"/>
        <v>0</v>
      </c>
      <c r="AU40" s="17">
        <f t="shared" si="37"/>
        <v>0</v>
      </c>
      <c r="AV40" s="75" t="s">
        <v>151</v>
      </c>
      <c r="AW40" s="17">
        <f t="shared" si="24"/>
        <v>146093</v>
      </c>
      <c r="AX40" s="17">
        <f t="shared" si="38"/>
        <v>57587</v>
      </c>
      <c r="AY40" s="17">
        <f t="shared" si="39"/>
        <v>88446</v>
      </c>
      <c r="AZ40" s="17">
        <f t="shared" si="40"/>
        <v>0</v>
      </c>
      <c r="BA40" s="17">
        <f t="shared" si="41"/>
        <v>88446</v>
      </c>
      <c r="BB40" s="17">
        <f t="shared" si="42"/>
        <v>0</v>
      </c>
      <c r="BC40" s="17">
        <f t="shared" si="43"/>
        <v>0</v>
      </c>
      <c r="BD40" s="17">
        <f t="shared" si="44"/>
        <v>60</v>
      </c>
      <c r="BE40" s="17">
        <f t="shared" si="45"/>
        <v>0</v>
      </c>
      <c r="BF40" s="75" t="s">
        <v>151</v>
      </c>
      <c r="BG40" s="17">
        <f t="shared" si="46"/>
        <v>36912</v>
      </c>
      <c r="BH40" s="17">
        <f t="shared" si="47"/>
        <v>183005</v>
      </c>
    </row>
    <row r="41" spans="1:60" ht="13.5">
      <c r="A41" s="74" t="s">
        <v>78</v>
      </c>
      <c r="B41" s="102" t="s">
        <v>236</v>
      </c>
      <c r="C41" s="101" t="s">
        <v>144</v>
      </c>
      <c r="D41" s="17">
        <f t="shared" si="25"/>
        <v>73720</v>
      </c>
      <c r="E41" s="17">
        <f t="shared" si="26"/>
        <v>72672</v>
      </c>
      <c r="F41" s="17">
        <f>'廃棄物事業経費（組合）'!AG14</f>
        <v>72672</v>
      </c>
      <c r="G41" s="17">
        <f>'廃棄物事業経費（組合）'!AH14</f>
        <v>0</v>
      </c>
      <c r="H41" s="17">
        <f>'廃棄物事業経費（組合）'!AI14</f>
        <v>0</v>
      </c>
      <c r="I41" s="17">
        <f>'廃棄物事業経費（組合）'!AJ14</f>
        <v>1048</v>
      </c>
      <c r="J41" s="17" t="str">
        <f>'廃棄物事業経費（組合）'!AK14</f>
        <v>－</v>
      </c>
      <c r="K41" s="17">
        <f t="shared" si="27"/>
        <v>204909</v>
      </c>
      <c r="L41" s="17">
        <f>'廃棄物事業経費（組合）'!AM14</f>
        <v>7119</v>
      </c>
      <c r="M41" s="75">
        <f t="shared" si="28"/>
        <v>86503</v>
      </c>
      <c r="N41" s="17">
        <f>'廃棄物事業経費（組合）'!AO14</f>
        <v>0</v>
      </c>
      <c r="O41" s="17">
        <f>'廃棄物事業経費（組合）'!AP14</f>
        <v>55122</v>
      </c>
      <c r="P41" s="17">
        <f>'廃棄物事業経費（組合）'!AQ14</f>
        <v>31381</v>
      </c>
      <c r="Q41" s="17">
        <f>'廃棄物事業経費（組合）'!AR14</f>
        <v>0</v>
      </c>
      <c r="R41" s="17">
        <f>'廃棄物事業経費（組合）'!AS14</f>
        <v>111287</v>
      </c>
      <c r="S41" s="17">
        <f>'廃棄物事業経費（組合）'!AT14</f>
        <v>0</v>
      </c>
      <c r="T41" s="17" t="str">
        <f>'廃棄物事業経費（組合）'!AU14</f>
        <v>－</v>
      </c>
      <c r="U41" s="17">
        <f>'廃棄物事業経費（組合）'!AV14</f>
        <v>11722</v>
      </c>
      <c r="V41" s="17">
        <f t="shared" si="29"/>
        <v>290351</v>
      </c>
      <c r="W41" s="17">
        <f t="shared" si="30"/>
        <v>0</v>
      </c>
      <c r="X41" s="17">
        <f t="shared" si="31"/>
        <v>0</v>
      </c>
      <c r="Y41" s="17">
        <f>'廃棄物事業経費（組合）'!AZ14</f>
        <v>0</v>
      </c>
      <c r="Z41" s="17">
        <f>'廃棄物事業経費（組合）'!BA14</f>
        <v>0</v>
      </c>
      <c r="AA41" s="17">
        <f>'廃棄物事業経費（組合）'!BB14</f>
        <v>0</v>
      </c>
      <c r="AB41" s="17">
        <f>'廃棄物事業経費（組合）'!BC14</f>
        <v>0</v>
      </c>
      <c r="AC41" s="17" t="str">
        <f>'廃棄物事業経費（組合）'!BD14</f>
        <v>－</v>
      </c>
      <c r="AD41" s="17">
        <f t="shared" si="32"/>
        <v>0</v>
      </c>
      <c r="AE41" s="17">
        <f>'廃棄物事業経費（組合）'!BF14</f>
        <v>0</v>
      </c>
      <c r="AF41" s="75">
        <f t="shared" si="33"/>
        <v>0</v>
      </c>
      <c r="AG41" s="17">
        <f>'廃棄物事業経費（組合）'!BH14</f>
        <v>0</v>
      </c>
      <c r="AH41" s="17">
        <f>'廃棄物事業経費（組合）'!BI14</f>
        <v>0</v>
      </c>
      <c r="AI41" s="17">
        <f>'廃棄物事業経費（組合）'!BJ14</f>
        <v>0</v>
      </c>
      <c r="AJ41" s="17">
        <f>'廃棄物事業経費（組合）'!BK14</f>
        <v>0</v>
      </c>
      <c r="AK41" s="17">
        <f>'廃棄物事業経費（組合）'!BL14</f>
        <v>0</v>
      </c>
      <c r="AL41" s="17">
        <f>'廃棄物事業経費（組合）'!BM14</f>
        <v>0</v>
      </c>
      <c r="AM41" s="17" t="str">
        <f>'廃棄物事業経費（組合）'!BN14</f>
        <v>－</v>
      </c>
      <c r="AN41" s="17">
        <f>'廃棄物事業経費（組合）'!BO14</f>
        <v>0</v>
      </c>
      <c r="AO41" s="17">
        <f t="shared" si="34"/>
        <v>0</v>
      </c>
      <c r="AP41" s="17">
        <f t="shared" si="35"/>
        <v>73720</v>
      </c>
      <c r="AQ41" s="17">
        <f t="shared" si="35"/>
        <v>72672</v>
      </c>
      <c r="AR41" s="17">
        <f t="shared" si="35"/>
        <v>72672</v>
      </c>
      <c r="AS41" s="17">
        <f t="shared" si="35"/>
        <v>0</v>
      </c>
      <c r="AT41" s="17">
        <f t="shared" si="36"/>
        <v>0</v>
      </c>
      <c r="AU41" s="17">
        <f t="shared" si="37"/>
        <v>1048</v>
      </c>
      <c r="AV41" s="75" t="s">
        <v>151</v>
      </c>
      <c r="AW41" s="17">
        <f t="shared" si="24"/>
        <v>204909</v>
      </c>
      <c r="AX41" s="17">
        <f t="shared" si="38"/>
        <v>7119</v>
      </c>
      <c r="AY41" s="17">
        <f t="shared" si="39"/>
        <v>86503</v>
      </c>
      <c r="AZ41" s="17">
        <f t="shared" si="40"/>
        <v>0</v>
      </c>
      <c r="BA41" s="17">
        <f t="shared" si="41"/>
        <v>55122</v>
      </c>
      <c r="BB41" s="17">
        <f t="shared" si="42"/>
        <v>31381</v>
      </c>
      <c r="BC41" s="17">
        <f t="shared" si="43"/>
        <v>0</v>
      </c>
      <c r="BD41" s="17">
        <f t="shared" si="44"/>
        <v>111287</v>
      </c>
      <c r="BE41" s="17">
        <f t="shared" si="45"/>
        <v>0</v>
      </c>
      <c r="BF41" s="75" t="s">
        <v>151</v>
      </c>
      <c r="BG41" s="17">
        <f t="shared" si="46"/>
        <v>11722</v>
      </c>
      <c r="BH41" s="17">
        <f t="shared" si="47"/>
        <v>290351</v>
      </c>
    </row>
    <row r="42" spans="1:60" ht="13.5">
      <c r="A42" s="74" t="s">
        <v>78</v>
      </c>
      <c r="B42" s="102" t="s">
        <v>237</v>
      </c>
      <c r="C42" s="101" t="s">
        <v>195</v>
      </c>
      <c r="D42" s="17">
        <f t="shared" si="25"/>
        <v>0</v>
      </c>
      <c r="E42" s="17">
        <f t="shared" si="26"/>
        <v>0</v>
      </c>
      <c r="F42" s="17">
        <f>'廃棄物事業経費（組合）'!AG15</f>
        <v>0</v>
      </c>
      <c r="G42" s="17">
        <f>'廃棄物事業経費（組合）'!AH15</f>
        <v>0</v>
      </c>
      <c r="H42" s="17">
        <f>'廃棄物事業経費（組合）'!AI15</f>
        <v>0</v>
      </c>
      <c r="I42" s="17">
        <f>'廃棄物事業経費（組合）'!AJ15</f>
        <v>0</v>
      </c>
      <c r="J42" s="17" t="str">
        <f>'廃棄物事業経費（組合）'!AK15</f>
        <v>－</v>
      </c>
      <c r="K42" s="17">
        <f t="shared" si="27"/>
        <v>0</v>
      </c>
      <c r="L42" s="17">
        <f>'廃棄物事業経費（組合）'!AM15</f>
        <v>0</v>
      </c>
      <c r="M42" s="75">
        <f t="shared" si="28"/>
        <v>0</v>
      </c>
      <c r="N42" s="17">
        <f>'廃棄物事業経費（組合）'!AO15</f>
        <v>0</v>
      </c>
      <c r="O42" s="17">
        <f>'廃棄物事業経費（組合）'!AP15</f>
        <v>0</v>
      </c>
      <c r="P42" s="17">
        <f>'廃棄物事業経費（組合）'!AQ15</f>
        <v>0</v>
      </c>
      <c r="Q42" s="17">
        <f>'廃棄物事業経費（組合）'!AR15</f>
        <v>0</v>
      </c>
      <c r="R42" s="17">
        <f>'廃棄物事業経費（組合）'!AS15</f>
        <v>0</v>
      </c>
      <c r="S42" s="17">
        <f>'廃棄物事業経費（組合）'!AT15</f>
        <v>0</v>
      </c>
      <c r="T42" s="17" t="str">
        <f>'廃棄物事業経費（組合）'!AU15</f>
        <v>－</v>
      </c>
      <c r="U42" s="17">
        <f>'廃棄物事業経費（組合）'!AV15</f>
        <v>0</v>
      </c>
      <c r="V42" s="17">
        <f t="shared" si="29"/>
        <v>0</v>
      </c>
      <c r="W42" s="17">
        <f t="shared" si="30"/>
        <v>0</v>
      </c>
      <c r="X42" s="17">
        <f t="shared" si="31"/>
        <v>0</v>
      </c>
      <c r="Y42" s="17">
        <f>'廃棄物事業経費（組合）'!AZ15</f>
        <v>0</v>
      </c>
      <c r="Z42" s="17">
        <f>'廃棄物事業経費（組合）'!BA15</f>
        <v>0</v>
      </c>
      <c r="AA42" s="17">
        <f>'廃棄物事業経費（組合）'!BB15</f>
        <v>0</v>
      </c>
      <c r="AB42" s="17">
        <f>'廃棄物事業経費（組合）'!BC15</f>
        <v>0</v>
      </c>
      <c r="AC42" s="17" t="str">
        <f>'廃棄物事業経費（組合）'!BD15</f>
        <v>－</v>
      </c>
      <c r="AD42" s="17">
        <f t="shared" si="32"/>
        <v>221981</v>
      </c>
      <c r="AE42" s="17">
        <f>'廃棄物事業経費（組合）'!BF15</f>
        <v>52174</v>
      </c>
      <c r="AF42" s="75">
        <f t="shared" si="33"/>
        <v>83967</v>
      </c>
      <c r="AG42" s="17">
        <f>'廃棄物事業経費（組合）'!BH15</f>
        <v>0</v>
      </c>
      <c r="AH42" s="17">
        <f>'廃棄物事業経費（組合）'!BI15</f>
        <v>83967</v>
      </c>
      <c r="AI42" s="17">
        <f>'廃棄物事業経費（組合）'!BJ15</f>
        <v>0</v>
      </c>
      <c r="AJ42" s="17">
        <f>'廃棄物事業経費（組合）'!BK15</f>
        <v>0</v>
      </c>
      <c r="AK42" s="17">
        <f>'廃棄物事業経費（組合）'!BL15</f>
        <v>31234</v>
      </c>
      <c r="AL42" s="17">
        <f>'廃棄物事業経費（組合）'!BM15</f>
        <v>54606</v>
      </c>
      <c r="AM42" s="17" t="str">
        <f>'廃棄物事業経費（組合）'!BN15</f>
        <v>－</v>
      </c>
      <c r="AN42" s="17">
        <f>'廃棄物事業経費（組合）'!BO15</f>
        <v>10581</v>
      </c>
      <c r="AO42" s="17">
        <f t="shared" si="34"/>
        <v>232562</v>
      </c>
      <c r="AP42" s="17">
        <f t="shared" si="35"/>
        <v>0</v>
      </c>
      <c r="AQ42" s="17">
        <f t="shared" si="35"/>
        <v>0</v>
      </c>
      <c r="AR42" s="17">
        <f t="shared" si="35"/>
        <v>0</v>
      </c>
      <c r="AS42" s="17">
        <f t="shared" si="35"/>
        <v>0</v>
      </c>
      <c r="AT42" s="17">
        <f t="shared" si="36"/>
        <v>0</v>
      </c>
      <c r="AU42" s="17">
        <f t="shared" si="37"/>
        <v>0</v>
      </c>
      <c r="AV42" s="75" t="s">
        <v>151</v>
      </c>
      <c r="AW42" s="17">
        <f t="shared" si="24"/>
        <v>221981</v>
      </c>
      <c r="AX42" s="17">
        <f t="shared" si="38"/>
        <v>52174</v>
      </c>
      <c r="AY42" s="17">
        <f t="shared" si="39"/>
        <v>83967</v>
      </c>
      <c r="AZ42" s="17">
        <f t="shared" si="40"/>
        <v>0</v>
      </c>
      <c r="BA42" s="17">
        <f t="shared" si="41"/>
        <v>83967</v>
      </c>
      <c r="BB42" s="17">
        <f t="shared" si="42"/>
        <v>0</v>
      </c>
      <c r="BC42" s="17">
        <f t="shared" si="43"/>
        <v>0</v>
      </c>
      <c r="BD42" s="17">
        <f t="shared" si="44"/>
        <v>31234</v>
      </c>
      <c r="BE42" s="17">
        <f t="shared" si="45"/>
        <v>54606</v>
      </c>
      <c r="BF42" s="75" t="s">
        <v>151</v>
      </c>
      <c r="BG42" s="17">
        <f t="shared" si="46"/>
        <v>10581</v>
      </c>
      <c r="BH42" s="17">
        <f t="shared" si="47"/>
        <v>232562</v>
      </c>
    </row>
    <row r="43" spans="1:60" ht="13.5">
      <c r="A43" s="74" t="s">
        <v>78</v>
      </c>
      <c r="B43" s="102" t="s">
        <v>238</v>
      </c>
      <c r="C43" s="101" t="s">
        <v>196</v>
      </c>
      <c r="D43" s="17">
        <f t="shared" si="25"/>
        <v>0</v>
      </c>
      <c r="E43" s="17">
        <f t="shared" si="26"/>
        <v>0</v>
      </c>
      <c r="F43" s="17">
        <f>'廃棄物事業経費（組合）'!AG16</f>
        <v>0</v>
      </c>
      <c r="G43" s="17">
        <f>'廃棄物事業経費（組合）'!AH16</f>
        <v>0</v>
      </c>
      <c r="H43" s="17">
        <f>'廃棄物事業経費（組合）'!AI16</f>
        <v>0</v>
      </c>
      <c r="I43" s="17">
        <f>'廃棄物事業経費（組合）'!AJ16</f>
        <v>0</v>
      </c>
      <c r="J43" s="17" t="str">
        <f>'廃棄物事業経費（組合）'!AK16</f>
        <v>－</v>
      </c>
      <c r="K43" s="17">
        <f t="shared" si="27"/>
        <v>274933</v>
      </c>
      <c r="L43" s="17">
        <f>'廃棄物事業経費（組合）'!AM16</f>
        <v>73277</v>
      </c>
      <c r="M43" s="75">
        <f t="shared" si="28"/>
        <v>86947</v>
      </c>
      <c r="N43" s="17">
        <f>'廃棄物事業経費（組合）'!AO16</f>
        <v>0</v>
      </c>
      <c r="O43" s="17">
        <f>'廃棄物事業経費（組合）'!AP16</f>
        <v>86947</v>
      </c>
      <c r="P43" s="17">
        <f>'廃棄物事業経費（組合）'!AQ16</f>
        <v>0</v>
      </c>
      <c r="Q43" s="17">
        <f>'廃棄物事業経費（組合）'!AR16</f>
        <v>0</v>
      </c>
      <c r="R43" s="17">
        <f>'廃棄物事業経費（組合）'!AS16</f>
        <v>114709</v>
      </c>
      <c r="S43" s="17">
        <f>'廃棄物事業経費（組合）'!AT16</f>
        <v>0</v>
      </c>
      <c r="T43" s="17" t="str">
        <f>'廃棄物事業経費（組合）'!AU16</f>
        <v>－</v>
      </c>
      <c r="U43" s="17">
        <f>'廃棄物事業経費（組合）'!AV16</f>
        <v>0</v>
      </c>
      <c r="V43" s="17">
        <f t="shared" si="29"/>
        <v>274933</v>
      </c>
      <c r="W43" s="17">
        <f t="shared" si="30"/>
        <v>0</v>
      </c>
      <c r="X43" s="17">
        <f t="shared" si="31"/>
        <v>0</v>
      </c>
      <c r="Y43" s="17">
        <f>'廃棄物事業経費（組合）'!AZ16</f>
        <v>0</v>
      </c>
      <c r="Z43" s="17">
        <f>'廃棄物事業経費（組合）'!BA16</f>
        <v>0</v>
      </c>
      <c r="AA43" s="17">
        <f>'廃棄物事業経費（組合）'!BB16</f>
        <v>0</v>
      </c>
      <c r="AB43" s="17">
        <f>'廃棄物事業経費（組合）'!BC16</f>
        <v>0</v>
      </c>
      <c r="AC43" s="17" t="str">
        <f>'廃棄物事業経費（組合）'!BD16</f>
        <v>－</v>
      </c>
      <c r="AD43" s="17">
        <f t="shared" si="32"/>
        <v>0</v>
      </c>
      <c r="AE43" s="17">
        <f>'廃棄物事業経費（組合）'!BF16</f>
        <v>0</v>
      </c>
      <c r="AF43" s="75">
        <f t="shared" si="33"/>
        <v>0</v>
      </c>
      <c r="AG43" s="17">
        <f>'廃棄物事業経費（組合）'!BH16</f>
        <v>0</v>
      </c>
      <c r="AH43" s="17">
        <f>'廃棄物事業経費（組合）'!BI16</f>
        <v>0</v>
      </c>
      <c r="AI43" s="17">
        <f>'廃棄物事業経費（組合）'!BJ16</f>
        <v>0</v>
      </c>
      <c r="AJ43" s="17">
        <f>'廃棄物事業経費（組合）'!BK16</f>
        <v>0</v>
      </c>
      <c r="AK43" s="17">
        <f>'廃棄物事業経費（組合）'!BL16</f>
        <v>0</v>
      </c>
      <c r="AL43" s="17">
        <f>'廃棄物事業経費（組合）'!BM16</f>
        <v>0</v>
      </c>
      <c r="AM43" s="17" t="str">
        <f>'廃棄物事業経費（組合）'!BN16</f>
        <v>－</v>
      </c>
      <c r="AN43" s="17">
        <f>'廃棄物事業経費（組合）'!BO16</f>
        <v>0</v>
      </c>
      <c r="AO43" s="17">
        <f t="shared" si="34"/>
        <v>0</v>
      </c>
      <c r="AP43" s="17">
        <f t="shared" si="35"/>
        <v>0</v>
      </c>
      <c r="AQ43" s="17">
        <f t="shared" si="35"/>
        <v>0</v>
      </c>
      <c r="AR43" s="17">
        <f t="shared" si="35"/>
        <v>0</v>
      </c>
      <c r="AS43" s="17">
        <f t="shared" si="35"/>
        <v>0</v>
      </c>
      <c r="AT43" s="17">
        <f t="shared" si="36"/>
        <v>0</v>
      </c>
      <c r="AU43" s="17">
        <f t="shared" si="37"/>
        <v>0</v>
      </c>
      <c r="AV43" s="75" t="s">
        <v>151</v>
      </c>
      <c r="AW43" s="17">
        <f t="shared" si="24"/>
        <v>274933</v>
      </c>
      <c r="AX43" s="17">
        <f t="shared" si="38"/>
        <v>73277</v>
      </c>
      <c r="AY43" s="17">
        <f t="shared" si="39"/>
        <v>86947</v>
      </c>
      <c r="AZ43" s="17">
        <f t="shared" si="40"/>
        <v>0</v>
      </c>
      <c r="BA43" s="17">
        <f t="shared" si="41"/>
        <v>86947</v>
      </c>
      <c r="BB43" s="17">
        <f t="shared" si="42"/>
        <v>0</v>
      </c>
      <c r="BC43" s="17">
        <f t="shared" si="43"/>
        <v>0</v>
      </c>
      <c r="BD43" s="17">
        <f t="shared" si="44"/>
        <v>114709</v>
      </c>
      <c r="BE43" s="17">
        <f t="shared" si="45"/>
        <v>0</v>
      </c>
      <c r="BF43" s="75" t="s">
        <v>151</v>
      </c>
      <c r="BG43" s="17">
        <f t="shared" si="46"/>
        <v>0</v>
      </c>
      <c r="BH43" s="17">
        <f t="shared" si="47"/>
        <v>274933</v>
      </c>
    </row>
    <row r="44" spans="1:60" ht="13.5">
      <c r="A44" s="74" t="s">
        <v>78</v>
      </c>
      <c r="B44" s="102" t="s">
        <v>239</v>
      </c>
      <c r="C44" s="101" t="s">
        <v>197</v>
      </c>
      <c r="D44" s="17">
        <f t="shared" si="25"/>
        <v>0</v>
      </c>
      <c r="E44" s="17">
        <f t="shared" si="26"/>
        <v>0</v>
      </c>
      <c r="F44" s="17">
        <f>'廃棄物事業経費（組合）'!AG17</f>
        <v>0</v>
      </c>
      <c r="G44" s="17">
        <f>'廃棄物事業経費（組合）'!AH17</f>
        <v>0</v>
      </c>
      <c r="H44" s="17">
        <f>'廃棄物事業経費（組合）'!AI17</f>
        <v>0</v>
      </c>
      <c r="I44" s="17">
        <f>'廃棄物事業経費（組合）'!AJ17</f>
        <v>0</v>
      </c>
      <c r="J44" s="17" t="str">
        <f>'廃棄物事業経費（組合）'!AK17</f>
        <v>－</v>
      </c>
      <c r="K44" s="17">
        <f t="shared" si="27"/>
        <v>0</v>
      </c>
      <c r="L44" s="17">
        <f>'廃棄物事業経費（組合）'!AM17</f>
        <v>0</v>
      </c>
      <c r="M44" s="75">
        <f t="shared" si="28"/>
        <v>0</v>
      </c>
      <c r="N44" s="17">
        <f>'廃棄物事業経費（組合）'!AO17</f>
        <v>0</v>
      </c>
      <c r="O44" s="17">
        <f>'廃棄物事業経費（組合）'!AP17</f>
        <v>0</v>
      </c>
      <c r="P44" s="17">
        <f>'廃棄物事業経費（組合）'!AQ17</f>
        <v>0</v>
      </c>
      <c r="Q44" s="17">
        <f>'廃棄物事業経費（組合）'!AR17</f>
        <v>0</v>
      </c>
      <c r="R44" s="17">
        <f>'廃棄物事業経費（組合）'!AS17</f>
        <v>0</v>
      </c>
      <c r="S44" s="17">
        <f>'廃棄物事業経費（組合）'!AT17</f>
        <v>0</v>
      </c>
      <c r="T44" s="17" t="str">
        <f>'廃棄物事業経費（組合）'!AU17</f>
        <v>－</v>
      </c>
      <c r="U44" s="17">
        <f>'廃棄物事業経費（組合）'!AV17</f>
        <v>0</v>
      </c>
      <c r="V44" s="17">
        <f t="shared" si="29"/>
        <v>0</v>
      </c>
      <c r="W44" s="17">
        <f t="shared" si="30"/>
        <v>0</v>
      </c>
      <c r="X44" s="17">
        <f t="shared" si="31"/>
        <v>0</v>
      </c>
      <c r="Y44" s="17">
        <f>'廃棄物事業経費（組合）'!AZ17</f>
        <v>0</v>
      </c>
      <c r="Z44" s="17">
        <f>'廃棄物事業経費（組合）'!BA17</f>
        <v>0</v>
      </c>
      <c r="AA44" s="17">
        <f>'廃棄物事業経費（組合）'!BB17</f>
        <v>0</v>
      </c>
      <c r="AB44" s="17">
        <f>'廃棄物事業経費（組合）'!BC17</f>
        <v>0</v>
      </c>
      <c r="AC44" s="17" t="str">
        <f>'廃棄物事業経費（組合）'!BD17</f>
        <v>－</v>
      </c>
      <c r="AD44" s="17">
        <f t="shared" si="32"/>
        <v>24048</v>
      </c>
      <c r="AE44" s="17">
        <f>'廃棄物事業経費（組合）'!BF17</f>
        <v>8737</v>
      </c>
      <c r="AF44" s="75">
        <f t="shared" si="33"/>
        <v>14984</v>
      </c>
      <c r="AG44" s="17">
        <f>'廃棄物事業経費（組合）'!BH17</f>
        <v>0</v>
      </c>
      <c r="AH44" s="17">
        <f>'廃棄物事業経費（組合）'!BI17</f>
        <v>14984</v>
      </c>
      <c r="AI44" s="17">
        <f>'廃棄物事業経費（組合）'!BJ17</f>
        <v>0</v>
      </c>
      <c r="AJ44" s="17">
        <f>'廃棄物事業経費（組合）'!BK17</f>
        <v>0</v>
      </c>
      <c r="AK44" s="17">
        <f>'廃棄物事業経費（組合）'!BL17</f>
        <v>327</v>
      </c>
      <c r="AL44" s="17">
        <f>'廃棄物事業経費（組合）'!BM17</f>
        <v>0</v>
      </c>
      <c r="AM44" s="17" t="str">
        <f>'廃棄物事業経費（組合）'!BN17</f>
        <v>－</v>
      </c>
      <c r="AN44" s="17">
        <f>'廃棄物事業経費（組合）'!BO17</f>
        <v>0</v>
      </c>
      <c r="AO44" s="17">
        <f t="shared" si="34"/>
        <v>24048</v>
      </c>
      <c r="AP44" s="17">
        <f aca="true" t="shared" si="48" ref="AP44:AS45">D44+W44</f>
        <v>0</v>
      </c>
      <c r="AQ44" s="17">
        <f t="shared" si="48"/>
        <v>0</v>
      </c>
      <c r="AR44" s="17">
        <f t="shared" si="48"/>
        <v>0</v>
      </c>
      <c r="AS44" s="17">
        <f t="shared" si="48"/>
        <v>0</v>
      </c>
      <c r="AT44" s="17">
        <f t="shared" si="36"/>
        <v>0</v>
      </c>
      <c r="AU44" s="17">
        <f t="shared" si="37"/>
        <v>0</v>
      </c>
      <c r="AV44" s="75" t="s">
        <v>151</v>
      </c>
      <c r="AW44" s="17">
        <f t="shared" si="24"/>
        <v>24048</v>
      </c>
      <c r="AX44" s="17">
        <f t="shared" si="38"/>
        <v>8737</v>
      </c>
      <c r="AY44" s="17">
        <f t="shared" si="39"/>
        <v>14984</v>
      </c>
      <c r="AZ44" s="17">
        <f t="shared" si="40"/>
        <v>0</v>
      </c>
      <c r="BA44" s="17">
        <f t="shared" si="41"/>
        <v>14984</v>
      </c>
      <c r="BB44" s="17">
        <f t="shared" si="42"/>
        <v>0</v>
      </c>
      <c r="BC44" s="17">
        <f t="shared" si="43"/>
        <v>0</v>
      </c>
      <c r="BD44" s="17">
        <f t="shared" si="44"/>
        <v>327</v>
      </c>
      <c r="BE44" s="17">
        <f t="shared" si="45"/>
        <v>0</v>
      </c>
      <c r="BF44" s="75" t="s">
        <v>151</v>
      </c>
      <c r="BG44" s="17">
        <f t="shared" si="46"/>
        <v>0</v>
      </c>
      <c r="BH44" s="17">
        <f t="shared" si="47"/>
        <v>24048</v>
      </c>
    </row>
    <row r="45" spans="1:60" ht="13.5">
      <c r="A45" s="74" t="s">
        <v>78</v>
      </c>
      <c r="B45" s="102" t="s">
        <v>240</v>
      </c>
      <c r="C45" s="101" t="s">
        <v>198</v>
      </c>
      <c r="D45" s="17">
        <f t="shared" si="25"/>
        <v>1837</v>
      </c>
      <c r="E45" s="17">
        <f t="shared" si="26"/>
        <v>1837</v>
      </c>
      <c r="F45" s="17">
        <f>'廃棄物事業経費（組合）'!AG18</f>
        <v>1837</v>
      </c>
      <c r="G45" s="17">
        <f>'廃棄物事業経費（組合）'!AH18</f>
        <v>0</v>
      </c>
      <c r="H45" s="17">
        <f>'廃棄物事業経費（組合）'!AI18</f>
        <v>0</v>
      </c>
      <c r="I45" s="17">
        <f>'廃棄物事業経費（組合）'!AJ18</f>
        <v>0</v>
      </c>
      <c r="J45" s="17" t="str">
        <f>'廃棄物事業経費（組合）'!AK18</f>
        <v>－</v>
      </c>
      <c r="K45" s="17">
        <f t="shared" si="27"/>
        <v>282627</v>
      </c>
      <c r="L45" s="17">
        <f>'廃棄物事業経費（組合）'!AM18</f>
        <v>19420</v>
      </c>
      <c r="M45" s="75">
        <f t="shared" si="28"/>
        <v>185771</v>
      </c>
      <c r="N45" s="17">
        <f>'廃棄物事業経費（組合）'!AO18</f>
        <v>0</v>
      </c>
      <c r="O45" s="17">
        <f>'廃棄物事業経費（組合）'!AP18</f>
        <v>130341</v>
      </c>
      <c r="P45" s="17">
        <f>'廃棄物事業経費（組合）'!AQ18</f>
        <v>55430</v>
      </c>
      <c r="Q45" s="17">
        <f>'廃棄物事業経費（組合）'!AR18</f>
        <v>0</v>
      </c>
      <c r="R45" s="17">
        <f>'廃棄物事業経費（組合）'!AS18</f>
        <v>77436</v>
      </c>
      <c r="S45" s="17">
        <f>'廃棄物事業経費（組合）'!AT18</f>
        <v>0</v>
      </c>
      <c r="T45" s="17" t="str">
        <f>'廃棄物事業経費（組合）'!AU18</f>
        <v>－</v>
      </c>
      <c r="U45" s="17">
        <f>'廃棄物事業経費（組合）'!AV18</f>
        <v>0</v>
      </c>
      <c r="V45" s="17">
        <f t="shared" si="29"/>
        <v>284464</v>
      </c>
      <c r="W45" s="17">
        <f t="shared" si="30"/>
        <v>0</v>
      </c>
      <c r="X45" s="17">
        <f t="shared" si="31"/>
        <v>0</v>
      </c>
      <c r="Y45" s="17">
        <f>'廃棄物事業経費（組合）'!AZ18</f>
        <v>0</v>
      </c>
      <c r="Z45" s="17">
        <f>'廃棄物事業経費（組合）'!BA18</f>
        <v>0</v>
      </c>
      <c r="AA45" s="17">
        <f>'廃棄物事業経費（組合）'!BB18</f>
        <v>0</v>
      </c>
      <c r="AB45" s="17">
        <f>'廃棄物事業経費（組合）'!BC18</f>
        <v>0</v>
      </c>
      <c r="AC45" s="17" t="str">
        <f>'廃棄物事業経費（組合）'!BD18</f>
        <v>－</v>
      </c>
      <c r="AD45" s="17">
        <f t="shared" si="32"/>
        <v>89984</v>
      </c>
      <c r="AE45" s="17">
        <f>'廃棄物事業経費（組合）'!BF18</f>
        <v>39019</v>
      </c>
      <c r="AF45" s="75">
        <f t="shared" si="33"/>
        <v>50965</v>
      </c>
      <c r="AG45" s="17">
        <f>'廃棄物事業経費（組合）'!BH18</f>
        <v>0</v>
      </c>
      <c r="AH45" s="17">
        <f>'廃棄物事業経費（組合）'!BI18</f>
        <v>50965</v>
      </c>
      <c r="AI45" s="17">
        <f>'廃棄物事業経費（組合）'!BJ18</f>
        <v>0</v>
      </c>
      <c r="AJ45" s="17">
        <f>'廃棄物事業経費（組合）'!BK18</f>
        <v>0</v>
      </c>
      <c r="AK45" s="17">
        <f>'廃棄物事業経費（組合）'!BL18</f>
        <v>0</v>
      </c>
      <c r="AL45" s="17">
        <f>'廃棄物事業経費（組合）'!BM18</f>
        <v>0</v>
      </c>
      <c r="AM45" s="17" t="str">
        <f>'廃棄物事業経費（組合）'!BN18</f>
        <v>－</v>
      </c>
      <c r="AN45" s="17">
        <f>'廃棄物事業経費（組合）'!BO18</f>
        <v>0</v>
      </c>
      <c r="AO45" s="17">
        <f t="shared" si="34"/>
        <v>89984</v>
      </c>
      <c r="AP45" s="17">
        <f t="shared" si="48"/>
        <v>1837</v>
      </c>
      <c r="AQ45" s="17">
        <f t="shared" si="48"/>
        <v>1837</v>
      </c>
      <c r="AR45" s="17">
        <f t="shared" si="48"/>
        <v>1837</v>
      </c>
      <c r="AS45" s="17">
        <f t="shared" si="48"/>
        <v>0</v>
      </c>
      <c r="AT45" s="17">
        <f t="shared" si="36"/>
        <v>0</v>
      </c>
      <c r="AU45" s="17">
        <f t="shared" si="37"/>
        <v>0</v>
      </c>
      <c r="AV45" s="75" t="s">
        <v>151</v>
      </c>
      <c r="AW45" s="17">
        <f>K45+AD45</f>
        <v>372611</v>
      </c>
      <c r="AX45" s="17">
        <f t="shared" si="38"/>
        <v>58439</v>
      </c>
      <c r="AY45" s="17">
        <f t="shared" si="39"/>
        <v>236736</v>
      </c>
      <c r="AZ45" s="17">
        <f t="shared" si="40"/>
        <v>0</v>
      </c>
      <c r="BA45" s="17">
        <f t="shared" si="41"/>
        <v>181306</v>
      </c>
      <c r="BB45" s="17">
        <f t="shared" si="42"/>
        <v>55430</v>
      </c>
      <c r="BC45" s="17">
        <f t="shared" si="43"/>
        <v>0</v>
      </c>
      <c r="BD45" s="17">
        <f t="shared" si="44"/>
        <v>77436</v>
      </c>
      <c r="BE45" s="17">
        <f t="shared" si="45"/>
        <v>0</v>
      </c>
      <c r="BF45" s="75" t="s">
        <v>151</v>
      </c>
      <c r="BG45" s="17">
        <f t="shared" si="46"/>
        <v>0</v>
      </c>
      <c r="BH45" s="17">
        <f t="shared" si="47"/>
        <v>374448</v>
      </c>
    </row>
    <row r="46" spans="1:60" ht="13.5">
      <c r="A46" s="74" t="s">
        <v>78</v>
      </c>
      <c r="B46" s="102" t="s">
        <v>241</v>
      </c>
      <c r="C46" s="101" t="s">
        <v>215</v>
      </c>
      <c r="D46" s="17">
        <f>E46+I46</f>
        <v>0</v>
      </c>
      <c r="E46" s="17">
        <f>SUM(F46:H46)</f>
        <v>0</v>
      </c>
      <c r="F46" s="17">
        <f>'廃棄物事業経費（組合）'!AG19</f>
        <v>0</v>
      </c>
      <c r="G46" s="17">
        <f>'廃棄物事業経費（組合）'!AH19</f>
        <v>0</v>
      </c>
      <c r="H46" s="17">
        <f>'廃棄物事業経費（組合）'!AI19</f>
        <v>0</v>
      </c>
      <c r="I46" s="17">
        <f>'廃棄物事業経費（組合）'!AJ19</f>
        <v>0</v>
      </c>
      <c r="J46" s="17" t="str">
        <f>'廃棄物事業経費（組合）'!AK19</f>
        <v>－</v>
      </c>
      <c r="K46" s="17">
        <f>L46+M46+Q46+R46+S46</f>
        <v>145642</v>
      </c>
      <c r="L46" s="17">
        <f>'廃棄物事業経費（組合）'!AM19</f>
        <v>26090</v>
      </c>
      <c r="M46" s="75">
        <f>SUM(N46:P46)</f>
        <v>71020</v>
      </c>
      <c r="N46" s="17">
        <f>'廃棄物事業経費（組合）'!AO19</f>
        <v>1025</v>
      </c>
      <c r="O46" s="17">
        <f>'廃棄物事業経費（組合）'!AP19</f>
        <v>69995</v>
      </c>
      <c r="P46" s="17">
        <f>'廃棄物事業経費（組合）'!AQ19</f>
        <v>0</v>
      </c>
      <c r="Q46" s="17">
        <f>'廃棄物事業経費（組合）'!AR19</f>
        <v>0</v>
      </c>
      <c r="R46" s="17">
        <f>'廃棄物事業経費（組合）'!AS19</f>
        <v>48532</v>
      </c>
      <c r="S46" s="17">
        <f>'廃棄物事業経費（組合）'!AT19</f>
        <v>0</v>
      </c>
      <c r="T46" s="17" t="str">
        <f>'廃棄物事業経費（組合）'!AU19</f>
        <v>－</v>
      </c>
      <c r="U46" s="17">
        <f>'廃棄物事業経費（組合）'!AV19</f>
        <v>17549</v>
      </c>
      <c r="V46" s="17">
        <f>D46+K46+U46</f>
        <v>163191</v>
      </c>
      <c r="W46" s="17">
        <f>X46+AB46</f>
        <v>0</v>
      </c>
      <c r="X46" s="17">
        <f>SUM(Y46:AA46)</f>
        <v>0</v>
      </c>
      <c r="Y46" s="17">
        <f>'廃棄物事業経費（組合）'!AZ19</f>
        <v>0</v>
      </c>
      <c r="Z46" s="17">
        <f>'廃棄物事業経費（組合）'!BA19</f>
        <v>0</v>
      </c>
      <c r="AA46" s="17">
        <f>'廃棄物事業経費（組合）'!BB19</f>
        <v>0</v>
      </c>
      <c r="AB46" s="17">
        <f>'廃棄物事業経費（組合）'!BC19</f>
        <v>0</v>
      </c>
      <c r="AC46" s="17" t="str">
        <f>'廃棄物事業経費（組合）'!BD19</f>
        <v>－</v>
      </c>
      <c r="AD46" s="17">
        <f>AE46+AF46+AJ46+AK46+AL46</f>
        <v>72503</v>
      </c>
      <c r="AE46" s="17">
        <f>'廃棄物事業経費（組合）'!BF19</f>
        <v>21353</v>
      </c>
      <c r="AF46" s="75">
        <f>SUM(AG46:AI46)</f>
        <v>46836</v>
      </c>
      <c r="AG46" s="17">
        <f>'廃棄物事業経費（組合）'!BH19</f>
        <v>0</v>
      </c>
      <c r="AH46" s="17">
        <f>'廃棄物事業経費（組合）'!BI19</f>
        <v>46836</v>
      </c>
      <c r="AI46" s="17">
        <f>'廃棄物事業経費（組合）'!BJ19</f>
        <v>0</v>
      </c>
      <c r="AJ46" s="17">
        <f>'廃棄物事業経費（組合）'!BK19</f>
        <v>0</v>
      </c>
      <c r="AK46" s="17">
        <f>'廃棄物事業経費（組合）'!BL19</f>
        <v>4314</v>
      </c>
      <c r="AL46" s="17">
        <f>'廃棄物事業経費（組合）'!BM19</f>
        <v>0</v>
      </c>
      <c r="AM46" s="17" t="str">
        <f>'廃棄物事業経費（組合）'!BN19</f>
        <v>－</v>
      </c>
      <c r="AN46" s="17">
        <f>'廃棄物事業経費（組合）'!BO19</f>
        <v>0</v>
      </c>
      <c r="AO46" s="17">
        <f>W46+AD46+AN46</f>
        <v>72503</v>
      </c>
      <c r="AP46" s="17">
        <f aca="true" t="shared" si="49" ref="AP46:AU49">D46+W46</f>
        <v>0</v>
      </c>
      <c r="AQ46" s="17">
        <f t="shared" si="49"/>
        <v>0</v>
      </c>
      <c r="AR46" s="17">
        <f t="shared" si="49"/>
        <v>0</v>
      </c>
      <c r="AS46" s="17">
        <f t="shared" si="49"/>
        <v>0</v>
      </c>
      <c r="AT46" s="17">
        <f t="shared" si="49"/>
        <v>0</v>
      </c>
      <c r="AU46" s="17">
        <f t="shared" si="49"/>
        <v>0</v>
      </c>
      <c r="AV46" s="75" t="s">
        <v>151</v>
      </c>
      <c r="AW46" s="17">
        <f>K46+AD46</f>
        <v>218145</v>
      </c>
      <c r="AX46" s="17">
        <f aca="true" t="shared" si="50" ref="AX46:BE49">L46+AE46</f>
        <v>47443</v>
      </c>
      <c r="AY46" s="17">
        <f t="shared" si="50"/>
        <v>117856</v>
      </c>
      <c r="AZ46" s="17">
        <f t="shared" si="50"/>
        <v>1025</v>
      </c>
      <c r="BA46" s="17">
        <f t="shared" si="50"/>
        <v>116831</v>
      </c>
      <c r="BB46" s="17">
        <f t="shared" si="50"/>
        <v>0</v>
      </c>
      <c r="BC46" s="17">
        <f t="shared" si="50"/>
        <v>0</v>
      </c>
      <c r="BD46" s="17">
        <f t="shared" si="50"/>
        <v>52846</v>
      </c>
      <c r="BE46" s="17">
        <f t="shared" si="50"/>
        <v>0</v>
      </c>
      <c r="BF46" s="75" t="s">
        <v>151</v>
      </c>
      <c r="BG46" s="17">
        <f aca="true" t="shared" si="51" ref="BG46:BH49">U46+AN46</f>
        <v>17549</v>
      </c>
      <c r="BH46" s="17">
        <f t="shared" si="51"/>
        <v>235694</v>
      </c>
    </row>
    <row r="47" spans="1:60" ht="13.5">
      <c r="A47" s="74" t="s">
        <v>78</v>
      </c>
      <c r="B47" s="102" t="s">
        <v>242</v>
      </c>
      <c r="C47" s="101" t="s">
        <v>216</v>
      </c>
      <c r="D47" s="17">
        <f>E47+I47</f>
        <v>72250</v>
      </c>
      <c r="E47" s="17">
        <f>SUM(F47:H47)</f>
        <v>72250</v>
      </c>
      <c r="F47" s="17">
        <f>'廃棄物事業経費（組合）'!AG20</f>
        <v>72250</v>
      </c>
      <c r="G47" s="17">
        <f>'廃棄物事業経費（組合）'!AH20</f>
        <v>0</v>
      </c>
      <c r="H47" s="17">
        <f>'廃棄物事業経費（組合）'!AI20</f>
        <v>0</v>
      </c>
      <c r="I47" s="17">
        <f>'廃棄物事業経費（組合）'!AJ20</f>
        <v>0</v>
      </c>
      <c r="J47" s="17" t="str">
        <f>'廃棄物事業経費（組合）'!AK20</f>
        <v>－</v>
      </c>
      <c r="K47" s="17">
        <f>L47+M47+Q47+R47+S47</f>
        <v>170726</v>
      </c>
      <c r="L47" s="17">
        <f>'廃棄物事業経費（組合）'!AM20</f>
        <v>29362</v>
      </c>
      <c r="M47" s="75">
        <f>SUM(N47:P47)</f>
        <v>0</v>
      </c>
      <c r="N47" s="17">
        <f>'廃棄物事業経費（組合）'!AO20</f>
        <v>0</v>
      </c>
      <c r="O47" s="17">
        <f>'廃棄物事業経費（組合）'!AP20</f>
        <v>0</v>
      </c>
      <c r="P47" s="17">
        <f>'廃棄物事業経費（組合）'!AQ20</f>
        <v>0</v>
      </c>
      <c r="Q47" s="17">
        <f>'廃棄物事業経費（組合）'!AR20</f>
        <v>0</v>
      </c>
      <c r="R47" s="17">
        <f>'廃棄物事業経費（組合）'!AS20</f>
        <v>90302</v>
      </c>
      <c r="S47" s="17">
        <f>'廃棄物事業経費（組合）'!AT20</f>
        <v>51062</v>
      </c>
      <c r="T47" s="17" t="str">
        <f>'廃棄物事業経費（組合）'!AU20</f>
        <v>－</v>
      </c>
      <c r="U47" s="17">
        <f>'廃棄物事業経費（組合）'!AV20</f>
        <v>4845</v>
      </c>
      <c r="V47" s="17">
        <f>D47+K47+U47</f>
        <v>247821</v>
      </c>
      <c r="W47" s="17">
        <f>X47+AB47</f>
        <v>0</v>
      </c>
      <c r="X47" s="17">
        <f>SUM(Y47:AA47)</f>
        <v>0</v>
      </c>
      <c r="Y47" s="17">
        <f>'廃棄物事業経費（組合）'!AZ20</f>
        <v>0</v>
      </c>
      <c r="Z47" s="17">
        <f>'廃棄物事業経費（組合）'!BA20</f>
        <v>0</v>
      </c>
      <c r="AA47" s="17">
        <f>'廃棄物事業経費（組合）'!BB20</f>
        <v>0</v>
      </c>
      <c r="AB47" s="17">
        <f>'廃棄物事業経費（組合）'!BC20</f>
        <v>0</v>
      </c>
      <c r="AC47" s="17" t="str">
        <f>'廃棄物事業経費（組合）'!BD20</f>
        <v>－</v>
      </c>
      <c r="AD47" s="17">
        <f>AE47+AF47+AJ47+AK47+AL47</f>
        <v>256120</v>
      </c>
      <c r="AE47" s="17">
        <f>'廃棄物事業経費（組合）'!BF20</f>
        <v>77400</v>
      </c>
      <c r="AF47" s="75">
        <f>SUM(AG47:AI47)</f>
        <v>0</v>
      </c>
      <c r="AG47" s="17">
        <f>'廃棄物事業経費（組合）'!BH20</f>
        <v>0</v>
      </c>
      <c r="AH47" s="17">
        <f>'廃棄物事業経費（組合）'!BI20</f>
        <v>0</v>
      </c>
      <c r="AI47" s="17">
        <f>'廃棄物事業経費（組合）'!BJ20</f>
        <v>0</v>
      </c>
      <c r="AJ47" s="17">
        <f>'廃棄物事業経費（組合）'!BK20</f>
        <v>0</v>
      </c>
      <c r="AK47" s="17">
        <f>'廃棄物事業経費（組合）'!BL20</f>
        <v>82614</v>
      </c>
      <c r="AL47" s="17">
        <f>'廃棄物事業経費（組合）'!BM20</f>
        <v>96106</v>
      </c>
      <c r="AM47" s="17" t="str">
        <f>'廃棄物事業経費（組合）'!BN20</f>
        <v>－</v>
      </c>
      <c r="AN47" s="17">
        <f>'廃棄物事業経費（組合）'!BO20</f>
        <v>0</v>
      </c>
      <c r="AO47" s="17">
        <f>W47+AD47+AN47</f>
        <v>256120</v>
      </c>
      <c r="AP47" s="17">
        <f t="shared" si="49"/>
        <v>72250</v>
      </c>
      <c r="AQ47" s="17">
        <f t="shared" si="49"/>
        <v>72250</v>
      </c>
      <c r="AR47" s="17">
        <f t="shared" si="49"/>
        <v>72250</v>
      </c>
      <c r="AS47" s="17">
        <f t="shared" si="49"/>
        <v>0</v>
      </c>
      <c r="AT47" s="17">
        <f t="shared" si="49"/>
        <v>0</v>
      </c>
      <c r="AU47" s="17">
        <f t="shared" si="49"/>
        <v>0</v>
      </c>
      <c r="AV47" s="75" t="s">
        <v>151</v>
      </c>
      <c r="AW47" s="17">
        <f>K47+AD47</f>
        <v>426846</v>
      </c>
      <c r="AX47" s="17">
        <f t="shared" si="50"/>
        <v>106762</v>
      </c>
      <c r="AY47" s="17">
        <f t="shared" si="50"/>
        <v>0</v>
      </c>
      <c r="AZ47" s="17">
        <f t="shared" si="50"/>
        <v>0</v>
      </c>
      <c r="BA47" s="17">
        <f t="shared" si="50"/>
        <v>0</v>
      </c>
      <c r="BB47" s="17">
        <f t="shared" si="50"/>
        <v>0</v>
      </c>
      <c r="BC47" s="17">
        <f t="shared" si="50"/>
        <v>0</v>
      </c>
      <c r="BD47" s="17">
        <f t="shared" si="50"/>
        <v>172916</v>
      </c>
      <c r="BE47" s="17">
        <f t="shared" si="50"/>
        <v>147168</v>
      </c>
      <c r="BF47" s="75" t="s">
        <v>151</v>
      </c>
      <c r="BG47" s="17">
        <f t="shared" si="51"/>
        <v>4845</v>
      </c>
      <c r="BH47" s="17">
        <f t="shared" si="51"/>
        <v>503941</v>
      </c>
    </row>
    <row r="48" spans="1:60" ht="13.5">
      <c r="A48" s="74" t="s">
        <v>78</v>
      </c>
      <c r="B48" s="102" t="s">
        <v>243</v>
      </c>
      <c r="C48" s="101" t="s">
        <v>217</v>
      </c>
      <c r="D48" s="17">
        <f>E48+I48</f>
        <v>94448</v>
      </c>
      <c r="E48" s="17">
        <f>SUM(F48:H48)</f>
        <v>89145</v>
      </c>
      <c r="F48" s="17">
        <f>'廃棄物事業経費（組合）'!AG21</f>
        <v>89145</v>
      </c>
      <c r="G48" s="17">
        <f>'廃棄物事業経費（組合）'!AH21</f>
        <v>0</v>
      </c>
      <c r="H48" s="17">
        <f>'廃棄物事業経費（組合）'!AI21</f>
        <v>0</v>
      </c>
      <c r="I48" s="17">
        <f>'廃棄物事業経費（組合）'!AJ21</f>
        <v>5303</v>
      </c>
      <c r="J48" s="17" t="str">
        <f>'廃棄物事業経費（組合）'!AK21</f>
        <v>－</v>
      </c>
      <c r="K48" s="17">
        <f>L48+M48+Q48+R48+S48</f>
        <v>239558</v>
      </c>
      <c r="L48" s="17">
        <f>'廃棄物事業経費（組合）'!AM21</f>
        <v>22375</v>
      </c>
      <c r="M48" s="75">
        <f>SUM(N48:P48)</f>
        <v>96888</v>
      </c>
      <c r="N48" s="17">
        <f>'廃棄物事業経費（組合）'!AO21</f>
        <v>0</v>
      </c>
      <c r="O48" s="17">
        <f>'廃棄物事業経費（組合）'!AP21</f>
        <v>96365</v>
      </c>
      <c r="P48" s="17">
        <f>'廃棄物事業経費（組合）'!AQ21</f>
        <v>523</v>
      </c>
      <c r="Q48" s="17">
        <f>'廃棄物事業経費（組合）'!AR21</f>
        <v>0</v>
      </c>
      <c r="R48" s="17">
        <f>'廃棄物事業経費（組合）'!AS21</f>
        <v>120295</v>
      </c>
      <c r="S48" s="17">
        <f>'廃棄物事業経費（組合）'!AT21</f>
        <v>0</v>
      </c>
      <c r="T48" s="17" t="str">
        <f>'廃棄物事業経費（組合）'!AU21</f>
        <v>－</v>
      </c>
      <c r="U48" s="17">
        <f>'廃棄物事業経費（組合）'!AV21</f>
        <v>10047</v>
      </c>
      <c r="V48" s="17">
        <f>D48+K48+U48</f>
        <v>344053</v>
      </c>
      <c r="W48" s="17">
        <f>X48+AB48</f>
        <v>0</v>
      </c>
      <c r="X48" s="17">
        <f>SUM(Y48:AA48)</f>
        <v>0</v>
      </c>
      <c r="Y48" s="17">
        <f>'廃棄物事業経費（組合）'!AZ21</f>
        <v>0</v>
      </c>
      <c r="Z48" s="17">
        <f>'廃棄物事業経費（組合）'!BA21</f>
        <v>0</v>
      </c>
      <c r="AA48" s="17">
        <f>'廃棄物事業経費（組合）'!BB21</f>
        <v>0</v>
      </c>
      <c r="AB48" s="17">
        <f>'廃棄物事業経費（組合）'!BC21</f>
        <v>0</v>
      </c>
      <c r="AC48" s="17" t="str">
        <f>'廃棄物事業経費（組合）'!BD21</f>
        <v>－</v>
      </c>
      <c r="AD48" s="17">
        <f>AE48+AF48+AJ48+AK48+AL48</f>
        <v>0</v>
      </c>
      <c r="AE48" s="17">
        <f>'廃棄物事業経費（組合）'!BF21</f>
        <v>0</v>
      </c>
      <c r="AF48" s="75">
        <f>SUM(AG48:AI48)</f>
        <v>0</v>
      </c>
      <c r="AG48" s="17">
        <f>'廃棄物事業経費（組合）'!BH21</f>
        <v>0</v>
      </c>
      <c r="AH48" s="17">
        <f>'廃棄物事業経費（組合）'!BI21</f>
        <v>0</v>
      </c>
      <c r="AI48" s="17">
        <f>'廃棄物事業経費（組合）'!BJ21</f>
        <v>0</v>
      </c>
      <c r="AJ48" s="17">
        <f>'廃棄物事業経費（組合）'!BK21</f>
        <v>0</v>
      </c>
      <c r="AK48" s="17">
        <f>'廃棄物事業経費（組合）'!BL21</f>
        <v>0</v>
      </c>
      <c r="AL48" s="17">
        <f>'廃棄物事業経費（組合）'!BM21</f>
        <v>0</v>
      </c>
      <c r="AM48" s="17" t="str">
        <f>'廃棄物事業経費（組合）'!BN21</f>
        <v>－</v>
      </c>
      <c r="AN48" s="17">
        <f>'廃棄物事業経費（組合）'!BO21</f>
        <v>0</v>
      </c>
      <c r="AO48" s="17">
        <f>W48+AD48+AN48</f>
        <v>0</v>
      </c>
      <c r="AP48" s="17">
        <f t="shared" si="49"/>
        <v>94448</v>
      </c>
      <c r="AQ48" s="17">
        <f t="shared" si="49"/>
        <v>89145</v>
      </c>
      <c r="AR48" s="17">
        <f t="shared" si="49"/>
        <v>89145</v>
      </c>
      <c r="AS48" s="17">
        <f t="shared" si="49"/>
        <v>0</v>
      </c>
      <c r="AT48" s="17">
        <f t="shared" si="49"/>
        <v>0</v>
      </c>
      <c r="AU48" s="17">
        <f t="shared" si="49"/>
        <v>5303</v>
      </c>
      <c r="AV48" s="75" t="s">
        <v>151</v>
      </c>
      <c r="AW48" s="17">
        <f>K48+AD48</f>
        <v>239558</v>
      </c>
      <c r="AX48" s="17">
        <f t="shared" si="50"/>
        <v>22375</v>
      </c>
      <c r="AY48" s="17">
        <f t="shared" si="50"/>
        <v>96888</v>
      </c>
      <c r="AZ48" s="17">
        <f t="shared" si="50"/>
        <v>0</v>
      </c>
      <c r="BA48" s="17">
        <f t="shared" si="50"/>
        <v>96365</v>
      </c>
      <c r="BB48" s="17">
        <f t="shared" si="50"/>
        <v>523</v>
      </c>
      <c r="BC48" s="17">
        <f t="shared" si="50"/>
        <v>0</v>
      </c>
      <c r="BD48" s="17">
        <f t="shared" si="50"/>
        <v>120295</v>
      </c>
      <c r="BE48" s="17">
        <f t="shared" si="50"/>
        <v>0</v>
      </c>
      <c r="BF48" s="75" t="s">
        <v>151</v>
      </c>
      <c r="BG48" s="17">
        <f t="shared" si="51"/>
        <v>10047</v>
      </c>
      <c r="BH48" s="17">
        <f t="shared" si="51"/>
        <v>344053</v>
      </c>
    </row>
    <row r="49" spans="1:60" ht="13.5">
      <c r="A49" s="74" t="s">
        <v>78</v>
      </c>
      <c r="B49" s="102" t="s">
        <v>244</v>
      </c>
      <c r="C49" s="101" t="s">
        <v>218</v>
      </c>
      <c r="D49" s="17">
        <f>E49+I49</f>
        <v>0</v>
      </c>
      <c r="E49" s="17">
        <f>SUM(F49:H49)</f>
        <v>0</v>
      </c>
      <c r="F49" s="17">
        <f>'廃棄物事業経費（組合）'!AG22</f>
        <v>0</v>
      </c>
      <c r="G49" s="17">
        <f>'廃棄物事業経費（組合）'!AH22</f>
        <v>0</v>
      </c>
      <c r="H49" s="17">
        <f>'廃棄物事業経費（組合）'!AI22</f>
        <v>0</v>
      </c>
      <c r="I49" s="17">
        <f>'廃棄物事業経費（組合）'!AJ22</f>
        <v>0</v>
      </c>
      <c r="J49" s="17" t="str">
        <f>'廃棄物事業経費（組合）'!AK22</f>
        <v>－</v>
      </c>
      <c r="K49" s="17">
        <f>L49+M49+Q49+R49+S49</f>
        <v>208717</v>
      </c>
      <c r="L49" s="17">
        <f>'廃棄物事業経費（組合）'!AM22</f>
        <v>65558</v>
      </c>
      <c r="M49" s="75">
        <f>SUM(N49:P49)</f>
        <v>97250</v>
      </c>
      <c r="N49" s="17">
        <f>'廃棄物事業経費（組合）'!AO22</f>
        <v>0</v>
      </c>
      <c r="O49" s="17">
        <f>'廃棄物事業経費（組合）'!AP22</f>
        <v>92970</v>
      </c>
      <c r="P49" s="17">
        <f>'廃棄物事業経費（組合）'!AQ22</f>
        <v>4280</v>
      </c>
      <c r="Q49" s="17">
        <f>'廃棄物事業経費（組合）'!AR22</f>
        <v>0</v>
      </c>
      <c r="R49" s="17">
        <f>'廃棄物事業経費（組合）'!AS22</f>
        <v>44242</v>
      </c>
      <c r="S49" s="17">
        <f>'廃棄物事業経費（組合）'!AT22</f>
        <v>1667</v>
      </c>
      <c r="T49" s="17" t="str">
        <f>'廃棄物事業経費（組合）'!AU22</f>
        <v>－</v>
      </c>
      <c r="U49" s="17">
        <f>'廃棄物事業経費（組合）'!AV22</f>
        <v>31857</v>
      </c>
      <c r="V49" s="17">
        <f>D49+K49+U49</f>
        <v>240574</v>
      </c>
      <c r="W49" s="17">
        <f>X49+AB49</f>
        <v>0</v>
      </c>
      <c r="X49" s="17">
        <f>SUM(Y49:AA49)</f>
        <v>0</v>
      </c>
      <c r="Y49" s="17">
        <f>'廃棄物事業経費（組合）'!AZ22</f>
        <v>0</v>
      </c>
      <c r="Z49" s="17">
        <f>'廃棄物事業経費（組合）'!BA22</f>
        <v>0</v>
      </c>
      <c r="AA49" s="17">
        <f>'廃棄物事業経費（組合）'!BB22</f>
        <v>0</v>
      </c>
      <c r="AB49" s="17">
        <f>'廃棄物事業経費（組合）'!BC22</f>
        <v>0</v>
      </c>
      <c r="AC49" s="17" t="str">
        <f>'廃棄物事業経費（組合）'!BD22</f>
        <v>－</v>
      </c>
      <c r="AD49" s="17">
        <f>AE49+AF49+AJ49+AK49+AL49</f>
        <v>117456</v>
      </c>
      <c r="AE49" s="17">
        <f>'廃棄物事業経費（組合）'!BF22</f>
        <v>29064</v>
      </c>
      <c r="AF49" s="75">
        <f>SUM(AG49:AI49)</f>
        <v>87016</v>
      </c>
      <c r="AG49" s="17">
        <f>'廃棄物事業経費（組合）'!BH22</f>
        <v>0</v>
      </c>
      <c r="AH49" s="17">
        <f>'廃棄物事業経費（組合）'!BI22</f>
        <v>87016</v>
      </c>
      <c r="AI49" s="17">
        <f>'廃棄物事業経費（組合）'!BJ22</f>
        <v>0</v>
      </c>
      <c r="AJ49" s="17">
        <f>'廃棄物事業経費（組合）'!BK22</f>
        <v>0</v>
      </c>
      <c r="AK49" s="17">
        <f>'廃棄物事業経費（組合）'!BL22</f>
        <v>0</v>
      </c>
      <c r="AL49" s="17">
        <f>'廃棄物事業経費（組合）'!BM22</f>
        <v>1376</v>
      </c>
      <c r="AM49" s="17" t="str">
        <f>'廃棄物事業経費（組合）'!BN22</f>
        <v>－</v>
      </c>
      <c r="AN49" s="17">
        <f>'廃棄物事業経費（組合）'!BO22</f>
        <v>0</v>
      </c>
      <c r="AO49" s="17">
        <f>W49+AD49+AN49</f>
        <v>117456</v>
      </c>
      <c r="AP49" s="17">
        <f t="shared" si="49"/>
        <v>0</v>
      </c>
      <c r="AQ49" s="17">
        <f t="shared" si="49"/>
        <v>0</v>
      </c>
      <c r="AR49" s="17">
        <f t="shared" si="49"/>
        <v>0</v>
      </c>
      <c r="AS49" s="17">
        <f t="shared" si="49"/>
        <v>0</v>
      </c>
      <c r="AT49" s="17">
        <f t="shared" si="49"/>
        <v>0</v>
      </c>
      <c r="AU49" s="17">
        <f t="shared" si="49"/>
        <v>0</v>
      </c>
      <c r="AV49" s="75" t="s">
        <v>151</v>
      </c>
      <c r="AW49" s="17">
        <f>K49+AD49</f>
        <v>326173</v>
      </c>
      <c r="AX49" s="17">
        <f t="shared" si="50"/>
        <v>94622</v>
      </c>
      <c r="AY49" s="17">
        <f t="shared" si="50"/>
        <v>184266</v>
      </c>
      <c r="AZ49" s="17">
        <f t="shared" si="50"/>
        <v>0</v>
      </c>
      <c r="BA49" s="17">
        <f t="shared" si="50"/>
        <v>179986</v>
      </c>
      <c r="BB49" s="17">
        <f t="shared" si="50"/>
        <v>4280</v>
      </c>
      <c r="BC49" s="17">
        <f t="shared" si="50"/>
        <v>0</v>
      </c>
      <c r="BD49" s="17">
        <f t="shared" si="50"/>
        <v>44242</v>
      </c>
      <c r="BE49" s="17">
        <f t="shared" si="50"/>
        <v>3043</v>
      </c>
      <c r="BF49" s="75" t="s">
        <v>151</v>
      </c>
      <c r="BG49" s="17">
        <f t="shared" si="51"/>
        <v>31857</v>
      </c>
      <c r="BH49" s="17">
        <f t="shared" si="51"/>
        <v>358030</v>
      </c>
    </row>
    <row r="50" spans="1:60" ht="13.5">
      <c r="A50" s="115" t="s">
        <v>200</v>
      </c>
      <c r="B50" s="115"/>
      <c r="C50" s="115"/>
      <c r="D50" s="17">
        <f aca="true" t="shared" si="52" ref="D50:AI50">SUM(D7:D49)</f>
        <v>1538257</v>
      </c>
      <c r="E50" s="17">
        <f t="shared" si="52"/>
        <v>1506895</v>
      </c>
      <c r="F50" s="17">
        <f t="shared" si="52"/>
        <v>1441551</v>
      </c>
      <c r="G50" s="17">
        <f t="shared" si="52"/>
        <v>44311</v>
      </c>
      <c r="H50" s="17">
        <f t="shared" si="52"/>
        <v>21033</v>
      </c>
      <c r="I50" s="17">
        <f t="shared" si="52"/>
        <v>31362</v>
      </c>
      <c r="J50" s="17">
        <f t="shared" si="52"/>
        <v>137086</v>
      </c>
      <c r="K50" s="17">
        <f t="shared" si="52"/>
        <v>17065363</v>
      </c>
      <c r="L50" s="17">
        <f t="shared" si="52"/>
        <v>3330639</v>
      </c>
      <c r="M50" s="17">
        <f t="shared" si="52"/>
        <v>4300596</v>
      </c>
      <c r="N50" s="17">
        <f t="shared" si="52"/>
        <v>282611</v>
      </c>
      <c r="O50" s="17">
        <f t="shared" si="52"/>
        <v>3399557</v>
      </c>
      <c r="P50" s="17">
        <f t="shared" si="52"/>
        <v>618428</v>
      </c>
      <c r="Q50" s="17">
        <f t="shared" si="52"/>
        <v>64316</v>
      </c>
      <c r="R50" s="17">
        <f t="shared" si="52"/>
        <v>9125715</v>
      </c>
      <c r="S50" s="17">
        <f t="shared" si="52"/>
        <v>244097</v>
      </c>
      <c r="T50" s="17">
        <f t="shared" si="52"/>
        <v>2714231</v>
      </c>
      <c r="U50" s="17">
        <f t="shared" si="52"/>
        <v>764650</v>
      </c>
      <c r="V50" s="17">
        <f t="shared" si="52"/>
        <v>19368270</v>
      </c>
      <c r="W50" s="17">
        <f t="shared" si="52"/>
        <v>442570</v>
      </c>
      <c r="X50" s="17">
        <f t="shared" si="52"/>
        <v>442570</v>
      </c>
      <c r="Y50" s="17">
        <f t="shared" si="52"/>
        <v>377520</v>
      </c>
      <c r="Z50" s="17">
        <f t="shared" si="52"/>
        <v>38454</v>
      </c>
      <c r="AA50" s="17">
        <f t="shared" si="52"/>
        <v>26596</v>
      </c>
      <c r="AB50" s="17">
        <f t="shared" si="52"/>
        <v>0</v>
      </c>
      <c r="AC50" s="17">
        <f t="shared" si="52"/>
        <v>103426</v>
      </c>
      <c r="AD50" s="17">
        <f t="shared" si="52"/>
        <v>3621582</v>
      </c>
      <c r="AE50" s="17">
        <f t="shared" si="52"/>
        <v>917950</v>
      </c>
      <c r="AF50" s="17">
        <f t="shared" si="52"/>
        <v>1737002</v>
      </c>
      <c r="AG50" s="17">
        <f t="shared" si="52"/>
        <v>129727</v>
      </c>
      <c r="AH50" s="17">
        <f t="shared" si="52"/>
        <v>1607175</v>
      </c>
      <c r="AI50" s="17">
        <f t="shared" si="52"/>
        <v>100</v>
      </c>
      <c r="AJ50" s="17">
        <f aca="true" t="shared" si="53" ref="AJ50:BH50">SUM(AJ7:AJ49)</f>
        <v>0</v>
      </c>
      <c r="AK50" s="17">
        <f t="shared" si="53"/>
        <v>729211</v>
      </c>
      <c r="AL50" s="17">
        <f t="shared" si="53"/>
        <v>237419</v>
      </c>
      <c r="AM50" s="17">
        <f t="shared" si="53"/>
        <v>1854052</v>
      </c>
      <c r="AN50" s="17">
        <f t="shared" si="53"/>
        <v>272497</v>
      </c>
      <c r="AO50" s="17">
        <f t="shared" si="53"/>
        <v>4336649</v>
      </c>
      <c r="AP50" s="17">
        <f t="shared" si="53"/>
        <v>1980827</v>
      </c>
      <c r="AQ50" s="17">
        <f t="shared" si="53"/>
        <v>1949465</v>
      </c>
      <c r="AR50" s="17">
        <f t="shared" si="53"/>
        <v>1819071</v>
      </c>
      <c r="AS50" s="17">
        <f t="shared" si="53"/>
        <v>82765</v>
      </c>
      <c r="AT50" s="17">
        <f t="shared" si="53"/>
        <v>47629</v>
      </c>
      <c r="AU50" s="17">
        <f t="shared" si="53"/>
        <v>31362</v>
      </c>
      <c r="AV50" s="17">
        <f t="shared" si="53"/>
        <v>240512</v>
      </c>
      <c r="AW50" s="17">
        <f t="shared" si="53"/>
        <v>20686945</v>
      </c>
      <c r="AX50" s="17">
        <f t="shared" si="53"/>
        <v>4248589</v>
      </c>
      <c r="AY50" s="17">
        <f t="shared" si="53"/>
        <v>6037598</v>
      </c>
      <c r="AZ50" s="17">
        <f t="shared" si="53"/>
        <v>412338</v>
      </c>
      <c r="BA50" s="17">
        <f t="shared" si="53"/>
        <v>5006732</v>
      </c>
      <c r="BB50" s="17">
        <f t="shared" si="53"/>
        <v>618528</v>
      </c>
      <c r="BC50" s="17">
        <f t="shared" si="53"/>
        <v>64316</v>
      </c>
      <c r="BD50" s="17">
        <f t="shared" si="53"/>
        <v>9854926</v>
      </c>
      <c r="BE50" s="17">
        <f t="shared" si="53"/>
        <v>481516</v>
      </c>
      <c r="BF50" s="17">
        <f t="shared" si="53"/>
        <v>4568283</v>
      </c>
      <c r="BG50" s="17">
        <f t="shared" si="53"/>
        <v>1037147</v>
      </c>
      <c r="BH50" s="17">
        <f t="shared" si="53"/>
        <v>23704919</v>
      </c>
    </row>
  </sheetData>
  <mergeCells count="28">
    <mergeCell ref="L4:L5"/>
    <mergeCell ref="Q4:Q5"/>
    <mergeCell ref="R4:R5"/>
    <mergeCell ref="AN3:AN5"/>
    <mergeCell ref="AV3:AV5"/>
    <mergeCell ref="BF3:BF5"/>
    <mergeCell ref="T3:T5"/>
    <mergeCell ref="U3:U5"/>
    <mergeCell ref="AC3:AC5"/>
    <mergeCell ref="AM3:AM5"/>
    <mergeCell ref="AB4:AB5"/>
    <mergeCell ref="AE4:AE5"/>
    <mergeCell ref="AJ4:AJ5"/>
    <mergeCell ref="BG3:BG5"/>
    <mergeCell ref="AU4:AU5"/>
    <mergeCell ref="AX4:AX5"/>
    <mergeCell ref="BC4:BC5"/>
    <mergeCell ref="BD4:BD5"/>
    <mergeCell ref="BE4:BE5"/>
    <mergeCell ref="AK4:AK5"/>
    <mergeCell ref="AL4:AL5"/>
    <mergeCell ref="A2:A6"/>
    <mergeCell ref="B2:B6"/>
    <mergeCell ref="C2:C6"/>
    <mergeCell ref="J3:J5"/>
    <mergeCell ref="I4:I5"/>
    <mergeCell ref="S4:S5"/>
    <mergeCell ref="A50:C50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&amp;L&amp;16廃棄物事業経費（市町村及び事務組合の合計）【歳出】（平成１６年度実績）&amp;R&amp;D　　&amp;T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E34"/>
  <sheetViews>
    <sheetView showGridLines="0" workbookViewId="0" topLeftCell="A1">
      <pane xSplit="3" ySplit="6" topLeftCell="D7" activePane="bottomRight" state="frozen"/>
      <selection pane="topLeft" activeCell="B2467" sqref="B2467:C2544"/>
      <selection pane="topRight" activeCell="B2467" sqref="B2467:C2544"/>
      <selection pane="bottomLeft" activeCell="B2467" sqref="B2467:C2544"/>
      <selection pane="bottomRight" activeCell="D7" sqref="D7"/>
    </sheetView>
  </sheetViews>
  <sheetFormatPr defaultColWidth="9.00390625" defaultRowHeight="13.5"/>
  <cols>
    <col min="1" max="1" width="9.00390625" style="55" customWidth="1"/>
    <col min="2" max="2" width="6.625" style="55" customWidth="1"/>
    <col min="3" max="3" width="12.625" style="55" customWidth="1"/>
    <col min="4" max="9" width="10.625" style="55" customWidth="1"/>
    <col min="10" max="10" width="6.625" style="40" customWidth="1"/>
    <col min="11" max="11" width="35.625" style="40" customWidth="1"/>
    <col min="12" max="12" width="10.625" style="41" customWidth="1"/>
    <col min="13" max="13" width="10.625" style="42" customWidth="1"/>
    <col min="14" max="17" width="10.625" style="41" customWidth="1"/>
    <col min="18" max="18" width="6.625" style="40" customWidth="1"/>
    <col min="19" max="19" width="35.625" style="40" customWidth="1"/>
    <col min="20" max="20" width="10.625" style="41" customWidth="1"/>
    <col min="21" max="21" width="10.625" style="42" customWidth="1"/>
    <col min="22" max="25" width="10.625" style="41" customWidth="1"/>
    <col min="26" max="26" width="6.625" style="40" customWidth="1"/>
    <col min="27" max="27" width="35.625" style="40" customWidth="1"/>
    <col min="28" max="28" width="10.625" style="41" customWidth="1"/>
    <col min="29" max="29" width="10.625" style="42" customWidth="1"/>
    <col min="30" max="33" width="10.625" style="41" customWidth="1"/>
    <col min="34" max="34" width="6.625" style="40" customWidth="1"/>
    <col min="35" max="35" width="35.625" style="40" customWidth="1"/>
    <col min="36" max="36" width="10.625" style="41" customWidth="1"/>
    <col min="37" max="37" width="10.625" style="42" customWidth="1"/>
    <col min="38" max="41" width="10.625" style="41" customWidth="1"/>
    <col min="42" max="42" width="6.625" style="40" customWidth="1"/>
    <col min="43" max="43" width="35.625" style="40" customWidth="1"/>
    <col min="44" max="44" width="10.625" style="41" customWidth="1"/>
    <col min="45" max="45" width="10.625" style="42" customWidth="1"/>
    <col min="46" max="49" width="10.625" style="41" customWidth="1"/>
    <col min="50" max="50" width="6.625" style="40" customWidth="1"/>
    <col min="51" max="51" width="35.625" style="40" customWidth="1"/>
    <col min="52" max="52" width="10.625" style="41" customWidth="1"/>
    <col min="53" max="53" width="10.625" style="42" customWidth="1"/>
    <col min="54" max="57" width="10.625" style="41" customWidth="1"/>
    <col min="58" max="16384" width="9.00390625" style="69" customWidth="1"/>
  </cols>
  <sheetData>
    <row r="1" spans="1:9" ht="17.25">
      <c r="A1" s="1" t="s">
        <v>18</v>
      </c>
      <c r="B1" s="1"/>
      <c r="C1" s="1"/>
      <c r="D1" s="1"/>
      <c r="E1" s="1"/>
      <c r="F1" s="1"/>
      <c r="G1" s="1"/>
      <c r="H1" s="1"/>
      <c r="I1" s="1"/>
    </row>
    <row r="2" spans="1:57" s="68" customFormat="1" ht="22.5" customHeight="1">
      <c r="A2" s="141" t="s">
        <v>158</v>
      </c>
      <c r="B2" s="138" t="s">
        <v>153</v>
      </c>
      <c r="C2" s="113" t="s">
        <v>58</v>
      </c>
      <c r="D2" s="43" t="s">
        <v>205</v>
      </c>
      <c r="E2" s="44"/>
      <c r="F2" s="44"/>
      <c r="G2" s="44"/>
      <c r="H2" s="44"/>
      <c r="I2" s="44"/>
      <c r="J2" s="43" t="s">
        <v>206</v>
      </c>
      <c r="K2" s="45"/>
      <c r="L2" s="45"/>
      <c r="M2" s="45"/>
      <c r="N2" s="45"/>
      <c r="O2" s="45"/>
      <c r="P2" s="45"/>
      <c r="Q2" s="46"/>
      <c r="R2" s="47" t="s">
        <v>207</v>
      </c>
      <c r="S2" s="45"/>
      <c r="T2" s="45"/>
      <c r="U2" s="45"/>
      <c r="V2" s="45"/>
      <c r="W2" s="45"/>
      <c r="X2" s="45"/>
      <c r="Y2" s="46"/>
      <c r="Z2" s="43" t="s">
        <v>208</v>
      </c>
      <c r="AA2" s="45"/>
      <c r="AB2" s="45"/>
      <c r="AC2" s="45"/>
      <c r="AD2" s="45"/>
      <c r="AE2" s="45"/>
      <c r="AF2" s="45"/>
      <c r="AG2" s="46"/>
      <c r="AH2" s="43" t="s">
        <v>209</v>
      </c>
      <c r="AI2" s="45"/>
      <c r="AJ2" s="45"/>
      <c r="AK2" s="45"/>
      <c r="AL2" s="45"/>
      <c r="AM2" s="45"/>
      <c r="AN2" s="45"/>
      <c r="AO2" s="46"/>
      <c r="AP2" s="43" t="s">
        <v>210</v>
      </c>
      <c r="AQ2" s="45"/>
      <c r="AR2" s="45"/>
      <c r="AS2" s="45"/>
      <c r="AT2" s="45"/>
      <c r="AU2" s="45"/>
      <c r="AV2" s="45"/>
      <c r="AW2" s="46"/>
      <c r="AX2" s="43" t="s">
        <v>211</v>
      </c>
      <c r="AY2" s="45"/>
      <c r="AZ2" s="45"/>
      <c r="BA2" s="45"/>
      <c r="BB2" s="45"/>
      <c r="BC2" s="45"/>
      <c r="BD2" s="45"/>
      <c r="BE2" s="46"/>
    </row>
    <row r="3" spans="1:57" s="68" customFormat="1" ht="22.5" customHeight="1">
      <c r="A3" s="142"/>
      <c r="B3" s="139"/>
      <c r="C3" s="104"/>
      <c r="D3" s="43"/>
      <c r="E3" s="44"/>
      <c r="F3" s="65"/>
      <c r="G3" s="44"/>
      <c r="H3" s="44"/>
      <c r="I3" s="65"/>
      <c r="J3" s="64"/>
      <c r="K3" s="66"/>
      <c r="L3" s="45"/>
      <c r="M3" s="45"/>
      <c r="N3" s="66"/>
      <c r="O3" s="45"/>
      <c r="P3" s="45"/>
      <c r="Q3" s="49"/>
      <c r="R3" s="67"/>
      <c r="S3" s="66"/>
      <c r="T3" s="45"/>
      <c r="U3" s="45"/>
      <c r="V3" s="66"/>
      <c r="W3" s="45"/>
      <c r="X3" s="45"/>
      <c r="Y3" s="49"/>
      <c r="Z3" s="64"/>
      <c r="AA3" s="66"/>
      <c r="AB3" s="45"/>
      <c r="AC3" s="45"/>
      <c r="AD3" s="66"/>
      <c r="AE3" s="45"/>
      <c r="AF3" s="45"/>
      <c r="AG3" s="49"/>
      <c r="AH3" s="64"/>
      <c r="AI3" s="66"/>
      <c r="AJ3" s="45"/>
      <c r="AK3" s="45"/>
      <c r="AL3" s="66"/>
      <c r="AM3" s="45"/>
      <c r="AN3" s="45"/>
      <c r="AO3" s="49"/>
      <c r="AP3" s="64"/>
      <c r="AQ3" s="66"/>
      <c r="AR3" s="45"/>
      <c r="AS3" s="45"/>
      <c r="AT3" s="66"/>
      <c r="AU3" s="45"/>
      <c r="AV3" s="45"/>
      <c r="AW3" s="49"/>
      <c r="AX3" s="64"/>
      <c r="AY3" s="66"/>
      <c r="AZ3" s="45"/>
      <c r="BA3" s="45"/>
      <c r="BB3" s="66"/>
      <c r="BC3" s="45"/>
      <c r="BD3" s="45"/>
      <c r="BE3" s="49"/>
    </row>
    <row r="4" spans="1:57" s="68" customFormat="1" ht="22.5" customHeight="1">
      <c r="A4" s="142"/>
      <c r="B4" s="139"/>
      <c r="C4" s="142"/>
      <c r="D4" s="48" t="s">
        <v>59</v>
      </c>
      <c r="E4" s="57"/>
      <c r="F4" s="49"/>
      <c r="G4" s="48" t="s">
        <v>188</v>
      </c>
      <c r="H4" s="57"/>
      <c r="I4" s="49"/>
      <c r="J4" s="138" t="s">
        <v>212</v>
      </c>
      <c r="K4" s="141" t="s">
        <v>221</v>
      </c>
      <c r="L4" s="48" t="s">
        <v>60</v>
      </c>
      <c r="M4" s="57"/>
      <c r="N4" s="49"/>
      <c r="O4" s="48" t="s">
        <v>188</v>
      </c>
      <c r="P4" s="57"/>
      <c r="Q4" s="49"/>
      <c r="R4" s="138" t="s">
        <v>212</v>
      </c>
      <c r="S4" s="141" t="s">
        <v>221</v>
      </c>
      <c r="T4" s="48" t="s">
        <v>60</v>
      </c>
      <c r="U4" s="57"/>
      <c r="V4" s="49"/>
      <c r="W4" s="48" t="s">
        <v>188</v>
      </c>
      <c r="X4" s="57"/>
      <c r="Y4" s="49"/>
      <c r="Z4" s="138" t="s">
        <v>212</v>
      </c>
      <c r="AA4" s="141" t="s">
        <v>221</v>
      </c>
      <c r="AB4" s="48" t="s">
        <v>60</v>
      </c>
      <c r="AC4" s="57"/>
      <c r="AD4" s="49"/>
      <c r="AE4" s="48" t="s">
        <v>188</v>
      </c>
      <c r="AF4" s="57"/>
      <c r="AG4" s="49"/>
      <c r="AH4" s="138" t="s">
        <v>212</v>
      </c>
      <c r="AI4" s="141" t="s">
        <v>221</v>
      </c>
      <c r="AJ4" s="48" t="s">
        <v>60</v>
      </c>
      <c r="AK4" s="57"/>
      <c r="AL4" s="49"/>
      <c r="AM4" s="48" t="s">
        <v>188</v>
      </c>
      <c r="AN4" s="57"/>
      <c r="AO4" s="49"/>
      <c r="AP4" s="138" t="s">
        <v>212</v>
      </c>
      <c r="AQ4" s="141" t="s">
        <v>221</v>
      </c>
      <c r="AR4" s="48" t="s">
        <v>60</v>
      </c>
      <c r="AS4" s="57"/>
      <c r="AT4" s="49"/>
      <c r="AU4" s="48" t="s">
        <v>188</v>
      </c>
      <c r="AV4" s="57"/>
      <c r="AW4" s="49"/>
      <c r="AX4" s="138" t="s">
        <v>212</v>
      </c>
      <c r="AY4" s="141" t="s">
        <v>221</v>
      </c>
      <c r="AZ4" s="48" t="s">
        <v>60</v>
      </c>
      <c r="BA4" s="57"/>
      <c r="BB4" s="49"/>
      <c r="BC4" s="48" t="s">
        <v>188</v>
      </c>
      <c r="BD4" s="57"/>
      <c r="BE4" s="49"/>
    </row>
    <row r="5" spans="1:57" s="68" customFormat="1" ht="22.5" customHeight="1">
      <c r="A5" s="142"/>
      <c r="B5" s="139"/>
      <c r="C5" s="142"/>
      <c r="D5" s="50" t="s">
        <v>222</v>
      </c>
      <c r="E5" s="18" t="s">
        <v>223</v>
      </c>
      <c r="F5" s="51" t="s">
        <v>189</v>
      </c>
      <c r="G5" s="50" t="s">
        <v>222</v>
      </c>
      <c r="H5" s="18" t="s">
        <v>223</v>
      </c>
      <c r="I5" s="37" t="s">
        <v>189</v>
      </c>
      <c r="J5" s="139"/>
      <c r="K5" s="142"/>
      <c r="L5" s="50" t="s">
        <v>222</v>
      </c>
      <c r="M5" s="18" t="s">
        <v>223</v>
      </c>
      <c r="N5" s="37" t="s">
        <v>224</v>
      </c>
      <c r="O5" s="50" t="s">
        <v>222</v>
      </c>
      <c r="P5" s="18" t="s">
        <v>223</v>
      </c>
      <c r="Q5" s="37" t="s">
        <v>224</v>
      </c>
      <c r="R5" s="139"/>
      <c r="S5" s="142"/>
      <c r="T5" s="50" t="s">
        <v>222</v>
      </c>
      <c r="U5" s="18" t="s">
        <v>223</v>
      </c>
      <c r="V5" s="37" t="s">
        <v>224</v>
      </c>
      <c r="W5" s="50" t="s">
        <v>222</v>
      </c>
      <c r="X5" s="18" t="s">
        <v>223</v>
      </c>
      <c r="Y5" s="37" t="s">
        <v>224</v>
      </c>
      <c r="Z5" s="139"/>
      <c r="AA5" s="142"/>
      <c r="AB5" s="50" t="s">
        <v>222</v>
      </c>
      <c r="AC5" s="18" t="s">
        <v>223</v>
      </c>
      <c r="AD5" s="37" t="s">
        <v>224</v>
      </c>
      <c r="AE5" s="50" t="s">
        <v>222</v>
      </c>
      <c r="AF5" s="18" t="s">
        <v>223</v>
      </c>
      <c r="AG5" s="37" t="s">
        <v>224</v>
      </c>
      <c r="AH5" s="139"/>
      <c r="AI5" s="142"/>
      <c r="AJ5" s="50" t="s">
        <v>222</v>
      </c>
      <c r="AK5" s="18" t="s">
        <v>223</v>
      </c>
      <c r="AL5" s="37" t="s">
        <v>224</v>
      </c>
      <c r="AM5" s="50" t="s">
        <v>222</v>
      </c>
      <c r="AN5" s="18" t="s">
        <v>223</v>
      </c>
      <c r="AO5" s="37" t="s">
        <v>224</v>
      </c>
      <c r="AP5" s="139"/>
      <c r="AQ5" s="142"/>
      <c r="AR5" s="50" t="s">
        <v>222</v>
      </c>
      <c r="AS5" s="18" t="s">
        <v>223</v>
      </c>
      <c r="AT5" s="37" t="s">
        <v>224</v>
      </c>
      <c r="AU5" s="50" t="s">
        <v>222</v>
      </c>
      <c r="AV5" s="18" t="s">
        <v>223</v>
      </c>
      <c r="AW5" s="37" t="s">
        <v>224</v>
      </c>
      <c r="AX5" s="139"/>
      <c r="AY5" s="142"/>
      <c r="AZ5" s="50" t="s">
        <v>222</v>
      </c>
      <c r="BA5" s="18" t="s">
        <v>223</v>
      </c>
      <c r="BB5" s="37" t="s">
        <v>224</v>
      </c>
      <c r="BC5" s="50" t="s">
        <v>222</v>
      </c>
      <c r="BD5" s="18" t="s">
        <v>223</v>
      </c>
      <c r="BE5" s="37" t="s">
        <v>224</v>
      </c>
    </row>
    <row r="6" spans="1:57" s="68" customFormat="1" ht="22.5" customHeight="1">
      <c r="A6" s="112"/>
      <c r="B6" s="140"/>
      <c r="C6" s="111"/>
      <c r="D6" s="53" t="s">
        <v>193</v>
      </c>
      <c r="E6" s="54" t="s">
        <v>193</v>
      </c>
      <c r="F6" s="54" t="s">
        <v>193</v>
      </c>
      <c r="G6" s="53" t="s">
        <v>193</v>
      </c>
      <c r="H6" s="54" t="s">
        <v>193</v>
      </c>
      <c r="I6" s="54" t="s">
        <v>193</v>
      </c>
      <c r="J6" s="140"/>
      <c r="K6" s="111"/>
      <c r="L6" s="53" t="s">
        <v>193</v>
      </c>
      <c r="M6" s="54" t="s">
        <v>193</v>
      </c>
      <c r="N6" s="54" t="s">
        <v>193</v>
      </c>
      <c r="O6" s="53" t="s">
        <v>193</v>
      </c>
      <c r="P6" s="54" t="s">
        <v>193</v>
      </c>
      <c r="Q6" s="54" t="s">
        <v>193</v>
      </c>
      <c r="R6" s="140"/>
      <c r="S6" s="111"/>
      <c r="T6" s="53" t="s">
        <v>193</v>
      </c>
      <c r="U6" s="54" t="s">
        <v>193</v>
      </c>
      <c r="V6" s="54" t="s">
        <v>193</v>
      </c>
      <c r="W6" s="53" t="s">
        <v>193</v>
      </c>
      <c r="X6" s="54" t="s">
        <v>193</v>
      </c>
      <c r="Y6" s="54" t="s">
        <v>193</v>
      </c>
      <c r="Z6" s="140"/>
      <c r="AA6" s="111"/>
      <c r="AB6" s="53" t="s">
        <v>193</v>
      </c>
      <c r="AC6" s="54" t="s">
        <v>193</v>
      </c>
      <c r="AD6" s="54" t="s">
        <v>193</v>
      </c>
      <c r="AE6" s="53" t="s">
        <v>193</v>
      </c>
      <c r="AF6" s="54" t="s">
        <v>193</v>
      </c>
      <c r="AG6" s="54" t="s">
        <v>193</v>
      </c>
      <c r="AH6" s="140"/>
      <c r="AI6" s="111"/>
      <c r="AJ6" s="53" t="s">
        <v>193</v>
      </c>
      <c r="AK6" s="54" t="s">
        <v>193</v>
      </c>
      <c r="AL6" s="54" t="s">
        <v>193</v>
      </c>
      <c r="AM6" s="53" t="s">
        <v>193</v>
      </c>
      <c r="AN6" s="54" t="s">
        <v>193</v>
      </c>
      <c r="AO6" s="54" t="s">
        <v>193</v>
      </c>
      <c r="AP6" s="140"/>
      <c r="AQ6" s="111"/>
      <c r="AR6" s="53" t="s">
        <v>193</v>
      </c>
      <c r="AS6" s="54" t="s">
        <v>193</v>
      </c>
      <c r="AT6" s="54" t="s">
        <v>193</v>
      </c>
      <c r="AU6" s="53" t="s">
        <v>193</v>
      </c>
      <c r="AV6" s="54" t="s">
        <v>193</v>
      </c>
      <c r="AW6" s="54" t="s">
        <v>193</v>
      </c>
      <c r="AX6" s="140"/>
      <c r="AY6" s="111"/>
      <c r="AZ6" s="53" t="s">
        <v>193</v>
      </c>
      <c r="BA6" s="54" t="s">
        <v>193</v>
      </c>
      <c r="BB6" s="54" t="s">
        <v>193</v>
      </c>
      <c r="BC6" s="53" t="s">
        <v>193</v>
      </c>
      <c r="BD6" s="54" t="s">
        <v>193</v>
      </c>
      <c r="BE6" s="54" t="s">
        <v>193</v>
      </c>
    </row>
    <row r="7" spans="1:57" ht="13.5">
      <c r="A7" s="74" t="s">
        <v>78</v>
      </c>
      <c r="B7" s="74" t="s">
        <v>79</v>
      </c>
      <c r="C7" s="101" t="s">
        <v>80</v>
      </c>
      <c r="D7" s="17">
        <f aca="true" t="shared" si="0" ref="D7:D33">L7+T7+AB7+AJ7+AR7+AZ7</f>
        <v>0</v>
      </c>
      <c r="E7" s="17">
        <f aca="true" t="shared" si="1" ref="E7:E33">M7+U7+AC7+AK7+AS7+BA7</f>
        <v>0</v>
      </c>
      <c r="F7" s="17">
        <f aca="true" t="shared" si="2" ref="F7:F33">D7+E7</f>
        <v>0</v>
      </c>
      <c r="G7" s="17">
        <f aca="true" t="shared" si="3" ref="G7:G33">O7+W7+AE7+AM7+AU7+BC7</f>
        <v>91480</v>
      </c>
      <c r="H7" s="17">
        <f aca="true" t="shared" si="4" ref="H7:H33">P7+X7+AF7+AN7+AV7+BD7</f>
        <v>380949</v>
      </c>
      <c r="I7" s="17">
        <f aca="true" t="shared" si="5" ref="I7:I33">G7+H7</f>
        <v>472429</v>
      </c>
      <c r="J7" s="103" t="s">
        <v>162</v>
      </c>
      <c r="K7" s="76" t="s">
        <v>141</v>
      </c>
      <c r="L7" s="17"/>
      <c r="M7" s="17"/>
      <c r="N7" s="17">
        <f aca="true" t="shared" si="6" ref="N7:N33">SUM(L7:M7)</f>
        <v>0</v>
      </c>
      <c r="O7" s="17">
        <v>91480</v>
      </c>
      <c r="P7" s="17">
        <v>380949</v>
      </c>
      <c r="Q7" s="17">
        <f aca="true" t="shared" si="7" ref="Q7:Q33">SUM(O7:P7)</f>
        <v>472429</v>
      </c>
      <c r="R7" s="103" t="s">
        <v>219</v>
      </c>
      <c r="S7" s="76"/>
      <c r="T7" s="17"/>
      <c r="U7" s="17"/>
      <c r="V7" s="17">
        <f aca="true" t="shared" si="8" ref="V7:V33">SUM(T7:U7)</f>
        <v>0</v>
      </c>
      <c r="W7" s="17"/>
      <c r="X7" s="17"/>
      <c r="Y7" s="17">
        <f aca="true" t="shared" si="9" ref="Y7:Y33">SUM(W7:X7)</f>
        <v>0</v>
      </c>
      <c r="Z7" s="103" t="s">
        <v>219</v>
      </c>
      <c r="AA7" s="76"/>
      <c r="AB7" s="17"/>
      <c r="AC7" s="17"/>
      <c r="AD7" s="17">
        <f aca="true" t="shared" si="10" ref="AD7:AD33">SUM(AB7:AC7)</f>
        <v>0</v>
      </c>
      <c r="AE7" s="17"/>
      <c r="AF7" s="17"/>
      <c r="AG7" s="17">
        <f aca="true" t="shared" si="11" ref="AG7:AG33">SUM(AE7:AF7)</f>
        <v>0</v>
      </c>
      <c r="AH7" s="103" t="s">
        <v>219</v>
      </c>
      <c r="AI7" s="76"/>
      <c r="AJ7" s="17"/>
      <c r="AK7" s="17"/>
      <c r="AL7" s="17">
        <f aca="true" t="shared" si="12" ref="AL7:AL33">SUM(AJ7:AK7)</f>
        <v>0</v>
      </c>
      <c r="AM7" s="17"/>
      <c r="AN7" s="17"/>
      <c r="AO7" s="17">
        <f aca="true" t="shared" si="13" ref="AO7:AO33">SUM(AM7:AN7)</f>
        <v>0</v>
      </c>
      <c r="AP7" s="103" t="s">
        <v>219</v>
      </c>
      <c r="AQ7" s="76"/>
      <c r="AR7" s="17"/>
      <c r="AS7" s="17"/>
      <c r="AT7" s="17">
        <f aca="true" t="shared" si="14" ref="AT7:AT33">SUM(AR7:AS7)</f>
        <v>0</v>
      </c>
      <c r="AU7" s="17"/>
      <c r="AV7" s="17"/>
      <c r="AW7" s="17">
        <f aca="true" t="shared" si="15" ref="AW7:AW33">SUM(AU7:AV7)</f>
        <v>0</v>
      </c>
      <c r="AX7" s="103" t="s">
        <v>219</v>
      </c>
      <c r="AY7" s="76"/>
      <c r="AZ7" s="17"/>
      <c r="BA7" s="17"/>
      <c r="BB7" s="17">
        <f aca="true" t="shared" si="16" ref="BB7:BB33">SUM(AZ7:BA7)</f>
        <v>0</v>
      </c>
      <c r="BC7" s="17"/>
      <c r="BD7" s="17"/>
      <c r="BE7" s="17">
        <f aca="true" t="shared" si="17" ref="BE7:BE33">SUM(BC7:BD7)</f>
        <v>0</v>
      </c>
    </row>
    <row r="8" spans="1:57" ht="13.5">
      <c r="A8" s="74" t="s">
        <v>78</v>
      </c>
      <c r="B8" s="74" t="s">
        <v>81</v>
      </c>
      <c r="C8" s="101" t="s">
        <v>82</v>
      </c>
      <c r="D8" s="17">
        <f t="shared" si="0"/>
        <v>31774</v>
      </c>
      <c r="E8" s="17">
        <f t="shared" si="1"/>
        <v>837651</v>
      </c>
      <c r="F8" s="17">
        <f t="shared" si="2"/>
        <v>869425</v>
      </c>
      <c r="G8" s="17">
        <f t="shared" si="3"/>
        <v>0</v>
      </c>
      <c r="H8" s="17">
        <f t="shared" si="4"/>
        <v>273042</v>
      </c>
      <c r="I8" s="17">
        <f t="shared" si="5"/>
        <v>273042</v>
      </c>
      <c r="J8" s="103" t="s">
        <v>213</v>
      </c>
      <c r="K8" s="76" t="s">
        <v>214</v>
      </c>
      <c r="L8" s="17"/>
      <c r="M8" s="17">
        <v>25563</v>
      </c>
      <c r="N8" s="17">
        <f t="shared" si="6"/>
        <v>25563</v>
      </c>
      <c r="O8" s="17"/>
      <c r="P8" s="17">
        <v>17251</v>
      </c>
      <c r="Q8" s="17">
        <f t="shared" si="7"/>
        <v>17251</v>
      </c>
      <c r="R8" s="103" t="s">
        <v>163</v>
      </c>
      <c r="S8" s="76" t="s">
        <v>226</v>
      </c>
      <c r="T8" s="17"/>
      <c r="U8" s="17">
        <v>40995</v>
      </c>
      <c r="V8" s="17">
        <f t="shared" si="8"/>
        <v>40995</v>
      </c>
      <c r="W8" s="17"/>
      <c r="X8" s="17">
        <v>33907</v>
      </c>
      <c r="Y8" s="17">
        <f t="shared" si="9"/>
        <v>33907</v>
      </c>
      <c r="Z8" s="103" t="s">
        <v>164</v>
      </c>
      <c r="AA8" s="76" t="s">
        <v>225</v>
      </c>
      <c r="AB8" s="17">
        <v>26855</v>
      </c>
      <c r="AC8" s="17">
        <v>573022</v>
      </c>
      <c r="AD8" s="17">
        <f t="shared" si="10"/>
        <v>599877</v>
      </c>
      <c r="AE8" s="17"/>
      <c r="AF8" s="17">
        <v>130898</v>
      </c>
      <c r="AG8" s="17">
        <f t="shared" si="11"/>
        <v>130898</v>
      </c>
      <c r="AH8" s="103" t="s">
        <v>165</v>
      </c>
      <c r="AI8" s="76" t="s">
        <v>228</v>
      </c>
      <c r="AJ8" s="17">
        <v>4919</v>
      </c>
      <c r="AK8" s="17">
        <v>71471</v>
      </c>
      <c r="AL8" s="17">
        <f t="shared" si="12"/>
        <v>76390</v>
      </c>
      <c r="AM8" s="17"/>
      <c r="AN8" s="17">
        <v>28630</v>
      </c>
      <c r="AO8" s="17">
        <f t="shared" si="13"/>
        <v>28630</v>
      </c>
      <c r="AP8" s="103" t="s">
        <v>166</v>
      </c>
      <c r="AQ8" s="76" t="s">
        <v>227</v>
      </c>
      <c r="AR8" s="17"/>
      <c r="AS8" s="17">
        <v>126600</v>
      </c>
      <c r="AT8" s="17">
        <f t="shared" si="14"/>
        <v>126600</v>
      </c>
      <c r="AU8" s="17"/>
      <c r="AV8" s="17">
        <v>62356</v>
      </c>
      <c r="AW8" s="17">
        <f t="shared" si="15"/>
        <v>62356</v>
      </c>
      <c r="AX8" s="103" t="s">
        <v>219</v>
      </c>
      <c r="AY8" s="76"/>
      <c r="AZ8" s="17"/>
      <c r="BA8" s="17"/>
      <c r="BB8" s="17">
        <f t="shared" si="16"/>
        <v>0</v>
      </c>
      <c r="BC8" s="17"/>
      <c r="BD8" s="17"/>
      <c r="BE8" s="17">
        <f t="shared" si="17"/>
        <v>0</v>
      </c>
    </row>
    <row r="9" spans="1:57" ht="13.5">
      <c r="A9" s="74" t="s">
        <v>78</v>
      </c>
      <c r="B9" s="74" t="s">
        <v>83</v>
      </c>
      <c r="C9" s="101" t="s">
        <v>84</v>
      </c>
      <c r="D9" s="17">
        <f t="shared" si="0"/>
        <v>6688</v>
      </c>
      <c r="E9" s="17">
        <f t="shared" si="1"/>
        <v>0</v>
      </c>
      <c r="F9" s="17">
        <f t="shared" si="2"/>
        <v>6688</v>
      </c>
      <c r="G9" s="17">
        <f t="shared" si="3"/>
        <v>0</v>
      </c>
      <c r="H9" s="17">
        <f t="shared" si="4"/>
        <v>109711</v>
      </c>
      <c r="I9" s="17">
        <f t="shared" si="5"/>
        <v>109711</v>
      </c>
      <c r="J9" s="103" t="s">
        <v>167</v>
      </c>
      <c r="K9" s="76" t="s">
        <v>216</v>
      </c>
      <c r="L9" s="17">
        <v>6688</v>
      </c>
      <c r="M9" s="17"/>
      <c r="N9" s="17">
        <f t="shared" si="6"/>
        <v>6688</v>
      </c>
      <c r="O9" s="17"/>
      <c r="P9" s="17">
        <v>109711</v>
      </c>
      <c r="Q9" s="17">
        <f t="shared" si="7"/>
        <v>109711</v>
      </c>
      <c r="R9" s="103" t="s">
        <v>219</v>
      </c>
      <c r="S9" s="76"/>
      <c r="T9" s="17"/>
      <c r="U9" s="17"/>
      <c r="V9" s="17">
        <f t="shared" si="8"/>
        <v>0</v>
      </c>
      <c r="W9" s="17"/>
      <c r="X9" s="17"/>
      <c r="Y9" s="17">
        <f t="shared" si="9"/>
        <v>0</v>
      </c>
      <c r="Z9" s="103" t="s">
        <v>219</v>
      </c>
      <c r="AA9" s="76"/>
      <c r="AB9" s="17"/>
      <c r="AC9" s="17"/>
      <c r="AD9" s="17">
        <f t="shared" si="10"/>
        <v>0</v>
      </c>
      <c r="AE9" s="17"/>
      <c r="AF9" s="17"/>
      <c r="AG9" s="17">
        <f t="shared" si="11"/>
        <v>0</v>
      </c>
      <c r="AH9" s="103" t="s">
        <v>219</v>
      </c>
      <c r="AI9" s="76"/>
      <c r="AJ9" s="17"/>
      <c r="AK9" s="17"/>
      <c r="AL9" s="17">
        <f t="shared" si="12"/>
        <v>0</v>
      </c>
      <c r="AM9" s="17"/>
      <c r="AN9" s="17"/>
      <c r="AO9" s="17">
        <f t="shared" si="13"/>
        <v>0</v>
      </c>
      <c r="AP9" s="103" t="s">
        <v>219</v>
      </c>
      <c r="AQ9" s="76"/>
      <c r="AR9" s="17"/>
      <c r="AS9" s="17"/>
      <c r="AT9" s="17">
        <f t="shared" si="14"/>
        <v>0</v>
      </c>
      <c r="AU9" s="17"/>
      <c r="AV9" s="17"/>
      <c r="AW9" s="17">
        <f t="shared" si="15"/>
        <v>0</v>
      </c>
      <c r="AX9" s="103" t="s">
        <v>219</v>
      </c>
      <c r="AY9" s="76"/>
      <c r="AZ9" s="17"/>
      <c r="BA9" s="17"/>
      <c r="BB9" s="17">
        <f t="shared" si="16"/>
        <v>0</v>
      </c>
      <c r="BC9" s="17"/>
      <c r="BD9" s="17"/>
      <c r="BE9" s="17">
        <f t="shared" si="17"/>
        <v>0</v>
      </c>
    </row>
    <row r="10" spans="1:57" ht="13.5">
      <c r="A10" s="74" t="s">
        <v>78</v>
      </c>
      <c r="B10" s="74" t="s">
        <v>85</v>
      </c>
      <c r="C10" s="101" t="s">
        <v>86</v>
      </c>
      <c r="D10" s="17">
        <f t="shared" si="0"/>
        <v>0</v>
      </c>
      <c r="E10" s="17">
        <f t="shared" si="1"/>
        <v>0</v>
      </c>
      <c r="F10" s="17">
        <f t="shared" si="2"/>
        <v>0</v>
      </c>
      <c r="G10" s="17">
        <f t="shared" si="3"/>
        <v>0</v>
      </c>
      <c r="H10" s="17">
        <f t="shared" si="4"/>
        <v>130483</v>
      </c>
      <c r="I10" s="17">
        <f t="shared" si="5"/>
        <v>130483</v>
      </c>
      <c r="J10" s="103" t="s">
        <v>168</v>
      </c>
      <c r="K10" s="76" t="s">
        <v>195</v>
      </c>
      <c r="L10" s="17">
        <v>0</v>
      </c>
      <c r="M10" s="17">
        <v>0</v>
      </c>
      <c r="N10" s="17">
        <f t="shared" si="6"/>
        <v>0</v>
      </c>
      <c r="O10" s="17">
        <v>0</v>
      </c>
      <c r="P10" s="17">
        <v>130483</v>
      </c>
      <c r="Q10" s="17">
        <f t="shared" si="7"/>
        <v>130483</v>
      </c>
      <c r="R10" s="103" t="s">
        <v>219</v>
      </c>
      <c r="S10" s="76"/>
      <c r="T10" s="17"/>
      <c r="U10" s="17"/>
      <c r="V10" s="17">
        <f t="shared" si="8"/>
        <v>0</v>
      </c>
      <c r="W10" s="17"/>
      <c r="X10" s="17"/>
      <c r="Y10" s="17">
        <f t="shared" si="9"/>
        <v>0</v>
      </c>
      <c r="Z10" s="103" t="s">
        <v>219</v>
      </c>
      <c r="AA10" s="76"/>
      <c r="AB10" s="17"/>
      <c r="AC10" s="17"/>
      <c r="AD10" s="17">
        <f t="shared" si="10"/>
        <v>0</v>
      </c>
      <c r="AE10" s="17"/>
      <c r="AF10" s="17"/>
      <c r="AG10" s="17">
        <f t="shared" si="11"/>
        <v>0</v>
      </c>
      <c r="AH10" s="103" t="s">
        <v>219</v>
      </c>
      <c r="AI10" s="76"/>
      <c r="AJ10" s="17"/>
      <c r="AK10" s="17"/>
      <c r="AL10" s="17">
        <f t="shared" si="12"/>
        <v>0</v>
      </c>
      <c r="AM10" s="17"/>
      <c r="AN10" s="17"/>
      <c r="AO10" s="17">
        <f t="shared" si="13"/>
        <v>0</v>
      </c>
      <c r="AP10" s="103" t="s">
        <v>219</v>
      </c>
      <c r="AQ10" s="76"/>
      <c r="AR10" s="17"/>
      <c r="AS10" s="17"/>
      <c r="AT10" s="17">
        <f t="shared" si="14"/>
        <v>0</v>
      </c>
      <c r="AU10" s="17"/>
      <c r="AV10" s="17"/>
      <c r="AW10" s="17">
        <f t="shared" si="15"/>
        <v>0</v>
      </c>
      <c r="AX10" s="103" t="s">
        <v>219</v>
      </c>
      <c r="AY10" s="76"/>
      <c r="AZ10" s="17"/>
      <c r="BA10" s="17"/>
      <c r="BB10" s="17">
        <f t="shared" si="16"/>
        <v>0</v>
      </c>
      <c r="BC10" s="17"/>
      <c r="BD10" s="17"/>
      <c r="BE10" s="17">
        <f t="shared" si="17"/>
        <v>0</v>
      </c>
    </row>
    <row r="11" spans="1:57" ht="13.5">
      <c r="A11" s="74" t="s">
        <v>78</v>
      </c>
      <c r="B11" s="74" t="s">
        <v>87</v>
      </c>
      <c r="C11" s="101" t="s">
        <v>88</v>
      </c>
      <c r="D11" s="17">
        <f t="shared" si="0"/>
        <v>0</v>
      </c>
      <c r="E11" s="17">
        <f t="shared" si="1"/>
        <v>0</v>
      </c>
      <c r="F11" s="17">
        <f t="shared" si="2"/>
        <v>0</v>
      </c>
      <c r="G11" s="17">
        <f t="shared" si="3"/>
        <v>0</v>
      </c>
      <c r="H11" s="17">
        <f t="shared" si="4"/>
        <v>0</v>
      </c>
      <c r="I11" s="17">
        <f t="shared" si="5"/>
        <v>0</v>
      </c>
      <c r="J11" s="103" t="s">
        <v>219</v>
      </c>
      <c r="K11" s="76"/>
      <c r="L11" s="17"/>
      <c r="M11" s="17"/>
      <c r="N11" s="17">
        <f t="shared" si="6"/>
        <v>0</v>
      </c>
      <c r="O11" s="17"/>
      <c r="P11" s="17"/>
      <c r="Q11" s="17">
        <f t="shared" si="7"/>
        <v>0</v>
      </c>
      <c r="R11" s="103" t="s">
        <v>219</v>
      </c>
      <c r="S11" s="76"/>
      <c r="T11" s="17"/>
      <c r="U11" s="17"/>
      <c r="V11" s="17">
        <f t="shared" si="8"/>
        <v>0</v>
      </c>
      <c r="W11" s="17"/>
      <c r="X11" s="17"/>
      <c r="Y11" s="17">
        <f t="shared" si="9"/>
        <v>0</v>
      </c>
      <c r="Z11" s="103" t="s">
        <v>219</v>
      </c>
      <c r="AA11" s="76"/>
      <c r="AB11" s="17"/>
      <c r="AC11" s="17"/>
      <c r="AD11" s="17">
        <f t="shared" si="10"/>
        <v>0</v>
      </c>
      <c r="AE11" s="17"/>
      <c r="AF11" s="17"/>
      <c r="AG11" s="17">
        <f t="shared" si="11"/>
        <v>0</v>
      </c>
      <c r="AH11" s="103" t="s">
        <v>219</v>
      </c>
      <c r="AI11" s="76"/>
      <c r="AJ11" s="17"/>
      <c r="AK11" s="17"/>
      <c r="AL11" s="17">
        <f t="shared" si="12"/>
        <v>0</v>
      </c>
      <c r="AM11" s="17"/>
      <c r="AN11" s="17"/>
      <c r="AO11" s="17">
        <f t="shared" si="13"/>
        <v>0</v>
      </c>
      <c r="AP11" s="103" t="s">
        <v>219</v>
      </c>
      <c r="AQ11" s="76"/>
      <c r="AR11" s="17"/>
      <c r="AS11" s="17"/>
      <c r="AT11" s="17">
        <f t="shared" si="14"/>
        <v>0</v>
      </c>
      <c r="AU11" s="17"/>
      <c r="AV11" s="17"/>
      <c r="AW11" s="17">
        <f t="shared" si="15"/>
        <v>0</v>
      </c>
      <c r="AX11" s="103" t="s">
        <v>219</v>
      </c>
      <c r="AY11" s="76"/>
      <c r="AZ11" s="17"/>
      <c r="BA11" s="17"/>
      <c r="BB11" s="17">
        <f t="shared" si="16"/>
        <v>0</v>
      </c>
      <c r="BC11" s="17"/>
      <c r="BD11" s="17"/>
      <c r="BE11" s="17">
        <f t="shared" si="17"/>
        <v>0</v>
      </c>
    </row>
    <row r="12" spans="1:57" ht="13.5">
      <c r="A12" s="74" t="s">
        <v>78</v>
      </c>
      <c r="B12" s="74" t="s">
        <v>89</v>
      </c>
      <c r="C12" s="101" t="s">
        <v>90</v>
      </c>
      <c r="D12" s="17">
        <f t="shared" si="0"/>
        <v>1837</v>
      </c>
      <c r="E12" s="17">
        <f t="shared" si="1"/>
        <v>665373</v>
      </c>
      <c r="F12" s="17">
        <f t="shared" si="2"/>
        <v>667210</v>
      </c>
      <c r="G12" s="17">
        <f t="shared" si="3"/>
        <v>0</v>
      </c>
      <c r="H12" s="17">
        <f t="shared" si="4"/>
        <v>142638</v>
      </c>
      <c r="I12" s="17">
        <f t="shared" si="5"/>
        <v>142638</v>
      </c>
      <c r="J12" s="103" t="s">
        <v>169</v>
      </c>
      <c r="K12" s="76" t="s">
        <v>198</v>
      </c>
      <c r="L12" s="17">
        <v>1837</v>
      </c>
      <c r="M12" s="17">
        <v>665373</v>
      </c>
      <c r="N12" s="17">
        <f t="shared" si="6"/>
        <v>667210</v>
      </c>
      <c r="O12" s="17"/>
      <c r="P12" s="17">
        <v>142638</v>
      </c>
      <c r="Q12" s="17">
        <f t="shared" si="7"/>
        <v>142638</v>
      </c>
      <c r="R12" s="103" t="s">
        <v>219</v>
      </c>
      <c r="S12" s="76"/>
      <c r="T12" s="17"/>
      <c r="U12" s="17"/>
      <c r="V12" s="17">
        <f t="shared" si="8"/>
        <v>0</v>
      </c>
      <c r="W12" s="17"/>
      <c r="X12" s="17"/>
      <c r="Y12" s="17">
        <f t="shared" si="9"/>
        <v>0</v>
      </c>
      <c r="Z12" s="103" t="s">
        <v>219</v>
      </c>
      <c r="AA12" s="76"/>
      <c r="AB12" s="17"/>
      <c r="AC12" s="17"/>
      <c r="AD12" s="17">
        <f t="shared" si="10"/>
        <v>0</v>
      </c>
      <c r="AE12" s="17"/>
      <c r="AF12" s="17"/>
      <c r="AG12" s="17">
        <f t="shared" si="11"/>
        <v>0</v>
      </c>
      <c r="AH12" s="103" t="s">
        <v>219</v>
      </c>
      <c r="AI12" s="76"/>
      <c r="AJ12" s="17"/>
      <c r="AK12" s="17"/>
      <c r="AL12" s="17">
        <f t="shared" si="12"/>
        <v>0</v>
      </c>
      <c r="AM12" s="17"/>
      <c r="AN12" s="17"/>
      <c r="AO12" s="17">
        <f t="shared" si="13"/>
        <v>0</v>
      </c>
      <c r="AP12" s="103" t="s">
        <v>219</v>
      </c>
      <c r="AQ12" s="76"/>
      <c r="AR12" s="17"/>
      <c r="AS12" s="17"/>
      <c r="AT12" s="17">
        <f t="shared" si="14"/>
        <v>0</v>
      </c>
      <c r="AU12" s="17"/>
      <c r="AV12" s="17"/>
      <c r="AW12" s="17">
        <f t="shared" si="15"/>
        <v>0</v>
      </c>
      <c r="AX12" s="103" t="s">
        <v>219</v>
      </c>
      <c r="AY12" s="76"/>
      <c r="AZ12" s="17"/>
      <c r="BA12" s="17"/>
      <c r="BB12" s="17">
        <f t="shared" si="16"/>
        <v>0</v>
      </c>
      <c r="BC12" s="17"/>
      <c r="BD12" s="17"/>
      <c r="BE12" s="17">
        <f t="shared" si="17"/>
        <v>0</v>
      </c>
    </row>
    <row r="13" spans="1:57" ht="13.5">
      <c r="A13" s="74" t="s">
        <v>78</v>
      </c>
      <c r="B13" s="74" t="s">
        <v>91</v>
      </c>
      <c r="C13" s="101" t="s">
        <v>92</v>
      </c>
      <c r="D13" s="17">
        <f t="shared" si="0"/>
        <v>73720</v>
      </c>
      <c r="E13" s="17">
        <f t="shared" si="1"/>
        <v>196220</v>
      </c>
      <c r="F13" s="17">
        <f t="shared" si="2"/>
        <v>269940</v>
      </c>
      <c r="G13" s="17">
        <f t="shared" si="3"/>
        <v>0</v>
      </c>
      <c r="H13" s="17">
        <f t="shared" si="4"/>
        <v>104739</v>
      </c>
      <c r="I13" s="17">
        <f t="shared" si="5"/>
        <v>104739</v>
      </c>
      <c r="J13" s="103" t="s">
        <v>170</v>
      </c>
      <c r="K13" s="76" t="s">
        <v>217</v>
      </c>
      <c r="L13" s="17"/>
      <c r="M13" s="17">
        <v>28309</v>
      </c>
      <c r="N13" s="17">
        <f t="shared" si="6"/>
        <v>28309</v>
      </c>
      <c r="O13" s="17"/>
      <c r="P13" s="17"/>
      <c r="Q13" s="17">
        <f t="shared" si="7"/>
        <v>0</v>
      </c>
      <c r="R13" s="103" t="s">
        <v>171</v>
      </c>
      <c r="S13" s="76" t="s">
        <v>143</v>
      </c>
      <c r="T13" s="17"/>
      <c r="U13" s="17">
        <v>0</v>
      </c>
      <c r="V13" s="17">
        <f t="shared" si="8"/>
        <v>0</v>
      </c>
      <c r="W13" s="17"/>
      <c r="X13" s="17">
        <v>104739</v>
      </c>
      <c r="Y13" s="17">
        <f t="shared" si="9"/>
        <v>104739</v>
      </c>
      <c r="Z13" s="103" t="s">
        <v>172</v>
      </c>
      <c r="AA13" s="76" t="s">
        <v>144</v>
      </c>
      <c r="AB13" s="17">
        <v>73720</v>
      </c>
      <c r="AC13" s="17">
        <v>167911</v>
      </c>
      <c r="AD13" s="17">
        <f t="shared" si="10"/>
        <v>241631</v>
      </c>
      <c r="AE13" s="17"/>
      <c r="AF13" s="17">
        <v>0</v>
      </c>
      <c r="AG13" s="17">
        <f t="shared" si="11"/>
        <v>0</v>
      </c>
      <c r="AH13" s="103" t="s">
        <v>219</v>
      </c>
      <c r="AI13" s="76"/>
      <c r="AJ13" s="17"/>
      <c r="AK13" s="17"/>
      <c r="AL13" s="17">
        <f t="shared" si="12"/>
        <v>0</v>
      </c>
      <c r="AM13" s="17"/>
      <c r="AN13" s="17"/>
      <c r="AO13" s="17">
        <f t="shared" si="13"/>
        <v>0</v>
      </c>
      <c r="AP13" s="103" t="s">
        <v>219</v>
      </c>
      <c r="AQ13" s="76"/>
      <c r="AR13" s="17"/>
      <c r="AS13" s="17"/>
      <c r="AT13" s="17">
        <f t="shared" si="14"/>
        <v>0</v>
      </c>
      <c r="AU13" s="17"/>
      <c r="AV13" s="17"/>
      <c r="AW13" s="17">
        <f t="shared" si="15"/>
        <v>0</v>
      </c>
      <c r="AX13" s="103" t="s">
        <v>219</v>
      </c>
      <c r="AY13" s="76"/>
      <c r="AZ13" s="17"/>
      <c r="BA13" s="17"/>
      <c r="BB13" s="17">
        <f t="shared" si="16"/>
        <v>0</v>
      </c>
      <c r="BC13" s="17"/>
      <c r="BD13" s="17"/>
      <c r="BE13" s="17">
        <f t="shared" si="17"/>
        <v>0</v>
      </c>
    </row>
    <row r="14" spans="1:57" ht="13.5">
      <c r="A14" s="74" t="s">
        <v>78</v>
      </c>
      <c r="B14" s="74" t="s">
        <v>93</v>
      </c>
      <c r="C14" s="101" t="s">
        <v>94</v>
      </c>
      <c r="D14" s="17">
        <f t="shared" si="0"/>
        <v>0</v>
      </c>
      <c r="E14" s="17">
        <f t="shared" si="1"/>
        <v>119796</v>
      </c>
      <c r="F14" s="17">
        <f t="shared" si="2"/>
        <v>119796</v>
      </c>
      <c r="G14" s="17">
        <f t="shared" si="3"/>
        <v>0</v>
      </c>
      <c r="H14" s="17">
        <f t="shared" si="4"/>
        <v>110428</v>
      </c>
      <c r="I14" s="17">
        <f t="shared" si="5"/>
        <v>110428</v>
      </c>
      <c r="J14" s="103" t="s">
        <v>173</v>
      </c>
      <c r="K14" s="76" t="s">
        <v>196</v>
      </c>
      <c r="L14" s="17">
        <v>0</v>
      </c>
      <c r="M14" s="17">
        <v>119796</v>
      </c>
      <c r="N14" s="17">
        <f t="shared" si="6"/>
        <v>119796</v>
      </c>
      <c r="O14" s="17">
        <v>0</v>
      </c>
      <c r="P14" s="17">
        <v>0</v>
      </c>
      <c r="Q14" s="17">
        <f t="shared" si="7"/>
        <v>0</v>
      </c>
      <c r="R14" s="103" t="s">
        <v>174</v>
      </c>
      <c r="S14" s="76" t="s">
        <v>142</v>
      </c>
      <c r="T14" s="17">
        <v>0</v>
      </c>
      <c r="U14" s="17">
        <v>0</v>
      </c>
      <c r="V14" s="17">
        <f t="shared" si="8"/>
        <v>0</v>
      </c>
      <c r="W14" s="17">
        <v>0</v>
      </c>
      <c r="X14" s="17">
        <v>110428</v>
      </c>
      <c r="Y14" s="17">
        <f t="shared" si="9"/>
        <v>110428</v>
      </c>
      <c r="Z14" s="103" t="s">
        <v>219</v>
      </c>
      <c r="AA14" s="76"/>
      <c r="AB14" s="17"/>
      <c r="AC14" s="17"/>
      <c r="AD14" s="17">
        <f t="shared" si="10"/>
        <v>0</v>
      </c>
      <c r="AE14" s="17"/>
      <c r="AF14" s="17"/>
      <c r="AG14" s="17">
        <f t="shared" si="11"/>
        <v>0</v>
      </c>
      <c r="AH14" s="103" t="s">
        <v>219</v>
      </c>
      <c r="AI14" s="76"/>
      <c r="AJ14" s="17"/>
      <c r="AK14" s="17"/>
      <c r="AL14" s="17">
        <f t="shared" si="12"/>
        <v>0</v>
      </c>
      <c r="AM14" s="17"/>
      <c r="AN14" s="17"/>
      <c r="AO14" s="17">
        <f t="shared" si="13"/>
        <v>0</v>
      </c>
      <c r="AP14" s="103" t="s">
        <v>219</v>
      </c>
      <c r="AQ14" s="76"/>
      <c r="AR14" s="17"/>
      <c r="AS14" s="17"/>
      <c r="AT14" s="17">
        <f t="shared" si="14"/>
        <v>0</v>
      </c>
      <c r="AU14" s="17"/>
      <c r="AV14" s="17"/>
      <c r="AW14" s="17">
        <f t="shared" si="15"/>
        <v>0</v>
      </c>
      <c r="AX14" s="103" t="s">
        <v>219</v>
      </c>
      <c r="AY14" s="76"/>
      <c r="AZ14" s="17"/>
      <c r="BA14" s="17"/>
      <c r="BB14" s="17">
        <f t="shared" si="16"/>
        <v>0</v>
      </c>
      <c r="BC14" s="17"/>
      <c r="BD14" s="17"/>
      <c r="BE14" s="17">
        <f t="shared" si="17"/>
        <v>0</v>
      </c>
    </row>
    <row r="15" spans="1:57" ht="13.5">
      <c r="A15" s="74" t="s">
        <v>78</v>
      </c>
      <c r="B15" s="74" t="s">
        <v>0</v>
      </c>
      <c r="C15" s="101" t="s">
        <v>1</v>
      </c>
      <c r="D15" s="17">
        <f t="shared" si="0"/>
        <v>0</v>
      </c>
      <c r="E15" s="17">
        <f t="shared" si="1"/>
        <v>0</v>
      </c>
      <c r="F15" s="17">
        <f t="shared" si="2"/>
        <v>0</v>
      </c>
      <c r="G15" s="17">
        <f t="shared" si="3"/>
        <v>0</v>
      </c>
      <c r="H15" s="17">
        <f t="shared" si="4"/>
        <v>0</v>
      </c>
      <c r="I15" s="17">
        <f t="shared" si="5"/>
        <v>0</v>
      </c>
      <c r="J15" s="103" t="s">
        <v>219</v>
      </c>
      <c r="K15" s="76"/>
      <c r="L15" s="17"/>
      <c r="M15" s="17"/>
      <c r="N15" s="17">
        <f t="shared" si="6"/>
        <v>0</v>
      </c>
      <c r="O15" s="17"/>
      <c r="P15" s="17"/>
      <c r="Q15" s="17">
        <f t="shared" si="7"/>
        <v>0</v>
      </c>
      <c r="R15" s="103" t="s">
        <v>219</v>
      </c>
      <c r="S15" s="76"/>
      <c r="T15" s="17"/>
      <c r="U15" s="17"/>
      <c r="V15" s="17">
        <f t="shared" si="8"/>
        <v>0</v>
      </c>
      <c r="W15" s="17"/>
      <c r="X15" s="17"/>
      <c r="Y15" s="17">
        <f t="shared" si="9"/>
        <v>0</v>
      </c>
      <c r="Z15" s="103" t="s">
        <v>219</v>
      </c>
      <c r="AA15" s="76"/>
      <c r="AB15" s="17"/>
      <c r="AC15" s="17"/>
      <c r="AD15" s="17">
        <f t="shared" si="10"/>
        <v>0</v>
      </c>
      <c r="AE15" s="17"/>
      <c r="AF15" s="17"/>
      <c r="AG15" s="17">
        <f t="shared" si="11"/>
        <v>0</v>
      </c>
      <c r="AH15" s="103" t="s">
        <v>219</v>
      </c>
      <c r="AI15" s="76"/>
      <c r="AJ15" s="17"/>
      <c r="AK15" s="17"/>
      <c r="AL15" s="17">
        <f t="shared" si="12"/>
        <v>0</v>
      </c>
      <c r="AM15" s="17"/>
      <c r="AN15" s="17"/>
      <c r="AO15" s="17">
        <f t="shared" si="13"/>
        <v>0</v>
      </c>
      <c r="AP15" s="103" t="s">
        <v>219</v>
      </c>
      <c r="AQ15" s="76"/>
      <c r="AR15" s="17"/>
      <c r="AS15" s="17"/>
      <c r="AT15" s="17">
        <f t="shared" si="14"/>
        <v>0</v>
      </c>
      <c r="AU15" s="17"/>
      <c r="AV15" s="17"/>
      <c r="AW15" s="17">
        <f t="shared" si="15"/>
        <v>0</v>
      </c>
      <c r="AX15" s="103" t="s">
        <v>219</v>
      </c>
      <c r="AY15" s="76"/>
      <c r="AZ15" s="17"/>
      <c r="BA15" s="17"/>
      <c r="BB15" s="17">
        <f t="shared" si="16"/>
        <v>0</v>
      </c>
      <c r="BC15" s="17"/>
      <c r="BD15" s="17"/>
      <c r="BE15" s="17">
        <f t="shared" si="17"/>
        <v>0</v>
      </c>
    </row>
    <row r="16" spans="1:57" ht="13.5">
      <c r="A16" s="74" t="s">
        <v>78</v>
      </c>
      <c r="B16" s="74" t="s">
        <v>2</v>
      </c>
      <c r="C16" s="101" t="s">
        <v>3</v>
      </c>
      <c r="D16" s="17">
        <f t="shared" si="0"/>
        <v>0</v>
      </c>
      <c r="E16" s="17">
        <f t="shared" si="1"/>
        <v>0</v>
      </c>
      <c r="F16" s="17">
        <f t="shared" si="2"/>
        <v>0</v>
      </c>
      <c r="G16" s="17">
        <f t="shared" si="3"/>
        <v>0</v>
      </c>
      <c r="H16" s="17">
        <f t="shared" si="4"/>
        <v>0</v>
      </c>
      <c r="I16" s="17">
        <f t="shared" si="5"/>
        <v>0</v>
      </c>
      <c r="J16" s="103" t="s">
        <v>219</v>
      </c>
      <c r="K16" s="76"/>
      <c r="L16" s="17"/>
      <c r="M16" s="17"/>
      <c r="N16" s="17">
        <f t="shared" si="6"/>
        <v>0</v>
      </c>
      <c r="O16" s="17"/>
      <c r="P16" s="17"/>
      <c r="Q16" s="17">
        <f t="shared" si="7"/>
        <v>0</v>
      </c>
      <c r="R16" s="103" t="s">
        <v>219</v>
      </c>
      <c r="S16" s="76"/>
      <c r="T16" s="17"/>
      <c r="U16" s="17"/>
      <c r="V16" s="17">
        <f t="shared" si="8"/>
        <v>0</v>
      </c>
      <c r="W16" s="17"/>
      <c r="X16" s="17"/>
      <c r="Y16" s="17">
        <f t="shared" si="9"/>
        <v>0</v>
      </c>
      <c r="Z16" s="103" t="s">
        <v>219</v>
      </c>
      <c r="AA16" s="76"/>
      <c r="AB16" s="17"/>
      <c r="AC16" s="17"/>
      <c r="AD16" s="17">
        <f t="shared" si="10"/>
        <v>0</v>
      </c>
      <c r="AE16" s="17"/>
      <c r="AF16" s="17"/>
      <c r="AG16" s="17">
        <f t="shared" si="11"/>
        <v>0</v>
      </c>
      <c r="AH16" s="103" t="s">
        <v>219</v>
      </c>
      <c r="AI16" s="76"/>
      <c r="AJ16" s="17"/>
      <c r="AK16" s="17"/>
      <c r="AL16" s="17">
        <f t="shared" si="12"/>
        <v>0</v>
      </c>
      <c r="AM16" s="17"/>
      <c r="AN16" s="17"/>
      <c r="AO16" s="17">
        <f t="shared" si="13"/>
        <v>0</v>
      </c>
      <c r="AP16" s="103" t="s">
        <v>219</v>
      </c>
      <c r="AQ16" s="76"/>
      <c r="AR16" s="17"/>
      <c r="AS16" s="17"/>
      <c r="AT16" s="17">
        <f t="shared" si="14"/>
        <v>0</v>
      </c>
      <c r="AU16" s="17"/>
      <c r="AV16" s="17"/>
      <c r="AW16" s="17">
        <f t="shared" si="15"/>
        <v>0</v>
      </c>
      <c r="AX16" s="103" t="s">
        <v>219</v>
      </c>
      <c r="AY16" s="76"/>
      <c r="AZ16" s="17"/>
      <c r="BA16" s="17"/>
      <c r="BB16" s="17">
        <f t="shared" si="16"/>
        <v>0</v>
      </c>
      <c r="BC16" s="17"/>
      <c r="BD16" s="17"/>
      <c r="BE16" s="17">
        <f t="shared" si="17"/>
        <v>0</v>
      </c>
    </row>
    <row r="17" spans="1:57" ht="13.5">
      <c r="A17" s="74" t="s">
        <v>78</v>
      </c>
      <c r="B17" s="74" t="s">
        <v>4</v>
      </c>
      <c r="C17" s="101" t="s">
        <v>5</v>
      </c>
      <c r="D17" s="17">
        <f t="shared" si="0"/>
        <v>0</v>
      </c>
      <c r="E17" s="17">
        <f t="shared" si="1"/>
        <v>0</v>
      </c>
      <c r="F17" s="17">
        <f t="shared" si="2"/>
        <v>0</v>
      </c>
      <c r="G17" s="17">
        <f t="shared" si="3"/>
        <v>8295</v>
      </c>
      <c r="H17" s="17">
        <f t="shared" si="4"/>
        <v>34542</v>
      </c>
      <c r="I17" s="17">
        <f t="shared" si="5"/>
        <v>42837</v>
      </c>
      <c r="J17" s="103" t="s">
        <v>162</v>
      </c>
      <c r="K17" s="76" t="s">
        <v>141</v>
      </c>
      <c r="L17" s="17"/>
      <c r="M17" s="17"/>
      <c r="N17" s="17">
        <f t="shared" si="6"/>
        <v>0</v>
      </c>
      <c r="O17" s="17">
        <v>8295</v>
      </c>
      <c r="P17" s="17">
        <v>34542</v>
      </c>
      <c r="Q17" s="17">
        <f t="shared" si="7"/>
        <v>42837</v>
      </c>
      <c r="R17" s="103" t="s">
        <v>219</v>
      </c>
      <c r="S17" s="76"/>
      <c r="T17" s="17"/>
      <c r="U17" s="17"/>
      <c r="V17" s="17">
        <f t="shared" si="8"/>
        <v>0</v>
      </c>
      <c r="W17" s="17"/>
      <c r="X17" s="17"/>
      <c r="Y17" s="17">
        <f t="shared" si="9"/>
        <v>0</v>
      </c>
      <c r="Z17" s="103" t="s">
        <v>219</v>
      </c>
      <c r="AA17" s="76"/>
      <c r="AB17" s="17"/>
      <c r="AC17" s="17"/>
      <c r="AD17" s="17">
        <f t="shared" si="10"/>
        <v>0</v>
      </c>
      <c r="AE17" s="17"/>
      <c r="AF17" s="17"/>
      <c r="AG17" s="17">
        <f t="shared" si="11"/>
        <v>0</v>
      </c>
      <c r="AH17" s="103" t="s">
        <v>219</v>
      </c>
      <c r="AI17" s="76"/>
      <c r="AJ17" s="17"/>
      <c r="AK17" s="17"/>
      <c r="AL17" s="17">
        <f t="shared" si="12"/>
        <v>0</v>
      </c>
      <c r="AM17" s="17"/>
      <c r="AN17" s="17"/>
      <c r="AO17" s="17">
        <f t="shared" si="13"/>
        <v>0</v>
      </c>
      <c r="AP17" s="103" t="s">
        <v>219</v>
      </c>
      <c r="AQ17" s="76"/>
      <c r="AR17" s="17"/>
      <c r="AS17" s="17"/>
      <c r="AT17" s="17">
        <f t="shared" si="14"/>
        <v>0</v>
      </c>
      <c r="AU17" s="17"/>
      <c r="AV17" s="17"/>
      <c r="AW17" s="17">
        <f t="shared" si="15"/>
        <v>0</v>
      </c>
      <c r="AX17" s="103" t="s">
        <v>219</v>
      </c>
      <c r="AY17" s="76"/>
      <c r="AZ17" s="17"/>
      <c r="BA17" s="17"/>
      <c r="BB17" s="17">
        <f t="shared" si="16"/>
        <v>0</v>
      </c>
      <c r="BC17" s="17"/>
      <c r="BD17" s="17"/>
      <c r="BE17" s="17">
        <f t="shared" si="17"/>
        <v>0</v>
      </c>
    </row>
    <row r="18" spans="1:57" ht="13.5">
      <c r="A18" s="74" t="s">
        <v>78</v>
      </c>
      <c r="B18" s="74" t="s">
        <v>6</v>
      </c>
      <c r="C18" s="101" t="s">
        <v>7</v>
      </c>
      <c r="D18" s="17">
        <f t="shared" si="0"/>
        <v>0</v>
      </c>
      <c r="E18" s="17">
        <f t="shared" si="1"/>
        <v>0</v>
      </c>
      <c r="F18" s="17">
        <f t="shared" si="2"/>
        <v>0</v>
      </c>
      <c r="G18" s="17">
        <f t="shared" si="3"/>
        <v>0</v>
      </c>
      <c r="H18" s="17">
        <f t="shared" si="4"/>
        <v>16390</v>
      </c>
      <c r="I18" s="17">
        <f t="shared" si="5"/>
        <v>16390</v>
      </c>
      <c r="J18" s="103" t="s">
        <v>175</v>
      </c>
      <c r="K18" s="76" t="s">
        <v>197</v>
      </c>
      <c r="L18" s="17">
        <v>0</v>
      </c>
      <c r="M18" s="17">
        <v>0</v>
      </c>
      <c r="N18" s="17">
        <f t="shared" si="6"/>
        <v>0</v>
      </c>
      <c r="O18" s="17">
        <v>0</v>
      </c>
      <c r="P18" s="17">
        <v>16390</v>
      </c>
      <c r="Q18" s="17">
        <f t="shared" si="7"/>
        <v>16390</v>
      </c>
      <c r="R18" s="103" t="s">
        <v>219</v>
      </c>
      <c r="S18" s="76"/>
      <c r="T18" s="17"/>
      <c r="U18" s="17"/>
      <c r="V18" s="17">
        <f t="shared" si="8"/>
        <v>0</v>
      </c>
      <c r="W18" s="17"/>
      <c r="X18" s="17"/>
      <c r="Y18" s="17">
        <f t="shared" si="9"/>
        <v>0</v>
      </c>
      <c r="Z18" s="103" t="s">
        <v>219</v>
      </c>
      <c r="AA18" s="76"/>
      <c r="AB18" s="17"/>
      <c r="AC18" s="17"/>
      <c r="AD18" s="17">
        <f t="shared" si="10"/>
        <v>0</v>
      </c>
      <c r="AE18" s="17"/>
      <c r="AF18" s="17"/>
      <c r="AG18" s="17">
        <f t="shared" si="11"/>
        <v>0</v>
      </c>
      <c r="AH18" s="103" t="s">
        <v>219</v>
      </c>
      <c r="AI18" s="76"/>
      <c r="AJ18" s="17"/>
      <c r="AK18" s="17"/>
      <c r="AL18" s="17">
        <f t="shared" si="12"/>
        <v>0</v>
      </c>
      <c r="AM18" s="17"/>
      <c r="AN18" s="17"/>
      <c r="AO18" s="17">
        <f t="shared" si="13"/>
        <v>0</v>
      </c>
      <c r="AP18" s="103" t="s">
        <v>219</v>
      </c>
      <c r="AQ18" s="76"/>
      <c r="AR18" s="17"/>
      <c r="AS18" s="17"/>
      <c r="AT18" s="17">
        <f t="shared" si="14"/>
        <v>0</v>
      </c>
      <c r="AU18" s="17"/>
      <c r="AV18" s="17"/>
      <c r="AW18" s="17">
        <f t="shared" si="15"/>
        <v>0</v>
      </c>
      <c r="AX18" s="103" t="s">
        <v>219</v>
      </c>
      <c r="AY18" s="76"/>
      <c r="AZ18" s="17"/>
      <c r="BA18" s="17"/>
      <c r="BB18" s="17">
        <f t="shared" si="16"/>
        <v>0</v>
      </c>
      <c r="BC18" s="17"/>
      <c r="BD18" s="17"/>
      <c r="BE18" s="17">
        <f t="shared" si="17"/>
        <v>0</v>
      </c>
    </row>
    <row r="19" spans="1:57" ht="13.5">
      <c r="A19" s="74" t="s">
        <v>78</v>
      </c>
      <c r="B19" s="74" t="s">
        <v>8</v>
      </c>
      <c r="C19" s="101" t="s">
        <v>9</v>
      </c>
      <c r="D19" s="17">
        <f t="shared" si="0"/>
        <v>0</v>
      </c>
      <c r="E19" s="17">
        <f t="shared" si="1"/>
        <v>119564</v>
      </c>
      <c r="F19" s="17">
        <f t="shared" si="2"/>
        <v>119564</v>
      </c>
      <c r="G19" s="17">
        <f t="shared" si="3"/>
        <v>0</v>
      </c>
      <c r="H19" s="17">
        <f t="shared" si="4"/>
        <v>45660</v>
      </c>
      <c r="I19" s="17">
        <f t="shared" si="5"/>
        <v>45660</v>
      </c>
      <c r="J19" s="103" t="s">
        <v>176</v>
      </c>
      <c r="K19" s="76" t="s">
        <v>215</v>
      </c>
      <c r="L19" s="17"/>
      <c r="M19" s="17">
        <v>119564</v>
      </c>
      <c r="N19" s="17">
        <f t="shared" si="6"/>
        <v>119564</v>
      </c>
      <c r="O19" s="17"/>
      <c r="P19" s="17">
        <v>45660</v>
      </c>
      <c r="Q19" s="17">
        <f t="shared" si="7"/>
        <v>45660</v>
      </c>
      <c r="R19" s="103" t="s">
        <v>219</v>
      </c>
      <c r="S19" s="76"/>
      <c r="T19" s="17"/>
      <c r="U19" s="17"/>
      <c r="V19" s="17">
        <f t="shared" si="8"/>
        <v>0</v>
      </c>
      <c r="W19" s="17"/>
      <c r="X19" s="17"/>
      <c r="Y19" s="17">
        <f t="shared" si="9"/>
        <v>0</v>
      </c>
      <c r="Z19" s="103" t="s">
        <v>219</v>
      </c>
      <c r="AA19" s="76"/>
      <c r="AB19" s="17"/>
      <c r="AC19" s="17"/>
      <c r="AD19" s="17">
        <f t="shared" si="10"/>
        <v>0</v>
      </c>
      <c r="AE19" s="17"/>
      <c r="AF19" s="17"/>
      <c r="AG19" s="17">
        <f t="shared" si="11"/>
        <v>0</v>
      </c>
      <c r="AH19" s="103" t="s">
        <v>219</v>
      </c>
      <c r="AI19" s="76"/>
      <c r="AJ19" s="17"/>
      <c r="AK19" s="17"/>
      <c r="AL19" s="17">
        <f t="shared" si="12"/>
        <v>0</v>
      </c>
      <c r="AM19" s="17"/>
      <c r="AN19" s="17"/>
      <c r="AO19" s="17">
        <f t="shared" si="13"/>
        <v>0</v>
      </c>
      <c r="AP19" s="103" t="s">
        <v>219</v>
      </c>
      <c r="AQ19" s="76"/>
      <c r="AR19" s="17"/>
      <c r="AS19" s="17"/>
      <c r="AT19" s="17">
        <f t="shared" si="14"/>
        <v>0</v>
      </c>
      <c r="AU19" s="17"/>
      <c r="AV19" s="17"/>
      <c r="AW19" s="17">
        <f t="shared" si="15"/>
        <v>0</v>
      </c>
      <c r="AX19" s="103" t="s">
        <v>219</v>
      </c>
      <c r="AY19" s="76"/>
      <c r="AZ19" s="17"/>
      <c r="BA19" s="17"/>
      <c r="BB19" s="17">
        <f t="shared" si="16"/>
        <v>0</v>
      </c>
      <c r="BC19" s="17"/>
      <c r="BD19" s="17"/>
      <c r="BE19" s="17">
        <f t="shared" si="17"/>
        <v>0</v>
      </c>
    </row>
    <row r="20" spans="1:57" ht="13.5">
      <c r="A20" s="74" t="s">
        <v>78</v>
      </c>
      <c r="B20" s="74" t="s">
        <v>179</v>
      </c>
      <c r="C20" s="101" t="s">
        <v>194</v>
      </c>
      <c r="D20" s="17">
        <f t="shared" si="0"/>
        <v>0</v>
      </c>
      <c r="E20" s="17">
        <f t="shared" si="1"/>
        <v>115190</v>
      </c>
      <c r="F20" s="17">
        <f t="shared" si="2"/>
        <v>115190</v>
      </c>
      <c r="G20" s="17">
        <f t="shared" si="3"/>
        <v>0</v>
      </c>
      <c r="H20" s="17">
        <f t="shared" si="4"/>
        <v>127255</v>
      </c>
      <c r="I20" s="17">
        <f t="shared" si="5"/>
        <v>127255</v>
      </c>
      <c r="J20" s="103" t="s">
        <v>173</v>
      </c>
      <c r="K20" s="76" t="s">
        <v>196</v>
      </c>
      <c r="L20" s="17"/>
      <c r="M20" s="17">
        <v>115190</v>
      </c>
      <c r="N20" s="17">
        <f t="shared" si="6"/>
        <v>115190</v>
      </c>
      <c r="O20" s="17"/>
      <c r="P20" s="17"/>
      <c r="Q20" s="17">
        <f t="shared" si="7"/>
        <v>0</v>
      </c>
      <c r="R20" s="103" t="s">
        <v>174</v>
      </c>
      <c r="S20" s="76" t="s">
        <v>142</v>
      </c>
      <c r="T20" s="17"/>
      <c r="U20" s="17"/>
      <c r="V20" s="17">
        <f t="shared" si="8"/>
        <v>0</v>
      </c>
      <c r="W20" s="17"/>
      <c r="X20" s="17">
        <v>127255</v>
      </c>
      <c r="Y20" s="17">
        <f t="shared" si="9"/>
        <v>127255</v>
      </c>
      <c r="Z20" s="103" t="s">
        <v>219</v>
      </c>
      <c r="AA20" s="76"/>
      <c r="AB20" s="17"/>
      <c r="AC20" s="17"/>
      <c r="AD20" s="17">
        <f t="shared" si="10"/>
        <v>0</v>
      </c>
      <c r="AE20" s="17"/>
      <c r="AF20" s="17"/>
      <c r="AG20" s="17">
        <f t="shared" si="11"/>
        <v>0</v>
      </c>
      <c r="AH20" s="103" t="s">
        <v>219</v>
      </c>
      <c r="AI20" s="76"/>
      <c r="AJ20" s="17"/>
      <c r="AK20" s="17"/>
      <c r="AL20" s="17">
        <f t="shared" si="12"/>
        <v>0</v>
      </c>
      <c r="AM20" s="17"/>
      <c r="AN20" s="17"/>
      <c r="AO20" s="17">
        <f t="shared" si="13"/>
        <v>0</v>
      </c>
      <c r="AP20" s="103" t="s">
        <v>219</v>
      </c>
      <c r="AQ20" s="76"/>
      <c r="AR20" s="17"/>
      <c r="AS20" s="17"/>
      <c r="AT20" s="17">
        <f t="shared" si="14"/>
        <v>0</v>
      </c>
      <c r="AU20" s="17"/>
      <c r="AV20" s="17"/>
      <c r="AW20" s="17">
        <f t="shared" si="15"/>
        <v>0</v>
      </c>
      <c r="AX20" s="103" t="s">
        <v>219</v>
      </c>
      <c r="AY20" s="76"/>
      <c r="AZ20" s="17"/>
      <c r="BA20" s="17"/>
      <c r="BB20" s="17">
        <f t="shared" si="16"/>
        <v>0</v>
      </c>
      <c r="BC20" s="17"/>
      <c r="BD20" s="17"/>
      <c r="BE20" s="17">
        <f t="shared" si="17"/>
        <v>0</v>
      </c>
    </row>
    <row r="21" spans="1:57" ht="13.5">
      <c r="A21" s="74" t="s">
        <v>78</v>
      </c>
      <c r="B21" s="74" t="s">
        <v>180</v>
      </c>
      <c r="C21" s="101" t="s">
        <v>181</v>
      </c>
      <c r="D21" s="17">
        <f t="shared" si="0"/>
        <v>1254</v>
      </c>
      <c r="E21" s="17">
        <f t="shared" si="1"/>
        <v>8477</v>
      </c>
      <c r="F21" s="17">
        <f t="shared" si="2"/>
        <v>9731</v>
      </c>
      <c r="G21" s="17">
        <f t="shared" si="3"/>
        <v>3651</v>
      </c>
      <c r="H21" s="17">
        <f t="shared" si="4"/>
        <v>17143</v>
      </c>
      <c r="I21" s="17">
        <f t="shared" si="5"/>
        <v>20794</v>
      </c>
      <c r="J21" s="103" t="s">
        <v>162</v>
      </c>
      <c r="K21" s="76" t="s">
        <v>141</v>
      </c>
      <c r="L21" s="17">
        <v>0</v>
      </c>
      <c r="M21" s="17">
        <v>0</v>
      </c>
      <c r="N21" s="17">
        <f t="shared" si="6"/>
        <v>0</v>
      </c>
      <c r="O21" s="17">
        <v>3651</v>
      </c>
      <c r="P21" s="17">
        <v>15203</v>
      </c>
      <c r="Q21" s="17">
        <f t="shared" si="7"/>
        <v>18854</v>
      </c>
      <c r="R21" s="103" t="s">
        <v>171</v>
      </c>
      <c r="S21" s="76" t="s">
        <v>143</v>
      </c>
      <c r="T21" s="17">
        <v>0</v>
      </c>
      <c r="U21" s="17">
        <v>0</v>
      </c>
      <c r="V21" s="17">
        <f t="shared" si="8"/>
        <v>0</v>
      </c>
      <c r="W21" s="17">
        <v>0</v>
      </c>
      <c r="X21" s="17">
        <v>1940</v>
      </c>
      <c r="Y21" s="17">
        <f t="shared" si="9"/>
        <v>1940</v>
      </c>
      <c r="Z21" s="103" t="s">
        <v>170</v>
      </c>
      <c r="AA21" s="76" t="s">
        <v>217</v>
      </c>
      <c r="AB21" s="17">
        <v>1254</v>
      </c>
      <c r="AC21" s="17">
        <v>8477</v>
      </c>
      <c r="AD21" s="17">
        <f t="shared" si="10"/>
        <v>9731</v>
      </c>
      <c r="AE21" s="17">
        <v>0</v>
      </c>
      <c r="AF21" s="17">
        <v>0</v>
      </c>
      <c r="AG21" s="17">
        <f t="shared" si="11"/>
        <v>0</v>
      </c>
      <c r="AH21" s="103" t="s">
        <v>219</v>
      </c>
      <c r="AI21" s="76"/>
      <c r="AJ21" s="17"/>
      <c r="AK21" s="17"/>
      <c r="AL21" s="17">
        <f t="shared" si="12"/>
        <v>0</v>
      </c>
      <c r="AM21" s="17"/>
      <c r="AN21" s="17"/>
      <c r="AO21" s="17">
        <f t="shared" si="13"/>
        <v>0</v>
      </c>
      <c r="AP21" s="103" t="s">
        <v>219</v>
      </c>
      <c r="AQ21" s="76"/>
      <c r="AR21" s="17"/>
      <c r="AS21" s="17"/>
      <c r="AT21" s="17">
        <f t="shared" si="14"/>
        <v>0</v>
      </c>
      <c r="AU21" s="17"/>
      <c r="AV21" s="17"/>
      <c r="AW21" s="17">
        <f t="shared" si="15"/>
        <v>0</v>
      </c>
      <c r="AX21" s="103" t="s">
        <v>219</v>
      </c>
      <c r="AY21" s="76"/>
      <c r="AZ21" s="17"/>
      <c r="BA21" s="17"/>
      <c r="BB21" s="17">
        <f t="shared" si="16"/>
        <v>0</v>
      </c>
      <c r="BC21" s="17"/>
      <c r="BD21" s="17"/>
      <c r="BE21" s="17">
        <f t="shared" si="17"/>
        <v>0</v>
      </c>
    </row>
    <row r="22" spans="1:57" ht="13.5">
      <c r="A22" s="74" t="s">
        <v>78</v>
      </c>
      <c r="B22" s="74" t="s">
        <v>182</v>
      </c>
      <c r="C22" s="101" t="s">
        <v>274</v>
      </c>
      <c r="D22" s="17">
        <f t="shared" si="0"/>
        <v>0</v>
      </c>
      <c r="E22" s="17">
        <f t="shared" si="1"/>
        <v>32733</v>
      </c>
      <c r="F22" s="17">
        <f t="shared" si="2"/>
        <v>32733</v>
      </c>
      <c r="G22" s="17">
        <f t="shared" si="3"/>
        <v>0</v>
      </c>
      <c r="H22" s="17">
        <f t="shared" si="4"/>
        <v>7587</v>
      </c>
      <c r="I22" s="17">
        <f t="shared" si="5"/>
        <v>7587</v>
      </c>
      <c r="J22" s="103" t="s">
        <v>170</v>
      </c>
      <c r="K22" s="76" t="s">
        <v>217</v>
      </c>
      <c r="L22" s="17">
        <v>0</v>
      </c>
      <c r="M22" s="17">
        <v>32733</v>
      </c>
      <c r="N22" s="17">
        <f t="shared" si="6"/>
        <v>32733</v>
      </c>
      <c r="O22" s="17">
        <v>0</v>
      </c>
      <c r="P22" s="17">
        <v>0</v>
      </c>
      <c r="Q22" s="17">
        <f t="shared" si="7"/>
        <v>0</v>
      </c>
      <c r="R22" s="103" t="s">
        <v>171</v>
      </c>
      <c r="S22" s="76" t="s">
        <v>143</v>
      </c>
      <c r="T22" s="17">
        <v>0</v>
      </c>
      <c r="U22" s="17">
        <v>0</v>
      </c>
      <c r="V22" s="17">
        <f t="shared" si="8"/>
        <v>0</v>
      </c>
      <c r="W22" s="17">
        <v>0</v>
      </c>
      <c r="X22" s="17">
        <v>7587</v>
      </c>
      <c r="Y22" s="17">
        <f t="shared" si="9"/>
        <v>7587</v>
      </c>
      <c r="Z22" s="103" t="s">
        <v>219</v>
      </c>
      <c r="AA22" s="76"/>
      <c r="AB22" s="17"/>
      <c r="AC22" s="17"/>
      <c r="AD22" s="17">
        <f t="shared" si="10"/>
        <v>0</v>
      </c>
      <c r="AE22" s="17"/>
      <c r="AF22" s="17"/>
      <c r="AG22" s="17">
        <f t="shared" si="11"/>
        <v>0</v>
      </c>
      <c r="AH22" s="103" t="s">
        <v>219</v>
      </c>
      <c r="AI22" s="76"/>
      <c r="AJ22" s="17"/>
      <c r="AK22" s="17"/>
      <c r="AL22" s="17">
        <f t="shared" si="12"/>
        <v>0</v>
      </c>
      <c r="AM22" s="17"/>
      <c r="AN22" s="17"/>
      <c r="AO22" s="17">
        <f t="shared" si="13"/>
        <v>0</v>
      </c>
      <c r="AP22" s="103" t="s">
        <v>219</v>
      </c>
      <c r="AQ22" s="76"/>
      <c r="AR22" s="17"/>
      <c r="AS22" s="17"/>
      <c r="AT22" s="17">
        <f t="shared" si="14"/>
        <v>0</v>
      </c>
      <c r="AU22" s="17"/>
      <c r="AV22" s="17"/>
      <c r="AW22" s="17">
        <f t="shared" si="15"/>
        <v>0</v>
      </c>
      <c r="AX22" s="103" t="s">
        <v>219</v>
      </c>
      <c r="AY22" s="76"/>
      <c r="AZ22" s="17"/>
      <c r="BA22" s="17"/>
      <c r="BB22" s="17">
        <f t="shared" si="16"/>
        <v>0</v>
      </c>
      <c r="BC22" s="17"/>
      <c r="BD22" s="17"/>
      <c r="BE22" s="17">
        <f t="shared" si="17"/>
        <v>0</v>
      </c>
    </row>
    <row r="23" spans="1:57" ht="13.5">
      <c r="A23" s="74" t="s">
        <v>78</v>
      </c>
      <c r="B23" s="74" t="s">
        <v>183</v>
      </c>
      <c r="C23" s="101" t="s">
        <v>184</v>
      </c>
      <c r="D23" s="17">
        <f t="shared" si="0"/>
        <v>0</v>
      </c>
      <c r="E23" s="17">
        <f t="shared" si="1"/>
        <v>31688</v>
      </c>
      <c r="F23" s="17">
        <f t="shared" si="2"/>
        <v>31688</v>
      </c>
      <c r="G23" s="17">
        <f t="shared" si="3"/>
        <v>0</v>
      </c>
      <c r="H23" s="17">
        <f t="shared" si="4"/>
        <v>12446</v>
      </c>
      <c r="I23" s="17">
        <f t="shared" si="5"/>
        <v>12446</v>
      </c>
      <c r="J23" s="103" t="s">
        <v>171</v>
      </c>
      <c r="K23" s="76" t="s">
        <v>143</v>
      </c>
      <c r="L23" s="17">
        <v>0</v>
      </c>
      <c r="M23" s="17">
        <v>0</v>
      </c>
      <c r="N23" s="17">
        <f t="shared" si="6"/>
        <v>0</v>
      </c>
      <c r="O23" s="17">
        <v>0</v>
      </c>
      <c r="P23" s="17">
        <v>12446</v>
      </c>
      <c r="Q23" s="17">
        <f t="shared" si="7"/>
        <v>12446</v>
      </c>
      <c r="R23" s="103" t="s">
        <v>173</v>
      </c>
      <c r="S23" s="76" t="s">
        <v>196</v>
      </c>
      <c r="T23" s="17">
        <v>0</v>
      </c>
      <c r="U23" s="17">
        <v>31688</v>
      </c>
      <c r="V23" s="17">
        <f t="shared" si="8"/>
        <v>31688</v>
      </c>
      <c r="W23" s="17">
        <v>0</v>
      </c>
      <c r="X23" s="17">
        <v>0</v>
      </c>
      <c r="Y23" s="17">
        <f t="shared" si="9"/>
        <v>0</v>
      </c>
      <c r="Z23" s="103" t="s">
        <v>219</v>
      </c>
      <c r="AA23" s="76"/>
      <c r="AB23" s="17"/>
      <c r="AC23" s="17"/>
      <c r="AD23" s="17">
        <f t="shared" si="10"/>
        <v>0</v>
      </c>
      <c r="AE23" s="17"/>
      <c r="AF23" s="17"/>
      <c r="AG23" s="17">
        <f t="shared" si="11"/>
        <v>0</v>
      </c>
      <c r="AH23" s="103" t="s">
        <v>219</v>
      </c>
      <c r="AI23" s="76"/>
      <c r="AJ23" s="17"/>
      <c r="AK23" s="17"/>
      <c r="AL23" s="17">
        <f t="shared" si="12"/>
        <v>0</v>
      </c>
      <c r="AM23" s="17"/>
      <c r="AN23" s="17"/>
      <c r="AO23" s="17">
        <f t="shared" si="13"/>
        <v>0</v>
      </c>
      <c r="AP23" s="103" t="s">
        <v>219</v>
      </c>
      <c r="AQ23" s="76"/>
      <c r="AR23" s="17"/>
      <c r="AS23" s="17"/>
      <c r="AT23" s="17">
        <f t="shared" si="14"/>
        <v>0</v>
      </c>
      <c r="AU23" s="17"/>
      <c r="AV23" s="17"/>
      <c r="AW23" s="17">
        <f t="shared" si="15"/>
        <v>0</v>
      </c>
      <c r="AX23" s="103" t="s">
        <v>219</v>
      </c>
      <c r="AY23" s="76"/>
      <c r="AZ23" s="17"/>
      <c r="BA23" s="17"/>
      <c r="BB23" s="17">
        <f t="shared" si="16"/>
        <v>0</v>
      </c>
      <c r="BC23" s="17"/>
      <c r="BD23" s="17"/>
      <c r="BE23" s="17">
        <f t="shared" si="17"/>
        <v>0</v>
      </c>
    </row>
    <row r="24" spans="1:57" ht="13.5">
      <c r="A24" s="74" t="s">
        <v>78</v>
      </c>
      <c r="B24" s="74" t="s">
        <v>185</v>
      </c>
      <c r="C24" s="101" t="s">
        <v>186</v>
      </c>
      <c r="D24" s="17">
        <f t="shared" si="0"/>
        <v>0</v>
      </c>
      <c r="E24" s="17">
        <f t="shared" si="1"/>
        <v>205166</v>
      </c>
      <c r="F24" s="17">
        <f t="shared" si="2"/>
        <v>205166</v>
      </c>
      <c r="G24" s="17">
        <f t="shared" si="3"/>
        <v>0</v>
      </c>
      <c r="H24" s="17">
        <f t="shared" si="4"/>
        <v>40368</v>
      </c>
      <c r="I24" s="17">
        <f t="shared" si="5"/>
        <v>40368</v>
      </c>
      <c r="J24" s="103" t="s">
        <v>170</v>
      </c>
      <c r="K24" s="76" t="s">
        <v>217</v>
      </c>
      <c r="L24" s="17">
        <v>0</v>
      </c>
      <c r="M24" s="17">
        <v>167230</v>
      </c>
      <c r="N24" s="17">
        <f t="shared" si="6"/>
        <v>167230</v>
      </c>
      <c r="O24" s="17">
        <v>0</v>
      </c>
      <c r="P24" s="17">
        <v>0</v>
      </c>
      <c r="Q24" s="17">
        <f t="shared" si="7"/>
        <v>0</v>
      </c>
      <c r="R24" s="103" t="s">
        <v>171</v>
      </c>
      <c r="S24" s="76" t="s">
        <v>143</v>
      </c>
      <c r="T24" s="17">
        <v>0</v>
      </c>
      <c r="U24" s="17">
        <v>0</v>
      </c>
      <c r="V24" s="17">
        <f t="shared" si="8"/>
        <v>0</v>
      </c>
      <c r="W24" s="17">
        <v>0</v>
      </c>
      <c r="X24" s="17">
        <v>31028</v>
      </c>
      <c r="Y24" s="17">
        <f t="shared" si="9"/>
        <v>31028</v>
      </c>
      <c r="Z24" s="103" t="s">
        <v>176</v>
      </c>
      <c r="AA24" s="76" t="s">
        <v>215</v>
      </c>
      <c r="AB24" s="17"/>
      <c r="AC24" s="17">
        <v>37936</v>
      </c>
      <c r="AD24" s="17">
        <f t="shared" si="10"/>
        <v>37936</v>
      </c>
      <c r="AE24" s="17"/>
      <c r="AF24" s="17">
        <v>9340</v>
      </c>
      <c r="AG24" s="17">
        <f t="shared" si="11"/>
        <v>9340</v>
      </c>
      <c r="AH24" s="103" t="s">
        <v>219</v>
      </c>
      <c r="AI24" s="76"/>
      <c r="AJ24" s="17"/>
      <c r="AK24" s="17"/>
      <c r="AL24" s="17">
        <f t="shared" si="12"/>
        <v>0</v>
      </c>
      <c r="AM24" s="17"/>
      <c r="AN24" s="17"/>
      <c r="AO24" s="17">
        <f t="shared" si="13"/>
        <v>0</v>
      </c>
      <c r="AP24" s="103" t="s">
        <v>219</v>
      </c>
      <c r="AQ24" s="76"/>
      <c r="AR24" s="17"/>
      <c r="AS24" s="17"/>
      <c r="AT24" s="17">
        <f t="shared" si="14"/>
        <v>0</v>
      </c>
      <c r="AU24" s="17"/>
      <c r="AV24" s="17"/>
      <c r="AW24" s="17">
        <f t="shared" si="15"/>
        <v>0</v>
      </c>
      <c r="AX24" s="103" t="s">
        <v>219</v>
      </c>
      <c r="AY24" s="76"/>
      <c r="AZ24" s="17"/>
      <c r="BA24" s="17"/>
      <c r="BB24" s="17">
        <f t="shared" si="16"/>
        <v>0</v>
      </c>
      <c r="BC24" s="17"/>
      <c r="BD24" s="17"/>
      <c r="BE24" s="17">
        <f t="shared" si="17"/>
        <v>0</v>
      </c>
    </row>
    <row r="25" spans="1:57" ht="13.5">
      <c r="A25" s="74" t="s">
        <v>78</v>
      </c>
      <c r="B25" s="74" t="s">
        <v>129</v>
      </c>
      <c r="C25" s="101" t="s">
        <v>130</v>
      </c>
      <c r="D25" s="17">
        <f t="shared" si="0"/>
        <v>0</v>
      </c>
      <c r="E25" s="17">
        <f t="shared" si="1"/>
        <v>0</v>
      </c>
      <c r="F25" s="17">
        <f t="shared" si="2"/>
        <v>0</v>
      </c>
      <c r="G25" s="17">
        <f t="shared" si="3"/>
        <v>0</v>
      </c>
      <c r="H25" s="17">
        <f t="shared" si="4"/>
        <v>37201</v>
      </c>
      <c r="I25" s="17">
        <f t="shared" si="5"/>
        <v>37201</v>
      </c>
      <c r="J25" s="103" t="s">
        <v>168</v>
      </c>
      <c r="K25" s="76" t="s">
        <v>195</v>
      </c>
      <c r="L25" s="17">
        <v>0</v>
      </c>
      <c r="M25" s="17">
        <v>0</v>
      </c>
      <c r="N25" s="17">
        <f t="shared" si="6"/>
        <v>0</v>
      </c>
      <c r="O25" s="17">
        <v>0</v>
      </c>
      <c r="P25" s="17">
        <v>37201</v>
      </c>
      <c r="Q25" s="17">
        <f t="shared" si="7"/>
        <v>37201</v>
      </c>
      <c r="R25" s="103" t="s">
        <v>219</v>
      </c>
      <c r="S25" s="76"/>
      <c r="T25" s="17"/>
      <c r="U25" s="17"/>
      <c r="V25" s="17">
        <f t="shared" si="8"/>
        <v>0</v>
      </c>
      <c r="W25" s="17"/>
      <c r="X25" s="17"/>
      <c r="Y25" s="17">
        <f t="shared" si="9"/>
        <v>0</v>
      </c>
      <c r="Z25" s="103" t="s">
        <v>219</v>
      </c>
      <c r="AA25" s="76"/>
      <c r="AB25" s="17"/>
      <c r="AC25" s="17"/>
      <c r="AD25" s="17">
        <f t="shared" si="10"/>
        <v>0</v>
      </c>
      <c r="AE25" s="17"/>
      <c r="AF25" s="17"/>
      <c r="AG25" s="17">
        <f t="shared" si="11"/>
        <v>0</v>
      </c>
      <c r="AH25" s="103" t="s">
        <v>219</v>
      </c>
      <c r="AI25" s="76"/>
      <c r="AJ25" s="17"/>
      <c r="AK25" s="17"/>
      <c r="AL25" s="17">
        <f t="shared" si="12"/>
        <v>0</v>
      </c>
      <c r="AM25" s="17"/>
      <c r="AN25" s="17"/>
      <c r="AO25" s="17">
        <f t="shared" si="13"/>
        <v>0</v>
      </c>
      <c r="AP25" s="103" t="s">
        <v>219</v>
      </c>
      <c r="AQ25" s="76"/>
      <c r="AR25" s="17"/>
      <c r="AS25" s="17"/>
      <c r="AT25" s="17">
        <f t="shared" si="14"/>
        <v>0</v>
      </c>
      <c r="AU25" s="17"/>
      <c r="AV25" s="17"/>
      <c r="AW25" s="17">
        <f t="shared" si="15"/>
        <v>0</v>
      </c>
      <c r="AX25" s="103" t="s">
        <v>219</v>
      </c>
      <c r="AY25" s="76"/>
      <c r="AZ25" s="17"/>
      <c r="BA25" s="17"/>
      <c r="BB25" s="17">
        <f t="shared" si="16"/>
        <v>0</v>
      </c>
      <c r="BC25" s="17"/>
      <c r="BD25" s="17"/>
      <c r="BE25" s="17">
        <f t="shared" si="17"/>
        <v>0</v>
      </c>
    </row>
    <row r="26" spans="1:57" ht="13.5">
      <c r="A26" s="74" t="s">
        <v>78</v>
      </c>
      <c r="B26" s="74" t="s">
        <v>131</v>
      </c>
      <c r="C26" s="101" t="s">
        <v>220</v>
      </c>
      <c r="D26" s="17">
        <f t="shared" si="0"/>
        <v>0</v>
      </c>
      <c r="E26" s="17">
        <f t="shared" si="1"/>
        <v>0</v>
      </c>
      <c r="F26" s="17">
        <f t="shared" si="2"/>
        <v>0</v>
      </c>
      <c r="G26" s="17">
        <f t="shared" si="3"/>
        <v>0</v>
      </c>
      <c r="H26" s="17">
        <f t="shared" si="4"/>
        <v>19555</v>
      </c>
      <c r="I26" s="17">
        <f t="shared" si="5"/>
        <v>19555</v>
      </c>
      <c r="J26" s="103" t="s">
        <v>168</v>
      </c>
      <c r="K26" s="76" t="s">
        <v>195</v>
      </c>
      <c r="L26" s="17">
        <v>0</v>
      </c>
      <c r="M26" s="17">
        <v>0</v>
      </c>
      <c r="N26" s="17">
        <f t="shared" si="6"/>
        <v>0</v>
      </c>
      <c r="O26" s="17">
        <v>0</v>
      </c>
      <c r="P26" s="17">
        <v>19555</v>
      </c>
      <c r="Q26" s="17">
        <f t="shared" si="7"/>
        <v>19555</v>
      </c>
      <c r="R26" s="103" t="s">
        <v>219</v>
      </c>
      <c r="S26" s="76"/>
      <c r="T26" s="17"/>
      <c r="U26" s="17"/>
      <c r="V26" s="17">
        <f t="shared" si="8"/>
        <v>0</v>
      </c>
      <c r="W26" s="17"/>
      <c r="X26" s="17"/>
      <c r="Y26" s="17">
        <f t="shared" si="9"/>
        <v>0</v>
      </c>
      <c r="Z26" s="103" t="s">
        <v>219</v>
      </c>
      <c r="AA26" s="76"/>
      <c r="AB26" s="17"/>
      <c r="AC26" s="17"/>
      <c r="AD26" s="17">
        <f t="shared" si="10"/>
        <v>0</v>
      </c>
      <c r="AE26" s="17"/>
      <c r="AF26" s="17"/>
      <c r="AG26" s="17">
        <f t="shared" si="11"/>
        <v>0</v>
      </c>
      <c r="AH26" s="103" t="s">
        <v>219</v>
      </c>
      <c r="AI26" s="76"/>
      <c r="AJ26" s="17"/>
      <c r="AK26" s="17"/>
      <c r="AL26" s="17">
        <f t="shared" si="12"/>
        <v>0</v>
      </c>
      <c r="AM26" s="17"/>
      <c r="AN26" s="17"/>
      <c r="AO26" s="17">
        <f t="shared" si="13"/>
        <v>0</v>
      </c>
      <c r="AP26" s="103" t="s">
        <v>219</v>
      </c>
      <c r="AQ26" s="76"/>
      <c r="AR26" s="17"/>
      <c r="AS26" s="17"/>
      <c r="AT26" s="17">
        <f t="shared" si="14"/>
        <v>0</v>
      </c>
      <c r="AU26" s="17"/>
      <c r="AV26" s="17"/>
      <c r="AW26" s="17">
        <f t="shared" si="15"/>
        <v>0</v>
      </c>
      <c r="AX26" s="103" t="s">
        <v>219</v>
      </c>
      <c r="AY26" s="76"/>
      <c r="AZ26" s="17"/>
      <c r="BA26" s="17"/>
      <c r="BB26" s="17">
        <f t="shared" si="16"/>
        <v>0</v>
      </c>
      <c r="BC26" s="17"/>
      <c r="BD26" s="17"/>
      <c r="BE26" s="17">
        <f t="shared" si="17"/>
        <v>0</v>
      </c>
    </row>
    <row r="27" spans="1:57" ht="13.5">
      <c r="A27" s="74" t="s">
        <v>78</v>
      </c>
      <c r="B27" s="74" t="s">
        <v>132</v>
      </c>
      <c r="C27" s="101" t="s">
        <v>133</v>
      </c>
      <c r="D27" s="17">
        <f t="shared" si="0"/>
        <v>0</v>
      </c>
      <c r="E27" s="17">
        <f t="shared" si="1"/>
        <v>0</v>
      </c>
      <c r="F27" s="17">
        <f t="shared" si="2"/>
        <v>0</v>
      </c>
      <c r="G27" s="17">
        <f t="shared" si="3"/>
        <v>0</v>
      </c>
      <c r="H27" s="17">
        <f t="shared" si="4"/>
        <v>27019</v>
      </c>
      <c r="I27" s="17">
        <f t="shared" si="5"/>
        <v>27019</v>
      </c>
      <c r="J27" s="103" t="s">
        <v>168</v>
      </c>
      <c r="K27" s="76" t="s">
        <v>195</v>
      </c>
      <c r="L27" s="17">
        <v>0</v>
      </c>
      <c r="M27" s="17">
        <v>0</v>
      </c>
      <c r="N27" s="17">
        <f t="shared" si="6"/>
        <v>0</v>
      </c>
      <c r="O27" s="17">
        <v>0</v>
      </c>
      <c r="P27" s="17">
        <v>27019</v>
      </c>
      <c r="Q27" s="17">
        <f t="shared" si="7"/>
        <v>27019</v>
      </c>
      <c r="R27" s="103" t="s">
        <v>219</v>
      </c>
      <c r="S27" s="76"/>
      <c r="T27" s="17"/>
      <c r="U27" s="17"/>
      <c r="V27" s="17">
        <f t="shared" si="8"/>
        <v>0</v>
      </c>
      <c r="W27" s="17"/>
      <c r="X27" s="17"/>
      <c r="Y27" s="17">
        <f t="shared" si="9"/>
        <v>0</v>
      </c>
      <c r="Z27" s="103" t="s">
        <v>219</v>
      </c>
      <c r="AA27" s="76"/>
      <c r="AB27" s="17"/>
      <c r="AC27" s="17"/>
      <c r="AD27" s="17">
        <f t="shared" si="10"/>
        <v>0</v>
      </c>
      <c r="AE27" s="17"/>
      <c r="AF27" s="17"/>
      <c r="AG27" s="17">
        <f t="shared" si="11"/>
        <v>0</v>
      </c>
      <c r="AH27" s="103" t="s">
        <v>219</v>
      </c>
      <c r="AI27" s="76"/>
      <c r="AJ27" s="17"/>
      <c r="AK27" s="17"/>
      <c r="AL27" s="17">
        <f t="shared" si="12"/>
        <v>0</v>
      </c>
      <c r="AM27" s="17"/>
      <c r="AN27" s="17"/>
      <c r="AO27" s="17">
        <f t="shared" si="13"/>
        <v>0</v>
      </c>
      <c r="AP27" s="103" t="s">
        <v>219</v>
      </c>
      <c r="AQ27" s="76"/>
      <c r="AR27" s="17"/>
      <c r="AS27" s="17"/>
      <c r="AT27" s="17">
        <f t="shared" si="14"/>
        <v>0</v>
      </c>
      <c r="AU27" s="17"/>
      <c r="AV27" s="17"/>
      <c r="AW27" s="17">
        <f t="shared" si="15"/>
        <v>0</v>
      </c>
      <c r="AX27" s="103" t="s">
        <v>219</v>
      </c>
      <c r="AY27" s="76"/>
      <c r="AZ27" s="17"/>
      <c r="BA27" s="17"/>
      <c r="BB27" s="17">
        <f t="shared" si="16"/>
        <v>0</v>
      </c>
      <c r="BC27" s="17"/>
      <c r="BD27" s="17"/>
      <c r="BE27" s="17">
        <f t="shared" si="17"/>
        <v>0</v>
      </c>
    </row>
    <row r="28" spans="1:57" ht="13.5">
      <c r="A28" s="74" t="s">
        <v>78</v>
      </c>
      <c r="B28" s="74" t="s">
        <v>134</v>
      </c>
      <c r="C28" s="101" t="s">
        <v>199</v>
      </c>
      <c r="D28" s="17">
        <f t="shared" si="0"/>
        <v>0</v>
      </c>
      <c r="E28" s="17">
        <f t="shared" si="1"/>
        <v>1325</v>
      </c>
      <c r="F28" s="17">
        <f t="shared" si="2"/>
        <v>1325</v>
      </c>
      <c r="G28" s="17">
        <f t="shared" si="3"/>
        <v>0</v>
      </c>
      <c r="H28" s="17">
        <f t="shared" si="4"/>
        <v>21712</v>
      </c>
      <c r="I28" s="17">
        <f t="shared" si="5"/>
        <v>21712</v>
      </c>
      <c r="J28" s="103" t="s">
        <v>167</v>
      </c>
      <c r="K28" s="76" t="s">
        <v>216</v>
      </c>
      <c r="L28" s="17">
        <v>0</v>
      </c>
      <c r="M28" s="17">
        <v>1325</v>
      </c>
      <c r="N28" s="17">
        <f t="shared" si="6"/>
        <v>1325</v>
      </c>
      <c r="O28" s="17">
        <v>0</v>
      </c>
      <c r="P28" s="17">
        <v>21712</v>
      </c>
      <c r="Q28" s="17">
        <f t="shared" si="7"/>
        <v>21712</v>
      </c>
      <c r="R28" s="103" t="s">
        <v>219</v>
      </c>
      <c r="S28" s="76"/>
      <c r="T28" s="17"/>
      <c r="U28" s="17"/>
      <c r="V28" s="17">
        <f t="shared" si="8"/>
        <v>0</v>
      </c>
      <c r="W28" s="17"/>
      <c r="X28" s="17"/>
      <c r="Y28" s="17">
        <f t="shared" si="9"/>
        <v>0</v>
      </c>
      <c r="Z28" s="103" t="s">
        <v>219</v>
      </c>
      <c r="AA28" s="76"/>
      <c r="AB28" s="17"/>
      <c r="AC28" s="17"/>
      <c r="AD28" s="17">
        <f t="shared" si="10"/>
        <v>0</v>
      </c>
      <c r="AE28" s="17"/>
      <c r="AF28" s="17"/>
      <c r="AG28" s="17">
        <f t="shared" si="11"/>
        <v>0</v>
      </c>
      <c r="AH28" s="103" t="s">
        <v>219</v>
      </c>
      <c r="AI28" s="76"/>
      <c r="AJ28" s="17"/>
      <c r="AK28" s="17"/>
      <c r="AL28" s="17">
        <f t="shared" si="12"/>
        <v>0</v>
      </c>
      <c r="AM28" s="17"/>
      <c r="AN28" s="17"/>
      <c r="AO28" s="17">
        <f t="shared" si="13"/>
        <v>0</v>
      </c>
      <c r="AP28" s="103" t="s">
        <v>219</v>
      </c>
      <c r="AQ28" s="76"/>
      <c r="AR28" s="17"/>
      <c r="AS28" s="17"/>
      <c r="AT28" s="17">
        <f t="shared" si="14"/>
        <v>0</v>
      </c>
      <c r="AU28" s="17"/>
      <c r="AV28" s="17"/>
      <c r="AW28" s="17">
        <f t="shared" si="15"/>
        <v>0</v>
      </c>
      <c r="AX28" s="103" t="s">
        <v>219</v>
      </c>
      <c r="AY28" s="76"/>
      <c r="AZ28" s="17"/>
      <c r="BA28" s="17"/>
      <c r="BB28" s="17">
        <f t="shared" si="16"/>
        <v>0</v>
      </c>
      <c r="BC28" s="17"/>
      <c r="BD28" s="17"/>
      <c r="BE28" s="17">
        <f t="shared" si="17"/>
        <v>0</v>
      </c>
    </row>
    <row r="29" spans="1:57" ht="13.5">
      <c r="A29" s="74" t="s">
        <v>78</v>
      </c>
      <c r="B29" s="74" t="s">
        <v>135</v>
      </c>
      <c r="C29" s="101" t="s">
        <v>136</v>
      </c>
      <c r="D29" s="17">
        <f t="shared" si="0"/>
        <v>0</v>
      </c>
      <c r="E29" s="17">
        <f t="shared" si="1"/>
        <v>48190</v>
      </c>
      <c r="F29" s="17">
        <f t="shared" si="2"/>
        <v>48190</v>
      </c>
      <c r="G29" s="17">
        <f t="shared" si="3"/>
        <v>0</v>
      </c>
      <c r="H29" s="17">
        <f t="shared" si="4"/>
        <v>14584</v>
      </c>
      <c r="I29" s="17">
        <f t="shared" si="5"/>
        <v>14584</v>
      </c>
      <c r="J29" s="103" t="s">
        <v>167</v>
      </c>
      <c r="K29" s="76" t="s">
        <v>216</v>
      </c>
      <c r="L29" s="17">
        <v>0</v>
      </c>
      <c r="M29" s="17">
        <v>48190</v>
      </c>
      <c r="N29" s="17">
        <f t="shared" si="6"/>
        <v>48190</v>
      </c>
      <c r="O29" s="17">
        <v>0</v>
      </c>
      <c r="P29" s="17">
        <v>14584</v>
      </c>
      <c r="Q29" s="17">
        <f t="shared" si="7"/>
        <v>14584</v>
      </c>
      <c r="R29" s="103" t="s">
        <v>219</v>
      </c>
      <c r="S29" s="76"/>
      <c r="T29" s="17"/>
      <c r="U29" s="17"/>
      <c r="V29" s="17">
        <f t="shared" si="8"/>
        <v>0</v>
      </c>
      <c r="W29" s="17"/>
      <c r="X29" s="17"/>
      <c r="Y29" s="17">
        <f t="shared" si="9"/>
        <v>0</v>
      </c>
      <c r="Z29" s="103" t="s">
        <v>219</v>
      </c>
      <c r="AA29" s="76"/>
      <c r="AB29" s="17"/>
      <c r="AC29" s="17"/>
      <c r="AD29" s="17">
        <f t="shared" si="10"/>
        <v>0</v>
      </c>
      <c r="AE29" s="17"/>
      <c r="AF29" s="17"/>
      <c r="AG29" s="17">
        <f t="shared" si="11"/>
        <v>0</v>
      </c>
      <c r="AH29" s="103" t="s">
        <v>219</v>
      </c>
      <c r="AI29" s="76"/>
      <c r="AJ29" s="17"/>
      <c r="AK29" s="17"/>
      <c r="AL29" s="17">
        <f t="shared" si="12"/>
        <v>0</v>
      </c>
      <c r="AM29" s="17"/>
      <c r="AN29" s="17"/>
      <c r="AO29" s="17">
        <f t="shared" si="13"/>
        <v>0</v>
      </c>
      <c r="AP29" s="103" t="s">
        <v>219</v>
      </c>
      <c r="AQ29" s="76"/>
      <c r="AR29" s="17"/>
      <c r="AS29" s="17"/>
      <c r="AT29" s="17">
        <f t="shared" si="14"/>
        <v>0</v>
      </c>
      <c r="AU29" s="17"/>
      <c r="AV29" s="17"/>
      <c r="AW29" s="17">
        <f t="shared" si="15"/>
        <v>0</v>
      </c>
      <c r="AX29" s="103" t="s">
        <v>219</v>
      </c>
      <c r="AY29" s="76"/>
      <c r="AZ29" s="17"/>
      <c r="BA29" s="17"/>
      <c r="BB29" s="17">
        <f t="shared" si="16"/>
        <v>0</v>
      </c>
      <c r="BC29" s="17"/>
      <c r="BD29" s="17"/>
      <c r="BE29" s="17">
        <f t="shared" si="17"/>
        <v>0</v>
      </c>
    </row>
    <row r="30" spans="1:57" ht="13.5">
      <c r="A30" s="74" t="s">
        <v>78</v>
      </c>
      <c r="B30" s="74" t="s">
        <v>137</v>
      </c>
      <c r="C30" s="101" t="s">
        <v>138</v>
      </c>
      <c r="D30" s="17">
        <f t="shared" si="0"/>
        <v>0</v>
      </c>
      <c r="E30" s="17">
        <f t="shared" si="1"/>
        <v>41813</v>
      </c>
      <c r="F30" s="17">
        <f t="shared" si="2"/>
        <v>41813</v>
      </c>
      <c r="G30" s="17">
        <f t="shared" si="3"/>
        <v>0</v>
      </c>
      <c r="H30" s="17">
        <f t="shared" si="4"/>
        <v>9706</v>
      </c>
      <c r="I30" s="17">
        <f t="shared" si="5"/>
        <v>9706</v>
      </c>
      <c r="J30" s="103" t="s">
        <v>167</v>
      </c>
      <c r="K30" s="76" t="s">
        <v>216</v>
      </c>
      <c r="L30" s="17">
        <v>0</v>
      </c>
      <c r="M30" s="17">
        <v>41813</v>
      </c>
      <c r="N30" s="17">
        <f t="shared" si="6"/>
        <v>41813</v>
      </c>
      <c r="O30" s="17">
        <v>0</v>
      </c>
      <c r="P30" s="17">
        <v>9706</v>
      </c>
      <c r="Q30" s="17">
        <f t="shared" si="7"/>
        <v>9706</v>
      </c>
      <c r="R30" s="103" t="s">
        <v>219</v>
      </c>
      <c r="S30" s="76"/>
      <c r="T30" s="17"/>
      <c r="U30" s="17"/>
      <c r="V30" s="17">
        <f t="shared" si="8"/>
        <v>0</v>
      </c>
      <c r="W30" s="17"/>
      <c r="X30" s="17"/>
      <c r="Y30" s="17">
        <f t="shared" si="9"/>
        <v>0</v>
      </c>
      <c r="Z30" s="103" t="s">
        <v>219</v>
      </c>
      <c r="AA30" s="76"/>
      <c r="AB30" s="17"/>
      <c r="AC30" s="17"/>
      <c r="AD30" s="17">
        <f t="shared" si="10"/>
        <v>0</v>
      </c>
      <c r="AE30" s="17"/>
      <c r="AF30" s="17"/>
      <c r="AG30" s="17">
        <f t="shared" si="11"/>
        <v>0</v>
      </c>
      <c r="AH30" s="103" t="s">
        <v>219</v>
      </c>
      <c r="AI30" s="76"/>
      <c r="AJ30" s="17"/>
      <c r="AK30" s="17"/>
      <c r="AL30" s="17">
        <f t="shared" si="12"/>
        <v>0</v>
      </c>
      <c r="AM30" s="17"/>
      <c r="AN30" s="17"/>
      <c r="AO30" s="17">
        <f t="shared" si="13"/>
        <v>0</v>
      </c>
      <c r="AP30" s="103" t="s">
        <v>219</v>
      </c>
      <c r="AQ30" s="76"/>
      <c r="AR30" s="17"/>
      <c r="AS30" s="17"/>
      <c r="AT30" s="17">
        <f t="shared" si="14"/>
        <v>0</v>
      </c>
      <c r="AU30" s="17"/>
      <c r="AV30" s="17"/>
      <c r="AW30" s="17">
        <f t="shared" si="15"/>
        <v>0</v>
      </c>
      <c r="AX30" s="103" t="s">
        <v>219</v>
      </c>
      <c r="AY30" s="76"/>
      <c r="AZ30" s="17"/>
      <c r="BA30" s="17"/>
      <c r="BB30" s="17">
        <f t="shared" si="16"/>
        <v>0</v>
      </c>
      <c r="BC30" s="17"/>
      <c r="BD30" s="17"/>
      <c r="BE30" s="17">
        <f t="shared" si="17"/>
        <v>0</v>
      </c>
    </row>
    <row r="31" spans="1:57" ht="13.5">
      <c r="A31" s="74" t="s">
        <v>78</v>
      </c>
      <c r="B31" s="74" t="s">
        <v>139</v>
      </c>
      <c r="C31" s="101" t="s">
        <v>140</v>
      </c>
      <c r="D31" s="17">
        <f t="shared" si="0"/>
        <v>0</v>
      </c>
      <c r="E31" s="17">
        <f t="shared" si="1"/>
        <v>2205</v>
      </c>
      <c r="F31" s="17">
        <f t="shared" si="2"/>
        <v>2205</v>
      </c>
      <c r="G31" s="17">
        <f t="shared" si="3"/>
        <v>0</v>
      </c>
      <c r="H31" s="17">
        <f t="shared" si="4"/>
        <v>25176</v>
      </c>
      <c r="I31" s="17">
        <f t="shared" si="5"/>
        <v>25176</v>
      </c>
      <c r="J31" s="103" t="s">
        <v>167</v>
      </c>
      <c r="K31" s="76" t="s">
        <v>216</v>
      </c>
      <c r="L31" s="17">
        <v>0</v>
      </c>
      <c r="M31" s="17">
        <v>2205</v>
      </c>
      <c r="N31" s="17">
        <f t="shared" si="6"/>
        <v>2205</v>
      </c>
      <c r="O31" s="17">
        <v>0</v>
      </c>
      <c r="P31" s="17">
        <v>25176</v>
      </c>
      <c r="Q31" s="17">
        <f t="shared" si="7"/>
        <v>25176</v>
      </c>
      <c r="R31" s="103" t="s">
        <v>219</v>
      </c>
      <c r="S31" s="76"/>
      <c r="T31" s="17"/>
      <c r="U31" s="17"/>
      <c r="V31" s="17">
        <f t="shared" si="8"/>
        <v>0</v>
      </c>
      <c r="W31" s="17"/>
      <c r="X31" s="17"/>
      <c r="Y31" s="17">
        <f t="shared" si="9"/>
        <v>0</v>
      </c>
      <c r="Z31" s="103" t="s">
        <v>219</v>
      </c>
      <c r="AA31" s="76"/>
      <c r="AB31" s="17"/>
      <c r="AC31" s="17"/>
      <c r="AD31" s="17">
        <f t="shared" si="10"/>
        <v>0</v>
      </c>
      <c r="AE31" s="17"/>
      <c r="AF31" s="17"/>
      <c r="AG31" s="17">
        <f t="shared" si="11"/>
        <v>0</v>
      </c>
      <c r="AH31" s="103" t="s">
        <v>219</v>
      </c>
      <c r="AI31" s="76"/>
      <c r="AJ31" s="17"/>
      <c r="AK31" s="17"/>
      <c r="AL31" s="17">
        <f t="shared" si="12"/>
        <v>0</v>
      </c>
      <c r="AM31" s="17"/>
      <c r="AN31" s="17"/>
      <c r="AO31" s="17">
        <f t="shared" si="13"/>
        <v>0</v>
      </c>
      <c r="AP31" s="103" t="s">
        <v>219</v>
      </c>
      <c r="AQ31" s="76"/>
      <c r="AR31" s="17"/>
      <c r="AS31" s="17"/>
      <c r="AT31" s="17">
        <f t="shared" si="14"/>
        <v>0</v>
      </c>
      <c r="AU31" s="17"/>
      <c r="AV31" s="17"/>
      <c r="AW31" s="17">
        <f t="shared" si="15"/>
        <v>0</v>
      </c>
      <c r="AX31" s="103" t="s">
        <v>219</v>
      </c>
      <c r="AY31" s="76"/>
      <c r="AZ31" s="17"/>
      <c r="BA31" s="17"/>
      <c r="BB31" s="17">
        <f t="shared" si="16"/>
        <v>0</v>
      </c>
      <c r="BC31" s="17"/>
      <c r="BD31" s="17"/>
      <c r="BE31" s="17">
        <f t="shared" si="17"/>
        <v>0</v>
      </c>
    </row>
    <row r="32" spans="1:57" ht="13.5">
      <c r="A32" s="74" t="s">
        <v>78</v>
      </c>
      <c r="B32" s="74" t="s">
        <v>10</v>
      </c>
      <c r="C32" s="101" t="s">
        <v>11</v>
      </c>
      <c r="D32" s="17">
        <f t="shared" si="0"/>
        <v>21813</v>
      </c>
      <c r="E32" s="17">
        <f t="shared" si="1"/>
        <v>72443</v>
      </c>
      <c r="F32" s="17">
        <f t="shared" si="2"/>
        <v>94256</v>
      </c>
      <c r="G32" s="17">
        <f t="shared" si="3"/>
        <v>0</v>
      </c>
      <c r="H32" s="17">
        <f t="shared" si="4"/>
        <v>28262</v>
      </c>
      <c r="I32" s="17">
        <f t="shared" si="5"/>
        <v>28262</v>
      </c>
      <c r="J32" s="103" t="s">
        <v>167</v>
      </c>
      <c r="K32" s="76" t="s">
        <v>216</v>
      </c>
      <c r="L32" s="17">
        <v>21813</v>
      </c>
      <c r="M32" s="17">
        <v>72443</v>
      </c>
      <c r="N32" s="17">
        <f t="shared" si="6"/>
        <v>94256</v>
      </c>
      <c r="O32" s="17">
        <v>0</v>
      </c>
      <c r="P32" s="17">
        <v>28262</v>
      </c>
      <c r="Q32" s="17">
        <f t="shared" si="7"/>
        <v>28262</v>
      </c>
      <c r="R32" s="103" t="s">
        <v>219</v>
      </c>
      <c r="S32" s="76"/>
      <c r="T32" s="17"/>
      <c r="U32" s="17"/>
      <c r="V32" s="17">
        <f t="shared" si="8"/>
        <v>0</v>
      </c>
      <c r="W32" s="17"/>
      <c r="X32" s="17"/>
      <c r="Y32" s="17">
        <f t="shared" si="9"/>
        <v>0</v>
      </c>
      <c r="Z32" s="103" t="s">
        <v>219</v>
      </c>
      <c r="AA32" s="76"/>
      <c r="AB32" s="17"/>
      <c r="AC32" s="17"/>
      <c r="AD32" s="17">
        <f t="shared" si="10"/>
        <v>0</v>
      </c>
      <c r="AE32" s="17"/>
      <c r="AF32" s="17"/>
      <c r="AG32" s="17">
        <f t="shared" si="11"/>
        <v>0</v>
      </c>
      <c r="AH32" s="103" t="s">
        <v>219</v>
      </c>
      <c r="AI32" s="76"/>
      <c r="AJ32" s="17"/>
      <c r="AK32" s="17"/>
      <c r="AL32" s="17">
        <f t="shared" si="12"/>
        <v>0</v>
      </c>
      <c r="AM32" s="17"/>
      <c r="AN32" s="17"/>
      <c r="AO32" s="17">
        <f t="shared" si="13"/>
        <v>0</v>
      </c>
      <c r="AP32" s="103" t="s">
        <v>219</v>
      </c>
      <c r="AQ32" s="76"/>
      <c r="AR32" s="17"/>
      <c r="AS32" s="17"/>
      <c r="AT32" s="17">
        <f t="shared" si="14"/>
        <v>0</v>
      </c>
      <c r="AU32" s="17"/>
      <c r="AV32" s="17"/>
      <c r="AW32" s="17">
        <f t="shared" si="15"/>
        <v>0</v>
      </c>
      <c r="AX32" s="103" t="s">
        <v>219</v>
      </c>
      <c r="AY32" s="76"/>
      <c r="AZ32" s="17"/>
      <c r="BA32" s="17"/>
      <c r="BB32" s="17">
        <f t="shared" si="16"/>
        <v>0</v>
      </c>
      <c r="BC32" s="17"/>
      <c r="BD32" s="17"/>
      <c r="BE32" s="17">
        <f t="shared" si="17"/>
        <v>0</v>
      </c>
    </row>
    <row r="33" spans="1:57" ht="13.5">
      <c r="A33" s="74" t="s">
        <v>78</v>
      </c>
      <c r="B33" s="74" t="s">
        <v>12</v>
      </c>
      <c r="C33" s="101" t="s">
        <v>13</v>
      </c>
      <c r="D33" s="17">
        <f t="shared" si="0"/>
        <v>0</v>
      </c>
      <c r="E33" s="17">
        <f t="shared" si="1"/>
        <v>216397</v>
      </c>
      <c r="F33" s="17">
        <f t="shared" si="2"/>
        <v>216397</v>
      </c>
      <c r="G33" s="17">
        <f t="shared" si="3"/>
        <v>0</v>
      </c>
      <c r="H33" s="17">
        <f t="shared" si="4"/>
        <v>117456</v>
      </c>
      <c r="I33" s="17">
        <f t="shared" si="5"/>
        <v>117456</v>
      </c>
      <c r="J33" s="103" t="s">
        <v>177</v>
      </c>
      <c r="K33" s="76" t="s">
        <v>218</v>
      </c>
      <c r="L33" s="17"/>
      <c r="M33" s="17">
        <v>216397</v>
      </c>
      <c r="N33" s="17">
        <f t="shared" si="6"/>
        <v>216397</v>
      </c>
      <c r="O33" s="17"/>
      <c r="P33" s="17">
        <v>117456</v>
      </c>
      <c r="Q33" s="17">
        <f t="shared" si="7"/>
        <v>117456</v>
      </c>
      <c r="R33" s="103" t="s">
        <v>219</v>
      </c>
      <c r="S33" s="76"/>
      <c r="T33" s="17"/>
      <c r="U33" s="17"/>
      <c r="V33" s="17">
        <f t="shared" si="8"/>
        <v>0</v>
      </c>
      <c r="W33" s="17"/>
      <c r="X33" s="17"/>
      <c r="Y33" s="17">
        <f t="shared" si="9"/>
        <v>0</v>
      </c>
      <c r="Z33" s="103" t="s">
        <v>219</v>
      </c>
      <c r="AA33" s="76"/>
      <c r="AB33" s="17"/>
      <c r="AC33" s="17"/>
      <c r="AD33" s="17">
        <f t="shared" si="10"/>
        <v>0</v>
      </c>
      <c r="AE33" s="17"/>
      <c r="AF33" s="17"/>
      <c r="AG33" s="17">
        <f t="shared" si="11"/>
        <v>0</v>
      </c>
      <c r="AH33" s="103" t="s">
        <v>219</v>
      </c>
      <c r="AI33" s="76"/>
      <c r="AJ33" s="17"/>
      <c r="AK33" s="17"/>
      <c r="AL33" s="17">
        <f t="shared" si="12"/>
        <v>0</v>
      </c>
      <c r="AM33" s="17"/>
      <c r="AN33" s="17"/>
      <c r="AO33" s="17">
        <f t="shared" si="13"/>
        <v>0</v>
      </c>
      <c r="AP33" s="103" t="s">
        <v>219</v>
      </c>
      <c r="AQ33" s="76"/>
      <c r="AR33" s="17"/>
      <c r="AS33" s="17"/>
      <c r="AT33" s="17">
        <f t="shared" si="14"/>
        <v>0</v>
      </c>
      <c r="AU33" s="17"/>
      <c r="AV33" s="17"/>
      <c r="AW33" s="17">
        <f t="shared" si="15"/>
        <v>0</v>
      </c>
      <c r="AX33" s="103" t="s">
        <v>219</v>
      </c>
      <c r="AY33" s="76"/>
      <c r="AZ33" s="17"/>
      <c r="BA33" s="17"/>
      <c r="BB33" s="17">
        <f t="shared" si="16"/>
        <v>0</v>
      </c>
      <c r="BC33" s="17"/>
      <c r="BD33" s="17"/>
      <c r="BE33" s="17">
        <f t="shared" si="17"/>
        <v>0</v>
      </c>
    </row>
    <row r="34" spans="1:57" ht="13.5">
      <c r="A34" s="114" t="s">
        <v>128</v>
      </c>
      <c r="B34" s="115"/>
      <c r="C34" s="115"/>
      <c r="D34" s="17">
        <f aca="true" t="shared" si="18" ref="D34:I34">SUM(D7:D33)</f>
        <v>137086</v>
      </c>
      <c r="E34" s="17">
        <f t="shared" si="18"/>
        <v>2714231</v>
      </c>
      <c r="F34" s="17">
        <f t="shared" si="18"/>
        <v>2851317</v>
      </c>
      <c r="G34" s="17">
        <f t="shared" si="18"/>
        <v>103426</v>
      </c>
      <c r="H34" s="17">
        <f t="shared" si="18"/>
        <v>1854052</v>
      </c>
      <c r="I34" s="17">
        <f t="shared" si="18"/>
        <v>1957478</v>
      </c>
      <c r="J34" s="80" t="s">
        <v>126</v>
      </c>
      <c r="K34" s="52" t="s">
        <v>126</v>
      </c>
      <c r="L34" s="17">
        <f aca="true" t="shared" si="19" ref="L34:Q34">SUM(L7:L33)</f>
        <v>30338</v>
      </c>
      <c r="M34" s="17">
        <f t="shared" si="19"/>
        <v>1656131</v>
      </c>
      <c r="N34" s="17">
        <f t="shared" si="19"/>
        <v>1686469</v>
      </c>
      <c r="O34" s="17">
        <f t="shared" si="19"/>
        <v>103426</v>
      </c>
      <c r="P34" s="17">
        <f t="shared" si="19"/>
        <v>1205944</v>
      </c>
      <c r="Q34" s="17">
        <f t="shared" si="19"/>
        <v>1309370</v>
      </c>
      <c r="R34" s="80" t="s">
        <v>126</v>
      </c>
      <c r="S34" s="52" t="s">
        <v>126</v>
      </c>
      <c r="T34" s="17">
        <f aca="true" t="shared" si="20" ref="T34:Y34">SUM(T7:T33)</f>
        <v>0</v>
      </c>
      <c r="U34" s="17">
        <f t="shared" si="20"/>
        <v>72683</v>
      </c>
      <c r="V34" s="17">
        <f t="shared" si="20"/>
        <v>72683</v>
      </c>
      <c r="W34" s="17">
        <f t="shared" si="20"/>
        <v>0</v>
      </c>
      <c r="X34" s="17">
        <f t="shared" si="20"/>
        <v>416884</v>
      </c>
      <c r="Y34" s="17">
        <f t="shared" si="20"/>
        <v>416884</v>
      </c>
      <c r="Z34" s="80" t="s">
        <v>126</v>
      </c>
      <c r="AA34" s="52" t="s">
        <v>126</v>
      </c>
      <c r="AB34" s="17">
        <f aca="true" t="shared" si="21" ref="AB34:AG34">SUM(AB7:AB33)</f>
        <v>101829</v>
      </c>
      <c r="AC34" s="17">
        <f t="shared" si="21"/>
        <v>787346</v>
      </c>
      <c r="AD34" s="17">
        <f t="shared" si="21"/>
        <v>889175</v>
      </c>
      <c r="AE34" s="17">
        <f t="shared" si="21"/>
        <v>0</v>
      </c>
      <c r="AF34" s="17">
        <f t="shared" si="21"/>
        <v>140238</v>
      </c>
      <c r="AG34" s="17">
        <f t="shared" si="21"/>
        <v>140238</v>
      </c>
      <c r="AH34" s="80" t="s">
        <v>126</v>
      </c>
      <c r="AI34" s="52" t="s">
        <v>126</v>
      </c>
      <c r="AJ34" s="17">
        <f aca="true" t="shared" si="22" ref="AJ34:AO34">SUM(AJ7:AJ33)</f>
        <v>4919</v>
      </c>
      <c r="AK34" s="17">
        <f t="shared" si="22"/>
        <v>71471</v>
      </c>
      <c r="AL34" s="17">
        <f t="shared" si="22"/>
        <v>76390</v>
      </c>
      <c r="AM34" s="17">
        <f t="shared" si="22"/>
        <v>0</v>
      </c>
      <c r="AN34" s="17">
        <f t="shared" si="22"/>
        <v>28630</v>
      </c>
      <c r="AO34" s="17">
        <f t="shared" si="22"/>
        <v>28630</v>
      </c>
      <c r="AP34" s="80" t="s">
        <v>126</v>
      </c>
      <c r="AQ34" s="52" t="s">
        <v>126</v>
      </c>
      <c r="AR34" s="17">
        <f aca="true" t="shared" si="23" ref="AR34:AW34">SUM(AR7:AR33)</f>
        <v>0</v>
      </c>
      <c r="AS34" s="17">
        <f t="shared" si="23"/>
        <v>126600</v>
      </c>
      <c r="AT34" s="17">
        <f t="shared" si="23"/>
        <v>126600</v>
      </c>
      <c r="AU34" s="17">
        <f t="shared" si="23"/>
        <v>0</v>
      </c>
      <c r="AV34" s="17">
        <f t="shared" si="23"/>
        <v>62356</v>
      </c>
      <c r="AW34" s="17">
        <f t="shared" si="23"/>
        <v>62356</v>
      </c>
      <c r="AX34" s="80" t="s">
        <v>126</v>
      </c>
      <c r="AY34" s="52" t="s">
        <v>126</v>
      </c>
      <c r="AZ34" s="17">
        <f aca="true" t="shared" si="24" ref="AZ34:BE34">SUM(AZ7:AZ33)</f>
        <v>0</v>
      </c>
      <c r="BA34" s="17">
        <f t="shared" si="24"/>
        <v>0</v>
      </c>
      <c r="BB34" s="17">
        <f t="shared" si="24"/>
        <v>0</v>
      </c>
      <c r="BC34" s="17">
        <f t="shared" si="24"/>
        <v>0</v>
      </c>
      <c r="BD34" s="17">
        <f t="shared" si="24"/>
        <v>0</v>
      </c>
      <c r="BE34" s="17">
        <f t="shared" si="24"/>
        <v>0</v>
      </c>
    </row>
  </sheetData>
  <mergeCells count="16">
    <mergeCell ref="AQ4:AQ6"/>
    <mergeCell ref="Z4:Z6"/>
    <mergeCell ref="A2:A6"/>
    <mergeCell ref="B2:B6"/>
    <mergeCell ref="C2:C6"/>
    <mergeCell ref="J4:J6"/>
    <mergeCell ref="AX4:AX6"/>
    <mergeCell ref="AY4:AY6"/>
    <mergeCell ref="AA4:AA6"/>
    <mergeCell ref="AH4:AH6"/>
    <mergeCell ref="AI4:AI6"/>
    <mergeCell ref="AP4:AP6"/>
    <mergeCell ref="K4:K6"/>
    <mergeCell ref="R4:R6"/>
    <mergeCell ref="S4:S6"/>
    <mergeCell ref="A34:C3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&amp;L&amp;16廃棄物処理事業経費【組合分担金】（平成１６年度実績）&amp;R&amp;D　　&amp;T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DU23"/>
  <sheetViews>
    <sheetView showGridLines="0" workbookViewId="0" topLeftCell="A1">
      <pane xSplit="3" ySplit="6" topLeftCell="D7" activePane="bottomRight" state="frozen"/>
      <selection pane="topLeft" activeCell="B816" sqref="B816:C840"/>
      <selection pane="topRight" activeCell="B816" sqref="B816:C840"/>
      <selection pane="bottomLeft" activeCell="B816" sqref="B816:C840"/>
      <selection pane="bottomRight" activeCell="D7" sqref="D7"/>
    </sheetView>
  </sheetViews>
  <sheetFormatPr defaultColWidth="9.00390625" defaultRowHeight="13.5"/>
  <cols>
    <col min="1" max="1" width="9.00390625" style="55" customWidth="1"/>
    <col min="2" max="2" width="6.625" style="55" customWidth="1"/>
    <col min="3" max="3" width="41.375" style="55" bestFit="1" customWidth="1"/>
    <col min="4" max="5" width="14.625" style="55" customWidth="1"/>
    <col min="6" max="6" width="6.625" style="40" customWidth="1"/>
    <col min="7" max="7" width="12.625" style="40" customWidth="1"/>
    <col min="8" max="9" width="10.625" style="41" customWidth="1"/>
    <col min="10" max="10" width="6.625" style="40" customWidth="1"/>
    <col min="11" max="11" width="12.625" style="40" customWidth="1"/>
    <col min="12" max="13" width="10.625" style="41" customWidth="1"/>
    <col min="14" max="14" width="6.625" style="40" customWidth="1"/>
    <col min="15" max="15" width="12.625" style="40" customWidth="1"/>
    <col min="16" max="17" width="10.625" style="41" customWidth="1"/>
    <col min="18" max="18" width="6.625" style="40" customWidth="1"/>
    <col min="19" max="19" width="12.625" style="40" customWidth="1"/>
    <col min="20" max="21" width="10.625" style="41" customWidth="1"/>
    <col min="22" max="22" width="6.625" style="40" customWidth="1"/>
    <col min="23" max="23" width="12.625" style="40" customWidth="1"/>
    <col min="24" max="25" width="10.625" style="41" customWidth="1"/>
    <col min="26" max="26" width="6.625" style="40" customWidth="1"/>
    <col min="27" max="27" width="12.625" style="40" customWidth="1"/>
    <col min="28" max="29" width="10.625" style="41" customWidth="1"/>
    <col min="30" max="30" width="6.625" style="40" customWidth="1"/>
    <col min="31" max="31" width="12.625" style="40" customWidth="1"/>
    <col min="32" max="33" width="10.625" style="41" customWidth="1"/>
    <col min="34" max="34" width="6.625" style="40" customWidth="1"/>
    <col min="35" max="35" width="12.625" style="40" customWidth="1"/>
    <col min="36" max="37" width="10.625" style="41" customWidth="1"/>
    <col min="38" max="38" width="6.625" style="40" customWidth="1"/>
    <col min="39" max="39" width="12.625" style="40" customWidth="1"/>
    <col min="40" max="41" width="10.625" style="41" customWidth="1"/>
    <col min="42" max="42" width="6.625" style="40" customWidth="1"/>
    <col min="43" max="43" width="12.625" style="40" customWidth="1"/>
    <col min="44" max="45" width="10.625" style="41" customWidth="1"/>
    <col min="46" max="46" width="6.625" style="40" customWidth="1"/>
    <col min="47" max="47" width="12.625" style="40" customWidth="1"/>
    <col min="48" max="49" width="10.625" style="41" customWidth="1"/>
    <col min="50" max="50" width="6.625" style="40" customWidth="1"/>
    <col min="51" max="51" width="12.625" style="40" customWidth="1"/>
    <col min="52" max="53" width="10.625" style="41" customWidth="1"/>
    <col min="54" max="54" width="6.625" style="40" customWidth="1"/>
    <col min="55" max="55" width="12.625" style="40" customWidth="1"/>
    <col min="56" max="57" width="10.625" style="41" customWidth="1"/>
    <col min="58" max="58" width="6.625" style="40" customWidth="1"/>
    <col min="59" max="59" width="12.625" style="40" customWidth="1"/>
    <col min="60" max="61" width="10.625" style="41" customWidth="1"/>
    <col min="62" max="62" width="6.625" style="40" customWidth="1"/>
    <col min="63" max="63" width="12.625" style="40" customWidth="1"/>
    <col min="64" max="65" width="10.625" style="41" customWidth="1"/>
    <col min="66" max="66" width="6.625" style="40" customWidth="1"/>
    <col min="67" max="67" width="12.625" style="40" customWidth="1"/>
    <col min="68" max="69" width="10.625" style="41" customWidth="1"/>
    <col min="70" max="70" width="6.625" style="40" customWidth="1"/>
    <col min="71" max="71" width="12.625" style="40" customWidth="1"/>
    <col min="72" max="73" width="10.625" style="41" customWidth="1"/>
    <col min="74" max="74" width="6.625" style="40" customWidth="1"/>
    <col min="75" max="75" width="12.625" style="40" customWidth="1"/>
    <col min="76" max="77" width="10.625" style="41" customWidth="1"/>
    <col min="78" max="78" width="6.625" style="40" customWidth="1"/>
    <col min="79" max="79" width="12.625" style="40" customWidth="1"/>
    <col min="80" max="81" width="10.625" style="41" customWidth="1"/>
    <col min="82" max="82" width="6.625" style="40" customWidth="1"/>
    <col min="83" max="83" width="12.625" style="40" customWidth="1"/>
    <col min="84" max="85" width="10.625" style="41" customWidth="1"/>
    <col min="86" max="86" width="6.625" style="40" customWidth="1"/>
    <col min="87" max="87" width="12.625" style="40" customWidth="1"/>
    <col min="88" max="89" width="10.625" style="41" customWidth="1"/>
    <col min="90" max="90" width="6.625" style="40" customWidth="1"/>
    <col min="91" max="91" width="12.625" style="40" customWidth="1"/>
    <col min="92" max="93" width="10.625" style="41" customWidth="1"/>
    <col min="94" max="94" width="6.625" style="40" customWidth="1"/>
    <col min="95" max="95" width="12.625" style="40" customWidth="1"/>
    <col min="96" max="97" width="10.625" style="41" customWidth="1"/>
    <col min="98" max="98" width="6.625" style="40" customWidth="1"/>
    <col min="99" max="99" width="12.625" style="40" customWidth="1"/>
    <col min="100" max="101" width="10.625" style="41" customWidth="1"/>
    <col min="102" max="102" width="6.625" style="40" customWidth="1"/>
    <col min="103" max="103" width="12.625" style="40" customWidth="1"/>
    <col min="104" max="105" width="10.625" style="41" customWidth="1"/>
    <col min="106" max="106" width="6.625" style="40" customWidth="1"/>
    <col min="107" max="107" width="12.625" style="40" customWidth="1"/>
    <col min="108" max="109" width="10.625" style="41" customWidth="1"/>
    <col min="110" max="110" width="6.625" style="40" customWidth="1"/>
    <col min="111" max="111" width="12.625" style="40" customWidth="1"/>
    <col min="112" max="113" width="10.625" style="41" customWidth="1"/>
    <col min="114" max="114" width="6.625" style="40" customWidth="1"/>
    <col min="115" max="115" width="12.625" style="40" customWidth="1"/>
    <col min="116" max="117" width="10.625" style="41" customWidth="1"/>
    <col min="118" max="118" width="6.625" style="40" customWidth="1"/>
    <col min="119" max="119" width="12.625" style="40" customWidth="1"/>
    <col min="120" max="121" width="10.625" style="41" customWidth="1"/>
    <col min="122" max="122" width="6.625" style="40" customWidth="1"/>
    <col min="123" max="123" width="12.625" style="40" customWidth="1"/>
    <col min="124" max="125" width="10.625" style="41" customWidth="1"/>
    <col min="126" max="16384" width="9.00390625" style="69" customWidth="1"/>
  </cols>
  <sheetData>
    <row r="1" spans="1:5" ht="17.25">
      <c r="A1" s="1" t="s">
        <v>17</v>
      </c>
      <c r="B1" s="56"/>
      <c r="C1" s="1"/>
      <c r="D1" s="1"/>
      <c r="E1" s="1"/>
    </row>
    <row r="2" spans="1:125" s="68" customFormat="1" ht="22.5" customHeight="1">
      <c r="A2" s="141" t="s">
        <v>158</v>
      </c>
      <c r="B2" s="138" t="s">
        <v>153</v>
      </c>
      <c r="C2" s="113" t="s">
        <v>145</v>
      </c>
      <c r="D2" s="64" t="s">
        <v>146</v>
      </c>
      <c r="E2" s="65"/>
      <c r="F2" s="64" t="s">
        <v>154</v>
      </c>
      <c r="G2" s="66"/>
      <c r="H2" s="66"/>
      <c r="I2" s="49"/>
      <c r="J2" s="64" t="s">
        <v>155</v>
      </c>
      <c r="K2" s="66"/>
      <c r="L2" s="66"/>
      <c r="M2" s="49"/>
      <c r="N2" s="64" t="s">
        <v>156</v>
      </c>
      <c r="O2" s="66"/>
      <c r="P2" s="66"/>
      <c r="Q2" s="49"/>
      <c r="R2" s="64" t="s">
        <v>157</v>
      </c>
      <c r="S2" s="66"/>
      <c r="T2" s="66"/>
      <c r="U2" s="49"/>
      <c r="V2" s="64" t="s">
        <v>29</v>
      </c>
      <c r="W2" s="66"/>
      <c r="X2" s="66"/>
      <c r="Y2" s="49"/>
      <c r="Z2" s="64" t="s">
        <v>30</v>
      </c>
      <c r="AA2" s="66"/>
      <c r="AB2" s="66"/>
      <c r="AC2" s="49"/>
      <c r="AD2" s="64" t="s">
        <v>31</v>
      </c>
      <c r="AE2" s="66"/>
      <c r="AF2" s="66"/>
      <c r="AG2" s="49"/>
      <c r="AH2" s="64" t="s">
        <v>32</v>
      </c>
      <c r="AI2" s="66"/>
      <c r="AJ2" s="66"/>
      <c r="AK2" s="49"/>
      <c r="AL2" s="64" t="s">
        <v>33</v>
      </c>
      <c r="AM2" s="66"/>
      <c r="AN2" s="66"/>
      <c r="AO2" s="49"/>
      <c r="AP2" s="64" t="s">
        <v>34</v>
      </c>
      <c r="AQ2" s="66"/>
      <c r="AR2" s="66"/>
      <c r="AS2" s="49"/>
      <c r="AT2" s="64" t="s">
        <v>35</v>
      </c>
      <c r="AU2" s="66"/>
      <c r="AV2" s="66"/>
      <c r="AW2" s="49"/>
      <c r="AX2" s="64" t="s">
        <v>36</v>
      </c>
      <c r="AY2" s="66"/>
      <c r="AZ2" s="66"/>
      <c r="BA2" s="49"/>
      <c r="BB2" s="64" t="s">
        <v>37</v>
      </c>
      <c r="BC2" s="66"/>
      <c r="BD2" s="66"/>
      <c r="BE2" s="49"/>
      <c r="BF2" s="64" t="s">
        <v>38</v>
      </c>
      <c r="BG2" s="66"/>
      <c r="BH2" s="66"/>
      <c r="BI2" s="49"/>
      <c r="BJ2" s="64" t="s">
        <v>39</v>
      </c>
      <c r="BK2" s="66"/>
      <c r="BL2" s="66"/>
      <c r="BM2" s="49"/>
      <c r="BN2" s="64" t="s">
        <v>40</v>
      </c>
      <c r="BO2" s="66"/>
      <c r="BP2" s="66"/>
      <c r="BQ2" s="49"/>
      <c r="BR2" s="64" t="s">
        <v>41</v>
      </c>
      <c r="BS2" s="66"/>
      <c r="BT2" s="66"/>
      <c r="BU2" s="49"/>
      <c r="BV2" s="64" t="s">
        <v>42</v>
      </c>
      <c r="BW2" s="66"/>
      <c r="BX2" s="66"/>
      <c r="BY2" s="49"/>
      <c r="BZ2" s="64" t="s">
        <v>43</v>
      </c>
      <c r="CA2" s="66"/>
      <c r="CB2" s="66"/>
      <c r="CC2" s="49"/>
      <c r="CD2" s="64" t="s">
        <v>44</v>
      </c>
      <c r="CE2" s="66"/>
      <c r="CF2" s="66"/>
      <c r="CG2" s="49"/>
      <c r="CH2" s="64" t="s">
        <v>45</v>
      </c>
      <c r="CI2" s="66"/>
      <c r="CJ2" s="66"/>
      <c r="CK2" s="49"/>
      <c r="CL2" s="64" t="s">
        <v>46</v>
      </c>
      <c r="CM2" s="66"/>
      <c r="CN2" s="66"/>
      <c r="CO2" s="49"/>
      <c r="CP2" s="64" t="s">
        <v>47</v>
      </c>
      <c r="CQ2" s="66"/>
      <c r="CR2" s="66"/>
      <c r="CS2" s="49"/>
      <c r="CT2" s="64" t="s">
        <v>48</v>
      </c>
      <c r="CU2" s="66"/>
      <c r="CV2" s="66"/>
      <c r="CW2" s="49"/>
      <c r="CX2" s="64" t="s">
        <v>49</v>
      </c>
      <c r="CY2" s="66"/>
      <c r="CZ2" s="66"/>
      <c r="DA2" s="49"/>
      <c r="DB2" s="64" t="s">
        <v>50</v>
      </c>
      <c r="DC2" s="66"/>
      <c r="DD2" s="66"/>
      <c r="DE2" s="49"/>
      <c r="DF2" s="64" t="s">
        <v>51</v>
      </c>
      <c r="DG2" s="66"/>
      <c r="DH2" s="66"/>
      <c r="DI2" s="49"/>
      <c r="DJ2" s="64" t="s">
        <v>52</v>
      </c>
      <c r="DK2" s="66"/>
      <c r="DL2" s="66"/>
      <c r="DM2" s="49"/>
      <c r="DN2" s="64" t="s">
        <v>53</v>
      </c>
      <c r="DO2" s="66"/>
      <c r="DP2" s="66"/>
      <c r="DQ2" s="49"/>
      <c r="DR2" s="64" t="s">
        <v>54</v>
      </c>
      <c r="DS2" s="66"/>
      <c r="DT2" s="66"/>
      <c r="DU2" s="49"/>
    </row>
    <row r="3" spans="1:125" s="68" customFormat="1" ht="22.5" customHeight="1">
      <c r="A3" s="142"/>
      <c r="B3" s="139"/>
      <c r="C3" s="104"/>
      <c r="D3" s="70"/>
      <c r="E3" s="71"/>
      <c r="F3" s="70"/>
      <c r="G3" s="72"/>
      <c r="H3" s="72"/>
      <c r="I3" s="73"/>
      <c r="J3" s="70"/>
      <c r="K3" s="72"/>
      <c r="L3" s="72"/>
      <c r="M3" s="73"/>
      <c r="N3" s="70"/>
      <c r="O3" s="72"/>
      <c r="P3" s="72"/>
      <c r="Q3" s="73"/>
      <c r="R3" s="70"/>
      <c r="S3" s="72"/>
      <c r="T3" s="72"/>
      <c r="U3" s="73"/>
      <c r="V3" s="70"/>
      <c r="W3" s="72"/>
      <c r="X3" s="72"/>
      <c r="Y3" s="73"/>
      <c r="Z3" s="70"/>
      <c r="AA3" s="72"/>
      <c r="AB3" s="72"/>
      <c r="AC3" s="73"/>
      <c r="AD3" s="70"/>
      <c r="AE3" s="72"/>
      <c r="AF3" s="72"/>
      <c r="AG3" s="73"/>
      <c r="AH3" s="70"/>
      <c r="AI3" s="72"/>
      <c r="AJ3" s="72"/>
      <c r="AK3" s="73"/>
      <c r="AL3" s="70"/>
      <c r="AM3" s="72"/>
      <c r="AN3" s="72"/>
      <c r="AO3" s="73"/>
      <c r="AP3" s="70"/>
      <c r="AQ3" s="72"/>
      <c r="AR3" s="72"/>
      <c r="AS3" s="73"/>
      <c r="AT3" s="70"/>
      <c r="AU3" s="72"/>
      <c r="AV3" s="72"/>
      <c r="AW3" s="73"/>
      <c r="AX3" s="70"/>
      <c r="AY3" s="72"/>
      <c r="AZ3" s="72"/>
      <c r="BA3" s="73"/>
      <c r="BB3" s="70"/>
      <c r="BC3" s="72"/>
      <c r="BD3" s="72"/>
      <c r="BE3" s="73"/>
      <c r="BF3" s="70"/>
      <c r="BG3" s="72"/>
      <c r="BH3" s="72"/>
      <c r="BI3" s="73"/>
      <c r="BJ3" s="70"/>
      <c r="BK3" s="72"/>
      <c r="BL3" s="72"/>
      <c r="BM3" s="73"/>
      <c r="BN3" s="70"/>
      <c r="BO3" s="72"/>
      <c r="BP3" s="72"/>
      <c r="BQ3" s="73"/>
      <c r="BR3" s="70"/>
      <c r="BS3" s="72"/>
      <c r="BT3" s="72"/>
      <c r="BU3" s="73"/>
      <c r="BV3" s="70"/>
      <c r="BW3" s="72"/>
      <c r="BX3" s="72"/>
      <c r="BY3" s="73"/>
      <c r="BZ3" s="70"/>
      <c r="CA3" s="72"/>
      <c r="CB3" s="72"/>
      <c r="CC3" s="73"/>
      <c r="CD3" s="70"/>
      <c r="CE3" s="72"/>
      <c r="CF3" s="72"/>
      <c r="CG3" s="73"/>
      <c r="CH3" s="70"/>
      <c r="CI3" s="72"/>
      <c r="CJ3" s="72"/>
      <c r="CK3" s="73"/>
      <c r="CL3" s="70"/>
      <c r="CM3" s="72"/>
      <c r="CN3" s="72"/>
      <c r="CO3" s="73"/>
      <c r="CP3" s="70"/>
      <c r="CQ3" s="72"/>
      <c r="CR3" s="72"/>
      <c r="CS3" s="73"/>
      <c r="CT3" s="70"/>
      <c r="CU3" s="72"/>
      <c r="CV3" s="72"/>
      <c r="CW3" s="73"/>
      <c r="CX3" s="70"/>
      <c r="CY3" s="72"/>
      <c r="CZ3" s="72"/>
      <c r="DA3" s="73"/>
      <c r="DB3" s="70"/>
      <c r="DC3" s="72"/>
      <c r="DD3" s="72"/>
      <c r="DE3" s="73"/>
      <c r="DF3" s="70"/>
      <c r="DG3" s="72"/>
      <c r="DH3" s="72"/>
      <c r="DI3" s="73"/>
      <c r="DJ3" s="70"/>
      <c r="DK3" s="72"/>
      <c r="DL3" s="72"/>
      <c r="DM3" s="73"/>
      <c r="DN3" s="70"/>
      <c r="DO3" s="72"/>
      <c r="DP3" s="72"/>
      <c r="DQ3" s="73"/>
      <c r="DR3" s="70"/>
      <c r="DS3" s="72"/>
      <c r="DT3" s="72"/>
      <c r="DU3" s="73"/>
    </row>
    <row r="4" spans="1:125" s="68" customFormat="1" ht="22.5" customHeight="1">
      <c r="A4" s="142"/>
      <c r="B4" s="139"/>
      <c r="C4" s="142"/>
      <c r="D4" s="36" t="s">
        <v>55</v>
      </c>
      <c r="E4" s="36" t="s">
        <v>188</v>
      </c>
      <c r="F4" s="105" t="s">
        <v>56</v>
      </c>
      <c r="G4" s="108" t="s">
        <v>147</v>
      </c>
      <c r="H4" s="36" t="s">
        <v>57</v>
      </c>
      <c r="I4" s="36" t="s">
        <v>188</v>
      </c>
      <c r="J4" s="105" t="s">
        <v>56</v>
      </c>
      <c r="K4" s="108" t="s">
        <v>147</v>
      </c>
      <c r="L4" s="36" t="s">
        <v>57</v>
      </c>
      <c r="M4" s="36" t="s">
        <v>188</v>
      </c>
      <c r="N4" s="105" t="s">
        <v>56</v>
      </c>
      <c r="O4" s="108" t="s">
        <v>147</v>
      </c>
      <c r="P4" s="36" t="s">
        <v>57</v>
      </c>
      <c r="Q4" s="36" t="s">
        <v>188</v>
      </c>
      <c r="R4" s="105" t="s">
        <v>56</v>
      </c>
      <c r="S4" s="108" t="s">
        <v>147</v>
      </c>
      <c r="T4" s="36" t="s">
        <v>57</v>
      </c>
      <c r="U4" s="36" t="s">
        <v>188</v>
      </c>
      <c r="V4" s="105" t="s">
        <v>56</v>
      </c>
      <c r="W4" s="108" t="s">
        <v>147</v>
      </c>
      <c r="X4" s="36" t="s">
        <v>57</v>
      </c>
      <c r="Y4" s="36" t="s">
        <v>188</v>
      </c>
      <c r="Z4" s="105" t="s">
        <v>56</v>
      </c>
      <c r="AA4" s="108" t="s">
        <v>147</v>
      </c>
      <c r="AB4" s="36" t="s">
        <v>57</v>
      </c>
      <c r="AC4" s="36" t="s">
        <v>188</v>
      </c>
      <c r="AD4" s="105" t="s">
        <v>56</v>
      </c>
      <c r="AE4" s="108" t="s">
        <v>147</v>
      </c>
      <c r="AF4" s="36" t="s">
        <v>57</v>
      </c>
      <c r="AG4" s="36" t="s">
        <v>188</v>
      </c>
      <c r="AH4" s="105" t="s">
        <v>56</v>
      </c>
      <c r="AI4" s="108" t="s">
        <v>147</v>
      </c>
      <c r="AJ4" s="36" t="s">
        <v>57</v>
      </c>
      <c r="AK4" s="36" t="s">
        <v>188</v>
      </c>
      <c r="AL4" s="105" t="s">
        <v>56</v>
      </c>
      <c r="AM4" s="108" t="s">
        <v>147</v>
      </c>
      <c r="AN4" s="36" t="s">
        <v>57</v>
      </c>
      <c r="AO4" s="36" t="s">
        <v>188</v>
      </c>
      <c r="AP4" s="105" t="s">
        <v>56</v>
      </c>
      <c r="AQ4" s="108" t="s">
        <v>147</v>
      </c>
      <c r="AR4" s="36" t="s">
        <v>57</v>
      </c>
      <c r="AS4" s="36" t="s">
        <v>188</v>
      </c>
      <c r="AT4" s="105" t="s">
        <v>56</v>
      </c>
      <c r="AU4" s="108" t="s">
        <v>147</v>
      </c>
      <c r="AV4" s="36" t="s">
        <v>57</v>
      </c>
      <c r="AW4" s="36" t="s">
        <v>188</v>
      </c>
      <c r="AX4" s="105" t="s">
        <v>56</v>
      </c>
      <c r="AY4" s="108" t="s">
        <v>147</v>
      </c>
      <c r="AZ4" s="36" t="s">
        <v>57</v>
      </c>
      <c r="BA4" s="36" t="s">
        <v>188</v>
      </c>
      <c r="BB4" s="105" t="s">
        <v>56</v>
      </c>
      <c r="BC4" s="108" t="s">
        <v>147</v>
      </c>
      <c r="BD4" s="36" t="s">
        <v>57</v>
      </c>
      <c r="BE4" s="36" t="s">
        <v>188</v>
      </c>
      <c r="BF4" s="105" t="s">
        <v>56</v>
      </c>
      <c r="BG4" s="108" t="s">
        <v>147</v>
      </c>
      <c r="BH4" s="36" t="s">
        <v>57</v>
      </c>
      <c r="BI4" s="36" t="s">
        <v>188</v>
      </c>
      <c r="BJ4" s="105" t="s">
        <v>56</v>
      </c>
      <c r="BK4" s="108" t="s">
        <v>147</v>
      </c>
      <c r="BL4" s="36" t="s">
        <v>57</v>
      </c>
      <c r="BM4" s="36" t="s">
        <v>188</v>
      </c>
      <c r="BN4" s="105" t="s">
        <v>56</v>
      </c>
      <c r="BO4" s="108" t="s">
        <v>147</v>
      </c>
      <c r="BP4" s="36" t="s">
        <v>57</v>
      </c>
      <c r="BQ4" s="36" t="s">
        <v>188</v>
      </c>
      <c r="BR4" s="105" t="s">
        <v>56</v>
      </c>
      <c r="BS4" s="108" t="s">
        <v>147</v>
      </c>
      <c r="BT4" s="36" t="s">
        <v>57</v>
      </c>
      <c r="BU4" s="36" t="s">
        <v>188</v>
      </c>
      <c r="BV4" s="105" t="s">
        <v>56</v>
      </c>
      <c r="BW4" s="108" t="s">
        <v>147</v>
      </c>
      <c r="BX4" s="36" t="s">
        <v>57</v>
      </c>
      <c r="BY4" s="36" t="s">
        <v>188</v>
      </c>
      <c r="BZ4" s="105" t="s">
        <v>56</v>
      </c>
      <c r="CA4" s="108" t="s">
        <v>147</v>
      </c>
      <c r="CB4" s="36" t="s">
        <v>57</v>
      </c>
      <c r="CC4" s="36" t="s">
        <v>188</v>
      </c>
      <c r="CD4" s="105" t="s">
        <v>56</v>
      </c>
      <c r="CE4" s="108" t="s">
        <v>147</v>
      </c>
      <c r="CF4" s="36" t="s">
        <v>57</v>
      </c>
      <c r="CG4" s="36" t="s">
        <v>188</v>
      </c>
      <c r="CH4" s="105" t="s">
        <v>56</v>
      </c>
      <c r="CI4" s="108" t="s">
        <v>147</v>
      </c>
      <c r="CJ4" s="36" t="s">
        <v>57</v>
      </c>
      <c r="CK4" s="36" t="s">
        <v>188</v>
      </c>
      <c r="CL4" s="105" t="s">
        <v>56</v>
      </c>
      <c r="CM4" s="108" t="s">
        <v>147</v>
      </c>
      <c r="CN4" s="36" t="s">
        <v>57</v>
      </c>
      <c r="CO4" s="36" t="s">
        <v>188</v>
      </c>
      <c r="CP4" s="105" t="s">
        <v>56</v>
      </c>
      <c r="CQ4" s="108" t="s">
        <v>147</v>
      </c>
      <c r="CR4" s="36" t="s">
        <v>57</v>
      </c>
      <c r="CS4" s="36" t="s">
        <v>188</v>
      </c>
      <c r="CT4" s="105" t="s">
        <v>56</v>
      </c>
      <c r="CU4" s="108" t="s">
        <v>147</v>
      </c>
      <c r="CV4" s="36" t="s">
        <v>57</v>
      </c>
      <c r="CW4" s="36" t="s">
        <v>188</v>
      </c>
      <c r="CX4" s="105" t="s">
        <v>56</v>
      </c>
      <c r="CY4" s="108" t="s">
        <v>147</v>
      </c>
      <c r="CZ4" s="36" t="s">
        <v>57</v>
      </c>
      <c r="DA4" s="36" t="s">
        <v>188</v>
      </c>
      <c r="DB4" s="105" t="s">
        <v>56</v>
      </c>
      <c r="DC4" s="108" t="s">
        <v>147</v>
      </c>
      <c r="DD4" s="36" t="s">
        <v>57</v>
      </c>
      <c r="DE4" s="36" t="s">
        <v>188</v>
      </c>
      <c r="DF4" s="105" t="s">
        <v>56</v>
      </c>
      <c r="DG4" s="108" t="s">
        <v>147</v>
      </c>
      <c r="DH4" s="36" t="s">
        <v>57</v>
      </c>
      <c r="DI4" s="36" t="s">
        <v>188</v>
      </c>
      <c r="DJ4" s="105" t="s">
        <v>56</v>
      </c>
      <c r="DK4" s="108" t="s">
        <v>147</v>
      </c>
      <c r="DL4" s="36" t="s">
        <v>57</v>
      </c>
      <c r="DM4" s="36" t="s">
        <v>188</v>
      </c>
      <c r="DN4" s="105" t="s">
        <v>56</v>
      </c>
      <c r="DO4" s="108" t="s">
        <v>147</v>
      </c>
      <c r="DP4" s="36" t="s">
        <v>57</v>
      </c>
      <c r="DQ4" s="36" t="s">
        <v>188</v>
      </c>
      <c r="DR4" s="105" t="s">
        <v>56</v>
      </c>
      <c r="DS4" s="108" t="s">
        <v>147</v>
      </c>
      <c r="DT4" s="36" t="s">
        <v>57</v>
      </c>
      <c r="DU4" s="36" t="s">
        <v>188</v>
      </c>
    </row>
    <row r="5" spans="1:125" s="68" customFormat="1" ht="22.5" customHeight="1">
      <c r="A5" s="142"/>
      <c r="B5" s="139"/>
      <c r="C5" s="142"/>
      <c r="D5" s="37"/>
      <c r="E5" s="37"/>
      <c r="F5" s="106"/>
      <c r="G5" s="109"/>
      <c r="H5" s="37"/>
      <c r="I5" s="37"/>
      <c r="J5" s="106"/>
      <c r="K5" s="109"/>
      <c r="L5" s="37"/>
      <c r="M5" s="37"/>
      <c r="N5" s="106"/>
      <c r="O5" s="109"/>
      <c r="P5" s="37"/>
      <c r="Q5" s="37"/>
      <c r="R5" s="106"/>
      <c r="S5" s="109"/>
      <c r="T5" s="37"/>
      <c r="U5" s="37"/>
      <c r="V5" s="106"/>
      <c r="W5" s="109"/>
      <c r="X5" s="37"/>
      <c r="Y5" s="37"/>
      <c r="Z5" s="106"/>
      <c r="AA5" s="109"/>
      <c r="AB5" s="37"/>
      <c r="AC5" s="37"/>
      <c r="AD5" s="106"/>
      <c r="AE5" s="109"/>
      <c r="AF5" s="37"/>
      <c r="AG5" s="37"/>
      <c r="AH5" s="106"/>
      <c r="AI5" s="109"/>
      <c r="AJ5" s="37"/>
      <c r="AK5" s="37"/>
      <c r="AL5" s="106"/>
      <c r="AM5" s="109"/>
      <c r="AN5" s="37"/>
      <c r="AO5" s="37"/>
      <c r="AP5" s="106"/>
      <c r="AQ5" s="109"/>
      <c r="AR5" s="37"/>
      <c r="AS5" s="37"/>
      <c r="AT5" s="106"/>
      <c r="AU5" s="109"/>
      <c r="AV5" s="37"/>
      <c r="AW5" s="37"/>
      <c r="AX5" s="106"/>
      <c r="AY5" s="109"/>
      <c r="AZ5" s="37"/>
      <c r="BA5" s="37"/>
      <c r="BB5" s="106"/>
      <c r="BC5" s="109"/>
      <c r="BD5" s="37"/>
      <c r="BE5" s="37"/>
      <c r="BF5" s="106"/>
      <c r="BG5" s="109"/>
      <c r="BH5" s="37"/>
      <c r="BI5" s="37"/>
      <c r="BJ5" s="106"/>
      <c r="BK5" s="109"/>
      <c r="BL5" s="37"/>
      <c r="BM5" s="37"/>
      <c r="BN5" s="106"/>
      <c r="BO5" s="109"/>
      <c r="BP5" s="37"/>
      <c r="BQ5" s="37"/>
      <c r="BR5" s="106"/>
      <c r="BS5" s="109"/>
      <c r="BT5" s="37"/>
      <c r="BU5" s="37"/>
      <c r="BV5" s="106"/>
      <c r="BW5" s="109"/>
      <c r="BX5" s="37"/>
      <c r="BY5" s="37"/>
      <c r="BZ5" s="106"/>
      <c r="CA5" s="109"/>
      <c r="CB5" s="37"/>
      <c r="CC5" s="37"/>
      <c r="CD5" s="106"/>
      <c r="CE5" s="109"/>
      <c r="CF5" s="37"/>
      <c r="CG5" s="37"/>
      <c r="CH5" s="106"/>
      <c r="CI5" s="109"/>
      <c r="CJ5" s="37"/>
      <c r="CK5" s="37"/>
      <c r="CL5" s="106"/>
      <c r="CM5" s="109"/>
      <c r="CN5" s="37"/>
      <c r="CO5" s="37"/>
      <c r="CP5" s="106"/>
      <c r="CQ5" s="109"/>
      <c r="CR5" s="37"/>
      <c r="CS5" s="37"/>
      <c r="CT5" s="106"/>
      <c r="CU5" s="109"/>
      <c r="CV5" s="37"/>
      <c r="CW5" s="37"/>
      <c r="CX5" s="106"/>
      <c r="CY5" s="109"/>
      <c r="CZ5" s="37"/>
      <c r="DA5" s="37"/>
      <c r="DB5" s="106"/>
      <c r="DC5" s="109"/>
      <c r="DD5" s="37"/>
      <c r="DE5" s="37"/>
      <c r="DF5" s="106"/>
      <c r="DG5" s="109"/>
      <c r="DH5" s="37"/>
      <c r="DI5" s="37"/>
      <c r="DJ5" s="106"/>
      <c r="DK5" s="109"/>
      <c r="DL5" s="37"/>
      <c r="DM5" s="37"/>
      <c r="DN5" s="106"/>
      <c r="DO5" s="109"/>
      <c r="DP5" s="37"/>
      <c r="DQ5" s="37"/>
      <c r="DR5" s="106"/>
      <c r="DS5" s="109"/>
      <c r="DT5" s="37"/>
      <c r="DU5" s="37"/>
    </row>
    <row r="6" spans="1:125" s="68" customFormat="1" ht="22.5" customHeight="1">
      <c r="A6" s="142"/>
      <c r="B6" s="140"/>
      <c r="C6" s="142"/>
      <c r="D6" s="54" t="s">
        <v>193</v>
      </c>
      <c r="E6" s="54" t="s">
        <v>193</v>
      </c>
      <c r="F6" s="107"/>
      <c r="G6" s="110"/>
      <c r="H6" s="54" t="s">
        <v>193</v>
      </c>
      <c r="I6" s="54" t="s">
        <v>193</v>
      </c>
      <c r="J6" s="107"/>
      <c r="K6" s="110"/>
      <c r="L6" s="54" t="s">
        <v>193</v>
      </c>
      <c r="M6" s="54" t="s">
        <v>193</v>
      </c>
      <c r="N6" s="107"/>
      <c r="O6" s="110"/>
      <c r="P6" s="54" t="s">
        <v>193</v>
      </c>
      <c r="Q6" s="54" t="s">
        <v>193</v>
      </c>
      <c r="R6" s="107"/>
      <c r="S6" s="110"/>
      <c r="T6" s="54" t="s">
        <v>193</v>
      </c>
      <c r="U6" s="54" t="s">
        <v>193</v>
      </c>
      <c r="V6" s="107"/>
      <c r="W6" s="110"/>
      <c r="X6" s="54" t="s">
        <v>193</v>
      </c>
      <c r="Y6" s="54" t="s">
        <v>193</v>
      </c>
      <c r="Z6" s="107"/>
      <c r="AA6" s="110"/>
      <c r="AB6" s="54" t="s">
        <v>193</v>
      </c>
      <c r="AC6" s="54" t="s">
        <v>193</v>
      </c>
      <c r="AD6" s="107"/>
      <c r="AE6" s="110"/>
      <c r="AF6" s="54" t="s">
        <v>193</v>
      </c>
      <c r="AG6" s="54" t="s">
        <v>193</v>
      </c>
      <c r="AH6" s="107"/>
      <c r="AI6" s="110"/>
      <c r="AJ6" s="54" t="s">
        <v>193</v>
      </c>
      <c r="AK6" s="54" t="s">
        <v>193</v>
      </c>
      <c r="AL6" s="107"/>
      <c r="AM6" s="110"/>
      <c r="AN6" s="54" t="s">
        <v>193</v>
      </c>
      <c r="AO6" s="54" t="s">
        <v>193</v>
      </c>
      <c r="AP6" s="107"/>
      <c r="AQ6" s="110"/>
      <c r="AR6" s="54" t="s">
        <v>193</v>
      </c>
      <c r="AS6" s="54" t="s">
        <v>193</v>
      </c>
      <c r="AT6" s="107"/>
      <c r="AU6" s="110"/>
      <c r="AV6" s="54" t="s">
        <v>193</v>
      </c>
      <c r="AW6" s="54" t="s">
        <v>193</v>
      </c>
      <c r="AX6" s="107"/>
      <c r="AY6" s="110"/>
      <c r="AZ6" s="54" t="s">
        <v>193</v>
      </c>
      <c r="BA6" s="54" t="s">
        <v>193</v>
      </c>
      <c r="BB6" s="107"/>
      <c r="BC6" s="110"/>
      <c r="BD6" s="54" t="s">
        <v>193</v>
      </c>
      <c r="BE6" s="54" t="s">
        <v>193</v>
      </c>
      <c r="BF6" s="107"/>
      <c r="BG6" s="110"/>
      <c r="BH6" s="54" t="s">
        <v>193</v>
      </c>
      <c r="BI6" s="54" t="s">
        <v>193</v>
      </c>
      <c r="BJ6" s="107"/>
      <c r="BK6" s="110"/>
      <c r="BL6" s="54" t="s">
        <v>193</v>
      </c>
      <c r="BM6" s="54" t="s">
        <v>193</v>
      </c>
      <c r="BN6" s="107"/>
      <c r="BO6" s="110"/>
      <c r="BP6" s="54" t="s">
        <v>193</v>
      </c>
      <c r="BQ6" s="54" t="s">
        <v>193</v>
      </c>
      <c r="BR6" s="107"/>
      <c r="BS6" s="110"/>
      <c r="BT6" s="54" t="s">
        <v>193</v>
      </c>
      <c r="BU6" s="54" t="s">
        <v>193</v>
      </c>
      <c r="BV6" s="107"/>
      <c r="BW6" s="110"/>
      <c r="BX6" s="54" t="s">
        <v>193</v>
      </c>
      <c r="BY6" s="54" t="s">
        <v>193</v>
      </c>
      <c r="BZ6" s="107"/>
      <c r="CA6" s="110"/>
      <c r="CB6" s="54" t="s">
        <v>193</v>
      </c>
      <c r="CC6" s="54" t="s">
        <v>193</v>
      </c>
      <c r="CD6" s="107"/>
      <c r="CE6" s="110"/>
      <c r="CF6" s="54" t="s">
        <v>193</v>
      </c>
      <c r="CG6" s="54" t="s">
        <v>193</v>
      </c>
      <c r="CH6" s="107"/>
      <c r="CI6" s="110"/>
      <c r="CJ6" s="54" t="s">
        <v>193</v>
      </c>
      <c r="CK6" s="54" t="s">
        <v>193</v>
      </c>
      <c r="CL6" s="107"/>
      <c r="CM6" s="110"/>
      <c r="CN6" s="54" t="s">
        <v>193</v>
      </c>
      <c r="CO6" s="54" t="s">
        <v>193</v>
      </c>
      <c r="CP6" s="107"/>
      <c r="CQ6" s="110"/>
      <c r="CR6" s="54" t="s">
        <v>193</v>
      </c>
      <c r="CS6" s="54" t="s">
        <v>193</v>
      </c>
      <c r="CT6" s="107"/>
      <c r="CU6" s="110"/>
      <c r="CV6" s="54" t="s">
        <v>193</v>
      </c>
      <c r="CW6" s="54" t="s">
        <v>193</v>
      </c>
      <c r="CX6" s="107"/>
      <c r="CY6" s="110"/>
      <c r="CZ6" s="54" t="s">
        <v>193</v>
      </c>
      <c r="DA6" s="54" t="s">
        <v>193</v>
      </c>
      <c r="DB6" s="107"/>
      <c r="DC6" s="110"/>
      <c r="DD6" s="54" t="s">
        <v>193</v>
      </c>
      <c r="DE6" s="54" t="s">
        <v>193</v>
      </c>
      <c r="DF6" s="107"/>
      <c r="DG6" s="110"/>
      <c r="DH6" s="54" t="s">
        <v>193</v>
      </c>
      <c r="DI6" s="54" t="s">
        <v>193</v>
      </c>
      <c r="DJ6" s="107"/>
      <c r="DK6" s="110"/>
      <c r="DL6" s="54" t="s">
        <v>193</v>
      </c>
      <c r="DM6" s="54" t="s">
        <v>193</v>
      </c>
      <c r="DN6" s="107"/>
      <c r="DO6" s="110"/>
      <c r="DP6" s="54" t="s">
        <v>193</v>
      </c>
      <c r="DQ6" s="54" t="s">
        <v>193</v>
      </c>
      <c r="DR6" s="107"/>
      <c r="DS6" s="110"/>
      <c r="DT6" s="54" t="s">
        <v>193</v>
      </c>
      <c r="DU6" s="54" t="s">
        <v>193</v>
      </c>
    </row>
    <row r="7" spans="1:125" ht="13.5">
      <c r="A7" s="74" t="s">
        <v>78</v>
      </c>
      <c r="B7" s="102" t="s">
        <v>229</v>
      </c>
      <c r="C7" s="101" t="s">
        <v>225</v>
      </c>
      <c r="D7" s="17">
        <f aca="true" t="shared" si="0" ref="D7:D18">H7+L7+P7+T7+X7+AB7+AF7+AJ7+AN7+AR7+AV7+AZ7+BD7+BH7+BL7+BP7+BT7+BX7+CB7+CF7+CJ7+CN7+CR7+CV7+CZ7+DD7+DH7+DL7+DP7+DT7</f>
        <v>599877</v>
      </c>
      <c r="E7" s="17">
        <f aca="true" t="shared" si="1" ref="E7:E18">I7+M7+Q7+U7+Y7+AC7+AG7+AK7+AO7+AS7+AW7+BA7+BE7+BI7+BM7+BQ7+BU7+BY7+CC7+CG7+CK7+CO7+CS7+CW7+DA7+DE7+DI7+DM7+DQ7+DU7</f>
        <v>130898</v>
      </c>
      <c r="F7" s="79" t="s">
        <v>81</v>
      </c>
      <c r="G7" s="77" t="s">
        <v>82</v>
      </c>
      <c r="H7" s="17">
        <v>599877</v>
      </c>
      <c r="I7" s="17">
        <v>130898</v>
      </c>
      <c r="J7" s="78"/>
      <c r="K7" s="77">
        <f>IF(J7="－","－",IF(J7="","",VLOOKUP(J7,'廃棄物事業経費（市町村）'!$B$7:$C$34,2)))</f>
      </c>
      <c r="L7" s="17"/>
      <c r="M7" s="17"/>
      <c r="N7" s="78"/>
      <c r="O7" s="77">
        <f>IF(N7="－","－",IF(N7="","",VLOOKUP(N7,'廃棄物事業経費（市町村）'!$B$7:$C$34,2)))</f>
      </c>
      <c r="P7" s="17"/>
      <c r="Q7" s="17"/>
      <c r="R7" s="78"/>
      <c r="S7" s="77">
        <f>IF(R7="－","－",IF(R7="","",VLOOKUP(R7,'廃棄物事業経費（市町村）'!$B$7:$C$34,2)))</f>
      </c>
      <c r="T7" s="17"/>
      <c r="U7" s="17"/>
      <c r="V7" s="78"/>
      <c r="W7" s="77">
        <f>IF(V7="－","－",IF(V7="","",VLOOKUP(V7,'廃棄物事業経費（市町村）'!$B$7:$C$34,2)))</f>
      </c>
      <c r="X7" s="17"/>
      <c r="Y7" s="17"/>
      <c r="Z7" s="78"/>
      <c r="AA7" s="77">
        <f>IF(Z7="－","－",IF(Z7="","",VLOOKUP(Z7,'廃棄物事業経費（市町村）'!$B$7:$C$34,2)))</f>
      </c>
      <c r="AB7" s="17"/>
      <c r="AC7" s="17"/>
      <c r="AD7" s="78"/>
      <c r="AE7" s="77">
        <f>IF(AD7="－","－",IF(AD7="","",VLOOKUP(AD7,'廃棄物事業経費（市町村）'!$B$7:$C$34,2)))</f>
      </c>
      <c r="AF7" s="17"/>
      <c r="AG7" s="17"/>
      <c r="AH7" s="78"/>
      <c r="AI7" s="77">
        <f>IF(AH7="－","－",IF(AH7="","",VLOOKUP(AH7,'廃棄物事業経費（市町村）'!$B$7:$C$34,2)))</f>
      </c>
      <c r="AJ7" s="17"/>
      <c r="AK7" s="17"/>
      <c r="AL7" s="78"/>
      <c r="AM7" s="77">
        <f>IF(AL7="－","－",IF(AL7="","",VLOOKUP(AL7,'廃棄物事業経費（市町村）'!$B$7:$C$34,2)))</f>
      </c>
      <c r="AN7" s="17"/>
      <c r="AO7" s="17"/>
      <c r="AP7" s="78"/>
      <c r="AQ7" s="77">
        <f>IF(AP7="－","－",IF(AP7="","",VLOOKUP(AP7,'廃棄物事業経費（市町村）'!$B$7:$C$34,2)))</f>
      </c>
      <c r="AR7" s="17"/>
      <c r="AS7" s="17"/>
      <c r="AT7" s="78"/>
      <c r="AU7" s="77">
        <f>IF(AT7="－","－",IF(AT7="","",VLOOKUP(AT7,'廃棄物事業経費（市町村）'!$B$7:$C$34,2)))</f>
      </c>
      <c r="AV7" s="17"/>
      <c r="AW7" s="17"/>
      <c r="AX7" s="78"/>
      <c r="AY7" s="77">
        <f>IF(AX7="－","－",IF(AX7="","",VLOOKUP(AX7,'廃棄物事業経費（市町村）'!$B$7:$C$34,2)))</f>
      </c>
      <c r="AZ7" s="17"/>
      <c r="BA7" s="17"/>
      <c r="BB7" s="78"/>
      <c r="BC7" s="77">
        <f>IF(BB7="－","－",IF(BB7="","",VLOOKUP(BB7,'廃棄物事業経費（市町村）'!$B$7:$C$34,2)))</f>
      </c>
      <c r="BD7" s="17"/>
      <c r="BE7" s="17"/>
      <c r="BF7" s="78"/>
      <c r="BG7" s="77">
        <f>IF(BF7="－","－",IF(BF7="","",VLOOKUP(BF7,'廃棄物事業経費（市町村）'!$B$7:$C$34,2)))</f>
      </c>
      <c r="BH7" s="17"/>
      <c r="BI7" s="17"/>
      <c r="BJ7" s="78"/>
      <c r="BK7" s="77">
        <f>IF(BJ7="－","－",IF(BJ7="","",VLOOKUP(BJ7,'廃棄物事業経費（市町村）'!$B$7:$C$34,2)))</f>
      </c>
      <c r="BL7" s="17"/>
      <c r="BM7" s="17"/>
      <c r="BN7" s="78"/>
      <c r="BO7" s="77">
        <f>IF(BN7="－","－",IF(BN7="","",VLOOKUP(BN7,'廃棄物事業経費（市町村）'!$B$7:$C$34,2)))</f>
      </c>
      <c r="BP7" s="17"/>
      <c r="BQ7" s="17"/>
      <c r="BR7" s="78"/>
      <c r="BS7" s="77">
        <f>IF(BR7="－","－",IF(BR7="","",VLOOKUP(BR7,'廃棄物事業経費（市町村）'!$B$7:$C$34,2)))</f>
      </c>
      <c r="BT7" s="17"/>
      <c r="BU7" s="17"/>
      <c r="BV7" s="78"/>
      <c r="BW7" s="77">
        <f>IF(BV7="－","－",IF(BV7="","",VLOOKUP(BV7,'廃棄物事業経費（市町村）'!$B$7:$C$34,2)))</f>
      </c>
      <c r="BX7" s="17"/>
      <c r="BY7" s="17"/>
      <c r="BZ7" s="78"/>
      <c r="CA7" s="77">
        <f>IF(BZ7="－","－",IF(BZ7="","",VLOOKUP(BZ7,'廃棄物事業経費（市町村）'!$B$7:$C$34,2)))</f>
      </c>
      <c r="CB7" s="17"/>
      <c r="CC7" s="17"/>
      <c r="CD7" s="78"/>
      <c r="CE7" s="77">
        <f>IF(CD7="－","－",IF(CD7="","",VLOOKUP(CD7,'廃棄物事業経費（市町村）'!$B$7:$C$34,2)))</f>
      </c>
      <c r="CF7" s="17"/>
      <c r="CG7" s="17"/>
      <c r="CH7" s="78"/>
      <c r="CI7" s="77">
        <f>IF(CH7="－","－",IF(CH7="","",VLOOKUP(CH7,'廃棄物事業経費（市町村）'!$B$7:$C$34,2)))</f>
      </c>
      <c r="CJ7" s="17"/>
      <c r="CK7" s="17"/>
      <c r="CL7" s="78"/>
      <c r="CM7" s="77">
        <f>IF(CL7="－","－",IF(CL7="","",VLOOKUP(CL7,'廃棄物事業経費（市町村）'!$B$7:$C$34,2)))</f>
      </c>
      <c r="CN7" s="17"/>
      <c r="CO7" s="17"/>
      <c r="CP7" s="78"/>
      <c r="CQ7" s="77">
        <f>IF(CP7="－","－",IF(CP7="","",VLOOKUP(CP7,'廃棄物事業経費（市町村）'!$B$7:$C$34,2)))</f>
      </c>
      <c r="CR7" s="17"/>
      <c r="CS7" s="17"/>
      <c r="CT7" s="78"/>
      <c r="CU7" s="77">
        <f>IF(CT7="－","－",IF(CT7="","",VLOOKUP(CT7,'廃棄物事業経費（市町村）'!$B$7:$C$34,2)))</f>
      </c>
      <c r="CV7" s="17"/>
      <c r="CW7" s="17"/>
      <c r="CX7" s="78"/>
      <c r="CY7" s="77">
        <f>IF(CX7="－","－",IF(CX7="","",VLOOKUP(CX7,'廃棄物事業経費（市町村）'!$B$7:$C$34,2)))</f>
      </c>
      <c r="CZ7" s="17"/>
      <c r="DA7" s="17"/>
      <c r="DB7" s="78"/>
      <c r="DC7" s="77">
        <f>IF(DB7="－","－",IF(DB7="","",VLOOKUP(DB7,'廃棄物事業経費（市町村）'!$B$7:$C$34,2)))</f>
      </c>
      <c r="DD7" s="17"/>
      <c r="DE7" s="17"/>
      <c r="DF7" s="78"/>
      <c r="DG7" s="77">
        <f>IF(DF7="－","－",IF(DF7="","",VLOOKUP(DF7,'廃棄物事業経費（市町村）'!$B$7:$C$34,2)))</f>
      </c>
      <c r="DH7" s="17"/>
      <c r="DI7" s="17"/>
      <c r="DJ7" s="78"/>
      <c r="DK7" s="77">
        <f>IF(DJ7="－","－",IF(DJ7="","",VLOOKUP(DJ7,'廃棄物事業経費（市町村）'!$B$7:$C$34,2)))</f>
      </c>
      <c r="DL7" s="17"/>
      <c r="DM7" s="17"/>
      <c r="DN7" s="78"/>
      <c r="DO7" s="77">
        <f>IF(DN7="－","－",IF(DN7="","",VLOOKUP(DN7,'廃棄物事業経費（市町村）'!$B$7:$C$34,2)))</f>
      </c>
      <c r="DP7" s="17"/>
      <c r="DQ7" s="17"/>
      <c r="DR7" s="78"/>
      <c r="DS7" s="77">
        <f>IF(DR7="－","－",IF(DR7="","",VLOOKUP(DR7,'廃棄物事業経費（市町村）'!$B$7:$C$34,2)))</f>
      </c>
      <c r="DT7" s="17"/>
      <c r="DU7" s="17"/>
    </row>
    <row r="8" spans="1:125" ht="13.5">
      <c r="A8" s="74" t="s">
        <v>78</v>
      </c>
      <c r="B8" s="102" t="s">
        <v>230</v>
      </c>
      <c r="C8" s="101" t="s">
        <v>226</v>
      </c>
      <c r="D8" s="17">
        <f t="shared" si="0"/>
        <v>40995</v>
      </c>
      <c r="E8" s="17">
        <f t="shared" si="1"/>
        <v>33907</v>
      </c>
      <c r="F8" s="79" t="s">
        <v>81</v>
      </c>
      <c r="G8" s="77" t="s">
        <v>82</v>
      </c>
      <c r="H8" s="17">
        <v>40995</v>
      </c>
      <c r="I8" s="17">
        <v>33907</v>
      </c>
      <c r="J8" s="78"/>
      <c r="K8" s="77">
        <f>IF(J8="－","－",IF(J8="","",VLOOKUP(J8,'廃棄物事業経費（市町村）'!$B$7:$C$34,2)))</f>
      </c>
      <c r="L8" s="17"/>
      <c r="M8" s="17"/>
      <c r="N8" s="78"/>
      <c r="O8" s="77">
        <f>IF(N8="－","－",IF(N8="","",VLOOKUP(N8,'廃棄物事業経費（市町村）'!$B$7:$C$34,2)))</f>
      </c>
      <c r="P8" s="17"/>
      <c r="Q8" s="17"/>
      <c r="R8" s="78"/>
      <c r="S8" s="77">
        <f>IF(R8="－","－",IF(R8="","",VLOOKUP(R8,'廃棄物事業経費（市町村）'!$B$7:$C$34,2)))</f>
      </c>
      <c r="T8" s="17"/>
      <c r="U8" s="17"/>
      <c r="V8" s="78"/>
      <c r="W8" s="77">
        <f>IF(V8="－","－",IF(V8="","",VLOOKUP(V8,'廃棄物事業経費（市町村）'!$B$7:$C$34,2)))</f>
      </c>
      <c r="X8" s="17"/>
      <c r="Y8" s="17"/>
      <c r="Z8" s="78"/>
      <c r="AA8" s="77">
        <f>IF(Z8="－","－",IF(Z8="","",VLOOKUP(Z8,'廃棄物事業経費（市町村）'!$B$7:$C$34,2)))</f>
      </c>
      <c r="AB8" s="17"/>
      <c r="AC8" s="17"/>
      <c r="AD8" s="78"/>
      <c r="AE8" s="77">
        <f>IF(AD8="－","－",IF(AD8="","",VLOOKUP(AD8,'廃棄物事業経費（市町村）'!$B$7:$C$34,2)))</f>
      </c>
      <c r="AF8" s="17"/>
      <c r="AG8" s="17"/>
      <c r="AH8" s="78"/>
      <c r="AI8" s="77">
        <f>IF(AH8="－","－",IF(AH8="","",VLOOKUP(AH8,'廃棄物事業経費（市町村）'!$B$7:$C$34,2)))</f>
      </c>
      <c r="AJ8" s="17"/>
      <c r="AK8" s="17"/>
      <c r="AL8" s="78"/>
      <c r="AM8" s="77">
        <f>IF(AL8="－","－",IF(AL8="","",VLOOKUP(AL8,'廃棄物事業経費（市町村）'!$B$7:$C$34,2)))</f>
      </c>
      <c r="AN8" s="17"/>
      <c r="AO8" s="17"/>
      <c r="AP8" s="78"/>
      <c r="AQ8" s="77">
        <f>IF(AP8="－","－",IF(AP8="","",VLOOKUP(AP8,'廃棄物事業経費（市町村）'!$B$7:$C$34,2)))</f>
      </c>
      <c r="AR8" s="17"/>
      <c r="AS8" s="17"/>
      <c r="AT8" s="78"/>
      <c r="AU8" s="77">
        <f>IF(AT8="－","－",IF(AT8="","",VLOOKUP(AT8,'廃棄物事業経費（市町村）'!$B$7:$C$34,2)))</f>
      </c>
      <c r="AV8" s="17"/>
      <c r="AW8" s="17"/>
      <c r="AX8" s="78"/>
      <c r="AY8" s="77">
        <f>IF(AX8="－","－",IF(AX8="","",VLOOKUP(AX8,'廃棄物事業経費（市町村）'!$B$7:$C$34,2)))</f>
      </c>
      <c r="AZ8" s="17"/>
      <c r="BA8" s="17"/>
      <c r="BB8" s="78"/>
      <c r="BC8" s="77">
        <f>IF(BB8="－","－",IF(BB8="","",VLOOKUP(BB8,'廃棄物事業経費（市町村）'!$B$7:$C$34,2)))</f>
      </c>
      <c r="BD8" s="17"/>
      <c r="BE8" s="17"/>
      <c r="BF8" s="78"/>
      <c r="BG8" s="77">
        <f>IF(BF8="－","－",IF(BF8="","",VLOOKUP(BF8,'廃棄物事業経費（市町村）'!$B$7:$C$34,2)))</f>
      </c>
      <c r="BH8" s="17"/>
      <c r="BI8" s="17"/>
      <c r="BJ8" s="78"/>
      <c r="BK8" s="77">
        <f>IF(BJ8="－","－",IF(BJ8="","",VLOOKUP(BJ8,'廃棄物事業経費（市町村）'!$B$7:$C$34,2)))</f>
      </c>
      <c r="BL8" s="17"/>
      <c r="BM8" s="17"/>
      <c r="BN8" s="78"/>
      <c r="BO8" s="77">
        <f>IF(BN8="－","－",IF(BN8="","",VLOOKUP(BN8,'廃棄物事業経費（市町村）'!$B$7:$C$34,2)))</f>
      </c>
      <c r="BP8" s="17"/>
      <c r="BQ8" s="17"/>
      <c r="BR8" s="78"/>
      <c r="BS8" s="77">
        <f>IF(BR8="－","－",IF(BR8="","",VLOOKUP(BR8,'廃棄物事業経費（市町村）'!$B$7:$C$34,2)))</f>
      </c>
      <c r="BT8" s="17"/>
      <c r="BU8" s="17"/>
      <c r="BV8" s="78"/>
      <c r="BW8" s="77">
        <f>IF(BV8="－","－",IF(BV8="","",VLOOKUP(BV8,'廃棄物事業経費（市町村）'!$B$7:$C$34,2)))</f>
      </c>
      <c r="BX8" s="17"/>
      <c r="BY8" s="17"/>
      <c r="BZ8" s="78"/>
      <c r="CA8" s="77">
        <f>IF(BZ8="－","－",IF(BZ8="","",VLOOKUP(BZ8,'廃棄物事業経費（市町村）'!$B$7:$C$34,2)))</f>
      </c>
      <c r="CB8" s="17"/>
      <c r="CC8" s="17"/>
      <c r="CD8" s="78"/>
      <c r="CE8" s="77">
        <f>IF(CD8="－","－",IF(CD8="","",VLOOKUP(CD8,'廃棄物事業経費（市町村）'!$B$7:$C$34,2)))</f>
      </c>
      <c r="CF8" s="17"/>
      <c r="CG8" s="17"/>
      <c r="CH8" s="78"/>
      <c r="CI8" s="77">
        <f>IF(CH8="－","－",IF(CH8="","",VLOOKUP(CH8,'廃棄物事業経費（市町村）'!$B$7:$C$34,2)))</f>
      </c>
      <c r="CJ8" s="17"/>
      <c r="CK8" s="17"/>
      <c r="CL8" s="78"/>
      <c r="CM8" s="77">
        <f>IF(CL8="－","－",IF(CL8="","",VLOOKUP(CL8,'廃棄物事業経費（市町村）'!$B$7:$C$34,2)))</f>
      </c>
      <c r="CN8" s="17"/>
      <c r="CO8" s="17"/>
      <c r="CP8" s="78"/>
      <c r="CQ8" s="77">
        <f>IF(CP8="－","－",IF(CP8="","",VLOOKUP(CP8,'廃棄物事業経費（市町村）'!$B$7:$C$34,2)))</f>
      </c>
      <c r="CR8" s="17"/>
      <c r="CS8" s="17"/>
      <c r="CT8" s="78"/>
      <c r="CU8" s="77">
        <f>IF(CT8="－","－",IF(CT8="","",VLOOKUP(CT8,'廃棄物事業経費（市町村）'!$B$7:$C$34,2)))</f>
      </c>
      <c r="CV8" s="17"/>
      <c r="CW8" s="17"/>
      <c r="CX8" s="78"/>
      <c r="CY8" s="77">
        <f>IF(CX8="－","－",IF(CX8="","",VLOOKUP(CX8,'廃棄物事業経費（市町村）'!$B$7:$C$34,2)))</f>
      </c>
      <c r="CZ8" s="17"/>
      <c r="DA8" s="17"/>
      <c r="DB8" s="78"/>
      <c r="DC8" s="77">
        <f>IF(DB8="－","－",IF(DB8="","",VLOOKUP(DB8,'廃棄物事業経費（市町村）'!$B$7:$C$34,2)))</f>
      </c>
      <c r="DD8" s="17"/>
      <c r="DE8" s="17"/>
      <c r="DF8" s="78"/>
      <c r="DG8" s="77">
        <f>IF(DF8="－","－",IF(DF8="","",VLOOKUP(DF8,'廃棄物事業経費（市町村）'!$B$7:$C$34,2)))</f>
      </c>
      <c r="DH8" s="17"/>
      <c r="DI8" s="17"/>
      <c r="DJ8" s="78"/>
      <c r="DK8" s="77">
        <f>IF(DJ8="－","－",IF(DJ8="","",VLOOKUP(DJ8,'廃棄物事業経費（市町村）'!$B$7:$C$34,2)))</f>
      </c>
      <c r="DL8" s="17"/>
      <c r="DM8" s="17"/>
      <c r="DN8" s="78"/>
      <c r="DO8" s="77">
        <f>IF(DN8="－","－",IF(DN8="","",VLOOKUP(DN8,'廃棄物事業経費（市町村）'!$B$7:$C$34,2)))</f>
      </c>
      <c r="DP8" s="17"/>
      <c r="DQ8" s="17"/>
      <c r="DR8" s="78"/>
      <c r="DS8" s="77">
        <f>IF(DR8="－","－",IF(DR8="","",VLOOKUP(DR8,'廃棄物事業経費（市町村）'!$B$7:$C$34,2)))</f>
      </c>
      <c r="DT8" s="17"/>
      <c r="DU8" s="17"/>
    </row>
    <row r="9" spans="1:125" ht="13.5">
      <c r="A9" s="74" t="s">
        <v>78</v>
      </c>
      <c r="B9" s="102" t="s">
        <v>231</v>
      </c>
      <c r="C9" s="101" t="s">
        <v>227</v>
      </c>
      <c r="D9" s="17">
        <f t="shared" si="0"/>
        <v>126600</v>
      </c>
      <c r="E9" s="17">
        <f t="shared" si="1"/>
        <v>62356</v>
      </c>
      <c r="F9" s="79" t="s">
        <v>81</v>
      </c>
      <c r="G9" s="77" t="s">
        <v>82</v>
      </c>
      <c r="H9" s="17">
        <v>126600</v>
      </c>
      <c r="I9" s="17">
        <v>62356</v>
      </c>
      <c r="J9" s="78"/>
      <c r="K9" s="77">
        <f>IF(J9="－","－",IF(J9="","",VLOOKUP(J9,'廃棄物事業経費（市町村）'!$B$7:$C$34,2)))</f>
      </c>
      <c r="L9" s="17"/>
      <c r="M9" s="17"/>
      <c r="N9" s="78"/>
      <c r="O9" s="77">
        <f>IF(N9="－","－",IF(N9="","",VLOOKUP(N9,'廃棄物事業経費（市町村）'!$B$7:$C$34,2)))</f>
      </c>
      <c r="P9" s="17"/>
      <c r="Q9" s="17"/>
      <c r="R9" s="78"/>
      <c r="S9" s="77">
        <f>IF(R9="－","－",IF(R9="","",VLOOKUP(R9,'廃棄物事業経費（市町村）'!$B$7:$C$34,2)))</f>
      </c>
      <c r="T9" s="17"/>
      <c r="U9" s="17"/>
      <c r="V9" s="78"/>
      <c r="W9" s="77">
        <f>IF(V9="－","－",IF(V9="","",VLOOKUP(V9,'廃棄物事業経費（市町村）'!$B$7:$C$34,2)))</f>
      </c>
      <c r="X9" s="17"/>
      <c r="Y9" s="17"/>
      <c r="Z9" s="78"/>
      <c r="AA9" s="77">
        <f>IF(Z9="－","－",IF(Z9="","",VLOOKUP(Z9,'廃棄物事業経費（市町村）'!$B$7:$C$34,2)))</f>
      </c>
      <c r="AB9" s="17"/>
      <c r="AC9" s="17"/>
      <c r="AD9" s="78"/>
      <c r="AE9" s="77">
        <f>IF(AD9="－","－",IF(AD9="","",VLOOKUP(AD9,'廃棄物事業経費（市町村）'!$B$7:$C$34,2)))</f>
      </c>
      <c r="AF9" s="17"/>
      <c r="AG9" s="17"/>
      <c r="AH9" s="78"/>
      <c r="AI9" s="77">
        <f>IF(AH9="－","－",IF(AH9="","",VLOOKUP(AH9,'廃棄物事業経費（市町村）'!$B$7:$C$34,2)))</f>
      </c>
      <c r="AJ9" s="17"/>
      <c r="AK9" s="17"/>
      <c r="AL9" s="78"/>
      <c r="AM9" s="77">
        <f>IF(AL9="－","－",IF(AL9="","",VLOOKUP(AL9,'廃棄物事業経費（市町村）'!$B$7:$C$34,2)))</f>
      </c>
      <c r="AN9" s="17"/>
      <c r="AO9" s="17"/>
      <c r="AP9" s="78"/>
      <c r="AQ9" s="77">
        <f>IF(AP9="－","－",IF(AP9="","",VLOOKUP(AP9,'廃棄物事業経費（市町村）'!$B$7:$C$34,2)))</f>
      </c>
      <c r="AR9" s="17"/>
      <c r="AS9" s="17"/>
      <c r="AT9" s="78"/>
      <c r="AU9" s="77">
        <f>IF(AT9="－","－",IF(AT9="","",VLOOKUP(AT9,'廃棄物事業経費（市町村）'!$B$7:$C$34,2)))</f>
      </c>
      <c r="AV9" s="17"/>
      <c r="AW9" s="17"/>
      <c r="AX9" s="78"/>
      <c r="AY9" s="77">
        <f>IF(AX9="－","－",IF(AX9="","",VLOOKUP(AX9,'廃棄物事業経費（市町村）'!$B$7:$C$34,2)))</f>
      </c>
      <c r="AZ9" s="17"/>
      <c r="BA9" s="17"/>
      <c r="BB9" s="78"/>
      <c r="BC9" s="77">
        <f>IF(BB9="－","－",IF(BB9="","",VLOOKUP(BB9,'廃棄物事業経費（市町村）'!$B$7:$C$34,2)))</f>
      </c>
      <c r="BD9" s="17"/>
      <c r="BE9" s="17"/>
      <c r="BF9" s="78"/>
      <c r="BG9" s="77">
        <f>IF(BF9="－","－",IF(BF9="","",VLOOKUP(BF9,'廃棄物事業経費（市町村）'!$B$7:$C$34,2)))</f>
      </c>
      <c r="BH9" s="17"/>
      <c r="BI9" s="17"/>
      <c r="BJ9" s="78"/>
      <c r="BK9" s="77">
        <f>IF(BJ9="－","－",IF(BJ9="","",VLOOKUP(BJ9,'廃棄物事業経費（市町村）'!$B$7:$C$34,2)))</f>
      </c>
      <c r="BL9" s="17"/>
      <c r="BM9" s="17"/>
      <c r="BN9" s="78"/>
      <c r="BO9" s="77">
        <f>IF(BN9="－","－",IF(BN9="","",VLOOKUP(BN9,'廃棄物事業経費（市町村）'!$B$7:$C$34,2)))</f>
      </c>
      <c r="BP9" s="17"/>
      <c r="BQ9" s="17"/>
      <c r="BR9" s="78"/>
      <c r="BS9" s="77">
        <f>IF(BR9="－","－",IF(BR9="","",VLOOKUP(BR9,'廃棄物事業経費（市町村）'!$B$7:$C$34,2)))</f>
      </c>
      <c r="BT9" s="17"/>
      <c r="BU9" s="17"/>
      <c r="BV9" s="78"/>
      <c r="BW9" s="77">
        <f>IF(BV9="－","－",IF(BV9="","",VLOOKUP(BV9,'廃棄物事業経費（市町村）'!$B$7:$C$34,2)))</f>
      </c>
      <c r="BX9" s="17"/>
      <c r="BY9" s="17"/>
      <c r="BZ9" s="78"/>
      <c r="CA9" s="77">
        <f>IF(BZ9="－","－",IF(BZ9="","",VLOOKUP(BZ9,'廃棄物事業経費（市町村）'!$B$7:$C$34,2)))</f>
      </c>
      <c r="CB9" s="17"/>
      <c r="CC9" s="17"/>
      <c r="CD9" s="78"/>
      <c r="CE9" s="77">
        <f>IF(CD9="－","－",IF(CD9="","",VLOOKUP(CD9,'廃棄物事業経費（市町村）'!$B$7:$C$34,2)))</f>
      </c>
      <c r="CF9" s="17"/>
      <c r="CG9" s="17"/>
      <c r="CH9" s="78"/>
      <c r="CI9" s="77">
        <f>IF(CH9="－","－",IF(CH9="","",VLOOKUP(CH9,'廃棄物事業経費（市町村）'!$B$7:$C$34,2)))</f>
      </c>
      <c r="CJ9" s="17"/>
      <c r="CK9" s="17"/>
      <c r="CL9" s="78"/>
      <c r="CM9" s="77">
        <f>IF(CL9="－","－",IF(CL9="","",VLOOKUP(CL9,'廃棄物事業経費（市町村）'!$B$7:$C$34,2)))</f>
      </c>
      <c r="CN9" s="17"/>
      <c r="CO9" s="17"/>
      <c r="CP9" s="78"/>
      <c r="CQ9" s="77">
        <f>IF(CP9="－","－",IF(CP9="","",VLOOKUP(CP9,'廃棄物事業経費（市町村）'!$B$7:$C$34,2)))</f>
      </c>
      <c r="CR9" s="17"/>
      <c r="CS9" s="17"/>
      <c r="CT9" s="78"/>
      <c r="CU9" s="77">
        <f>IF(CT9="－","－",IF(CT9="","",VLOOKUP(CT9,'廃棄物事業経費（市町村）'!$B$7:$C$34,2)))</f>
      </c>
      <c r="CV9" s="17"/>
      <c r="CW9" s="17"/>
      <c r="CX9" s="78"/>
      <c r="CY9" s="77">
        <f>IF(CX9="－","－",IF(CX9="","",VLOOKUP(CX9,'廃棄物事業経費（市町村）'!$B$7:$C$34,2)))</f>
      </c>
      <c r="CZ9" s="17"/>
      <c r="DA9" s="17"/>
      <c r="DB9" s="78"/>
      <c r="DC9" s="77">
        <f>IF(DB9="－","－",IF(DB9="","",VLOOKUP(DB9,'廃棄物事業経費（市町村）'!$B$7:$C$34,2)))</f>
      </c>
      <c r="DD9" s="17"/>
      <c r="DE9" s="17"/>
      <c r="DF9" s="78"/>
      <c r="DG9" s="77">
        <f>IF(DF9="－","－",IF(DF9="","",VLOOKUP(DF9,'廃棄物事業経費（市町村）'!$B$7:$C$34,2)))</f>
      </c>
      <c r="DH9" s="17"/>
      <c r="DI9" s="17"/>
      <c r="DJ9" s="78"/>
      <c r="DK9" s="77">
        <f>IF(DJ9="－","－",IF(DJ9="","",VLOOKUP(DJ9,'廃棄物事業経費（市町村）'!$B$7:$C$34,2)))</f>
      </c>
      <c r="DL9" s="17"/>
      <c r="DM9" s="17"/>
      <c r="DN9" s="78"/>
      <c r="DO9" s="77">
        <f>IF(DN9="－","－",IF(DN9="","",VLOOKUP(DN9,'廃棄物事業経費（市町村）'!$B$7:$C$34,2)))</f>
      </c>
      <c r="DP9" s="17"/>
      <c r="DQ9" s="17"/>
      <c r="DR9" s="78"/>
      <c r="DS9" s="77">
        <f>IF(DR9="－","－",IF(DR9="","",VLOOKUP(DR9,'廃棄物事業経費（市町村）'!$B$7:$C$34,2)))</f>
      </c>
      <c r="DT9" s="17"/>
      <c r="DU9" s="17"/>
    </row>
    <row r="10" spans="1:125" ht="13.5">
      <c r="A10" s="74" t="s">
        <v>78</v>
      </c>
      <c r="B10" s="102" t="s">
        <v>232</v>
      </c>
      <c r="C10" s="101" t="s">
        <v>228</v>
      </c>
      <c r="D10" s="17">
        <f t="shared" si="0"/>
        <v>76390</v>
      </c>
      <c r="E10" s="17">
        <f t="shared" si="1"/>
        <v>28630</v>
      </c>
      <c r="F10" s="79" t="s">
        <v>81</v>
      </c>
      <c r="G10" s="77" t="s">
        <v>82</v>
      </c>
      <c r="H10" s="17">
        <v>76390</v>
      </c>
      <c r="I10" s="17">
        <v>28630</v>
      </c>
      <c r="J10" s="78"/>
      <c r="K10" s="77">
        <f>IF(J10="－","－",IF(J10="","",VLOOKUP(J10,'廃棄物事業経費（市町村）'!$B$7:$C$34,2)))</f>
      </c>
      <c r="L10" s="17"/>
      <c r="M10" s="17"/>
      <c r="N10" s="78"/>
      <c r="O10" s="77">
        <f>IF(N10="－","－",IF(N10="","",VLOOKUP(N10,'廃棄物事業経費（市町村）'!$B$7:$C$34,2)))</f>
      </c>
      <c r="P10" s="17"/>
      <c r="Q10" s="17"/>
      <c r="R10" s="78"/>
      <c r="S10" s="77">
        <f>IF(R10="－","－",IF(R10="","",VLOOKUP(R10,'廃棄物事業経費（市町村）'!$B$7:$C$34,2)))</f>
      </c>
      <c r="T10" s="17"/>
      <c r="U10" s="17"/>
      <c r="V10" s="78"/>
      <c r="W10" s="77">
        <f>IF(V10="－","－",IF(V10="","",VLOOKUP(V10,'廃棄物事業経費（市町村）'!$B$7:$C$34,2)))</f>
      </c>
      <c r="X10" s="17"/>
      <c r="Y10" s="17"/>
      <c r="Z10" s="78"/>
      <c r="AA10" s="77">
        <f>IF(Z10="－","－",IF(Z10="","",VLOOKUP(Z10,'廃棄物事業経費（市町村）'!$B$7:$C$34,2)))</f>
      </c>
      <c r="AB10" s="17"/>
      <c r="AC10" s="17"/>
      <c r="AD10" s="78"/>
      <c r="AE10" s="77">
        <f>IF(AD10="－","－",IF(AD10="","",VLOOKUP(AD10,'廃棄物事業経費（市町村）'!$B$7:$C$34,2)))</f>
      </c>
      <c r="AF10" s="17"/>
      <c r="AG10" s="17"/>
      <c r="AH10" s="78"/>
      <c r="AI10" s="77">
        <f>IF(AH10="－","－",IF(AH10="","",VLOOKUP(AH10,'廃棄物事業経費（市町村）'!$B$7:$C$34,2)))</f>
      </c>
      <c r="AJ10" s="17"/>
      <c r="AK10" s="17"/>
      <c r="AL10" s="78"/>
      <c r="AM10" s="77">
        <f>IF(AL10="－","－",IF(AL10="","",VLOOKUP(AL10,'廃棄物事業経費（市町村）'!$B$7:$C$34,2)))</f>
      </c>
      <c r="AN10" s="17"/>
      <c r="AO10" s="17"/>
      <c r="AP10" s="78"/>
      <c r="AQ10" s="77">
        <f>IF(AP10="－","－",IF(AP10="","",VLOOKUP(AP10,'廃棄物事業経費（市町村）'!$B$7:$C$34,2)))</f>
      </c>
      <c r="AR10" s="17"/>
      <c r="AS10" s="17"/>
      <c r="AT10" s="78"/>
      <c r="AU10" s="77">
        <f>IF(AT10="－","－",IF(AT10="","",VLOOKUP(AT10,'廃棄物事業経費（市町村）'!$B$7:$C$34,2)))</f>
      </c>
      <c r="AV10" s="17"/>
      <c r="AW10" s="17"/>
      <c r="AX10" s="78"/>
      <c r="AY10" s="77">
        <f>IF(AX10="－","－",IF(AX10="","",VLOOKUP(AX10,'廃棄物事業経費（市町村）'!$B$7:$C$34,2)))</f>
      </c>
      <c r="AZ10" s="17"/>
      <c r="BA10" s="17"/>
      <c r="BB10" s="78"/>
      <c r="BC10" s="77">
        <f>IF(BB10="－","－",IF(BB10="","",VLOOKUP(BB10,'廃棄物事業経費（市町村）'!$B$7:$C$34,2)))</f>
      </c>
      <c r="BD10" s="17"/>
      <c r="BE10" s="17"/>
      <c r="BF10" s="78"/>
      <c r="BG10" s="77">
        <f>IF(BF10="－","－",IF(BF10="","",VLOOKUP(BF10,'廃棄物事業経費（市町村）'!$B$7:$C$34,2)))</f>
      </c>
      <c r="BH10" s="17"/>
      <c r="BI10" s="17"/>
      <c r="BJ10" s="78"/>
      <c r="BK10" s="77">
        <f>IF(BJ10="－","－",IF(BJ10="","",VLOOKUP(BJ10,'廃棄物事業経費（市町村）'!$B$7:$C$34,2)))</f>
      </c>
      <c r="BL10" s="17"/>
      <c r="BM10" s="17"/>
      <c r="BN10" s="78"/>
      <c r="BO10" s="77">
        <f>IF(BN10="－","－",IF(BN10="","",VLOOKUP(BN10,'廃棄物事業経費（市町村）'!$B$7:$C$34,2)))</f>
      </c>
      <c r="BP10" s="17"/>
      <c r="BQ10" s="17"/>
      <c r="BR10" s="78"/>
      <c r="BS10" s="77">
        <f>IF(BR10="－","－",IF(BR10="","",VLOOKUP(BR10,'廃棄物事業経費（市町村）'!$B$7:$C$34,2)))</f>
      </c>
      <c r="BT10" s="17"/>
      <c r="BU10" s="17"/>
      <c r="BV10" s="78"/>
      <c r="BW10" s="77">
        <f>IF(BV10="－","－",IF(BV10="","",VLOOKUP(BV10,'廃棄物事業経費（市町村）'!$B$7:$C$34,2)))</f>
      </c>
      <c r="BX10" s="17"/>
      <c r="BY10" s="17"/>
      <c r="BZ10" s="78"/>
      <c r="CA10" s="77">
        <f>IF(BZ10="－","－",IF(BZ10="","",VLOOKUP(BZ10,'廃棄物事業経費（市町村）'!$B$7:$C$34,2)))</f>
      </c>
      <c r="CB10" s="17"/>
      <c r="CC10" s="17"/>
      <c r="CD10" s="78"/>
      <c r="CE10" s="77">
        <f>IF(CD10="－","－",IF(CD10="","",VLOOKUP(CD10,'廃棄物事業経費（市町村）'!$B$7:$C$34,2)))</f>
      </c>
      <c r="CF10" s="17"/>
      <c r="CG10" s="17"/>
      <c r="CH10" s="78"/>
      <c r="CI10" s="77">
        <f>IF(CH10="－","－",IF(CH10="","",VLOOKUP(CH10,'廃棄物事業経費（市町村）'!$B$7:$C$34,2)))</f>
      </c>
      <c r="CJ10" s="17"/>
      <c r="CK10" s="17"/>
      <c r="CL10" s="78"/>
      <c r="CM10" s="77">
        <f>IF(CL10="－","－",IF(CL10="","",VLOOKUP(CL10,'廃棄物事業経費（市町村）'!$B$7:$C$34,2)))</f>
      </c>
      <c r="CN10" s="17"/>
      <c r="CO10" s="17"/>
      <c r="CP10" s="78"/>
      <c r="CQ10" s="77">
        <f>IF(CP10="－","－",IF(CP10="","",VLOOKUP(CP10,'廃棄物事業経費（市町村）'!$B$7:$C$34,2)))</f>
      </c>
      <c r="CR10" s="17"/>
      <c r="CS10" s="17"/>
      <c r="CT10" s="78"/>
      <c r="CU10" s="77">
        <f>IF(CT10="－","－",IF(CT10="","",VLOOKUP(CT10,'廃棄物事業経費（市町村）'!$B$7:$C$34,2)))</f>
      </c>
      <c r="CV10" s="17"/>
      <c r="CW10" s="17"/>
      <c r="CX10" s="78"/>
      <c r="CY10" s="77">
        <f>IF(CX10="－","－",IF(CX10="","",VLOOKUP(CX10,'廃棄物事業経費（市町村）'!$B$7:$C$34,2)))</f>
      </c>
      <c r="CZ10" s="17"/>
      <c r="DA10" s="17"/>
      <c r="DB10" s="78"/>
      <c r="DC10" s="77">
        <f>IF(DB10="－","－",IF(DB10="","",VLOOKUP(DB10,'廃棄物事業経費（市町村）'!$B$7:$C$34,2)))</f>
      </c>
      <c r="DD10" s="17"/>
      <c r="DE10" s="17"/>
      <c r="DF10" s="78"/>
      <c r="DG10" s="77">
        <f>IF(DF10="－","－",IF(DF10="","",VLOOKUP(DF10,'廃棄物事業経費（市町村）'!$B$7:$C$34,2)))</f>
      </c>
      <c r="DH10" s="17"/>
      <c r="DI10" s="17"/>
      <c r="DJ10" s="78"/>
      <c r="DK10" s="77">
        <f>IF(DJ10="－","－",IF(DJ10="","",VLOOKUP(DJ10,'廃棄物事業経費（市町村）'!$B$7:$C$34,2)))</f>
      </c>
      <c r="DL10" s="17"/>
      <c r="DM10" s="17"/>
      <c r="DN10" s="78"/>
      <c r="DO10" s="77">
        <f>IF(DN10="－","－",IF(DN10="","",VLOOKUP(DN10,'廃棄物事業経費（市町村）'!$B$7:$C$34,2)))</f>
      </c>
      <c r="DP10" s="17"/>
      <c r="DQ10" s="17"/>
      <c r="DR10" s="78"/>
      <c r="DS10" s="77">
        <f>IF(DR10="－","－",IF(DR10="","",VLOOKUP(DR10,'廃棄物事業経費（市町村）'!$B$7:$C$34,2)))</f>
      </c>
      <c r="DT10" s="17"/>
      <c r="DU10" s="17"/>
    </row>
    <row r="11" spans="1:125" ht="13.5">
      <c r="A11" s="74" t="s">
        <v>78</v>
      </c>
      <c r="B11" s="102" t="s">
        <v>233</v>
      </c>
      <c r="C11" s="101" t="s">
        <v>141</v>
      </c>
      <c r="D11" s="17">
        <f t="shared" si="0"/>
        <v>0</v>
      </c>
      <c r="E11" s="17">
        <f t="shared" si="1"/>
        <v>534120</v>
      </c>
      <c r="F11" s="79" t="s">
        <v>79</v>
      </c>
      <c r="G11" s="77" t="s">
        <v>80</v>
      </c>
      <c r="H11" s="17"/>
      <c r="I11" s="17">
        <v>472429</v>
      </c>
      <c r="J11" s="79" t="s">
        <v>4</v>
      </c>
      <c r="K11" s="77" t="s">
        <v>5</v>
      </c>
      <c r="L11" s="17"/>
      <c r="M11" s="17">
        <v>42837</v>
      </c>
      <c r="N11" s="79" t="s">
        <v>180</v>
      </c>
      <c r="O11" s="77" t="s">
        <v>181</v>
      </c>
      <c r="P11" s="17"/>
      <c r="Q11" s="17">
        <v>18854</v>
      </c>
      <c r="R11" s="78"/>
      <c r="S11" s="77">
        <f>IF(R11="－","－",IF(R11="","",VLOOKUP(R11,'廃棄物事業経費（市町村）'!$B$7:$C$34,2)))</f>
      </c>
      <c r="T11" s="17"/>
      <c r="U11" s="17"/>
      <c r="V11" s="78"/>
      <c r="W11" s="77">
        <f>IF(V11="－","－",IF(V11="","",VLOOKUP(V11,'廃棄物事業経費（市町村）'!$B$7:$C$34,2)))</f>
      </c>
      <c r="X11" s="17"/>
      <c r="Y11" s="17"/>
      <c r="Z11" s="78"/>
      <c r="AA11" s="77">
        <f>IF(Z11="－","－",IF(Z11="","",VLOOKUP(Z11,'廃棄物事業経費（市町村）'!$B$7:$C$34,2)))</f>
      </c>
      <c r="AB11" s="17"/>
      <c r="AC11" s="17"/>
      <c r="AD11" s="78"/>
      <c r="AE11" s="77">
        <f>IF(AD11="－","－",IF(AD11="","",VLOOKUP(AD11,'廃棄物事業経費（市町村）'!$B$7:$C$34,2)))</f>
      </c>
      <c r="AF11" s="17"/>
      <c r="AG11" s="17"/>
      <c r="AH11" s="78"/>
      <c r="AI11" s="77">
        <f>IF(AH11="－","－",IF(AH11="","",VLOOKUP(AH11,'廃棄物事業経費（市町村）'!$B$7:$C$34,2)))</f>
      </c>
      <c r="AJ11" s="17"/>
      <c r="AK11" s="17"/>
      <c r="AL11" s="78"/>
      <c r="AM11" s="77">
        <f>IF(AL11="－","－",IF(AL11="","",VLOOKUP(AL11,'廃棄物事業経費（市町村）'!$B$7:$C$34,2)))</f>
      </c>
      <c r="AN11" s="17"/>
      <c r="AO11" s="17"/>
      <c r="AP11" s="78"/>
      <c r="AQ11" s="77">
        <f>IF(AP11="－","－",IF(AP11="","",VLOOKUP(AP11,'廃棄物事業経費（市町村）'!$B$7:$C$34,2)))</f>
      </c>
      <c r="AR11" s="17"/>
      <c r="AS11" s="17"/>
      <c r="AT11" s="78"/>
      <c r="AU11" s="77">
        <f>IF(AT11="－","－",IF(AT11="","",VLOOKUP(AT11,'廃棄物事業経費（市町村）'!$B$7:$C$34,2)))</f>
      </c>
      <c r="AV11" s="17"/>
      <c r="AW11" s="17"/>
      <c r="AX11" s="78"/>
      <c r="AY11" s="77">
        <f>IF(AX11="－","－",IF(AX11="","",VLOOKUP(AX11,'廃棄物事業経費（市町村）'!$B$7:$C$34,2)))</f>
      </c>
      <c r="AZ11" s="17"/>
      <c r="BA11" s="17"/>
      <c r="BB11" s="78"/>
      <c r="BC11" s="77">
        <f>IF(BB11="－","－",IF(BB11="","",VLOOKUP(BB11,'廃棄物事業経費（市町村）'!$B$7:$C$34,2)))</f>
      </c>
      <c r="BD11" s="17"/>
      <c r="BE11" s="17"/>
      <c r="BF11" s="78"/>
      <c r="BG11" s="77">
        <f>IF(BF11="－","－",IF(BF11="","",VLOOKUP(BF11,'廃棄物事業経費（市町村）'!$B$7:$C$34,2)))</f>
      </c>
      <c r="BH11" s="17"/>
      <c r="BI11" s="17"/>
      <c r="BJ11" s="78"/>
      <c r="BK11" s="77">
        <f>IF(BJ11="－","－",IF(BJ11="","",VLOOKUP(BJ11,'廃棄物事業経費（市町村）'!$B$7:$C$34,2)))</f>
      </c>
      <c r="BL11" s="17"/>
      <c r="BM11" s="17"/>
      <c r="BN11" s="78"/>
      <c r="BO11" s="77">
        <f>IF(BN11="－","－",IF(BN11="","",VLOOKUP(BN11,'廃棄物事業経費（市町村）'!$B$7:$C$34,2)))</f>
      </c>
      <c r="BP11" s="17"/>
      <c r="BQ11" s="17"/>
      <c r="BR11" s="78"/>
      <c r="BS11" s="77">
        <f>IF(BR11="－","－",IF(BR11="","",VLOOKUP(BR11,'廃棄物事業経費（市町村）'!$B$7:$C$34,2)))</f>
      </c>
      <c r="BT11" s="17"/>
      <c r="BU11" s="17"/>
      <c r="BV11" s="78"/>
      <c r="BW11" s="77">
        <f>IF(BV11="－","－",IF(BV11="","",VLOOKUP(BV11,'廃棄物事業経費（市町村）'!$B$7:$C$34,2)))</f>
      </c>
      <c r="BX11" s="17"/>
      <c r="BY11" s="17"/>
      <c r="BZ11" s="78"/>
      <c r="CA11" s="77">
        <f>IF(BZ11="－","－",IF(BZ11="","",VLOOKUP(BZ11,'廃棄物事業経費（市町村）'!$B$7:$C$34,2)))</f>
      </c>
      <c r="CB11" s="17"/>
      <c r="CC11" s="17"/>
      <c r="CD11" s="78"/>
      <c r="CE11" s="77">
        <f>IF(CD11="－","－",IF(CD11="","",VLOOKUP(CD11,'廃棄物事業経費（市町村）'!$B$7:$C$34,2)))</f>
      </c>
      <c r="CF11" s="17"/>
      <c r="CG11" s="17"/>
      <c r="CH11" s="78"/>
      <c r="CI11" s="77">
        <f>IF(CH11="－","－",IF(CH11="","",VLOOKUP(CH11,'廃棄物事業経費（市町村）'!$B$7:$C$34,2)))</f>
      </c>
      <c r="CJ11" s="17"/>
      <c r="CK11" s="17"/>
      <c r="CL11" s="78"/>
      <c r="CM11" s="77">
        <f>IF(CL11="－","－",IF(CL11="","",VLOOKUP(CL11,'廃棄物事業経費（市町村）'!$B$7:$C$34,2)))</f>
      </c>
      <c r="CN11" s="17"/>
      <c r="CO11" s="17"/>
      <c r="CP11" s="78"/>
      <c r="CQ11" s="77">
        <f>IF(CP11="－","－",IF(CP11="","",VLOOKUP(CP11,'廃棄物事業経費（市町村）'!$B$7:$C$34,2)))</f>
      </c>
      <c r="CR11" s="17"/>
      <c r="CS11" s="17"/>
      <c r="CT11" s="78"/>
      <c r="CU11" s="77">
        <f>IF(CT11="－","－",IF(CT11="","",VLOOKUP(CT11,'廃棄物事業経費（市町村）'!$B$7:$C$34,2)))</f>
      </c>
      <c r="CV11" s="17"/>
      <c r="CW11" s="17"/>
      <c r="CX11" s="78"/>
      <c r="CY11" s="77">
        <f>IF(CX11="－","－",IF(CX11="","",VLOOKUP(CX11,'廃棄物事業経費（市町村）'!$B$7:$C$34,2)))</f>
      </c>
      <c r="CZ11" s="17"/>
      <c r="DA11" s="17"/>
      <c r="DB11" s="78"/>
      <c r="DC11" s="77">
        <f>IF(DB11="－","－",IF(DB11="","",VLOOKUP(DB11,'廃棄物事業経費（市町村）'!$B$7:$C$34,2)))</f>
      </c>
      <c r="DD11" s="17"/>
      <c r="DE11" s="17"/>
      <c r="DF11" s="78"/>
      <c r="DG11" s="77">
        <f>IF(DF11="－","－",IF(DF11="","",VLOOKUP(DF11,'廃棄物事業経費（市町村）'!$B$7:$C$34,2)))</f>
      </c>
      <c r="DH11" s="17"/>
      <c r="DI11" s="17"/>
      <c r="DJ11" s="78"/>
      <c r="DK11" s="77">
        <f>IF(DJ11="－","－",IF(DJ11="","",VLOOKUP(DJ11,'廃棄物事業経費（市町村）'!$B$7:$C$34,2)))</f>
      </c>
      <c r="DL11" s="17"/>
      <c r="DM11" s="17"/>
      <c r="DN11" s="78"/>
      <c r="DO11" s="77">
        <f>IF(DN11="－","－",IF(DN11="","",VLOOKUP(DN11,'廃棄物事業経費（市町村）'!$B$7:$C$34,2)))</f>
      </c>
      <c r="DP11" s="17"/>
      <c r="DQ11" s="17"/>
      <c r="DR11" s="78"/>
      <c r="DS11" s="77">
        <f>IF(DR11="－","－",IF(DR11="","",VLOOKUP(DR11,'廃棄物事業経費（市町村）'!$B$7:$C$34,2)))</f>
      </c>
      <c r="DT11" s="17"/>
      <c r="DU11" s="17"/>
    </row>
    <row r="12" spans="1:125" ht="13.5">
      <c r="A12" s="74" t="s">
        <v>78</v>
      </c>
      <c r="B12" s="102" t="s">
        <v>234</v>
      </c>
      <c r="C12" s="101" t="s">
        <v>142</v>
      </c>
      <c r="D12" s="17">
        <f t="shared" si="0"/>
        <v>0</v>
      </c>
      <c r="E12" s="17">
        <f t="shared" si="1"/>
        <v>237683</v>
      </c>
      <c r="F12" s="79" t="s">
        <v>93</v>
      </c>
      <c r="G12" s="77" t="s">
        <v>94</v>
      </c>
      <c r="H12" s="17">
        <v>0</v>
      </c>
      <c r="I12" s="17">
        <v>110428</v>
      </c>
      <c r="J12" s="79" t="s">
        <v>179</v>
      </c>
      <c r="K12" s="77" t="s">
        <v>194</v>
      </c>
      <c r="L12" s="17">
        <v>0</v>
      </c>
      <c r="M12" s="17">
        <v>127255</v>
      </c>
      <c r="N12" s="78"/>
      <c r="O12" s="77">
        <f>IF(N12="－","－",IF(N12="","",VLOOKUP(N12,'廃棄物事業経費（市町村）'!$B$7:$C$34,2)))</f>
      </c>
      <c r="P12" s="17"/>
      <c r="Q12" s="17"/>
      <c r="R12" s="78"/>
      <c r="S12" s="77">
        <f>IF(R12="－","－",IF(R12="","",VLOOKUP(R12,'廃棄物事業経費（市町村）'!$B$7:$C$34,2)))</f>
      </c>
      <c r="T12" s="17"/>
      <c r="U12" s="17"/>
      <c r="V12" s="78"/>
      <c r="W12" s="77">
        <f>IF(V12="－","－",IF(V12="","",VLOOKUP(V12,'廃棄物事業経費（市町村）'!$B$7:$C$34,2)))</f>
      </c>
      <c r="X12" s="17"/>
      <c r="Y12" s="17"/>
      <c r="Z12" s="78"/>
      <c r="AA12" s="77">
        <f>IF(Z12="－","－",IF(Z12="","",VLOOKUP(Z12,'廃棄物事業経費（市町村）'!$B$7:$C$34,2)))</f>
      </c>
      <c r="AB12" s="17"/>
      <c r="AC12" s="17"/>
      <c r="AD12" s="78"/>
      <c r="AE12" s="77">
        <f>IF(AD12="－","－",IF(AD12="","",VLOOKUP(AD12,'廃棄物事業経費（市町村）'!$B$7:$C$34,2)))</f>
      </c>
      <c r="AF12" s="17"/>
      <c r="AG12" s="17"/>
      <c r="AH12" s="78"/>
      <c r="AI12" s="77">
        <f>IF(AH12="－","－",IF(AH12="","",VLOOKUP(AH12,'廃棄物事業経費（市町村）'!$B$7:$C$34,2)))</f>
      </c>
      <c r="AJ12" s="17"/>
      <c r="AK12" s="17"/>
      <c r="AL12" s="78"/>
      <c r="AM12" s="77">
        <f>IF(AL12="－","－",IF(AL12="","",VLOOKUP(AL12,'廃棄物事業経費（市町村）'!$B$7:$C$34,2)))</f>
      </c>
      <c r="AN12" s="17"/>
      <c r="AO12" s="17"/>
      <c r="AP12" s="78"/>
      <c r="AQ12" s="77">
        <f>IF(AP12="－","－",IF(AP12="","",VLOOKUP(AP12,'廃棄物事業経費（市町村）'!$B$7:$C$34,2)))</f>
      </c>
      <c r="AR12" s="17"/>
      <c r="AS12" s="17"/>
      <c r="AT12" s="78"/>
      <c r="AU12" s="77">
        <f>IF(AT12="－","－",IF(AT12="","",VLOOKUP(AT12,'廃棄物事業経費（市町村）'!$B$7:$C$34,2)))</f>
      </c>
      <c r="AV12" s="17"/>
      <c r="AW12" s="17"/>
      <c r="AX12" s="78"/>
      <c r="AY12" s="77">
        <f>IF(AX12="－","－",IF(AX12="","",VLOOKUP(AX12,'廃棄物事業経費（市町村）'!$B$7:$C$34,2)))</f>
      </c>
      <c r="AZ12" s="17"/>
      <c r="BA12" s="17"/>
      <c r="BB12" s="78"/>
      <c r="BC12" s="77">
        <f>IF(BB12="－","－",IF(BB12="","",VLOOKUP(BB12,'廃棄物事業経費（市町村）'!$B$7:$C$34,2)))</f>
      </c>
      <c r="BD12" s="17"/>
      <c r="BE12" s="17"/>
      <c r="BF12" s="78"/>
      <c r="BG12" s="77">
        <f>IF(BF12="－","－",IF(BF12="","",VLOOKUP(BF12,'廃棄物事業経費（市町村）'!$B$7:$C$34,2)))</f>
      </c>
      <c r="BH12" s="17"/>
      <c r="BI12" s="17"/>
      <c r="BJ12" s="78"/>
      <c r="BK12" s="77">
        <f>IF(BJ12="－","－",IF(BJ12="","",VLOOKUP(BJ12,'廃棄物事業経費（市町村）'!$B$7:$C$34,2)))</f>
      </c>
      <c r="BL12" s="17"/>
      <c r="BM12" s="17"/>
      <c r="BN12" s="78"/>
      <c r="BO12" s="77">
        <f>IF(BN12="－","－",IF(BN12="","",VLOOKUP(BN12,'廃棄物事業経費（市町村）'!$B$7:$C$34,2)))</f>
      </c>
      <c r="BP12" s="17"/>
      <c r="BQ12" s="17"/>
      <c r="BR12" s="78"/>
      <c r="BS12" s="77">
        <f>IF(BR12="－","－",IF(BR12="","",VLOOKUP(BR12,'廃棄物事業経費（市町村）'!$B$7:$C$34,2)))</f>
      </c>
      <c r="BT12" s="17"/>
      <c r="BU12" s="17"/>
      <c r="BV12" s="78"/>
      <c r="BW12" s="77">
        <f>IF(BV12="－","－",IF(BV12="","",VLOOKUP(BV12,'廃棄物事業経費（市町村）'!$B$7:$C$34,2)))</f>
      </c>
      <c r="BX12" s="17"/>
      <c r="BY12" s="17"/>
      <c r="BZ12" s="78"/>
      <c r="CA12" s="77">
        <f>IF(BZ12="－","－",IF(BZ12="","",VLOOKUP(BZ12,'廃棄物事業経費（市町村）'!$B$7:$C$34,2)))</f>
      </c>
      <c r="CB12" s="17"/>
      <c r="CC12" s="17"/>
      <c r="CD12" s="78"/>
      <c r="CE12" s="77">
        <f>IF(CD12="－","－",IF(CD12="","",VLOOKUP(CD12,'廃棄物事業経費（市町村）'!$B$7:$C$34,2)))</f>
      </c>
      <c r="CF12" s="17"/>
      <c r="CG12" s="17"/>
      <c r="CH12" s="78"/>
      <c r="CI12" s="77">
        <f>IF(CH12="－","－",IF(CH12="","",VLOOKUP(CH12,'廃棄物事業経費（市町村）'!$B$7:$C$34,2)))</f>
      </c>
      <c r="CJ12" s="17"/>
      <c r="CK12" s="17"/>
      <c r="CL12" s="78"/>
      <c r="CM12" s="77">
        <f>IF(CL12="－","－",IF(CL12="","",VLOOKUP(CL12,'廃棄物事業経費（市町村）'!$B$7:$C$34,2)))</f>
      </c>
      <c r="CN12" s="17"/>
      <c r="CO12" s="17"/>
      <c r="CP12" s="78"/>
      <c r="CQ12" s="77">
        <f>IF(CP12="－","－",IF(CP12="","",VLOOKUP(CP12,'廃棄物事業経費（市町村）'!$B$7:$C$34,2)))</f>
      </c>
      <c r="CR12" s="17"/>
      <c r="CS12" s="17"/>
      <c r="CT12" s="78"/>
      <c r="CU12" s="77">
        <f>IF(CT12="－","－",IF(CT12="","",VLOOKUP(CT12,'廃棄物事業経費（市町村）'!$B$7:$C$34,2)))</f>
      </c>
      <c r="CV12" s="17"/>
      <c r="CW12" s="17"/>
      <c r="CX12" s="78"/>
      <c r="CY12" s="77">
        <f>IF(CX12="－","－",IF(CX12="","",VLOOKUP(CX12,'廃棄物事業経費（市町村）'!$B$7:$C$34,2)))</f>
      </c>
      <c r="CZ12" s="17"/>
      <c r="DA12" s="17"/>
      <c r="DB12" s="78"/>
      <c r="DC12" s="77">
        <f>IF(DB12="－","－",IF(DB12="","",VLOOKUP(DB12,'廃棄物事業経費（市町村）'!$B$7:$C$34,2)))</f>
      </c>
      <c r="DD12" s="17"/>
      <c r="DE12" s="17"/>
      <c r="DF12" s="78"/>
      <c r="DG12" s="77">
        <f>IF(DF12="－","－",IF(DF12="","",VLOOKUP(DF12,'廃棄物事業経費（市町村）'!$B$7:$C$34,2)))</f>
      </c>
      <c r="DH12" s="17"/>
      <c r="DI12" s="17"/>
      <c r="DJ12" s="78"/>
      <c r="DK12" s="77">
        <f>IF(DJ12="－","－",IF(DJ12="","",VLOOKUP(DJ12,'廃棄物事業経費（市町村）'!$B$7:$C$34,2)))</f>
      </c>
      <c r="DL12" s="17"/>
      <c r="DM12" s="17"/>
      <c r="DN12" s="78"/>
      <c r="DO12" s="77">
        <f>IF(DN12="－","－",IF(DN12="","",VLOOKUP(DN12,'廃棄物事業経費（市町村）'!$B$7:$C$34,2)))</f>
      </c>
      <c r="DP12" s="17"/>
      <c r="DQ12" s="17"/>
      <c r="DR12" s="78"/>
      <c r="DS12" s="77">
        <f>IF(DR12="－","－",IF(DR12="","",VLOOKUP(DR12,'廃棄物事業経費（市町村）'!$B$7:$C$34,2)))</f>
      </c>
      <c r="DT12" s="17"/>
      <c r="DU12" s="17"/>
    </row>
    <row r="13" spans="1:125" ht="13.5">
      <c r="A13" s="74" t="s">
        <v>78</v>
      </c>
      <c r="B13" s="102" t="s">
        <v>235</v>
      </c>
      <c r="C13" s="101" t="s">
        <v>143</v>
      </c>
      <c r="D13" s="17">
        <f t="shared" si="0"/>
        <v>0</v>
      </c>
      <c r="E13" s="17">
        <f t="shared" si="1"/>
        <v>157740</v>
      </c>
      <c r="F13" s="79" t="s">
        <v>91</v>
      </c>
      <c r="G13" s="77" t="s">
        <v>92</v>
      </c>
      <c r="H13" s="17">
        <v>0</v>
      </c>
      <c r="I13" s="17">
        <v>104739</v>
      </c>
      <c r="J13" s="79" t="s">
        <v>185</v>
      </c>
      <c r="K13" s="77" t="s">
        <v>186</v>
      </c>
      <c r="L13" s="17">
        <v>0</v>
      </c>
      <c r="M13" s="17">
        <v>31028</v>
      </c>
      <c r="N13" s="79" t="s">
        <v>183</v>
      </c>
      <c r="O13" s="77" t="s">
        <v>184</v>
      </c>
      <c r="P13" s="17">
        <v>0</v>
      </c>
      <c r="Q13" s="17">
        <v>12446</v>
      </c>
      <c r="R13" s="79" t="s">
        <v>182</v>
      </c>
      <c r="S13" s="77" t="s">
        <v>274</v>
      </c>
      <c r="T13" s="17">
        <v>0</v>
      </c>
      <c r="U13" s="17">
        <v>7587</v>
      </c>
      <c r="V13" s="79" t="s">
        <v>180</v>
      </c>
      <c r="W13" s="77" t="s">
        <v>181</v>
      </c>
      <c r="X13" s="17">
        <v>0</v>
      </c>
      <c r="Y13" s="17">
        <v>1940</v>
      </c>
      <c r="Z13" s="78"/>
      <c r="AA13" s="77">
        <f>IF(Z13="－","－",IF(Z13="","",VLOOKUP(Z13,'廃棄物事業経費（市町村）'!$B$7:$C$34,2)))</f>
      </c>
      <c r="AB13" s="17"/>
      <c r="AC13" s="17"/>
      <c r="AD13" s="78"/>
      <c r="AE13" s="77">
        <f>IF(AD13="－","－",IF(AD13="","",VLOOKUP(AD13,'廃棄物事業経費（市町村）'!$B$7:$C$34,2)))</f>
      </c>
      <c r="AF13" s="17"/>
      <c r="AG13" s="17"/>
      <c r="AH13" s="78"/>
      <c r="AI13" s="77">
        <f>IF(AH13="－","－",IF(AH13="","",VLOOKUP(AH13,'廃棄物事業経費（市町村）'!$B$7:$C$34,2)))</f>
      </c>
      <c r="AJ13" s="17"/>
      <c r="AK13" s="17"/>
      <c r="AL13" s="78"/>
      <c r="AM13" s="77">
        <f>IF(AL13="－","－",IF(AL13="","",VLOOKUP(AL13,'廃棄物事業経費（市町村）'!$B$7:$C$34,2)))</f>
      </c>
      <c r="AN13" s="17"/>
      <c r="AO13" s="17"/>
      <c r="AP13" s="78"/>
      <c r="AQ13" s="77">
        <f>IF(AP13="－","－",IF(AP13="","",VLOOKUP(AP13,'廃棄物事業経費（市町村）'!$B$7:$C$34,2)))</f>
      </c>
      <c r="AR13" s="17"/>
      <c r="AS13" s="17"/>
      <c r="AT13" s="78"/>
      <c r="AU13" s="77">
        <f>IF(AT13="－","－",IF(AT13="","",VLOOKUP(AT13,'廃棄物事業経費（市町村）'!$B$7:$C$34,2)))</f>
      </c>
      <c r="AV13" s="17"/>
      <c r="AW13" s="17"/>
      <c r="AX13" s="78"/>
      <c r="AY13" s="77">
        <f>IF(AX13="－","－",IF(AX13="","",VLOOKUP(AX13,'廃棄物事業経費（市町村）'!$B$7:$C$34,2)))</f>
      </c>
      <c r="AZ13" s="17"/>
      <c r="BA13" s="17"/>
      <c r="BB13" s="78"/>
      <c r="BC13" s="77">
        <f>IF(BB13="－","－",IF(BB13="","",VLOOKUP(BB13,'廃棄物事業経費（市町村）'!$B$7:$C$34,2)))</f>
      </c>
      <c r="BD13" s="17"/>
      <c r="BE13" s="17"/>
      <c r="BF13" s="78"/>
      <c r="BG13" s="77">
        <f>IF(BF13="－","－",IF(BF13="","",VLOOKUP(BF13,'廃棄物事業経費（市町村）'!$B$7:$C$34,2)))</f>
      </c>
      <c r="BH13" s="17"/>
      <c r="BI13" s="17"/>
      <c r="BJ13" s="78"/>
      <c r="BK13" s="77">
        <f>IF(BJ13="－","－",IF(BJ13="","",VLOOKUP(BJ13,'廃棄物事業経費（市町村）'!$B$7:$C$34,2)))</f>
      </c>
      <c r="BL13" s="17"/>
      <c r="BM13" s="17"/>
      <c r="BN13" s="78"/>
      <c r="BO13" s="77">
        <f>IF(BN13="－","－",IF(BN13="","",VLOOKUP(BN13,'廃棄物事業経費（市町村）'!$B$7:$C$34,2)))</f>
      </c>
      <c r="BP13" s="17"/>
      <c r="BQ13" s="17"/>
      <c r="BR13" s="78"/>
      <c r="BS13" s="77">
        <f>IF(BR13="－","－",IF(BR13="","",VLOOKUP(BR13,'廃棄物事業経費（市町村）'!$B$7:$C$34,2)))</f>
      </c>
      <c r="BT13" s="17"/>
      <c r="BU13" s="17"/>
      <c r="BV13" s="78"/>
      <c r="BW13" s="77">
        <f>IF(BV13="－","－",IF(BV13="","",VLOOKUP(BV13,'廃棄物事業経費（市町村）'!$B$7:$C$34,2)))</f>
      </c>
      <c r="BX13" s="17"/>
      <c r="BY13" s="17"/>
      <c r="BZ13" s="78"/>
      <c r="CA13" s="77">
        <f>IF(BZ13="－","－",IF(BZ13="","",VLOOKUP(BZ13,'廃棄物事業経費（市町村）'!$B$7:$C$34,2)))</f>
      </c>
      <c r="CB13" s="17"/>
      <c r="CC13" s="17"/>
      <c r="CD13" s="78"/>
      <c r="CE13" s="77">
        <f>IF(CD13="－","－",IF(CD13="","",VLOOKUP(CD13,'廃棄物事業経費（市町村）'!$B$7:$C$34,2)))</f>
      </c>
      <c r="CF13" s="17"/>
      <c r="CG13" s="17"/>
      <c r="CH13" s="78"/>
      <c r="CI13" s="77">
        <f>IF(CH13="－","－",IF(CH13="","",VLOOKUP(CH13,'廃棄物事業経費（市町村）'!$B$7:$C$34,2)))</f>
      </c>
      <c r="CJ13" s="17"/>
      <c r="CK13" s="17"/>
      <c r="CL13" s="78"/>
      <c r="CM13" s="77">
        <f>IF(CL13="－","－",IF(CL13="","",VLOOKUP(CL13,'廃棄物事業経費（市町村）'!$B$7:$C$34,2)))</f>
      </c>
      <c r="CN13" s="17"/>
      <c r="CO13" s="17"/>
      <c r="CP13" s="78"/>
      <c r="CQ13" s="77">
        <f>IF(CP13="－","－",IF(CP13="","",VLOOKUP(CP13,'廃棄物事業経費（市町村）'!$B$7:$C$34,2)))</f>
      </c>
      <c r="CR13" s="17"/>
      <c r="CS13" s="17"/>
      <c r="CT13" s="78"/>
      <c r="CU13" s="77">
        <f>IF(CT13="－","－",IF(CT13="","",VLOOKUP(CT13,'廃棄物事業経費（市町村）'!$B$7:$C$34,2)))</f>
      </c>
      <c r="CV13" s="17"/>
      <c r="CW13" s="17"/>
      <c r="CX13" s="78"/>
      <c r="CY13" s="77">
        <f>IF(CX13="－","－",IF(CX13="","",VLOOKUP(CX13,'廃棄物事業経費（市町村）'!$B$7:$C$34,2)))</f>
      </c>
      <c r="CZ13" s="17"/>
      <c r="DA13" s="17"/>
      <c r="DB13" s="78"/>
      <c r="DC13" s="77">
        <f>IF(DB13="－","－",IF(DB13="","",VLOOKUP(DB13,'廃棄物事業経費（市町村）'!$B$7:$C$34,2)))</f>
      </c>
      <c r="DD13" s="17"/>
      <c r="DE13" s="17"/>
      <c r="DF13" s="78"/>
      <c r="DG13" s="77">
        <f>IF(DF13="－","－",IF(DF13="","",VLOOKUP(DF13,'廃棄物事業経費（市町村）'!$B$7:$C$34,2)))</f>
      </c>
      <c r="DH13" s="17"/>
      <c r="DI13" s="17"/>
      <c r="DJ13" s="78"/>
      <c r="DK13" s="77">
        <f>IF(DJ13="－","－",IF(DJ13="","",VLOOKUP(DJ13,'廃棄物事業経費（市町村）'!$B$7:$C$34,2)))</f>
      </c>
      <c r="DL13" s="17"/>
      <c r="DM13" s="17"/>
      <c r="DN13" s="78"/>
      <c r="DO13" s="77">
        <f>IF(DN13="－","－",IF(DN13="","",VLOOKUP(DN13,'廃棄物事業経費（市町村）'!$B$7:$C$34,2)))</f>
      </c>
      <c r="DP13" s="17"/>
      <c r="DQ13" s="17"/>
      <c r="DR13" s="78"/>
      <c r="DS13" s="77">
        <f>IF(DR13="－","－",IF(DR13="","",VLOOKUP(DR13,'廃棄物事業経費（市町村）'!$B$7:$C$34,2)))</f>
      </c>
      <c r="DT13" s="17"/>
      <c r="DU13" s="17"/>
    </row>
    <row r="14" spans="1:125" ht="13.5">
      <c r="A14" s="74" t="s">
        <v>78</v>
      </c>
      <c r="B14" s="102" t="s">
        <v>236</v>
      </c>
      <c r="C14" s="101" t="s">
        <v>144</v>
      </c>
      <c r="D14" s="17">
        <f t="shared" si="0"/>
        <v>241631</v>
      </c>
      <c r="E14" s="17">
        <f t="shared" si="1"/>
        <v>0</v>
      </c>
      <c r="F14" s="79" t="s">
        <v>91</v>
      </c>
      <c r="G14" s="77" t="s">
        <v>92</v>
      </c>
      <c r="H14" s="17">
        <v>241631</v>
      </c>
      <c r="I14" s="17">
        <v>0</v>
      </c>
      <c r="J14" s="78"/>
      <c r="K14" s="77">
        <f>IF(J14="－","－",IF(J14="","",VLOOKUP(J14,'廃棄物事業経費（市町村）'!$B$7:$C$34,2)))</f>
      </c>
      <c r="L14" s="17"/>
      <c r="M14" s="17"/>
      <c r="N14" s="78"/>
      <c r="O14" s="77">
        <f>IF(N14="－","－",IF(N14="","",VLOOKUP(N14,'廃棄物事業経費（市町村）'!$B$7:$C$34,2)))</f>
      </c>
      <c r="P14" s="17"/>
      <c r="Q14" s="17"/>
      <c r="R14" s="78"/>
      <c r="S14" s="77">
        <f>IF(R14="－","－",IF(R14="","",VLOOKUP(R14,'廃棄物事業経費（市町村）'!$B$7:$C$34,2)))</f>
      </c>
      <c r="T14" s="17"/>
      <c r="U14" s="17"/>
      <c r="V14" s="78"/>
      <c r="W14" s="77">
        <f>IF(V14="－","－",IF(V14="","",VLOOKUP(V14,'廃棄物事業経費（市町村）'!$B$7:$C$34,2)))</f>
      </c>
      <c r="X14" s="17"/>
      <c r="Y14" s="17"/>
      <c r="Z14" s="78"/>
      <c r="AA14" s="77">
        <f>IF(Z14="－","－",IF(Z14="","",VLOOKUP(Z14,'廃棄物事業経費（市町村）'!$B$7:$C$34,2)))</f>
      </c>
      <c r="AB14" s="17"/>
      <c r="AC14" s="17"/>
      <c r="AD14" s="78"/>
      <c r="AE14" s="77">
        <f>IF(AD14="－","－",IF(AD14="","",VLOOKUP(AD14,'廃棄物事業経費（市町村）'!$B$7:$C$34,2)))</f>
      </c>
      <c r="AF14" s="17"/>
      <c r="AG14" s="17"/>
      <c r="AH14" s="78"/>
      <c r="AI14" s="77">
        <f>IF(AH14="－","－",IF(AH14="","",VLOOKUP(AH14,'廃棄物事業経費（市町村）'!$B$7:$C$34,2)))</f>
      </c>
      <c r="AJ14" s="17"/>
      <c r="AK14" s="17"/>
      <c r="AL14" s="78"/>
      <c r="AM14" s="77">
        <f>IF(AL14="－","－",IF(AL14="","",VLOOKUP(AL14,'廃棄物事業経費（市町村）'!$B$7:$C$34,2)))</f>
      </c>
      <c r="AN14" s="17"/>
      <c r="AO14" s="17"/>
      <c r="AP14" s="78"/>
      <c r="AQ14" s="77">
        <f>IF(AP14="－","－",IF(AP14="","",VLOOKUP(AP14,'廃棄物事業経費（市町村）'!$B$7:$C$34,2)))</f>
      </c>
      <c r="AR14" s="17"/>
      <c r="AS14" s="17"/>
      <c r="AT14" s="78"/>
      <c r="AU14" s="77">
        <f>IF(AT14="－","－",IF(AT14="","",VLOOKUP(AT14,'廃棄物事業経費（市町村）'!$B$7:$C$34,2)))</f>
      </c>
      <c r="AV14" s="17"/>
      <c r="AW14" s="17"/>
      <c r="AX14" s="78"/>
      <c r="AY14" s="77">
        <f>IF(AX14="－","－",IF(AX14="","",VLOOKUP(AX14,'廃棄物事業経費（市町村）'!$B$7:$C$34,2)))</f>
      </c>
      <c r="AZ14" s="17"/>
      <c r="BA14" s="17"/>
      <c r="BB14" s="78"/>
      <c r="BC14" s="77">
        <f>IF(BB14="－","－",IF(BB14="","",VLOOKUP(BB14,'廃棄物事業経費（市町村）'!$B$7:$C$34,2)))</f>
      </c>
      <c r="BD14" s="17"/>
      <c r="BE14" s="17"/>
      <c r="BF14" s="78"/>
      <c r="BG14" s="77">
        <f>IF(BF14="－","－",IF(BF14="","",VLOOKUP(BF14,'廃棄物事業経費（市町村）'!$B$7:$C$34,2)))</f>
      </c>
      <c r="BH14" s="17"/>
      <c r="BI14" s="17"/>
      <c r="BJ14" s="78"/>
      <c r="BK14" s="77">
        <f>IF(BJ14="－","－",IF(BJ14="","",VLOOKUP(BJ14,'廃棄物事業経費（市町村）'!$B$7:$C$34,2)))</f>
      </c>
      <c r="BL14" s="17"/>
      <c r="BM14" s="17"/>
      <c r="BN14" s="78"/>
      <c r="BO14" s="77">
        <f>IF(BN14="－","－",IF(BN14="","",VLOOKUP(BN14,'廃棄物事業経費（市町村）'!$B$7:$C$34,2)))</f>
      </c>
      <c r="BP14" s="17"/>
      <c r="BQ14" s="17"/>
      <c r="BR14" s="78"/>
      <c r="BS14" s="77">
        <f>IF(BR14="－","－",IF(BR14="","",VLOOKUP(BR14,'廃棄物事業経費（市町村）'!$B$7:$C$34,2)))</f>
      </c>
      <c r="BT14" s="17"/>
      <c r="BU14" s="17"/>
      <c r="BV14" s="78"/>
      <c r="BW14" s="77">
        <f>IF(BV14="－","－",IF(BV14="","",VLOOKUP(BV14,'廃棄物事業経費（市町村）'!$B$7:$C$34,2)))</f>
      </c>
      <c r="BX14" s="17"/>
      <c r="BY14" s="17"/>
      <c r="BZ14" s="78"/>
      <c r="CA14" s="77">
        <f>IF(BZ14="－","－",IF(BZ14="","",VLOOKUP(BZ14,'廃棄物事業経費（市町村）'!$B$7:$C$34,2)))</f>
      </c>
      <c r="CB14" s="17"/>
      <c r="CC14" s="17"/>
      <c r="CD14" s="78"/>
      <c r="CE14" s="77">
        <f>IF(CD14="－","－",IF(CD14="","",VLOOKUP(CD14,'廃棄物事業経費（市町村）'!$B$7:$C$34,2)))</f>
      </c>
      <c r="CF14" s="17"/>
      <c r="CG14" s="17"/>
      <c r="CH14" s="78"/>
      <c r="CI14" s="77">
        <f>IF(CH14="－","－",IF(CH14="","",VLOOKUP(CH14,'廃棄物事業経費（市町村）'!$B$7:$C$34,2)))</f>
      </c>
      <c r="CJ14" s="17"/>
      <c r="CK14" s="17"/>
      <c r="CL14" s="78"/>
      <c r="CM14" s="77">
        <f>IF(CL14="－","－",IF(CL14="","",VLOOKUP(CL14,'廃棄物事業経費（市町村）'!$B$7:$C$34,2)))</f>
      </c>
      <c r="CN14" s="17"/>
      <c r="CO14" s="17"/>
      <c r="CP14" s="78"/>
      <c r="CQ14" s="77">
        <f>IF(CP14="－","－",IF(CP14="","",VLOOKUP(CP14,'廃棄物事業経費（市町村）'!$B$7:$C$34,2)))</f>
      </c>
      <c r="CR14" s="17"/>
      <c r="CS14" s="17"/>
      <c r="CT14" s="78"/>
      <c r="CU14" s="77">
        <f>IF(CT14="－","－",IF(CT14="","",VLOOKUP(CT14,'廃棄物事業経費（市町村）'!$B$7:$C$34,2)))</f>
      </c>
      <c r="CV14" s="17"/>
      <c r="CW14" s="17"/>
      <c r="CX14" s="78"/>
      <c r="CY14" s="77">
        <f>IF(CX14="－","－",IF(CX14="","",VLOOKUP(CX14,'廃棄物事業経費（市町村）'!$B$7:$C$34,2)))</f>
      </c>
      <c r="CZ14" s="17"/>
      <c r="DA14" s="17"/>
      <c r="DB14" s="78"/>
      <c r="DC14" s="77">
        <f>IF(DB14="－","－",IF(DB14="","",VLOOKUP(DB14,'廃棄物事業経費（市町村）'!$B$7:$C$34,2)))</f>
      </c>
      <c r="DD14" s="17"/>
      <c r="DE14" s="17"/>
      <c r="DF14" s="78"/>
      <c r="DG14" s="77">
        <f>IF(DF14="－","－",IF(DF14="","",VLOOKUP(DF14,'廃棄物事業経費（市町村）'!$B$7:$C$34,2)))</f>
      </c>
      <c r="DH14" s="17"/>
      <c r="DI14" s="17"/>
      <c r="DJ14" s="78"/>
      <c r="DK14" s="77">
        <f>IF(DJ14="－","－",IF(DJ14="","",VLOOKUP(DJ14,'廃棄物事業経費（市町村）'!$B$7:$C$34,2)))</f>
      </c>
      <c r="DL14" s="17"/>
      <c r="DM14" s="17"/>
      <c r="DN14" s="78"/>
      <c r="DO14" s="77">
        <f>IF(DN14="－","－",IF(DN14="","",VLOOKUP(DN14,'廃棄物事業経費（市町村）'!$B$7:$C$34,2)))</f>
      </c>
      <c r="DP14" s="17"/>
      <c r="DQ14" s="17"/>
      <c r="DR14" s="78"/>
      <c r="DS14" s="77">
        <f>IF(DR14="－","－",IF(DR14="","",VLOOKUP(DR14,'廃棄物事業経費（市町村）'!$B$7:$C$34,2)))</f>
      </c>
      <c r="DT14" s="17"/>
      <c r="DU14" s="17"/>
    </row>
    <row r="15" spans="1:125" ht="13.5">
      <c r="A15" s="74" t="s">
        <v>78</v>
      </c>
      <c r="B15" s="102" t="s">
        <v>237</v>
      </c>
      <c r="C15" s="101" t="s">
        <v>195</v>
      </c>
      <c r="D15" s="17">
        <f t="shared" si="0"/>
        <v>0</v>
      </c>
      <c r="E15" s="17">
        <f t="shared" si="1"/>
        <v>214258</v>
      </c>
      <c r="F15" s="79" t="s">
        <v>85</v>
      </c>
      <c r="G15" s="77" t="s">
        <v>86</v>
      </c>
      <c r="H15" s="17">
        <v>0</v>
      </c>
      <c r="I15" s="17">
        <v>130483</v>
      </c>
      <c r="J15" s="79" t="s">
        <v>129</v>
      </c>
      <c r="K15" s="77" t="s">
        <v>130</v>
      </c>
      <c r="L15" s="17">
        <v>0</v>
      </c>
      <c r="M15" s="17">
        <v>37201</v>
      </c>
      <c r="N15" s="79" t="s">
        <v>131</v>
      </c>
      <c r="O15" s="77" t="s">
        <v>220</v>
      </c>
      <c r="P15" s="17">
        <v>0</v>
      </c>
      <c r="Q15" s="17">
        <v>19555</v>
      </c>
      <c r="R15" s="79" t="s">
        <v>132</v>
      </c>
      <c r="S15" s="77" t="s">
        <v>133</v>
      </c>
      <c r="T15" s="17">
        <v>0</v>
      </c>
      <c r="U15" s="17">
        <v>27019</v>
      </c>
      <c r="V15" s="78"/>
      <c r="W15" s="77">
        <f>IF(V15="－","－",IF(V15="","",VLOOKUP(V15,'廃棄物事業経費（市町村）'!$B$7:$C$34,2)))</f>
      </c>
      <c r="X15" s="17"/>
      <c r="Y15" s="17"/>
      <c r="Z15" s="78"/>
      <c r="AA15" s="77">
        <f>IF(Z15="－","－",IF(Z15="","",VLOOKUP(Z15,'廃棄物事業経費（市町村）'!$B$7:$C$34,2)))</f>
      </c>
      <c r="AB15" s="17"/>
      <c r="AC15" s="17"/>
      <c r="AD15" s="78"/>
      <c r="AE15" s="77">
        <f>IF(AD15="－","－",IF(AD15="","",VLOOKUP(AD15,'廃棄物事業経費（市町村）'!$B$7:$C$34,2)))</f>
      </c>
      <c r="AF15" s="17"/>
      <c r="AG15" s="17"/>
      <c r="AH15" s="78"/>
      <c r="AI15" s="77">
        <f>IF(AH15="－","－",IF(AH15="","",VLOOKUP(AH15,'廃棄物事業経費（市町村）'!$B$7:$C$34,2)))</f>
      </c>
      <c r="AJ15" s="17"/>
      <c r="AK15" s="17"/>
      <c r="AL15" s="78"/>
      <c r="AM15" s="77">
        <f>IF(AL15="－","－",IF(AL15="","",VLOOKUP(AL15,'廃棄物事業経費（市町村）'!$B$7:$C$34,2)))</f>
      </c>
      <c r="AN15" s="17"/>
      <c r="AO15" s="17"/>
      <c r="AP15" s="78"/>
      <c r="AQ15" s="77">
        <f>IF(AP15="－","－",IF(AP15="","",VLOOKUP(AP15,'廃棄物事業経費（市町村）'!$B$7:$C$34,2)))</f>
      </c>
      <c r="AR15" s="17"/>
      <c r="AS15" s="17"/>
      <c r="AT15" s="78"/>
      <c r="AU15" s="77">
        <f>IF(AT15="－","－",IF(AT15="","",VLOOKUP(AT15,'廃棄物事業経費（市町村）'!$B$7:$C$34,2)))</f>
      </c>
      <c r="AV15" s="17"/>
      <c r="AW15" s="17"/>
      <c r="AX15" s="78"/>
      <c r="AY15" s="77">
        <f>IF(AX15="－","－",IF(AX15="","",VLOOKUP(AX15,'廃棄物事業経費（市町村）'!$B$7:$C$34,2)))</f>
      </c>
      <c r="AZ15" s="17"/>
      <c r="BA15" s="17"/>
      <c r="BB15" s="78"/>
      <c r="BC15" s="77">
        <f>IF(BB15="－","－",IF(BB15="","",VLOOKUP(BB15,'廃棄物事業経費（市町村）'!$B$7:$C$34,2)))</f>
      </c>
      <c r="BD15" s="17"/>
      <c r="BE15" s="17"/>
      <c r="BF15" s="78"/>
      <c r="BG15" s="77">
        <f>IF(BF15="－","－",IF(BF15="","",VLOOKUP(BF15,'廃棄物事業経費（市町村）'!$B$7:$C$34,2)))</f>
      </c>
      <c r="BH15" s="17"/>
      <c r="BI15" s="17"/>
      <c r="BJ15" s="78"/>
      <c r="BK15" s="77">
        <f>IF(BJ15="－","－",IF(BJ15="","",VLOOKUP(BJ15,'廃棄物事業経費（市町村）'!$B$7:$C$34,2)))</f>
      </c>
      <c r="BL15" s="17"/>
      <c r="BM15" s="17"/>
      <c r="BN15" s="78"/>
      <c r="BO15" s="77">
        <f>IF(BN15="－","－",IF(BN15="","",VLOOKUP(BN15,'廃棄物事業経費（市町村）'!$B$7:$C$34,2)))</f>
      </c>
      <c r="BP15" s="17"/>
      <c r="BQ15" s="17"/>
      <c r="BR15" s="78"/>
      <c r="BS15" s="77">
        <f>IF(BR15="－","－",IF(BR15="","",VLOOKUP(BR15,'廃棄物事業経費（市町村）'!$B$7:$C$34,2)))</f>
      </c>
      <c r="BT15" s="17"/>
      <c r="BU15" s="17"/>
      <c r="BV15" s="78"/>
      <c r="BW15" s="77">
        <f>IF(BV15="－","－",IF(BV15="","",VLOOKUP(BV15,'廃棄物事業経費（市町村）'!$B$7:$C$34,2)))</f>
      </c>
      <c r="BX15" s="17"/>
      <c r="BY15" s="17"/>
      <c r="BZ15" s="78"/>
      <c r="CA15" s="77">
        <f>IF(BZ15="－","－",IF(BZ15="","",VLOOKUP(BZ15,'廃棄物事業経費（市町村）'!$B$7:$C$34,2)))</f>
      </c>
      <c r="CB15" s="17"/>
      <c r="CC15" s="17"/>
      <c r="CD15" s="78"/>
      <c r="CE15" s="77">
        <f>IF(CD15="－","－",IF(CD15="","",VLOOKUP(CD15,'廃棄物事業経費（市町村）'!$B$7:$C$34,2)))</f>
      </c>
      <c r="CF15" s="17"/>
      <c r="CG15" s="17"/>
      <c r="CH15" s="78"/>
      <c r="CI15" s="77">
        <f>IF(CH15="－","－",IF(CH15="","",VLOOKUP(CH15,'廃棄物事業経費（市町村）'!$B$7:$C$34,2)))</f>
      </c>
      <c r="CJ15" s="17"/>
      <c r="CK15" s="17"/>
      <c r="CL15" s="78"/>
      <c r="CM15" s="77">
        <f>IF(CL15="－","－",IF(CL15="","",VLOOKUP(CL15,'廃棄物事業経費（市町村）'!$B$7:$C$34,2)))</f>
      </c>
      <c r="CN15" s="17"/>
      <c r="CO15" s="17"/>
      <c r="CP15" s="78"/>
      <c r="CQ15" s="77">
        <f>IF(CP15="－","－",IF(CP15="","",VLOOKUP(CP15,'廃棄物事業経費（市町村）'!$B$7:$C$34,2)))</f>
      </c>
      <c r="CR15" s="17"/>
      <c r="CS15" s="17"/>
      <c r="CT15" s="78"/>
      <c r="CU15" s="77">
        <f>IF(CT15="－","－",IF(CT15="","",VLOOKUP(CT15,'廃棄物事業経費（市町村）'!$B$7:$C$34,2)))</f>
      </c>
      <c r="CV15" s="17"/>
      <c r="CW15" s="17"/>
      <c r="CX15" s="78"/>
      <c r="CY15" s="77">
        <f>IF(CX15="－","－",IF(CX15="","",VLOOKUP(CX15,'廃棄物事業経費（市町村）'!$B$7:$C$34,2)))</f>
      </c>
      <c r="CZ15" s="17"/>
      <c r="DA15" s="17"/>
      <c r="DB15" s="78"/>
      <c r="DC15" s="77">
        <f>IF(DB15="－","－",IF(DB15="","",VLOOKUP(DB15,'廃棄物事業経費（市町村）'!$B$7:$C$34,2)))</f>
      </c>
      <c r="DD15" s="17"/>
      <c r="DE15" s="17"/>
      <c r="DF15" s="78"/>
      <c r="DG15" s="77">
        <f>IF(DF15="－","－",IF(DF15="","",VLOOKUP(DF15,'廃棄物事業経費（市町村）'!$B$7:$C$34,2)))</f>
      </c>
      <c r="DH15" s="17"/>
      <c r="DI15" s="17"/>
      <c r="DJ15" s="78"/>
      <c r="DK15" s="77">
        <f>IF(DJ15="－","－",IF(DJ15="","",VLOOKUP(DJ15,'廃棄物事業経費（市町村）'!$B$7:$C$34,2)))</f>
      </c>
      <c r="DL15" s="17"/>
      <c r="DM15" s="17"/>
      <c r="DN15" s="78"/>
      <c r="DO15" s="77">
        <f>IF(DN15="－","－",IF(DN15="","",VLOOKUP(DN15,'廃棄物事業経費（市町村）'!$B$7:$C$34,2)))</f>
      </c>
      <c r="DP15" s="17"/>
      <c r="DQ15" s="17"/>
      <c r="DR15" s="78"/>
      <c r="DS15" s="77">
        <f>IF(DR15="－","－",IF(DR15="","",VLOOKUP(DR15,'廃棄物事業経費（市町村）'!$B$7:$C$34,2)))</f>
      </c>
      <c r="DT15" s="17"/>
      <c r="DU15" s="17"/>
    </row>
    <row r="16" spans="1:125" ht="13.5">
      <c r="A16" s="74" t="s">
        <v>78</v>
      </c>
      <c r="B16" s="102" t="s">
        <v>238</v>
      </c>
      <c r="C16" s="101" t="s">
        <v>196</v>
      </c>
      <c r="D16" s="17">
        <f t="shared" si="0"/>
        <v>266674</v>
      </c>
      <c r="E16" s="17">
        <f t="shared" si="1"/>
        <v>0</v>
      </c>
      <c r="F16" s="79" t="s">
        <v>93</v>
      </c>
      <c r="G16" s="77" t="s">
        <v>94</v>
      </c>
      <c r="H16" s="17">
        <v>119796</v>
      </c>
      <c r="I16" s="17"/>
      <c r="J16" s="79" t="s">
        <v>179</v>
      </c>
      <c r="K16" s="77" t="s">
        <v>194</v>
      </c>
      <c r="L16" s="17">
        <v>115190</v>
      </c>
      <c r="M16" s="17"/>
      <c r="N16" s="79" t="s">
        <v>183</v>
      </c>
      <c r="O16" s="77" t="s">
        <v>184</v>
      </c>
      <c r="P16" s="17">
        <v>31688</v>
      </c>
      <c r="Q16" s="17"/>
      <c r="R16" s="78"/>
      <c r="S16" s="77">
        <f>IF(R16="－","－",IF(R16="","",VLOOKUP(R16,'廃棄物事業経費（市町村）'!$B$7:$C$34,2)))</f>
      </c>
      <c r="T16" s="17"/>
      <c r="U16" s="17"/>
      <c r="V16" s="78"/>
      <c r="W16" s="77">
        <f>IF(V16="－","－",IF(V16="","",VLOOKUP(V16,'廃棄物事業経費（市町村）'!$B$7:$C$34,2)))</f>
      </c>
      <c r="X16" s="17"/>
      <c r="Y16" s="17"/>
      <c r="Z16" s="78"/>
      <c r="AA16" s="77">
        <f>IF(Z16="－","－",IF(Z16="","",VLOOKUP(Z16,'廃棄物事業経費（市町村）'!$B$7:$C$34,2)))</f>
      </c>
      <c r="AB16" s="17"/>
      <c r="AC16" s="17"/>
      <c r="AD16" s="78"/>
      <c r="AE16" s="77">
        <f>IF(AD16="－","－",IF(AD16="","",VLOOKUP(AD16,'廃棄物事業経費（市町村）'!$B$7:$C$34,2)))</f>
      </c>
      <c r="AF16" s="17"/>
      <c r="AG16" s="17"/>
      <c r="AH16" s="78"/>
      <c r="AI16" s="77">
        <f>IF(AH16="－","－",IF(AH16="","",VLOOKUP(AH16,'廃棄物事業経費（市町村）'!$B$7:$C$34,2)))</f>
      </c>
      <c r="AJ16" s="17"/>
      <c r="AK16" s="17"/>
      <c r="AL16" s="78"/>
      <c r="AM16" s="77">
        <f>IF(AL16="－","－",IF(AL16="","",VLOOKUP(AL16,'廃棄物事業経費（市町村）'!$B$7:$C$34,2)))</f>
      </c>
      <c r="AN16" s="17"/>
      <c r="AO16" s="17"/>
      <c r="AP16" s="78"/>
      <c r="AQ16" s="77">
        <f>IF(AP16="－","－",IF(AP16="","",VLOOKUP(AP16,'廃棄物事業経費（市町村）'!$B$7:$C$34,2)))</f>
      </c>
      <c r="AR16" s="17"/>
      <c r="AS16" s="17"/>
      <c r="AT16" s="78"/>
      <c r="AU16" s="77">
        <f>IF(AT16="－","－",IF(AT16="","",VLOOKUP(AT16,'廃棄物事業経費（市町村）'!$B$7:$C$34,2)))</f>
      </c>
      <c r="AV16" s="17"/>
      <c r="AW16" s="17"/>
      <c r="AX16" s="78"/>
      <c r="AY16" s="77">
        <f>IF(AX16="－","－",IF(AX16="","",VLOOKUP(AX16,'廃棄物事業経費（市町村）'!$B$7:$C$34,2)))</f>
      </c>
      <c r="AZ16" s="17"/>
      <c r="BA16" s="17"/>
      <c r="BB16" s="78"/>
      <c r="BC16" s="77">
        <f>IF(BB16="－","－",IF(BB16="","",VLOOKUP(BB16,'廃棄物事業経費（市町村）'!$B$7:$C$34,2)))</f>
      </c>
      <c r="BD16" s="17"/>
      <c r="BE16" s="17"/>
      <c r="BF16" s="78"/>
      <c r="BG16" s="77">
        <f>IF(BF16="－","－",IF(BF16="","",VLOOKUP(BF16,'廃棄物事業経費（市町村）'!$B$7:$C$34,2)))</f>
      </c>
      <c r="BH16" s="17"/>
      <c r="BI16" s="17"/>
      <c r="BJ16" s="78"/>
      <c r="BK16" s="77">
        <f>IF(BJ16="－","－",IF(BJ16="","",VLOOKUP(BJ16,'廃棄物事業経費（市町村）'!$B$7:$C$34,2)))</f>
      </c>
      <c r="BL16" s="17"/>
      <c r="BM16" s="17"/>
      <c r="BN16" s="78"/>
      <c r="BO16" s="77">
        <f>IF(BN16="－","－",IF(BN16="","",VLOOKUP(BN16,'廃棄物事業経費（市町村）'!$B$7:$C$34,2)))</f>
      </c>
      <c r="BP16" s="17"/>
      <c r="BQ16" s="17"/>
      <c r="BR16" s="78"/>
      <c r="BS16" s="77">
        <f>IF(BR16="－","－",IF(BR16="","",VLOOKUP(BR16,'廃棄物事業経費（市町村）'!$B$7:$C$34,2)))</f>
      </c>
      <c r="BT16" s="17"/>
      <c r="BU16" s="17"/>
      <c r="BV16" s="78"/>
      <c r="BW16" s="77">
        <f>IF(BV16="－","－",IF(BV16="","",VLOOKUP(BV16,'廃棄物事業経費（市町村）'!$B$7:$C$34,2)))</f>
      </c>
      <c r="BX16" s="17"/>
      <c r="BY16" s="17"/>
      <c r="BZ16" s="78"/>
      <c r="CA16" s="77">
        <f>IF(BZ16="－","－",IF(BZ16="","",VLOOKUP(BZ16,'廃棄物事業経費（市町村）'!$B$7:$C$34,2)))</f>
      </c>
      <c r="CB16" s="17"/>
      <c r="CC16" s="17"/>
      <c r="CD16" s="78"/>
      <c r="CE16" s="77">
        <f>IF(CD16="－","－",IF(CD16="","",VLOOKUP(CD16,'廃棄物事業経費（市町村）'!$B$7:$C$34,2)))</f>
      </c>
      <c r="CF16" s="17"/>
      <c r="CG16" s="17"/>
      <c r="CH16" s="78"/>
      <c r="CI16" s="77">
        <f>IF(CH16="－","－",IF(CH16="","",VLOOKUP(CH16,'廃棄物事業経費（市町村）'!$B$7:$C$34,2)))</f>
      </c>
      <c r="CJ16" s="17"/>
      <c r="CK16" s="17"/>
      <c r="CL16" s="78"/>
      <c r="CM16" s="77">
        <f>IF(CL16="－","－",IF(CL16="","",VLOOKUP(CL16,'廃棄物事業経費（市町村）'!$B$7:$C$34,2)))</f>
      </c>
      <c r="CN16" s="17"/>
      <c r="CO16" s="17"/>
      <c r="CP16" s="78"/>
      <c r="CQ16" s="77">
        <f>IF(CP16="－","－",IF(CP16="","",VLOOKUP(CP16,'廃棄物事業経費（市町村）'!$B$7:$C$34,2)))</f>
      </c>
      <c r="CR16" s="17"/>
      <c r="CS16" s="17"/>
      <c r="CT16" s="78"/>
      <c r="CU16" s="77">
        <f>IF(CT16="－","－",IF(CT16="","",VLOOKUP(CT16,'廃棄物事業経費（市町村）'!$B$7:$C$34,2)))</f>
      </c>
      <c r="CV16" s="17"/>
      <c r="CW16" s="17"/>
      <c r="CX16" s="78"/>
      <c r="CY16" s="77">
        <f>IF(CX16="－","－",IF(CX16="","",VLOOKUP(CX16,'廃棄物事業経費（市町村）'!$B$7:$C$34,2)))</f>
      </c>
      <c r="CZ16" s="17"/>
      <c r="DA16" s="17"/>
      <c r="DB16" s="78"/>
      <c r="DC16" s="77">
        <f>IF(DB16="－","－",IF(DB16="","",VLOOKUP(DB16,'廃棄物事業経費（市町村）'!$B$7:$C$34,2)))</f>
      </c>
      <c r="DD16" s="17"/>
      <c r="DE16" s="17"/>
      <c r="DF16" s="78"/>
      <c r="DG16" s="77">
        <f>IF(DF16="－","－",IF(DF16="","",VLOOKUP(DF16,'廃棄物事業経費（市町村）'!$B$7:$C$34,2)))</f>
      </c>
      <c r="DH16" s="17"/>
      <c r="DI16" s="17"/>
      <c r="DJ16" s="78"/>
      <c r="DK16" s="77">
        <f>IF(DJ16="－","－",IF(DJ16="","",VLOOKUP(DJ16,'廃棄物事業経費（市町村）'!$B$7:$C$34,2)))</f>
      </c>
      <c r="DL16" s="17"/>
      <c r="DM16" s="17"/>
      <c r="DN16" s="78"/>
      <c r="DO16" s="77">
        <f>IF(DN16="－","－",IF(DN16="","",VLOOKUP(DN16,'廃棄物事業経費（市町村）'!$B$7:$C$34,2)))</f>
      </c>
      <c r="DP16" s="17"/>
      <c r="DQ16" s="17"/>
      <c r="DR16" s="78"/>
      <c r="DS16" s="77">
        <f>IF(DR16="－","－",IF(DR16="","",VLOOKUP(DR16,'廃棄物事業経費（市町村）'!$B$7:$C$34,2)))</f>
      </c>
      <c r="DT16" s="17"/>
      <c r="DU16" s="17"/>
    </row>
    <row r="17" spans="1:125" ht="13.5">
      <c r="A17" s="74" t="s">
        <v>78</v>
      </c>
      <c r="B17" s="102" t="s">
        <v>239</v>
      </c>
      <c r="C17" s="101" t="s">
        <v>197</v>
      </c>
      <c r="D17" s="17">
        <f t="shared" si="0"/>
        <v>0</v>
      </c>
      <c r="E17" s="17">
        <f t="shared" si="1"/>
        <v>16390</v>
      </c>
      <c r="F17" s="79" t="s">
        <v>6</v>
      </c>
      <c r="G17" s="77" t="s">
        <v>7</v>
      </c>
      <c r="H17" s="17">
        <v>0</v>
      </c>
      <c r="I17" s="17">
        <v>16390</v>
      </c>
      <c r="J17" s="78"/>
      <c r="K17" s="77">
        <f>IF(J17="－","－",IF(J17="","",VLOOKUP(J17,'廃棄物事業経費（市町村）'!$B$7:$C$34,2)))</f>
      </c>
      <c r="L17" s="17"/>
      <c r="M17" s="17"/>
      <c r="N17" s="78"/>
      <c r="O17" s="77">
        <f>IF(N17="－","－",IF(N17="","",VLOOKUP(N17,'廃棄物事業経費（市町村）'!$B$7:$C$34,2)))</f>
      </c>
      <c r="P17" s="17"/>
      <c r="Q17" s="17"/>
      <c r="R17" s="78"/>
      <c r="S17" s="77">
        <f>IF(R17="－","－",IF(R17="","",VLOOKUP(R17,'廃棄物事業経費（市町村）'!$B$7:$C$34,2)))</f>
      </c>
      <c r="T17" s="17"/>
      <c r="U17" s="17"/>
      <c r="V17" s="78"/>
      <c r="W17" s="77">
        <f>IF(V17="－","－",IF(V17="","",VLOOKUP(V17,'廃棄物事業経費（市町村）'!$B$7:$C$34,2)))</f>
      </c>
      <c r="X17" s="17"/>
      <c r="Y17" s="17"/>
      <c r="Z17" s="78"/>
      <c r="AA17" s="77">
        <f>IF(Z17="－","－",IF(Z17="","",VLOOKUP(Z17,'廃棄物事業経費（市町村）'!$B$7:$C$34,2)))</f>
      </c>
      <c r="AB17" s="17"/>
      <c r="AC17" s="17"/>
      <c r="AD17" s="78"/>
      <c r="AE17" s="77">
        <f>IF(AD17="－","－",IF(AD17="","",VLOOKUP(AD17,'廃棄物事業経費（市町村）'!$B$7:$C$34,2)))</f>
      </c>
      <c r="AF17" s="17"/>
      <c r="AG17" s="17"/>
      <c r="AH17" s="78"/>
      <c r="AI17" s="77">
        <f>IF(AH17="－","－",IF(AH17="","",VLOOKUP(AH17,'廃棄物事業経費（市町村）'!$B$7:$C$34,2)))</f>
      </c>
      <c r="AJ17" s="17"/>
      <c r="AK17" s="17"/>
      <c r="AL17" s="78"/>
      <c r="AM17" s="77">
        <f>IF(AL17="－","－",IF(AL17="","",VLOOKUP(AL17,'廃棄物事業経費（市町村）'!$B$7:$C$34,2)))</f>
      </c>
      <c r="AN17" s="17"/>
      <c r="AO17" s="17"/>
      <c r="AP17" s="78"/>
      <c r="AQ17" s="77">
        <f>IF(AP17="－","－",IF(AP17="","",VLOOKUP(AP17,'廃棄物事業経費（市町村）'!$B$7:$C$34,2)))</f>
      </c>
      <c r="AR17" s="17"/>
      <c r="AS17" s="17"/>
      <c r="AT17" s="78"/>
      <c r="AU17" s="77">
        <f>IF(AT17="－","－",IF(AT17="","",VLOOKUP(AT17,'廃棄物事業経費（市町村）'!$B$7:$C$34,2)))</f>
      </c>
      <c r="AV17" s="17"/>
      <c r="AW17" s="17"/>
      <c r="AX17" s="78"/>
      <c r="AY17" s="77">
        <f>IF(AX17="－","－",IF(AX17="","",VLOOKUP(AX17,'廃棄物事業経費（市町村）'!$B$7:$C$34,2)))</f>
      </c>
      <c r="AZ17" s="17"/>
      <c r="BA17" s="17"/>
      <c r="BB17" s="78"/>
      <c r="BC17" s="77">
        <f>IF(BB17="－","－",IF(BB17="","",VLOOKUP(BB17,'廃棄物事業経費（市町村）'!$B$7:$C$34,2)))</f>
      </c>
      <c r="BD17" s="17"/>
      <c r="BE17" s="17"/>
      <c r="BF17" s="78"/>
      <c r="BG17" s="77">
        <f>IF(BF17="－","－",IF(BF17="","",VLOOKUP(BF17,'廃棄物事業経費（市町村）'!$B$7:$C$34,2)))</f>
      </c>
      <c r="BH17" s="17"/>
      <c r="BI17" s="17"/>
      <c r="BJ17" s="78"/>
      <c r="BK17" s="77">
        <f>IF(BJ17="－","－",IF(BJ17="","",VLOOKUP(BJ17,'廃棄物事業経費（市町村）'!$B$7:$C$34,2)))</f>
      </c>
      <c r="BL17" s="17"/>
      <c r="BM17" s="17"/>
      <c r="BN17" s="78"/>
      <c r="BO17" s="77">
        <f>IF(BN17="－","－",IF(BN17="","",VLOOKUP(BN17,'廃棄物事業経費（市町村）'!$B$7:$C$34,2)))</f>
      </c>
      <c r="BP17" s="17"/>
      <c r="BQ17" s="17"/>
      <c r="BR17" s="78"/>
      <c r="BS17" s="77">
        <f>IF(BR17="－","－",IF(BR17="","",VLOOKUP(BR17,'廃棄物事業経費（市町村）'!$B$7:$C$34,2)))</f>
      </c>
      <c r="BT17" s="17"/>
      <c r="BU17" s="17"/>
      <c r="BV17" s="78"/>
      <c r="BW17" s="77">
        <f>IF(BV17="－","－",IF(BV17="","",VLOOKUP(BV17,'廃棄物事業経費（市町村）'!$B$7:$C$34,2)))</f>
      </c>
      <c r="BX17" s="17"/>
      <c r="BY17" s="17"/>
      <c r="BZ17" s="78"/>
      <c r="CA17" s="77">
        <f>IF(BZ17="－","－",IF(BZ17="","",VLOOKUP(BZ17,'廃棄物事業経費（市町村）'!$B$7:$C$34,2)))</f>
      </c>
      <c r="CB17" s="17"/>
      <c r="CC17" s="17"/>
      <c r="CD17" s="78"/>
      <c r="CE17" s="77">
        <f>IF(CD17="－","－",IF(CD17="","",VLOOKUP(CD17,'廃棄物事業経費（市町村）'!$B$7:$C$34,2)))</f>
      </c>
      <c r="CF17" s="17"/>
      <c r="CG17" s="17"/>
      <c r="CH17" s="78"/>
      <c r="CI17" s="77">
        <f>IF(CH17="－","－",IF(CH17="","",VLOOKUP(CH17,'廃棄物事業経費（市町村）'!$B$7:$C$34,2)))</f>
      </c>
      <c r="CJ17" s="17"/>
      <c r="CK17" s="17"/>
      <c r="CL17" s="78"/>
      <c r="CM17" s="77">
        <f>IF(CL17="－","－",IF(CL17="","",VLOOKUP(CL17,'廃棄物事業経費（市町村）'!$B$7:$C$34,2)))</f>
      </c>
      <c r="CN17" s="17"/>
      <c r="CO17" s="17"/>
      <c r="CP17" s="78"/>
      <c r="CQ17" s="77">
        <f>IF(CP17="－","－",IF(CP17="","",VLOOKUP(CP17,'廃棄物事業経費（市町村）'!$B$7:$C$34,2)))</f>
      </c>
      <c r="CR17" s="17"/>
      <c r="CS17" s="17"/>
      <c r="CT17" s="78"/>
      <c r="CU17" s="77">
        <f>IF(CT17="－","－",IF(CT17="","",VLOOKUP(CT17,'廃棄物事業経費（市町村）'!$B$7:$C$34,2)))</f>
      </c>
      <c r="CV17" s="17"/>
      <c r="CW17" s="17"/>
      <c r="CX17" s="78"/>
      <c r="CY17" s="77">
        <f>IF(CX17="－","－",IF(CX17="","",VLOOKUP(CX17,'廃棄物事業経費（市町村）'!$B$7:$C$34,2)))</f>
      </c>
      <c r="CZ17" s="17"/>
      <c r="DA17" s="17"/>
      <c r="DB17" s="78"/>
      <c r="DC17" s="77">
        <f>IF(DB17="－","－",IF(DB17="","",VLOOKUP(DB17,'廃棄物事業経費（市町村）'!$B$7:$C$34,2)))</f>
      </c>
      <c r="DD17" s="17"/>
      <c r="DE17" s="17"/>
      <c r="DF17" s="78"/>
      <c r="DG17" s="77">
        <f>IF(DF17="－","－",IF(DF17="","",VLOOKUP(DF17,'廃棄物事業経費（市町村）'!$B$7:$C$34,2)))</f>
      </c>
      <c r="DH17" s="17"/>
      <c r="DI17" s="17"/>
      <c r="DJ17" s="78"/>
      <c r="DK17" s="77">
        <f>IF(DJ17="－","－",IF(DJ17="","",VLOOKUP(DJ17,'廃棄物事業経費（市町村）'!$B$7:$C$34,2)))</f>
      </c>
      <c r="DL17" s="17"/>
      <c r="DM17" s="17"/>
      <c r="DN17" s="78"/>
      <c r="DO17" s="77">
        <f>IF(DN17="－","－",IF(DN17="","",VLOOKUP(DN17,'廃棄物事業経費（市町村）'!$B$7:$C$34,2)))</f>
      </c>
      <c r="DP17" s="17"/>
      <c r="DQ17" s="17"/>
      <c r="DR17" s="78"/>
      <c r="DS17" s="77">
        <f>IF(DR17="－","－",IF(DR17="","",VLOOKUP(DR17,'廃棄物事業経費（市町村）'!$B$7:$C$34,2)))</f>
      </c>
      <c r="DT17" s="17"/>
      <c r="DU17" s="17"/>
    </row>
    <row r="18" spans="1:125" ht="13.5">
      <c r="A18" s="74" t="s">
        <v>78</v>
      </c>
      <c r="B18" s="102" t="s">
        <v>240</v>
      </c>
      <c r="C18" s="101" t="s">
        <v>198</v>
      </c>
      <c r="D18" s="17">
        <f t="shared" si="0"/>
        <v>667210</v>
      </c>
      <c r="E18" s="17">
        <f t="shared" si="1"/>
        <v>142638</v>
      </c>
      <c r="F18" s="79" t="s">
        <v>89</v>
      </c>
      <c r="G18" s="77" t="s">
        <v>90</v>
      </c>
      <c r="H18" s="17">
        <v>667210</v>
      </c>
      <c r="I18" s="17">
        <v>142638</v>
      </c>
      <c r="J18" s="78"/>
      <c r="K18" s="77">
        <f>IF(J18="－","－",IF(J18="","",VLOOKUP(J18,'廃棄物事業経費（市町村）'!$B$7:$C$34,2)))</f>
      </c>
      <c r="L18" s="17"/>
      <c r="M18" s="17"/>
      <c r="N18" s="78"/>
      <c r="O18" s="77">
        <f>IF(N18="－","－",IF(N18="","",VLOOKUP(N18,'廃棄物事業経費（市町村）'!$B$7:$C$34,2)))</f>
      </c>
      <c r="P18" s="17"/>
      <c r="Q18" s="17"/>
      <c r="R18" s="78"/>
      <c r="S18" s="77">
        <f>IF(R18="－","－",IF(R18="","",VLOOKUP(R18,'廃棄物事業経費（市町村）'!$B$7:$C$34,2)))</f>
      </c>
      <c r="T18" s="17"/>
      <c r="U18" s="17"/>
      <c r="V18" s="78"/>
      <c r="W18" s="77">
        <f>IF(V18="－","－",IF(V18="","",VLOOKUP(V18,'廃棄物事業経費（市町村）'!$B$7:$C$34,2)))</f>
      </c>
      <c r="X18" s="17"/>
      <c r="Y18" s="17"/>
      <c r="Z18" s="78"/>
      <c r="AA18" s="77">
        <f>IF(Z18="－","－",IF(Z18="","",VLOOKUP(Z18,'廃棄物事業経費（市町村）'!$B$7:$C$34,2)))</f>
      </c>
      <c r="AB18" s="17"/>
      <c r="AC18" s="17"/>
      <c r="AD18" s="78"/>
      <c r="AE18" s="77">
        <f>IF(AD18="－","－",IF(AD18="","",VLOOKUP(AD18,'廃棄物事業経費（市町村）'!$B$7:$C$34,2)))</f>
      </c>
      <c r="AF18" s="17"/>
      <c r="AG18" s="17"/>
      <c r="AH18" s="78"/>
      <c r="AI18" s="77">
        <f>IF(AH18="－","－",IF(AH18="","",VLOOKUP(AH18,'廃棄物事業経費（市町村）'!$B$7:$C$34,2)))</f>
      </c>
      <c r="AJ18" s="17"/>
      <c r="AK18" s="17"/>
      <c r="AL18" s="78"/>
      <c r="AM18" s="77">
        <f>IF(AL18="－","－",IF(AL18="","",VLOOKUP(AL18,'廃棄物事業経費（市町村）'!$B$7:$C$34,2)))</f>
      </c>
      <c r="AN18" s="17"/>
      <c r="AO18" s="17"/>
      <c r="AP18" s="78"/>
      <c r="AQ18" s="77">
        <f>IF(AP18="－","－",IF(AP18="","",VLOOKUP(AP18,'廃棄物事業経費（市町村）'!$B$7:$C$34,2)))</f>
      </c>
      <c r="AR18" s="17"/>
      <c r="AS18" s="17"/>
      <c r="AT18" s="78"/>
      <c r="AU18" s="77">
        <f>IF(AT18="－","－",IF(AT18="","",VLOOKUP(AT18,'廃棄物事業経費（市町村）'!$B$7:$C$34,2)))</f>
      </c>
      <c r="AV18" s="17"/>
      <c r="AW18" s="17"/>
      <c r="AX18" s="78"/>
      <c r="AY18" s="77">
        <f>IF(AX18="－","－",IF(AX18="","",VLOOKUP(AX18,'廃棄物事業経費（市町村）'!$B$7:$C$34,2)))</f>
      </c>
      <c r="AZ18" s="17"/>
      <c r="BA18" s="17"/>
      <c r="BB18" s="78"/>
      <c r="BC18" s="77">
        <f>IF(BB18="－","－",IF(BB18="","",VLOOKUP(BB18,'廃棄物事業経費（市町村）'!$B$7:$C$34,2)))</f>
      </c>
      <c r="BD18" s="17"/>
      <c r="BE18" s="17"/>
      <c r="BF18" s="78"/>
      <c r="BG18" s="77">
        <f>IF(BF18="－","－",IF(BF18="","",VLOOKUP(BF18,'廃棄物事業経費（市町村）'!$B$7:$C$34,2)))</f>
      </c>
      <c r="BH18" s="17"/>
      <c r="BI18" s="17"/>
      <c r="BJ18" s="78"/>
      <c r="BK18" s="77">
        <f>IF(BJ18="－","－",IF(BJ18="","",VLOOKUP(BJ18,'廃棄物事業経費（市町村）'!$B$7:$C$34,2)))</f>
      </c>
      <c r="BL18" s="17"/>
      <c r="BM18" s="17"/>
      <c r="BN18" s="78"/>
      <c r="BO18" s="77">
        <f>IF(BN18="－","－",IF(BN18="","",VLOOKUP(BN18,'廃棄物事業経費（市町村）'!$B$7:$C$34,2)))</f>
      </c>
      <c r="BP18" s="17"/>
      <c r="BQ18" s="17"/>
      <c r="BR18" s="78"/>
      <c r="BS18" s="77">
        <f>IF(BR18="－","－",IF(BR18="","",VLOOKUP(BR18,'廃棄物事業経費（市町村）'!$B$7:$C$34,2)))</f>
      </c>
      <c r="BT18" s="17"/>
      <c r="BU18" s="17"/>
      <c r="BV18" s="78"/>
      <c r="BW18" s="77">
        <f>IF(BV18="－","－",IF(BV18="","",VLOOKUP(BV18,'廃棄物事業経費（市町村）'!$B$7:$C$34,2)))</f>
      </c>
      <c r="BX18" s="17"/>
      <c r="BY18" s="17"/>
      <c r="BZ18" s="78"/>
      <c r="CA18" s="77">
        <f>IF(BZ18="－","－",IF(BZ18="","",VLOOKUP(BZ18,'廃棄物事業経費（市町村）'!$B$7:$C$34,2)))</f>
      </c>
      <c r="CB18" s="17"/>
      <c r="CC18" s="17"/>
      <c r="CD18" s="78"/>
      <c r="CE18" s="77">
        <f>IF(CD18="－","－",IF(CD18="","",VLOOKUP(CD18,'廃棄物事業経費（市町村）'!$B$7:$C$34,2)))</f>
      </c>
      <c r="CF18" s="17"/>
      <c r="CG18" s="17"/>
      <c r="CH18" s="78"/>
      <c r="CI18" s="77">
        <f>IF(CH18="－","－",IF(CH18="","",VLOOKUP(CH18,'廃棄物事業経費（市町村）'!$B$7:$C$34,2)))</f>
      </c>
      <c r="CJ18" s="17"/>
      <c r="CK18" s="17"/>
      <c r="CL18" s="78"/>
      <c r="CM18" s="77">
        <f>IF(CL18="－","－",IF(CL18="","",VLOOKUP(CL18,'廃棄物事業経費（市町村）'!$B$7:$C$34,2)))</f>
      </c>
      <c r="CN18" s="17"/>
      <c r="CO18" s="17"/>
      <c r="CP18" s="78"/>
      <c r="CQ18" s="77">
        <f>IF(CP18="－","－",IF(CP18="","",VLOOKUP(CP18,'廃棄物事業経費（市町村）'!$B$7:$C$34,2)))</f>
      </c>
      <c r="CR18" s="17"/>
      <c r="CS18" s="17"/>
      <c r="CT18" s="78"/>
      <c r="CU18" s="77">
        <f>IF(CT18="－","－",IF(CT18="","",VLOOKUP(CT18,'廃棄物事業経費（市町村）'!$B$7:$C$34,2)))</f>
      </c>
      <c r="CV18" s="17"/>
      <c r="CW18" s="17"/>
      <c r="CX18" s="78"/>
      <c r="CY18" s="77">
        <f>IF(CX18="－","－",IF(CX18="","",VLOOKUP(CX18,'廃棄物事業経費（市町村）'!$B$7:$C$34,2)))</f>
      </c>
      <c r="CZ18" s="17"/>
      <c r="DA18" s="17"/>
      <c r="DB18" s="78"/>
      <c r="DC18" s="77">
        <f>IF(DB18="－","－",IF(DB18="","",VLOOKUP(DB18,'廃棄物事業経費（市町村）'!$B$7:$C$34,2)))</f>
      </c>
      <c r="DD18" s="17"/>
      <c r="DE18" s="17"/>
      <c r="DF18" s="78"/>
      <c r="DG18" s="77">
        <f>IF(DF18="－","－",IF(DF18="","",VLOOKUP(DF18,'廃棄物事業経費（市町村）'!$B$7:$C$34,2)))</f>
      </c>
      <c r="DH18" s="17"/>
      <c r="DI18" s="17"/>
      <c r="DJ18" s="78"/>
      <c r="DK18" s="77">
        <f>IF(DJ18="－","－",IF(DJ18="","",VLOOKUP(DJ18,'廃棄物事業経費（市町村）'!$B$7:$C$34,2)))</f>
      </c>
      <c r="DL18" s="17"/>
      <c r="DM18" s="17"/>
      <c r="DN18" s="78"/>
      <c r="DO18" s="77">
        <f>IF(DN18="－","－",IF(DN18="","",VLOOKUP(DN18,'廃棄物事業経費（市町村）'!$B$7:$C$34,2)))</f>
      </c>
      <c r="DP18" s="17"/>
      <c r="DQ18" s="17"/>
      <c r="DR18" s="78"/>
      <c r="DS18" s="77">
        <f>IF(DR18="－","－",IF(DR18="","",VLOOKUP(DR18,'廃棄物事業経費（市町村）'!$B$7:$C$34,2)))</f>
      </c>
      <c r="DT18" s="17"/>
      <c r="DU18" s="17"/>
    </row>
    <row r="19" spans="1:125" ht="13.5">
      <c r="A19" s="74" t="s">
        <v>78</v>
      </c>
      <c r="B19" s="102" t="s">
        <v>241</v>
      </c>
      <c r="C19" s="101" t="s">
        <v>215</v>
      </c>
      <c r="D19" s="17">
        <f aca="true" t="shared" si="2" ref="D19:E22">H19+L19+P19+T19+X19+AB19+AF19+AJ19+AN19+AR19+AV19+AZ19+BD19+BH19+BL19+BP19+BT19+BX19+CB19+CF19+CJ19+CN19+CR19+CV19+CZ19+DD19+DH19+DL19+DP19+DT19</f>
        <v>157500</v>
      </c>
      <c r="E19" s="17">
        <f t="shared" si="2"/>
        <v>55000</v>
      </c>
      <c r="F19" s="79" t="s">
        <v>8</v>
      </c>
      <c r="G19" s="77" t="s">
        <v>9</v>
      </c>
      <c r="H19" s="17">
        <v>119564</v>
      </c>
      <c r="I19" s="17">
        <v>45660</v>
      </c>
      <c r="J19" s="79" t="s">
        <v>185</v>
      </c>
      <c r="K19" s="77" t="s">
        <v>186</v>
      </c>
      <c r="L19" s="17">
        <v>37936</v>
      </c>
      <c r="M19" s="17">
        <v>9340</v>
      </c>
      <c r="N19" s="78"/>
      <c r="O19" s="77">
        <f>IF(N19="－","－",IF(N19="","",VLOOKUP(N19,'廃棄物事業経費（市町村）'!$B$7:$C$34,2)))</f>
      </c>
      <c r="P19" s="17"/>
      <c r="Q19" s="17"/>
      <c r="R19" s="78"/>
      <c r="S19" s="77">
        <f>IF(R19="－","－",IF(R19="","",VLOOKUP(R19,'廃棄物事業経費（市町村）'!$B$7:$C$34,2)))</f>
      </c>
      <c r="T19" s="17"/>
      <c r="U19" s="17"/>
      <c r="V19" s="78"/>
      <c r="W19" s="77">
        <f>IF(V19="－","－",IF(V19="","",VLOOKUP(V19,'廃棄物事業経費（市町村）'!$B$7:$C$34,2)))</f>
      </c>
      <c r="X19" s="17"/>
      <c r="Y19" s="17"/>
      <c r="Z19" s="78"/>
      <c r="AA19" s="77">
        <f>IF(Z19="－","－",IF(Z19="","",VLOOKUP(Z19,'廃棄物事業経費（市町村）'!$B$7:$C$34,2)))</f>
      </c>
      <c r="AB19" s="17"/>
      <c r="AC19" s="17"/>
      <c r="AD19" s="78"/>
      <c r="AE19" s="77">
        <f>IF(AD19="－","－",IF(AD19="","",VLOOKUP(AD19,'廃棄物事業経費（市町村）'!$B$7:$C$34,2)))</f>
      </c>
      <c r="AF19" s="17"/>
      <c r="AG19" s="17"/>
      <c r="AH19" s="78"/>
      <c r="AI19" s="77">
        <f>IF(AH19="－","－",IF(AH19="","",VLOOKUP(AH19,'廃棄物事業経費（市町村）'!$B$7:$C$34,2)))</f>
      </c>
      <c r="AJ19" s="17"/>
      <c r="AK19" s="17"/>
      <c r="AL19" s="78"/>
      <c r="AM19" s="77">
        <f>IF(AL19="－","－",IF(AL19="","",VLOOKUP(AL19,'廃棄物事業経費（市町村）'!$B$7:$C$34,2)))</f>
      </c>
      <c r="AN19" s="17"/>
      <c r="AO19" s="17"/>
      <c r="AP19" s="78"/>
      <c r="AQ19" s="77">
        <f>IF(AP19="－","－",IF(AP19="","",VLOOKUP(AP19,'廃棄物事業経費（市町村）'!$B$7:$C$34,2)))</f>
      </c>
      <c r="AR19" s="17"/>
      <c r="AS19" s="17"/>
      <c r="AT19" s="78"/>
      <c r="AU19" s="77">
        <f>IF(AT19="－","－",IF(AT19="","",VLOOKUP(AT19,'廃棄物事業経費（市町村）'!$B$7:$C$34,2)))</f>
      </c>
      <c r="AV19" s="17"/>
      <c r="AW19" s="17"/>
      <c r="AX19" s="78"/>
      <c r="AY19" s="77">
        <f>IF(AX19="－","－",IF(AX19="","",VLOOKUP(AX19,'廃棄物事業経費（市町村）'!$B$7:$C$34,2)))</f>
      </c>
      <c r="AZ19" s="17"/>
      <c r="BA19" s="17"/>
      <c r="BB19" s="78"/>
      <c r="BC19" s="77">
        <f>IF(BB19="－","－",IF(BB19="","",VLOOKUP(BB19,'廃棄物事業経費（市町村）'!$B$7:$C$34,2)))</f>
      </c>
      <c r="BD19" s="17"/>
      <c r="BE19" s="17"/>
      <c r="BF19" s="78"/>
      <c r="BG19" s="77">
        <f>IF(BF19="－","－",IF(BF19="","",VLOOKUP(BF19,'廃棄物事業経費（市町村）'!$B$7:$C$34,2)))</f>
      </c>
      <c r="BH19" s="17"/>
      <c r="BI19" s="17"/>
      <c r="BJ19" s="78"/>
      <c r="BK19" s="77">
        <f>IF(BJ19="－","－",IF(BJ19="","",VLOOKUP(BJ19,'廃棄物事業経費（市町村）'!$B$7:$C$34,2)))</f>
      </c>
      <c r="BL19" s="17"/>
      <c r="BM19" s="17"/>
      <c r="BN19" s="78"/>
      <c r="BO19" s="77">
        <f>IF(BN19="－","－",IF(BN19="","",VLOOKUP(BN19,'廃棄物事業経費（市町村）'!$B$7:$C$34,2)))</f>
      </c>
      <c r="BP19" s="17"/>
      <c r="BQ19" s="17"/>
      <c r="BR19" s="78"/>
      <c r="BS19" s="77">
        <f>IF(BR19="－","－",IF(BR19="","",VLOOKUP(BR19,'廃棄物事業経費（市町村）'!$B$7:$C$34,2)))</f>
      </c>
      <c r="BT19" s="17"/>
      <c r="BU19" s="17"/>
      <c r="BV19" s="78"/>
      <c r="BW19" s="77">
        <f>IF(BV19="－","－",IF(BV19="","",VLOOKUP(BV19,'廃棄物事業経費（市町村）'!$B$7:$C$34,2)))</f>
      </c>
      <c r="BX19" s="17"/>
      <c r="BY19" s="17"/>
      <c r="BZ19" s="78"/>
      <c r="CA19" s="77">
        <f>IF(BZ19="－","－",IF(BZ19="","",VLOOKUP(BZ19,'廃棄物事業経費（市町村）'!$B$7:$C$34,2)))</f>
      </c>
      <c r="CB19" s="17"/>
      <c r="CC19" s="17"/>
      <c r="CD19" s="78"/>
      <c r="CE19" s="77">
        <f>IF(CD19="－","－",IF(CD19="","",VLOOKUP(CD19,'廃棄物事業経費（市町村）'!$B$7:$C$34,2)))</f>
      </c>
      <c r="CF19" s="17"/>
      <c r="CG19" s="17"/>
      <c r="CH19" s="78"/>
      <c r="CI19" s="77">
        <f>IF(CH19="－","－",IF(CH19="","",VLOOKUP(CH19,'廃棄物事業経費（市町村）'!$B$7:$C$34,2)))</f>
      </c>
      <c r="CJ19" s="17"/>
      <c r="CK19" s="17"/>
      <c r="CL19" s="78"/>
      <c r="CM19" s="77">
        <f>IF(CL19="－","－",IF(CL19="","",VLOOKUP(CL19,'廃棄物事業経費（市町村）'!$B$7:$C$34,2)))</f>
      </c>
      <c r="CN19" s="17"/>
      <c r="CO19" s="17"/>
      <c r="CP19" s="78"/>
      <c r="CQ19" s="77">
        <f>IF(CP19="－","－",IF(CP19="","",VLOOKUP(CP19,'廃棄物事業経費（市町村）'!$B$7:$C$34,2)))</f>
      </c>
      <c r="CR19" s="17"/>
      <c r="CS19" s="17"/>
      <c r="CT19" s="78"/>
      <c r="CU19" s="77">
        <f>IF(CT19="－","－",IF(CT19="","",VLOOKUP(CT19,'廃棄物事業経費（市町村）'!$B$7:$C$34,2)))</f>
      </c>
      <c r="CV19" s="17"/>
      <c r="CW19" s="17"/>
      <c r="CX19" s="78"/>
      <c r="CY19" s="77">
        <f>IF(CX19="－","－",IF(CX19="","",VLOOKUP(CX19,'廃棄物事業経費（市町村）'!$B$7:$C$34,2)))</f>
      </c>
      <c r="CZ19" s="17"/>
      <c r="DA19" s="17"/>
      <c r="DB19" s="78"/>
      <c r="DC19" s="77">
        <f>IF(DB19="－","－",IF(DB19="","",VLOOKUP(DB19,'廃棄物事業経費（市町村）'!$B$7:$C$34,2)))</f>
      </c>
      <c r="DD19" s="17"/>
      <c r="DE19" s="17"/>
      <c r="DF19" s="78"/>
      <c r="DG19" s="77">
        <f>IF(DF19="－","－",IF(DF19="","",VLOOKUP(DF19,'廃棄物事業経費（市町村）'!$B$7:$C$34,2)))</f>
      </c>
      <c r="DH19" s="17"/>
      <c r="DI19" s="17"/>
      <c r="DJ19" s="78"/>
      <c r="DK19" s="77">
        <f>IF(DJ19="－","－",IF(DJ19="","",VLOOKUP(DJ19,'廃棄物事業経費（市町村）'!$B$7:$C$34,2)))</f>
      </c>
      <c r="DL19" s="17"/>
      <c r="DM19" s="17"/>
      <c r="DN19" s="78"/>
      <c r="DO19" s="77">
        <f>IF(DN19="－","－",IF(DN19="","",VLOOKUP(DN19,'廃棄物事業経費（市町村）'!$B$7:$C$34,2)))</f>
      </c>
      <c r="DP19" s="17"/>
      <c r="DQ19" s="17"/>
      <c r="DR19" s="78"/>
      <c r="DS19" s="77">
        <f>IF(DR19="－","－",IF(DR19="","",VLOOKUP(DR19,'廃棄物事業経費（市町村）'!$B$7:$C$34,2)))</f>
      </c>
      <c r="DT19" s="17"/>
      <c r="DU19" s="17"/>
    </row>
    <row r="20" spans="1:125" ht="13.5">
      <c r="A20" s="74" t="s">
        <v>78</v>
      </c>
      <c r="B20" s="102" t="s">
        <v>242</v>
      </c>
      <c r="C20" s="101" t="s">
        <v>216</v>
      </c>
      <c r="D20" s="17">
        <f t="shared" si="2"/>
        <v>194477</v>
      </c>
      <c r="E20" s="17">
        <f t="shared" si="2"/>
        <v>209151</v>
      </c>
      <c r="F20" s="79" t="s">
        <v>83</v>
      </c>
      <c r="G20" s="77" t="s">
        <v>84</v>
      </c>
      <c r="H20" s="17">
        <v>6688</v>
      </c>
      <c r="I20" s="17">
        <v>109711</v>
      </c>
      <c r="J20" s="79" t="s">
        <v>134</v>
      </c>
      <c r="K20" s="77" t="s">
        <v>199</v>
      </c>
      <c r="L20" s="17">
        <v>1325</v>
      </c>
      <c r="M20" s="17">
        <v>21712</v>
      </c>
      <c r="N20" s="79" t="s">
        <v>135</v>
      </c>
      <c r="O20" s="77" t="s">
        <v>136</v>
      </c>
      <c r="P20" s="17">
        <v>48190</v>
      </c>
      <c r="Q20" s="17">
        <v>14584</v>
      </c>
      <c r="R20" s="79" t="s">
        <v>137</v>
      </c>
      <c r="S20" s="77" t="s">
        <v>138</v>
      </c>
      <c r="T20" s="17">
        <v>41813</v>
      </c>
      <c r="U20" s="17">
        <v>9706</v>
      </c>
      <c r="V20" s="79" t="s">
        <v>139</v>
      </c>
      <c r="W20" s="77" t="s">
        <v>140</v>
      </c>
      <c r="X20" s="17">
        <v>2205</v>
      </c>
      <c r="Y20" s="17">
        <v>25176</v>
      </c>
      <c r="Z20" s="79" t="s">
        <v>10</v>
      </c>
      <c r="AA20" s="77" t="s">
        <v>11</v>
      </c>
      <c r="AB20" s="17">
        <v>94256</v>
      </c>
      <c r="AC20" s="17">
        <v>28262</v>
      </c>
      <c r="AD20" s="79" t="s">
        <v>12</v>
      </c>
      <c r="AE20" s="77" t="s">
        <v>13</v>
      </c>
      <c r="AF20" s="17"/>
      <c r="AG20" s="17"/>
      <c r="AH20" s="78"/>
      <c r="AI20" s="77">
        <f>IF(AH20="－","－",IF(AH20="","",VLOOKUP(AH20,'廃棄物事業経費（市町村）'!$B$7:$C$34,2)))</f>
      </c>
      <c r="AJ20" s="17"/>
      <c r="AK20" s="17"/>
      <c r="AL20" s="78"/>
      <c r="AM20" s="77">
        <f>IF(AL20="－","－",IF(AL20="","",VLOOKUP(AL20,'廃棄物事業経費（市町村）'!$B$7:$C$34,2)))</f>
      </c>
      <c r="AN20" s="17"/>
      <c r="AO20" s="17"/>
      <c r="AP20" s="78"/>
      <c r="AQ20" s="77">
        <f>IF(AP20="－","－",IF(AP20="","",VLOOKUP(AP20,'廃棄物事業経費（市町村）'!$B$7:$C$34,2)))</f>
      </c>
      <c r="AR20" s="17"/>
      <c r="AS20" s="17"/>
      <c r="AT20" s="78"/>
      <c r="AU20" s="77">
        <f>IF(AT20="－","－",IF(AT20="","",VLOOKUP(AT20,'廃棄物事業経費（市町村）'!$B$7:$C$34,2)))</f>
      </c>
      <c r="AV20" s="17"/>
      <c r="AW20" s="17"/>
      <c r="AX20" s="78"/>
      <c r="AY20" s="77">
        <f>IF(AX20="－","－",IF(AX20="","",VLOOKUP(AX20,'廃棄物事業経費（市町村）'!$B$7:$C$34,2)))</f>
      </c>
      <c r="AZ20" s="17"/>
      <c r="BA20" s="17"/>
      <c r="BB20" s="78"/>
      <c r="BC20" s="77">
        <f>IF(BB20="－","－",IF(BB20="","",VLOOKUP(BB20,'廃棄物事業経費（市町村）'!$B$7:$C$34,2)))</f>
      </c>
      <c r="BD20" s="17"/>
      <c r="BE20" s="17"/>
      <c r="BF20" s="78"/>
      <c r="BG20" s="77">
        <f>IF(BF20="－","－",IF(BF20="","",VLOOKUP(BF20,'廃棄物事業経費（市町村）'!$B$7:$C$34,2)))</f>
      </c>
      <c r="BH20" s="17"/>
      <c r="BI20" s="17"/>
      <c r="BJ20" s="78"/>
      <c r="BK20" s="77">
        <f>IF(BJ20="－","－",IF(BJ20="","",VLOOKUP(BJ20,'廃棄物事業経費（市町村）'!$B$7:$C$34,2)))</f>
      </c>
      <c r="BL20" s="17"/>
      <c r="BM20" s="17"/>
      <c r="BN20" s="78"/>
      <c r="BO20" s="77">
        <f>IF(BN20="－","－",IF(BN20="","",VLOOKUP(BN20,'廃棄物事業経費（市町村）'!$B$7:$C$34,2)))</f>
      </c>
      <c r="BP20" s="17"/>
      <c r="BQ20" s="17"/>
      <c r="BR20" s="78"/>
      <c r="BS20" s="77">
        <f>IF(BR20="－","－",IF(BR20="","",VLOOKUP(BR20,'廃棄物事業経費（市町村）'!$B$7:$C$34,2)))</f>
      </c>
      <c r="BT20" s="17"/>
      <c r="BU20" s="17"/>
      <c r="BV20" s="78"/>
      <c r="BW20" s="77">
        <f>IF(BV20="－","－",IF(BV20="","",VLOOKUP(BV20,'廃棄物事業経費（市町村）'!$B$7:$C$34,2)))</f>
      </c>
      <c r="BX20" s="17"/>
      <c r="BY20" s="17"/>
      <c r="BZ20" s="78"/>
      <c r="CA20" s="77">
        <f>IF(BZ20="－","－",IF(BZ20="","",VLOOKUP(BZ20,'廃棄物事業経費（市町村）'!$B$7:$C$34,2)))</f>
      </c>
      <c r="CB20" s="17"/>
      <c r="CC20" s="17"/>
      <c r="CD20" s="78"/>
      <c r="CE20" s="77">
        <f>IF(CD20="－","－",IF(CD20="","",VLOOKUP(CD20,'廃棄物事業経費（市町村）'!$B$7:$C$34,2)))</f>
      </c>
      <c r="CF20" s="17"/>
      <c r="CG20" s="17"/>
      <c r="CH20" s="78"/>
      <c r="CI20" s="77">
        <f>IF(CH20="－","－",IF(CH20="","",VLOOKUP(CH20,'廃棄物事業経費（市町村）'!$B$7:$C$34,2)))</f>
      </c>
      <c r="CJ20" s="17"/>
      <c r="CK20" s="17"/>
      <c r="CL20" s="78"/>
      <c r="CM20" s="77">
        <f>IF(CL20="－","－",IF(CL20="","",VLOOKUP(CL20,'廃棄物事業経費（市町村）'!$B$7:$C$34,2)))</f>
      </c>
      <c r="CN20" s="17"/>
      <c r="CO20" s="17"/>
      <c r="CP20" s="78"/>
      <c r="CQ20" s="77">
        <f>IF(CP20="－","－",IF(CP20="","",VLOOKUP(CP20,'廃棄物事業経費（市町村）'!$B$7:$C$34,2)))</f>
      </c>
      <c r="CR20" s="17"/>
      <c r="CS20" s="17"/>
      <c r="CT20" s="78"/>
      <c r="CU20" s="77">
        <f>IF(CT20="－","－",IF(CT20="","",VLOOKUP(CT20,'廃棄物事業経費（市町村）'!$B$7:$C$34,2)))</f>
      </c>
      <c r="CV20" s="17"/>
      <c r="CW20" s="17"/>
      <c r="CX20" s="78"/>
      <c r="CY20" s="77">
        <f>IF(CX20="－","－",IF(CX20="","",VLOOKUP(CX20,'廃棄物事業経費（市町村）'!$B$7:$C$34,2)))</f>
      </c>
      <c r="CZ20" s="17"/>
      <c r="DA20" s="17"/>
      <c r="DB20" s="78"/>
      <c r="DC20" s="77">
        <f>IF(DB20="－","－",IF(DB20="","",VLOOKUP(DB20,'廃棄物事業経費（市町村）'!$B$7:$C$34,2)))</f>
      </c>
      <c r="DD20" s="17"/>
      <c r="DE20" s="17"/>
      <c r="DF20" s="78"/>
      <c r="DG20" s="77">
        <f>IF(DF20="－","－",IF(DF20="","",VLOOKUP(DF20,'廃棄物事業経費（市町村）'!$B$7:$C$34,2)))</f>
      </c>
      <c r="DH20" s="17"/>
      <c r="DI20" s="17"/>
      <c r="DJ20" s="78"/>
      <c r="DK20" s="77">
        <f>IF(DJ20="－","－",IF(DJ20="","",VLOOKUP(DJ20,'廃棄物事業経費（市町村）'!$B$7:$C$34,2)))</f>
      </c>
      <c r="DL20" s="17"/>
      <c r="DM20" s="17"/>
      <c r="DN20" s="78"/>
      <c r="DO20" s="77">
        <f>IF(DN20="－","－",IF(DN20="","",VLOOKUP(DN20,'廃棄物事業経費（市町村）'!$B$7:$C$34,2)))</f>
      </c>
      <c r="DP20" s="17"/>
      <c r="DQ20" s="17"/>
      <c r="DR20" s="78"/>
      <c r="DS20" s="77">
        <f>IF(DR20="－","－",IF(DR20="","",VLOOKUP(DR20,'廃棄物事業経費（市町村）'!$B$7:$C$34,2)))</f>
      </c>
      <c r="DT20" s="17"/>
      <c r="DU20" s="17"/>
    </row>
    <row r="21" spans="1:125" ht="13.5">
      <c r="A21" s="74" t="s">
        <v>78</v>
      </c>
      <c r="B21" s="102" t="s">
        <v>243</v>
      </c>
      <c r="C21" s="101" t="s">
        <v>217</v>
      </c>
      <c r="D21" s="17">
        <f t="shared" si="2"/>
        <v>238003</v>
      </c>
      <c r="E21" s="17">
        <f t="shared" si="2"/>
        <v>0</v>
      </c>
      <c r="F21" s="79" t="s">
        <v>185</v>
      </c>
      <c r="G21" s="77" t="s">
        <v>186</v>
      </c>
      <c r="H21" s="17">
        <v>167230</v>
      </c>
      <c r="I21" s="17"/>
      <c r="J21" s="79" t="s">
        <v>91</v>
      </c>
      <c r="K21" s="77" t="s">
        <v>92</v>
      </c>
      <c r="L21" s="17">
        <v>28309</v>
      </c>
      <c r="M21" s="17"/>
      <c r="N21" s="79" t="s">
        <v>182</v>
      </c>
      <c r="O21" s="77" t="s">
        <v>274</v>
      </c>
      <c r="P21" s="17">
        <v>32733</v>
      </c>
      <c r="Q21" s="17"/>
      <c r="R21" s="79" t="s">
        <v>180</v>
      </c>
      <c r="S21" s="77" t="s">
        <v>181</v>
      </c>
      <c r="T21" s="17">
        <v>9731</v>
      </c>
      <c r="U21" s="17"/>
      <c r="V21" s="78"/>
      <c r="W21" s="77">
        <f>IF(V21="－","－",IF(V21="","",VLOOKUP(V21,'廃棄物事業経費（市町村）'!$B$7:$C$34,2)))</f>
      </c>
      <c r="X21" s="17"/>
      <c r="Y21" s="17"/>
      <c r="Z21" s="78"/>
      <c r="AA21" s="77">
        <f>IF(Z21="－","－",IF(Z21="","",VLOOKUP(Z21,'廃棄物事業経費（市町村）'!$B$7:$C$34,2)))</f>
      </c>
      <c r="AB21" s="17"/>
      <c r="AC21" s="17"/>
      <c r="AD21" s="78"/>
      <c r="AE21" s="77">
        <f>IF(AD21="－","－",IF(AD21="","",VLOOKUP(AD21,'廃棄物事業経費（市町村）'!$B$7:$C$34,2)))</f>
      </c>
      <c r="AF21" s="17"/>
      <c r="AG21" s="17"/>
      <c r="AH21" s="78"/>
      <c r="AI21" s="77">
        <f>IF(AH21="－","－",IF(AH21="","",VLOOKUP(AH21,'廃棄物事業経費（市町村）'!$B$7:$C$34,2)))</f>
      </c>
      <c r="AJ21" s="17"/>
      <c r="AK21" s="17"/>
      <c r="AL21" s="78"/>
      <c r="AM21" s="77">
        <f>IF(AL21="－","－",IF(AL21="","",VLOOKUP(AL21,'廃棄物事業経費（市町村）'!$B$7:$C$34,2)))</f>
      </c>
      <c r="AN21" s="17"/>
      <c r="AO21" s="17"/>
      <c r="AP21" s="78"/>
      <c r="AQ21" s="77">
        <f>IF(AP21="－","－",IF(AP21="","",VLOOKUP(AP21,'廃棄物事業経費（市町村）'!$B$7:$C$34,2)))</f>
      </c>
      <c r="AR21" s="17"/>
      <c r="AS21" s="17"/>
      <c r="AT21" s="78"/>
      <c r="AU21" s="77">
        <f>IF(AT21="－","－",IF(AT21="","",VLOOKUP(AT21,'廃棄物事業経費（市町村）'!$B$7:$C$34,2)))</f>
      </c>
      <c r="AV21" s="17"/>
      <c r="AW21" s="17"/>
      <c r="AX21" s="78"/>
      <c r="AY21" s="77">
        <f>IF(AX21="－","－",IF(AX21="","",VLOOKUP(AX21,'廃棄物事業経費（市町村）'!$B$7:$C$34,2)))</f>
      </c>
      <c r="AZ21" s="17"/>
      <c r="BA21" s="17"/>
      <c r="BB21" s="78"/>
      <c r="BC21" s="77">
        <f>IF(BB21="－","－",IF(BB21="","",VLOOKUP(BB21,'廃棄物事業経費（市町村）'!$B$7:$C$34,2)))</f>
      </c>
      <c r="BD21" s="17"/>
      <c r="BE21" s="17"/>
      <c r="BF21" s="78"/>
      <c r="BG21" s="77">
        <f>IF(BF21="－","－",IF(BF21="","",VLOOKUP(BF21,'廃棄物事業経費（市町村）'!$B$7:$C$34,2)))</f>
      </c>
      <c r="BH21" s="17"/>
      <c r="BI21" s="17"/>
      <c r="BJ21" s="78"/>
      <c r="BK21" s="77">
        <f>IF(BJ21="－","－",IF(BJ21="","",VLOOKUP(BJ21,'廃棄物事業経費（市町村）'!$B$7:$C$34,2)))</f>
      </c>
      <c r="BL21" s="17"/>
      <c r="BM21" s="17"/>
      <c r="BN21" s="78"/>
      <c r="BO21" s="77">
        <f>IF(BN21="－","－",IF(BN21="","",VLOOKUP(BN21,'廃棄物事業経費（市町村）'!$B$7:$C$34,2)))</f>
      </c>
      <c r="BP21" s="17"/>
      <c r="BQ21" s="17"/>
      <c r="BR21" s="78"/>
      <c r="BS21" s="77">
        <f>IF(BR21="－","－",IF(BR21="","",VLOOKUP(BR21,'廃棄物事業経費（市町村）'!$B$7:$C$34,2)))</f>
      </c>
      <c r="BT21" s="17"/>
      <c r="BU21" s="17"/>
      <c r="BV21" s="78"/>
      <c r="BW21" s="77">
        <f>IF(BV21="－","－",IF(BV21="","",VLOOKUP(BV21,'廃棄物事業経費（市町村）'!$B$7:$C$34,2)))</f>
      </c>
      <c r="BX21" s="17"/>
      <c r="BY21" s="17"/>
      <c r="BZ21" s="78"/>
      <c r="CA21" s="77">
        <f>IF(BZ21="－","－",IF(BZ21="","",VLOOKUP(BZ21,'廃棄物事業経費（市町村）'!$B$7:$C$34,2)))</f>
      </c>
      <c r="CB21" s="17"/>
      <c r="CC21" s="17"/>
      <c r="CD21" s="78"/>
      <c r="CE21" s="77">
        <f>IF(CD21="－","－",IF(CD21="","",VLOOKUP(CD21,'廃棄物事業経費（市町村）'!$B$7:$C$34,2)))</f>
      </c>
      <c r="CF21" s="17"/>
      <c r="CG21" s="17"/>
      <c r="CH21" s="78"/>
      <c r="CI21" s="77">
        <f>IF(CH21="－","－",IF(CH21="","",VLOOKUP(CH21,'廃棄物事業経費（市町村）'!$B$7:$C$34,2)))</f>
      </c>
      <c r="CJ21" s="17"/>
      <c r="CK21" s="17"/>
      <c r="CL21" s="78"/>
      <c r="CM21" s="77">
        <f>IF(CL21="－","－",IF(CL21="","",VLOOKUP(CL21,'廃棄物事業経費（市町村）'!$B$7:$C$34,2)))</f>
      </c>
      <c r="CN21" s="17"/>
      <c r="CO21" s="17"/>
      <c r="CP21" s="78"/>
      <c r="CQ21" s="77">
        <f>IF(CP21="－","－",IF(CP21="","",VLOOKUP(CP21,'廃棄物事業経費（市町村）'!$B$7:$C$34,2)))</f>
      </c>
      <c r="CR21" s="17"/>
      <c r="CS21" s="17"/>
      <c r="CT21" s="78"/>
      <c r="CU21" s="77">
        <f>IF(CT21="－","－",IF(CT21="","",VLOOKUP(CT21,'廃棄物事業経費（市町村）'!$B$7:$C$34,2)))</f>
      </c>
      <c r="CV21" s="17"/>
      <c r="CW21" s="17"/>
      <c r="CX21" s="78"/>
      <c r="CY21" s="77">
        <f>IF(CX21="－","－",IF(CX21="","",VLOOKUP(CX21,'廃棄物事業経費（市町村）'!$B$7:$C$34,2)))</f>
      </c>
      <c r="CZ21" s="17"/>
      <c r="DA21" s="17"/>
      <c r="DB21" s="78"/>
      <c r="DC21" s="77">
        <f>IF(DB21="－","－",IF(DB21="","",VLOOKUP(DB21,'廃棄物事業経費（市町村）'!$B$7:$C$34,2)))</f>
      </c>
      <c r="DD21" s="17"/>
      <c r="DE21" s="17"/>
      <c r="DF21" s="78"/>
      <c r="DG21" s="77">
        <f>IF(DF21="－","－",IF(DF21="","",VLOOKUP(DF21,'廃棄物事業経費（市町村）'!$B$7:$C$34,2)))</f>
      </c>
      <c r="DH21" s="17"/>
      <c r="DI21" s="17"/>
      <c r="DJ21" s="78"/>
      <c r="DK21" s="77">
        <f>IF(DJ21="－","－",IF(DJ21="","",VLOOKUP(DJ21,'廃棄物事業経費（市町村）'!$B$7:$C$34,2)))</f>
      </c>
      <c r="DL21" s="17"/>
      <c r="DM21" s="17"/>
      <c r="DN21" s="78"/>
      <c r="DO21" s="77">
        <f>IF(DN21="－","－",IF(DN21="","",VLOOKUP(DN21,'廃棄物事業経費（市町村）'!$B$7:$C$34,2)))</f>
      </c>
      <c r="DP21" s="17"/>
      <c r="DQ21" s="17"/>
      <c r="DR21" s="78"/>
      <c r="DS21" s="77">
        <f>IF(DR21="－","－",IF(DR21="","",VLOOKUP(DR21,'廃棄物事業経費（市町村）'!$B$7:$C$34,2)))</f>
      </c>
      <c r="DT21" s="17"/>
      <c r="DU21" s="17"/>
    </row>
    <row r="22" spans="1:125" ht="13.5">
      <c r="A22" s="74" t="s">
        <v>78</v>
      </c>
      <c r="B22" s="102" t="s">
        <v>244</v>
      </c>
      <c r="C22" s="101" t="s">
        <v>218</v>
      </c>
      <c r="D22" s="17">
        <f t="shared" si="2"/>
        <v>216397</v>
      </c>
      <c r="E22" s="17">
        <f t="shared" si="2"/>
        <v>117456</v>
      </c>
      <c r="F22" s="79" t="s">
        <v>12</v>
      </c>
      <c r="G22" s="77" t="s">
        <v>13</v>
      </c>
      <c r="H22" s="17">
        <v>216397</v>
      </c>
      <c r="I22" s="17">
        <v>117456</v>
      </c>
      <c r="J22" s="78"/>
      <c r="K22" s="77">
        <f>IF(J22="－","－",IF(J22="","",VLOOKUP(J22,'廃棄物事業経費（市町村）'!$B$7:$C$34,2)))</f>
      </c>
      <c r="L22" s="17"/>
      <c r="M22" s="17"/>
      <c r="N22" s="78"/>
      <c r="O22" s="77">
        <f>IF(N22="－","－",IF(N22="","",VLOOKUP(N22,'廃棄物事業経費（市町村）'!$B$7:$C$34,2)))</f>
      </c>
      <c r="P22" s="17"/>
      <c r="Q22" s="17"/>
      <c r="R22" s="78"/>
      <c r="S22" s="77">
        <f>IF(R22="－","－",IF(R22="","",VLOOKUP(R22,'廃棄物事業経費（市町村）'!$B$7:$C$34,2)))</f>
      </c>
      <c r="T22" s="17"/>
      <c r="U22" s="17"/>
      <c r="V22" s="78"/>
      <c r="W22" s="77">
        <f>IF(V22="－","－",IF(V22="","",VLOOKUP(V22,'廃棄物事業経費（市町村）'!$B$7:$C$34,2)))</f>
      </c>
      <c r="X22" s="17"/>
      <c r="Y22" s="17"/>
      <c r="Z22" s="78"/>
      <c r="AA22" s="77">
        <f>IF(Z22="－","－",IF(Z22="","",VLOOKUP(Z22,'廃棄物事業経費（市町村）'!$B$7:$C$34,2)))</f>
      </c>
      <c r="AB22" s="17"/>
      <c r="AC22" s="17"/>
      <c r="AD22" s="78"/>
      <c r="AE22" s="77">
        <f>IF(AD22="－","－",IF(AD22="","",VLOOKUP(AD22,'廃棄物事業経費（市町村）'!$B$7:$C$34,2)))</f>
      </c>
      <c r="AF22" s="17"/>
      <c r="AG22" s="17"/>
      <c r="AH22" s="78"/>
      <c r="AI22" s="77">
        <f>IF(AH22="－","－",IF(AH22="","",VLOOKUP(AH22,'廃棄物事業経費（市町村）'!$B$7:$C$34,2)))</f>
      </c>
      <c r="AJ22" s="17"/>
      <c r="AK22" s="17"/>
      <c r="AL22" s="78"/>
      <c r="AM22" s="77">
        <f>IF(AL22="－","－",IF(AL22="","",VLOOKUP(AL22,'廃棄物事業経費（市町村）'!$B$7:$C$34,2)))</f>
      </c>
      <c r="AN22" s="17"/>
      <c r="AO22" s="17"/>
      <c r="AP22" s="78"/>
      <c r="AQ22" s="77">
        <f>IF(AP22="－","－",IF(AP22="","",VLOOKUP(AP22,'廃棄物事業経費（市町村）'!$B$7:$C$34,2)))</f>
      </c>
      <c r="AR22" s="17"/>
      <c r="AS22" s="17"/>
      <c r="AT22" s="78"/>
      <c r="AU22" s="77">
        <f>IF(AT22="－","－",IF(AT22="","",VLOOKUP(AT22,'廃棄物事業経費（市町村）'!$B$7:$C$34,2)))</f>
      </c>
      <c r="AV22" s="17"/>
      <c r="AW22" s="17"/>
      <c r="AX22" s="78"/>
      <c r="AY22" s="77">
        <f>IF(AX22="－","－",IF(AX22="","",VLOOKUP(AX22,'廃棄物事業経費（市町村）'!$B$7:$C$34,2)))</f>
      </c>
      <c r="AZ22" s="17"/>
      <c r="BA22" s="17"/>
      <c r="BB22" s="78"/>
      <c r="BC22" s="77">
        <f>IF(BB22="－","－",IF(BB22="","",VLOOKUP(BB22,'廃棄物事業経費（市町村）'!$B$7:$C$34,2)))</f>
      </c>
      <c r="BD22" s="17"/>
      <c r="BE22" s="17"/>
      <c r="BF22" s="78"/>
      <c r="BG22" s="77">
        <f>IF(BF22="－","－",IF(BF22="","",VLOOKUP(BF22,'廃棄物事業経費（市町村）'!$B$7:$C$34,2)))</f>
      </c>
      <c r="BH22" s="17"/>
      <c r="BI22" s="17"/>
      <c r="BJ22" s="78"/>
      <c r="BK22" s="77">
        <f>IF(BJ22="－","－",IF(BJ22="","",VLOOKUP(BJ22,'廃棄物事業経費（市町村）'!$B$7:$C$34,2)))</f>
      </c>
      <c r="BL22" s="17"/>
      <c r="BM22" s="17"/>
      <c r="BN22" s="78"/>
      <c r="BO22" s="77">
        <f>IF(BN22="－","－",IF(BN22="","",VLOOKUP(BN22,'廃棄物事業経費（市町村）'!$B$7:$C$34,2)))</f>
      </c>
      <c r="BP22" s="17"/>
      <c r="BQ22" s="17"/>
      <c r="BR22" s="78"/>
      <c r="BS22" s="77">
        <f>IF(BR22="－","－",IF(BR22="","",VLOOKUP(BR22,'廃棄物事業経費（市町村）'!$B$7:$C$34,2)))</f>
      </c>
      <c r="BT22" s="17"/>
      <c r="BU22" s="17"/>
      <c r="BV22" s="78"/>
      <c r="BW22" s="77">
        <f>IF(BV22="－","－",IF(BV22="","",VLOOKUP(BV22,'廃棄物事業経費（市町村）'!$B$7:$C$34,2)))</f>
      </c>
      <c r="BX22" s="17"/>
      <c r="BY22" s="17"/>
      <c r="BZ22" s="78"/>
      <c r="CA22" s="77">
        <f>IF(BZ22="－","－",IF(BZ22="","",VLOOKUP(BZ22,'廃棄物事業経費（市町村）'!$B$7:$C$34,2)))</f>
      </c>
      <c r="CB22" s="17"/>
      <c r="CC22" s="17"/>
      <c r="CD22" s="78"/>
      <c r="CE22" s="77">
        <f>IF(CD22="－","－",IF(CD22="","",VLOOKUP(CD22,'廃棄物事業経費（市町村）'!$B$7:$C$34,2)))</f>
      </c>
      <c r="CF22" s="17"/>
      <c r="CG22" s="17"/>
      <c r="CH22" s="78"/>
      <c r="CI22" s="77">
        <f>IF(CH22="－","－",IF(CH22="","",VLOOKUP(CH22,'廃棄物事業経費（市町村）'!$B$7:$C$34,2)))</f>
      </c>
      <c r="CJ22" s="17"/>
      <c r="CK22" s="17"/>
      <c r="CL22" s="78"/>
      <c r="CM22" s="77">
        <f>IF(CL22="－","－",IF(CL22="","",VLOOKUP(CL22,'廃棄物事業経費（市町村）'!$B$7:$C$34,2)))</f>
      </c>
      <c r="CN22" s="17"/>
      <c r="CO22" s="17"/>
      <c r="CP22" s="78"/>
      <c r="CQ22" s="77">
        <f>IF(CP22="－","－",IF(CP22="","",VLOOKUP(CP22,'廃棄物事業経費（市町村）'!$B$7:$C$34,2)))</f>
      </c>
      <c r="CR22" s="17"/>
      <c r="CS22" s="17"/>
      <c r="CT22" s="78"/>
      <c r="CU22" s="77">
        <f>IF(CT22="－","－",IF(CT22="","",VLOOKUP(CT22,'廃棄物事業経費（市町村）'!$B$7:$C$34,2)))</f>
      </c>
      <c r="CV22" s="17"/>
      <c r="CW22" s="17"/>
      <c r="CX22" s="78"/>
      <c r="CY22" s="77">
        <f>IF(CX22="－","－",IF(CX22="","",VLOOKUP(CX22,'廃棄物事業経費（市町村）'!$B$7:$C$34,2)))</f>
      </c>
      <c r="CZ22" s="17"/>
      <c r="DA22" s="17"/>
      <c r="DB22" s="78"/>
      <c r="DC22" s="77">
        <f>IF(DB22="－","－",IF(DB22="","",VLOOKUP(DB22,'廃棄物事業経費（市町村）'!$B$7:$C$34,2)))</f>
      </c>
      <c r="DD22" s="17"/>
      <c r="DE22" s="17"/>
      <c r="DF22" s="78"/>
      <c r="DG22" s="77">
        <f>IF(DF22="－","－",IF(DF22="","",VLOOKUP(DF22,'廃棄物事業経費（市町村）'!$B$7:$C$34,2)))</f>
      </c>
      <c r="DH22" s="17"/>
      <c r="DI22" s="17"/>
      <c r="DJ22" s="78"/>
      <c r="DK22" s="77">
        <f>IF(DJ22="－","－",IF(DJ22="","",VLOOKUP(DJ22,'廃棄物事業経費（市町村）'!$B$7:$C$34,2)))</f>
      </c>
      <c r="DL22" s="17"/>
      <c r="DM22" s="17"/>
      <c r="DN22" s="78"/>
      <c r="DO22" s="77">
        <f>IF(DN22="－","－",IF(DN22="","",VLOOKUP(DN22,'廃棄物事業経費（市町村）'!$B$7:$C$34,2)))</f>
      </c>
      <c r="DP22" s="17"/>
      <c r="DQ22" s="17"/>
      <c r="DR22" s="78"/>
      <c r="DS22" s="77">
        <f>IF(DR22="－","－",IF(DR22="","",VLOOKUP(DR22,'廃棄物事業経費（市町村）'!$B$7:$C$34,2)))</f>
      </c>
      <c r="DT22" s="17"/>
      <c r="DU22" s="17"/>
    </row>
    <row r="23" spans="1:125" ht="13.5">
      <c r="A23" s="115" t="s">
        <v>200</v>
      </c>
      <c r="B23" s="115"/>
      <c r="C23" s="115"/>
      <c r="D23" s="17">
        <f>SUM(D7:D22)</f>
        <v>2825754</v>
      </c>
      <c r="E23" s="17">
        <f>SUM(E7:E22)</f>
        <v>1940227</v>
      </c>
      <c r="F23" s="79" t="s">
        <v>245</v>
      </c>
      <c r="G23" s="100" t="s">
        <v>127</v>
      </c>
      <c r="H23" s="17">
        <f>SUM(H7:H22)</f>
        <v>2382378</v>
      </c>
      <c r="I23" s="17">
        <f>SUM(I7:I22)</f>
        <v>1505725</v>
      </c>
      <c r="J23" s="79" t="s">
        <v>245</v>
      </c>
      <c r="K23" s="100" t="s">
        <v>127</v>
      </c>
      <c r="L23" s="17">
        <f>SUM(L7:L22)</f>
        <v>182760</v>
      </c>
      <c r="M23" s="17">
        <f>SUM(M7:M22)</f>
        <v>269373</v>
      </c>
      <c r="N23" s="79" t="s">
        <v>245</v>
      </c>
      <c r="O23" s="100" t="s">
        <v>127</v>
      </c>
      <c r="P23" s="17">
        <f>SUM(P7:P22)</f>
        <v>112611</v>
      </c>
      <c r="Q23" s="17">
        <f>SUM(Q7:Q22)</f>
        <v>65439</v>
      </c>
      <c r="R23" s="79" t="s">
        <v>245</v>
      </c>
      <c r="S23" s="100" t="s">
        <v>127</v>
      </c>
      <c r="T23" s="17">
        <f>SUM(T7:T22)</f>
        <v>51544</v>
      </c>
      <c r="U23" s="17">
        <f>SUM(U7:U22)</f>
        <v>44312</v>
      </c>
      <c r="V23" s="79" t="s">
        <v>245</v>
      </c>
      <c r="W23" s="100" t="s">
        <v>127</v>
      </c>
      <c r="X23" s="17">
        <f>SUM(X7:X22)</f>
        <v>2205</v>
      </c>
      <c r="Y23" s="17">
        <f>SUM(Y7:Y22)</f>
        <v>27116</v>
      </c>
      <c r="Z23" s="79" t="s">
        <v>245</v>
      </c>
      <c r="AA23" s="100" t="s">
        <v>127</v>
      </c>
      <c r="AB23" s="17">
        <f>SUM(AB7:AB22)</f>
        <v>94256</v>
      </c>
      <c r="AC23" s="17">
        <f>SUM(AC7:AC22)</f>
        <v>28262</v>
      </c>
      <c r="AD23" s="79" t="s">
        <v>245</v>
      </c>
      <c r="AE23" s="100" t="s">
        <v>127</v>
      </c>
      <c r="AF23" s="17">
        <f>SUM(AF7:AF22)</f>
        <v>0</v>
      </c>
      <c r="AG23" s="17">
        <f>SUM(AG7:AG22)</f>
        <v>0</v>
      </c>
      <c r="AH23" s="79" t="s">
        <v>245</v>
      </c>
      <c r="AI23" s="100" t="s">
        <v>127</v>
      </c>
      <c r="AJ23" s="17">
        <f>SUM(AJ7:AJ22)</f>
        <v>0</v>
      </c>
      <c r="AK23" s="17">
        <f>SUM(AK7:AK22)</f>
        <v>0</v>
      </c>
      <c r="AL23" s="79" t="s">
        <v>245</v>
      </c>
      <c r="AM23" s="100" t="s">
        <v>127</v>
      </c>
      <c r="AN23" s="17">
        <f>SUM(AN7:AN22)</f>
        <v>0</v>
      </c>
      <c r="AO23" s="17">
        <f>SUM(AO7:AO22)</f>
        <v>0</v>
      </c>
      <c r="AP23" s="79" t="s">
        <v>245</v>
      </c>
      <c r="AQ23" s="100" t="s">
        <v>127</v>
      </c>
      <c r="AR23" s="17">
        <f>SUM(AR7:AR22)</f>
        <v>0</v>
      </c>
      <c r="AS23" s="17">
        <f>SUM(AS7:AS22)</f>
        <v>0</v>
      </c>
      <c r="AT23" s="79" t="s">
        <v>245</v>
      </c>
      <c r="AU23" s="100" t="s">
        <v>127</v>
      </c>
      <c r="AV23" s="17">
        <f>SUM(AV7:AV22)</f>
        <v>0</v>
      </c>
      <c r="AW23" s="17">
        <f>SUM(AW7:AW22)</f>
        <v>0</v>
      </c>
      <c r="AX23" s="79" t="s">
        <v>245</v>
      </c>
      <c r="AY23" s="100" t="s">
        <v>127</v>
      </c>
      <c r="AZ23" s="17">
        <f>SUM(AZ7:AZ22)</f>
        <v>0</v>
      </c>
      <c r="BA23" s="17">
        <f>SUM(BA7:BA22)</f>
        <v>0</v>
      </c>
      <c r="BB23" s="79" t="s">
        <v>245</v>
      </c>
      <c r="BC23" s="100" t="s">
        <v>127</v>
      </c>
      <c r="BD23" s="17">
        <f>SUM(BD7:BD22)</f>
        <v>0</v>
      </c>
      <c r="BE23" s="17">
        <f>SUM(BE7:BE22)</f>
        <v>0</v>
      </c>
      <c r="BF23" s="79" t="s">
        <v>245</v>
      </c>
      <c r="BG23" s="100" t="s">
        <v>127</v>
      </c>
      <c r="BH23" s="17">
        <f>SUM(BH7:BH22)</f>
        <v>0</v>
      </c>
      <c r="BI23" s="17">
        <f>SUM(BI7:BI22)</f>
        <v>0</v>
      </c>
      <c r="BJ23" s="79" t="s">
        <v>245</v>
      </c>
      <c r="BK23" s="100" t="s">
        <v>127</v>
      </c>
      <c r="BL23" s="17">
        <f>SUM(BL7:BL22)</f>
        <v>0</v>
      </c>
      <c r="BM23" s="17">
        <f>SUM(BM7:BM22)</f>
        <v>0</v>
      </c>
      <c r="BN23" s="79" t="s">
        <v>245</v>
      </c>
      <c r="BO23" s="100" t="s">
        <v>127</v>
      </c>
      <c r="BP23" s="17">
        <f>SUM(BP7:BP22)</f>
        <v>0</v>
      </c>
      <c r="BQ23" s="17">
        <f>SUM(BQ7:BQ22)</f>
        <v>0</v>
      </c>
      <c r="BR23" s="79" t="s">
        <v>245</v>
      </c>
      <c r="BS23" s="100" t="s">
        <v>127</v>
      </c>
      <c r="BT23" s="17">
        <f>SUM(BT7:BT22)</f>
        <v>0</v>
      </c>
      <c r="BU23" s="17">
        <f>SUM(BU7:BU22)</f>
        <v>0</v>
      </c>
      <c r="BV23" s="79" t="s">
        <v>245</v>
      </c>
      <c r="BW23" s="100" t="s">
        <v>127</v>
      </c>
      <c r="BX23" s="17">
        <f>SUM(BX7:BX22)</f>
        <v>0</v>
      </c>
      <c r="BY23" s="17">
        <f>SUM(BY7:BY22)</f>
        <v>0</v>
      </c>
      <c r="BZ23" s="79" t="s">
        <v>245</v>
      </c>
      <c r="CA23" s="100" t="s">
        <v>127</v>
      </c>
      <c r="CB23" s="17">
        <f>SUM(CB7:CB22)</f>
        <v>0</v>
      </c>
      <c r="CC23" s="17">
        <f>SUM(CC7:CC22)</f>
        <v>0</v>
      </c>
      <c r="CD23" s="79" t="s">
        <v>245</v>
      </c>
      <c r="CE23" s="100" t="s">
        <v>127</v>
      </c>
      <c r="CF23" s="17">
        <f>SUM(CF7:CF22)</f>
        <v>0</v>
      </c>
      <c r="CG23" s="17">
        <f>SUM(CG7:CG22)</f>
        <v>0</v>
      </c>
      <c r="CH23" s="79" t="s">
        <v>245</v>
      </c>
      <c r="CI23" s="100" t="s">
        <v>127</v>
      </c>
      <c r="CJ23" s="17">
        <f>SUM(CJ7:CJ22)</f>
        <v>0</v>
      </c>
      <c r="CK23" s="17">
        <f>SUM(CK7:CK22)</f>
        <v>0</v>
      </c>
      <c r="CL23" s="79" t="s">
        <v>245</v>
      </c>
      <c r="CM23" s="100" t="s">
        <v>127</v>
      </c>
      <c r="CN23" s="17">
        <f>SUM(CN7:CN22)</f>
        <v>0</v>
      </c>
      <c r="CO23" s="17">
        <f>SUM(CO7:CO22)</f>
        <v>0</v>
      </c>
      <c r="CP23" s="79" t="s">
        <v>245</v>
      </c>
      <c r="CQ23" s="100" t="s">
        <v>127</v>
      </c>
      <c r="CR23" s="17">
        <f>SUM(CR7:CR22)</f>
        <v>0</v>
      </c>
      <c r="CS23" s="17">
        <f>SUM(CS7:CS22)</f>
        <v>0</v>
      </c>
      <c r="CT23" s="79" t="s">
        <v>245</v>
      </c>
      <c r="CU23" s="100" t="s">
        <v>127</v>
      </c>
      <c r="CV23" s="17">
        <f>SUM(CV7:CV22)</f>
        <v>0</v>
      </c>
      <c r="CW23" s="17">
        <f>SUM(CW7:CW22)</f>
        <v>0</v>
      </c>
      <c r="CX23" s="79" t="s">
        <v>245</v>
      </c>
      <c r="CY23" s="100" t="s">
        <v>127</v>
      </c>
      <c r="CZ23" s="17">
        <f>SUM(CZ7:CZ22)</f>
        <v>0</v>
      </c>
      <c r="DA23" s="17">
        <f>SUM(DA7:DA22)</f>
        <v>0</v>
      </c>
      <c r="DB23" s="79" t="s">
        <v>245</v>
      </c>
      <c r="DC23" s="100" t="s">
        <v>127</v>
      </c>
      <c r="DD23" s="17">
        <f>SUM(DD7:DD22)</f>
        <v>0</v>
      </c>
      <c r="DE23" s="17">
        <f>SUM(DE7:DE22)</f>
        <v>0</v>
      </c>
      <c r="DF23" s="79" t="s">
        <v>245</v>
      </c>
      <c r="DG23" s="100" t="s">
        <v>127</v>
      </c>
      <c r="DH23" s="17">
        <f>SUM(DH7:DH22)</f>
        <v>0</v>
      </c>
      <c r="DI23" s="17">
        <f>SUM(DI7:DI22)</f>
        <v>0</v>
      </c>
      <c r="DJ23" s="79" t="s">
        <v>245</v>
      </c>
      <c r="DK23" s="100" t="s">
        <v>127</v>
      </c>
      <c r="DL23" s="17">
        <f>SUM(DL7:DL22)</f>
        <v>0</v>
      </c>
      <c r="DM23" s="17">
        <f>SUM(DM7:DM22)</f>
        <v>0</v>
      </c>
      <c r="DN23" s="79" t="s">
        <v>245</v>
      </c>
      <c r="DO23" s="100" t="s">
        <v>127</v>
      </c>
      <c r="DP23" s="17">
        <f>SUM(DP7:DP22)</f>
        <v>0</v>
      </c>
      <c r="DQ23" s="17">
        <f>SUM(DQ7:DQ22)</f>
        <v>0</v>
      </c>
      <c r="DR23" s="79" t="s">
        <v>245</v>
      </c>
      <c r="DS23" s="100" t="s">
        <v>127</v>
      </c>
      <c r="DT23" s="17">
        <f>SUM(DT7:DT22)</f>
        <v>0</v>
      </c>
      <c r="DU23" s="17">
        <f>SUM(DU7:DU22)</f>
        <v>0</v>
      </c>
    </row>
  </sheetData>
  <mergeCells count="64">
    <mergeCell ref="DO4:DO6"/>
    <mergeCell ref="DR4:DR6"/>
    <mergeCell ref="DS4:DS6"/>
    <mergeCell ref="DG4:DG6"/>
    <mergeCell ref="DJ4:DJ6"/>
    <mergeCell ref="DK4:DK6"/>
    <mergeCell ref="DN4:DN6"/>
    <mergeCell ref="CY4:CY6"/>
    <mergeCell ref="DB4:DB6"/>
    <mergeCell ref="DC4:DC6"/>
    <mergeCell ref="DF4:DF6"/>
    <mergeCell ref="CQ4:CQ6"/>
    <mergeCell ref="CT4:CT6"/>
    <mergeCell ref="CU4:CU6"/>
    <mergeCell ref="CX4:CX6"/>
    <mergeCell ref="CI4:CI6"/>
    <mergeCell ref="CL4:CL6"/>
    <mergeCell ref="CM4:CM6"/>
    <mergeCell ref="CP4:CP6"/>
    <mergeCell ref="CA4:CA6"/>
    <mergeCell ref="CD4:CD6"/>
    <mergeCell ref="CE4:CE6"/>
    <mergeCell ref="CH4:CH6"/>
    <mergeCell ref="BS4:BS6"/>
    <mergeCell ref="BV4:BV6"/>
    <mergeCell ref="BW4:BW6"/>
    <mergeCell ref="BZ4:BZ6"/>
    <mergeCell ref="BK4:BK6"/>
    <mergeCell ref="BN4:BN6"/>
    <mergeCell ref="BO4:BO6"/>
    <mergeCell ref="BR4:BR6"/>
    <mergeCell ref="BC4:BC6"/>
    <mergeCell ref="BF4:BF6"/>
    <mergeCell ref="BG4:BG6"/>
    <mergeCell ref="BJ4:BJ6"/>
    <mergeCell ref="AU4:AU6"/>
    <mergeCell ref="AX4:AX6"/>
    <mergeCell ref="AY4:AY6"/>
    <mergeCell ref="BB4:BB6"/>
    <mergeCell ref="AM4:AM6"/>
    <mergeCell ref="AP4:AP6"/>
    <mergeCell ref="AQ4:AQ6"/>
    <mergeCell ref="AT4:AT6"/>
    <mergeCell ref="AE4:AE6"/>
    <mergeCell ref="AH4:AH6"/>
    <mergeCell ref="AI4:AI6"/>
    <mergeCell ref="AL4:AL6"/>
    <mergeCell ref="W4:W6"/>
    <mergeCell ref="Z4:Z6"/>
    <mergeCell ref="AA4:AA6"/>
    <mergeCell ref="AD4:AD6"/>
    <mergeCell ref="O4:O6"/>
    <mergeCell ref="R4:R6"/>
    <mergeCell ref="S4:S6"/>
    <mergeCell ref="V4:V6"/>
    <mergeCell ref="G4:G6"/>
    <mergeCell ref="J4:J6"/>
    <mergeCell ref="K4:K6"/>
    <mergeCell ref="N4:N6"/>
    <mergeCell ref="A2:A6"/>
    <mergeCell ref="B2:B6"/>
    <mergeCell ref="C2:C6"/>
    <mergeCell ref="F4:F6"/>
    <mergeCell ref="A23:C2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&amp;L&amp;16廃棄物事業経費【市町村分担金】（平成１６年度実績）&amp;R&amp;D　　&amp;T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K37"/>
  <sheetViews>
    <sheetView workbookViewId="0" topLeftCell="A1">
      <selection activeCell="A1" sqref="A1:B1"/>
    </sheetView>
  </sheetViews>
  <sheetFormatPr defaultColWidth="9.00390625" defaultRowHeight="13.5"/>
  <cols>
    <col min="1" max="2" width="4.50390625" style="97" customWidth="1"/>
    <col min="3" max="3" width="12.125" style="97" customWidth="1"/>
    <col min="4" max="5" width="16.50390625" style="97" customWidth="1"/>
    <col min="6" max="8" width="4.50390625" style="97" customWidth="1"/>
    <col min="9" max="9" width="14.625" style="97" customWidth="1"/>
    <col min="10" max="11" width="16.50390625" style="97" customWidth="1"/>
    <col min="12" max="16384" width="8.00390625" style="97" customWidth="1"/>
  </cols>
  <sheetData>
    <row r="1" spans="1:9" s="83" customFormat="1" ht="21" customHeight="1">
      <c r="A1" s="163" t="s">
        <v>95</v>
      </c>
      <c r="B1" s="147"/>
      <c r="C1" s="82" t="s">
        <v>246</v>
      </c>
      <c r="G1" s="81"/>
      <c r="H1" s="81"/>
      <c r="I1" s="82" t="s">
        <v>219</v>
      </c>
    </row>
    <row r="2" spans="1:9" s="86" customFormat="1" ht="18" customHeight="1">
      <c r="A2" s="84"/>
      <c r="B2" s="84"/>
      <c r="C2" s="85"/>
      <c r="G2" s="84"/>
      <c r="H2" s="84"/>
      <c r="I2" s="85"/>
    </row>
    <row r="3" spans="1:11" s="86" customFormat="1" ht="18" customHeight="1">
      <c r="A3" s="153" t="s">
        <v>247</v>
      </c>
      <c r="B3" s="149"/>
      <c r="C3" s="150"/>
      <c r="D3" s="87" t="s">
        <v>273</v>
      </c>
      <c r="E3" s="88" t="s">
        <v>188</v>
      </c>
      <c r="G3" s="148" t="s">
        <v>248</v>
      </c>
      <c r="H3" s="149"/>
      <c r="I3" s="150"/>
      <c r="J3" s="87" t="s">
        <v>273</v>
      </c>
      <c r="K3" s="88" t="s">
        <v>188</v>
      </c>
    </row>
    <row r="4" spans="1:11" s="86" customFormat="1" ht="18" customHeight="1">
      <c r="A4" s="143" t="s">
        <v>249</v>
      </c>
      <c r="B4" s="144"/>
      <c r="C4" s="144"/>
      <c r="D4" s="89">
        <f>SUMIF('廃棄物事業経費（歳入）'!$A$7:$C$50,$A$1,'廃棄物事業経費（歳入）'!$F$7:$F$50)</f>
        <v>375417</v>
      </c>
      <c r="E4" s="89">
        <f>SUMIF('廃棄物事業経費（歳入）'!$A$7:$C$50,$A$1,'廃棄物事業経費（歳入）'!$O$7:$O$50)</f>
        <v>76657</v>
      </c>
      <c r="G4" s="158" t="s">
        <v>250</v>
      </c>
      <c r="H4" s="158" t="s">
        <v>251</v>
      </c>
      <c r="I4" s="90" t="s">
        <v>252</v>
      </c>
      <c r="J4" s="89">
        <f>SUMIF('廃棄物事業経費（歳出）'!$A$7:$C$50,$A$1,'廃棄物事業経費（歳出）'!$F$7:$F$50)</f>
        <v>1441551</v>
      </c>
      <c r="K4" s="89">
        <f>SUMIF('廃棄物事業経費（歳出）'!$A$7:$C$50,$A$1,'廃棄物事業経費（歳出）'!$Y$7:$Y$50)</f>
        <v>377520</v>
      </c>
    </row>
    <row r="5" spans="1:11" s="86" customFormat="1" ht="18" customHeight="1">
      <c r="A5" s="143" t="s">
        <v>253</v>
      </c>
      <c r="B5" s="144"/>
      <c r="C5" s="144"/>
      <c r="D5" s="89">
        <f>SUMIF('廃棄物事業経費（歳入）'!$A$7:$C$50,$A$1,'廃棄物事業経費（歳入）'!$G$7:$G$50)</f>
        <v>219382</v>
      </c>
      <c r="E5" s="89">
        <f>SUMIF('廃棄物事業経費（歳入）'!$A$7:$C$50,$A$1,'廃棄物事業経費（歳入）'!$P$7:$P$50)</f>
        <v>111031</v>
      </c>
      <c r="G5" s="158"/>
      <c r="H5" s="158"/>
      <c r="I5" s="90" t="s">
        <v>254</v>
      </c>
      <c r="J5" s="89">
        <f>SUMIF('廃棄物事業経費（歳出）'!$A$7:$C$50,$A$1,'廃棄物事業経費（歳出）'!$G$7:$G$50)</f>
        <v>44311</v>
      </c>
      <c r="K5" s="89">
        <f>SUMIF('廃棄物事業経費（歳出）'!$A$7:$C$50,$A$1,'廃棄物事業経費（歳出）'!$Z$7:$Z$50)</f>
        <v>38454</v>
      </c>
    </row>
    <row r="6" spans="1:11" s="86" customFormat="1" ht="18" customHeight="1">
      <c r="A6" s="143" t="s">
        <v>255</v>
      </c>
      <c r="B6" s="144"/>
      <c r="C6" s="144"/>
      <c r="D6" s="89">
        <f>SUMIF('廃棄物事業経費（歳入）'!$A$7:$C$50,$A$1,'廃棄物事業経費（歳入）'!$H$7:$H$50)</f>
        <v>140500</v>
      </c>
      <c r="E6" s="89">
        <f>SUMIF('廃棄物事業経費（歳入）'!$A$7:$C$50,$A$1,'廃棄物事業経費（歳入）'!$Q$7:$Q$50)</f>
        <v>4330</v>
      </c>
      <c r="G6" s="158"/>
      <c r="H6" s="158"/>
      <c r="I6" s="90" t="s">
        <v>256</v>
      </c>
      <c r="J6" s="89">
        <f>SUMIF('廃棄物事業経費（歳出）'!$A$7:$C$50,$A$1,'廃棄物事業経費（歳出）'!$H$7:$H$50)</f>
        <v>21033</v>
      </c>
      <c r="K6" s="89">
        <f>SUMIF('廃棄物事業経費（歳出）'!$A$7:$C$50,$A$1,'廃棄物事業経費（歳出）'!$AA$7:$AA$50)</f>
        <v>26596</v>
      </c>
    </row>
    <row r="7" spans="1:11" s="86" customFormat="1" ht="18" customHeight="1">
      <c r="A7" s="143" t="s">
        <v>257</v>
      </c>
      <c r="B7" s="144"/>
      <c r="C7" s="144"/>
      <c r="D7" s="89">
        <f>SUMIF('廃棄物事業経費（歳入）'!$A$7:$C$50,$A$1,'廃棄物事業経費（歳入）'!$I$7:$I$50)</f>
        <v>2131027</v>
      </c>
      <c r="E7" s="89">
        <f>SUMIF('廃棄物事業経費（歳入）'!$A$7:$C$50,$A$1,'廃棄物事業経費（歳入）'!$R$7:$R$50)</f>
        <v>326361</v>
      </c>
      <c r="G7" s="158"/>
      <c r="H7" s="143" t="s">
        <v>258</v>
      </c>
      <c r="I7" s="143"/>
      <c r="J7" s="89">
        <f>SUMIF('廃棄物事業経費（歳出）'!$A$7:$C$50,$A$1,'廃棄物事業経費（歳出）'!$I$7:$I$50)</f>
        <v>31362</v>
      </c>
      <c r="K7" s="89">
        <f>SUMIF('廃棄物事業経費（歳出）'!$A$7:$C$50,$A$1,'廃棄物事業経費（歳出）'!$AB$7:$AB$50)</f>
        <v>0</v>
      </c>
    </row>
    <row r="8" spans="1:11" s="86" customFormat="1" ht="18" customHeight="1">
      <c r="A8" s="154" t="s">
        <v>259</v>
      </c>
      <c r="B8" s="144"/>
      <c r="C8" s="144"/>
      <c r="D8" s="89">
        <f>SUMIF('廃棄物事業経費（歳入）'!$A$7:$C$50,$A$1,'廃棄物事業経費（歳入）'!$J$7:$J$50)</f>
        <v>2825754</v>
      </c>
      <c r="E8" s="89">
        <f>SUMIF('廃棄物事業経費（歳入）'!$A$7:$C$50,$A$1,'廃棄物事業経費（歳入）'!$S$7:$T$50)</f>
        <v>1940227</v>
      </c>
      <c r="G8" s="158"/>
      <c r="H8" s="143" t="s">
        <v>260</v>
      </c>
      <c r="I8" s="143"/>
      <c r="J8" s="89">
        <f>SUMIF('廃棄物事業経費（歳出）'!$A$7:$C$50,$A$1,'廃棄物事業経費（歳出）'!$J$7:$J$50)</f>
        <v>137086</v>
      </c>
      <c r="K8" s="89">
        <f>SUMIF('廃棄物事業経費（歳出）'!$A$7:$C$50,$A$1,'廃棄物事業経費（歳出）'!$AC$7:$AC$50)</f>
        <v>103426</v>
      </c>
    </row>
    <row r="9" spans="1:11" s="86" customFormat="1" ht="18" customHeight="1">
      <c r="A9" s="143" t="s">
        <v>256</v>
      </c>
      <c r="B9" s="144"/>
      <c r="C9" s="144"/>
      <c r="D9" s="89">
        <f>SUMIF('廃棄物事業経費（歳入）'!$A$7:$C$50,$A$1,'廃棄物事業経費（歳入）'!$K$7:$K$50)</f>
        <v>1054133</v>
      </c>
      <c r="E9" s="89">
        <f>SUMIF('廃棄物事業経費（歳入）'!$A$7:$C$50,$A$1,'廃棄物事業経費（歳入）'!$T$7:$T$50)</f>
        <v>199940</v>
      </c>
      <c r="G9" s="158"/>
      <c r="H9" s="157" t="s">
        <v>224</v>
      </c>
      <c r="I9" s="157"/>
      <c r="J9" s="91">
        <f>SUM(J4:J8)</f>
        <v>1675343</v>
      </c>
      <c r="K9" s="91">
        <f>SUM(K4:K8)</f>
        <v>545996</v>
      </c>
    </row>
    <row r="10" spans="1:11" s="86" customFormat="1" ht="18" customHeight="1">
      <c r="A10" s="155" t="s">
        <v>261</v>
      </c>
      <c r="B10" s="156"/>
      <c r="C10" s="156"/>
      <c r="D10" s="92">
        <f>SUM(D4:D9)</f>
        <v>6746213</v>
      </c>
      <c r="E10" s="92">
        <f>SUM(E4:E9)</f>
        <v>2658546</v>
      </c>
      <c r="G10" s="158"/>
      <c r="H10" s="93"/>
      <c r="I10" s="94" t="s">
        <v>262</v>
      </c>
      <c r="J10" s="95">
        <f>J9-J8</f>
        <v>1538257</v>
      </c>
      <c r="K10" s="95">
        <f>K9-K8</f>
        <v>442570</v>
      </c>
    </row>
    <row r="11" spans="1:11" s="86" customFormat="1" ht="18" customHeight="1">
      <c r="A11" s="93"/>
      <c r="B11" s="145" t="s">
        <v>262</v>
      </c>
      <c r="C11" s="146"/>
      <c r="D11" s="96">
        <f>D10-D8</f>
        <v>3920459</v>
      </c>
      <c r="E11" s="96">
        <f>E10-E8</f>
        <v>718319</v>
      </c>
      <c r="G11" s="162" t="s">
        <v>263</v>
      </c>
      <c r="H11" s="143" t="s">
        <v>264</v>
      </c>
      <c r="I11" s="143"/>
      <c r="J11" s="89">
        <f>SUMIF('廃棄物事業経費（歳出）'!$A$7:$C$50,$A$1,'廃棄物事業経費（歳出）'!$L$7:$L$50)</f>
        <v>3330639</v>
      </c>
      <c r="K11" s="89">
        <f>SUMIF('廃棄物事業経費（歳出）'!$A$7:$C$50,$A$1,'廃棄物事業経費（歳出）'!$AE$7:$AE$50)</f>
        <v>917950</v>
      </c>
    </row>
    <row r="12" spans="1:11" s="86" customFormat="1" ht="18" customHeight="1">
      <c r="A12" s="143" t="s">
        <v>265</v>
      </c>
      <c r="B12" s="144"/>
      <c r="C12" s="144"/>
      <c r="D12" s="89">
        <f>SUMIF('廃棄物事業経費（歳入）'!$A$7:$C$50,$A$1,'廃棄物事業経費（歳入）'!$L$7:$L$50)</f>
        <v>15473374</v>
      </c>
      <c r="E12" s="89">
        <f>SUMIF('廃棄物事業経費（歳入）'!$A$7:$C$50,$A$1,'廃棄物事業経費（歳入）'!$U$7:$U$50)</f>
        <v>3635581</v>
      </c>
      <c r="G12" s="162"/>
      <c r="H12" s="158" t="s">
        <v>266</v>
      </c>
      <c r="I12" s="90" t="s">
        <v>267</v>
      </c>
      <c r="J12" s="89">
        <f>SUMIF('廃棄物事業経費（歳出）'!$A$7:$C$50,$A$1,'廃棄物事業経費（歳出）'!$N$7:$N$50)</f>
        <v>282611</v>
      </c>
      <c r="K12" s="89">
        <f>SUMIF('廃棄物事業経費（歳出）'!$A$7:$C$50,$A$1,'廃棄物事業経費（歳出）'!$AG$7:$AG$50)</f>
        <v>129727</v>
      </c>
    </row>
    <row r="13" spans="1:11" s="86" customFormat="1" ht="18" customHeight="1">
      <c r="A13" s="151" t="s">
        <v>189</v>
      </c>
      <c r="B13" s="152"/>
      <c r="C13" s="152"/>
      <c r="D13" s="92">
        <f>D10+D12</f>
        <v>22219587</v>
      </c>
      <c r="E13" s="92">
        <f>E10+E12</f>
        <v>6294127</v>
      </c>
      <c r="G13" s="162"/>
      <c r="H13" s="158"/>
      <c r="I13" s="90" t="s">
        <v>252</v>
      </c>
      <c r="J13" s="89">
        <f>SUMIF('廃棄物事業経費（歳出）'!$A$7:$C$50,$A$1,'廃棄物事業経費（歳出）'!$O$7:$O$50)</f>
        <v>3399557</v>
      </c>
      <c r="K13" s="89">
        <f>SUMIF('廃棄物事業経費（歳出）'!$A$7:$C$50,$A$1,'廃棄物事業経費（歳出）'!$AH$7:$AH$50)</f>
        <v>1607175</v>
      </c>
    </row>
    <row r="14" spans="1:11" s="86" customFormat="1" ht="18" customHeight="1">
      <c r="A14" s="93"/>
      <c r="B14" s="145" t="s">
        <v>262</v>
      </c>
      <c r="C14" s="146"/>
      <c r="D14" s="96">
        <f>D13-D8</f>
        <v>19393833</v>
      </c>
      <c r="E14" s="96">
        <f>E13-E8</f>
        <v>4353900</v>
      </c>
      <c r="G14" s="162"/>
      <c r="H14" s="158"/>
      <c r="I14" s="90" t="s">
        <v>268</v>
      </c>
      <c r="J14" s="89">
        <f>SUMIF('廃棄物事業経費（歳出）'!$A$7:$C$50,$A$1,'廃棄物事業経費（歳出）'!$P$7:$P$50)</f>
        <v>618428</v>
      </c>
      <c r="K14" s="89">
        <f>SUMIF('廃棄物事業経費（歳出）'!$A$7:$C$50,$A$1,'廃棄物事業経費（歳出）'!$AI$7:$AI$50)</f>
        <v>100</v>
      </c>
    </row>
    <row r="15" spans="7:11" s="86" customFormat="1" ht="18" customHeight="1">
      <c r="G15" s="162"/>
      <c r="H15" s="143" t="s">
        <v>269</v>
      </c>
      <c r="I15" s="143"/>
      <c r="J15" s="89">
        <f>SUMIF('廃棄物事業経費（歳出）'!$A$7:$C$50,$A$1,'廃棄物事業経費（歳出）'!$Q$7:$Q$50)</f>
        <v>64316</v>
      </c>
      <c r="K15" s="89">
        <f>SUMIF('廃棄物事業経費（歳出）'!$A$7:$C$50,$A$1,'廃棄物事業経費（歳出）'!$AJ$7:$AJ$50)</f>
        <v>0</v>
      </c>
    </row>
    <row r="16" spans="1:11" s="86" customFormat="1" ht="18" customHeight="1">
      <c r="A16" s="97"/>
      <c r="B16" s="97"/>
      <c r="C16" s="97"/>
      <c r="D16" s="97"/>
      <c r="E16" s="97"/>
      <c r="G16" s="162"/>
      <c r="H16" s="143" t="s">
        <v>270</v>
      </c>
      <c r="I16" s="143"/>
      <c r="J16" s="89">
        <f>SUMIF('廃棄物事業経費（歳出）'!$A$7:$C$50,$A$1,'廃棄物事業経費（歳出）'!$R$7:$R$50)</f>
        <v>9125715</v>
      </c>
      <c r="K16" s="89">
        <f>SUMIF('廃棄物事業経費（歳出）'!$A$7:$C$50,$A$1,'廃棄物事業経費（歳出）'!$AK$7:$AK$50)</f>
        <v>729211</v>
      </c>
    </row>
    <row r="17" spans="1:11" s="86" customFormat="1" ht="18" customHeight="1">
      <c r="A17" s="160" t="s">
        <v>271</v>
      </c>
      <c r="B17" s="160"/>
      <c r="C17" s="160"/>
      <c r="D17" s="98">
        <f>D8</f>
        <v>2825754</v>
      </c>
      <c r="E17" s="98">
        <f>E8</f>
        <v>1940227</v>
      </c>
      <c r="G17" s="162"/>
      <c r="H17" s="143" t="s">
        <v>260</v>
      </c>
      <c r="I17" s="143"/>
      <c r="J17" s="89">
        <f>SUMIF('廃棄物事業経費（歳出）'!$A$7:$C$50,$A$1,'廃棄物事業経費（歳出）'!$T$7:$T$50)</f>
        <v>2714231</v>
      </c>
      <c r="K17" s="89">
        <f>SUMIF('廃棄物事業経費（歳出）'!$A$7:$C$50,$A$1,'廃棄物事業経費（歳出）'!$AM$7:$AM$50)</f>
        <v>1854052</v>
      </c>
    </row>
    <row r="18" spans="1:11" s="86" customFormat="1" ht="18" customHeight="1">
      <c r="A18" s="160" t="s">
        <v>272</v>
      </c>
      <c r="B18" s="161"/>
      <c r="C18" s="161"/>
      <c r="D18" s="98">
        <f>J8+J17</f>
        <v>2851317</v>
      </c>
      <c r="E18" s="98">
        <f>K8+K17</f>
        <v>1957478</v>
      </c>
      <c r="G18" s="162"/>
      <c r="H18" s="143" t="s">
        <v>256</v>
      </c>
      <c r="I18" s="143"/>
      <c r="J18" s="89">
        <f>SUMIF('廃棄物事業経費（歳出）'!$A$7:$C$50,$A$1,'廃棄物事業経費（歳出）'!$S$7:$S$50)</f>
        <v>244097</v>
      </c>
      <c r="K18" s="89">
        <f>SUMIF('廃棄物事業経費（歳出）'!$A$7:$C$50,$A$1,'廃棄物事業経費（歳出）'!$AL$7:$AL$50)</f>
        <v>237419</v>
      </c>
    </row>
    <row r="19" spans="1:11" s="86" customFormat="1" ht="18" customHeight="1">
      <c r="A19" s="97"/>
      <c r="B19" s="97"/>
      <c r="C19" s="97"/>
      <c r="D19" s="97"/>
      <c r="E19" s="97"/>
      <c r="G19" s="162"/>
      <c r="H19" s="157" t="s">
        <v>224</v>
      </c>
      <c r="I19" s="157"/>
      <c r="J19" s="91">
        <f>SUM(J11:J18)</f>
        <v>19779594</v>
      </c>
      <c r="K19" s="91">
        <f>SUM(K11:K18)</f>
        <v>5475634</v>
      </c>
    </row>
    <row r="20" spans="1:11" s="86" customFormat="1" ht="18" customHeight="1">
      <c r="A20" s="97"/>
      <c r="B20" s="97"/>
      <c r="C20" s="97"/>
      <c r="D20" s="97"/>
      <c r="E20" s="97"/>
      <c r="G20" s="162"/>
      <c r="H20" s="93"/>
      <c r="I20" s="94" t="s">
        <v>262</v>
      </c>
      <c r="J20" s="95">
        <f>J19-J17</f>
        <v>17065363</v>
      </c>
      <c r="K20" s="95">
        <f>K19-K17</f>
        <v>3621582</v>
      </c>
    </row>
    <row r="21" spans="1:11" s="86" customFormat="1" ht="18" customHeight="1">
      <c r="A21" s="97"/>
      <c r="B21" s="97"/>
      <c r="C21" s="97"/>
      <c r="D21" s="97"/>
      <c r="E21" s="97"/>
      <c r="G21" s="159" t="s">
        <v>256</v>
      </c>
      <c r="H21" s="159"/>
      <c r="I21" s="159"/>
      <c r="J21" s="89">
        <f>SUMIF('廃棄物事業経費（歳出）'!$A$7:$C$50,$A$1,'廃棄物事業経費（歳出）'!$U$7:$U$50)</f>
        <v>764650</v>
      </c>
      <c r="K21" s="89">
        <f>SUMIF('廃棄物事業経費（歳出）'!$A$7:$C$50,$A$1,'廃棄物事業経費（歳出）'!$AN$7:$AN$50)</f>
        <v>272497</v>
      </c>
    </row>
    <row r="22" spans="1:11" s="86" customFormat="1" ht="18" customHeight="1">
      <c r="A22" s="97"/>
      <c r="B22" s="97"/>
      <c r="C22" s="97"/>
      <c r="D22" s="97"/>
      <c r="E22" s="97"/>
      <c r="G22" s="157" t="s">
        <v>189</v>
      </c>
      <c r="H22" s="157"/>
      <c r="I22" s="157"/>
      <c r="J22" s="91">
        <f>J9+J19+J21</f>
        <v>22219587</v>
      </c>
      <c r="K22" s="91">
        <f>K9+K19+K21</f>
        <v>6294127</v>
      </c>
    </row>
    <row r="23" spans="1:11" s="86" customFormat="1" ht="18" customHeight="1">
      <c r="A23" s="97"/>
      <c r="B23" s="97"/>
      <c r="C23" s="97"/>
      <c r="D23" s="97"/>
      <c r="E23" s="97"/>
      <c r="G23" s="93"/>
      <c r="H23" s="99"/>
      <c r="I23" s="94" t="s">
        <v>262</v>
      </c>
      <c r="J23" s="95">
        <f>J22-J8-J17</f>
        <v>19368270</v>
      </c>
      <c r="K23" s="95">
        <f>K22-K8-K17</f>
        <v>4336649</v>
      </c>
    </row>
    <row r="24" spans="1:11" s="86" customFormat="1" ht="16.5" customHeight="1">
      <c r="A24" s="97"/>
      <c r="B24" s="97"/>
      <c r="C24" s="97"/>
      <c r="D24" s="97"/>
      <c r="E24" s="97"/>
      <c r="G24" s="97"/>
      <c r="H24" s="97"/>
      <c r="I24" s="97"/>
      <c r="J24" s="97"/>
      <c r="K24" s="97"/>
    </row>
    <row r="25" spans="1:5" s="86" customFormat="1" ht="16.5" customHeight="1">
      <c r="A25" s="97"/>
      <c r="B25" s="97"/>
      <c r="C25" s="97"/>
      <c r="D25" s="97"/>
      <c r="E25" s="97"/>
    </row>
    <row r="26" spans="1:5" s="86" customFormat="1" ht="16.5" customHeight="1">
      <c r="A26" s="97"/>
      <c r="B26" s="97"/>
      <c r="C26" s="97"/>
      <c r="D26" s="97"/>
      <c r="E26" s="97"/>
    </row>
    <row r="27" spans="1:11" s="86" customFormat="1" ht="16.5" customHeight="1">
      <c r="A27" s="97"/>
      <c r="B27" s="97"/>
      <c r="C27" s="97"/>
      <c r="D27" s="97"/>
      <c r="E27" s="97"/>
      <c r="G27" s="97"/>
      <c r="H27" s="97"/>
      <c r="I27" s="97"/>
      <c r="J27" s="97"/>
      <c r="K27" s="97"/>
    </row>
    <row r="28" spans="1:11" s="86" customFormat="1" ht="16.5" customHeight="1">
      <c r="A28" s="97"/>
      <c r="B28" s="97"/>
      <c r="C28" s="97"/>
      <c r="D28" s="97"/>
      <c r="E28" s="97"/>
      <c r="G28" s="97"/>
      <c r="H28" s="97"/>
      <c r="I28" s="97"/>
      <c r="J28" s="97"/>
      <c r="K28" s="97"/>
    </row>
    <row r="29" spans="1:11" s="86" customFormat="1" ht="16.5" customHeight="1">
      <c r="A29" s="97"/>
      <c r="B29" s="97"/>
      <c r="C29" s="97"/>
      <c r="D29" s="97"/>
      <c r="E29" s="97"/>
      <c r="G29" s="97"/>
      <c r="H29" s="97"/>
      <c r="I29" s="97"/>
      <c r="J29" s="97"/>
      <c r="K29" s="97"/>
    </row>
    <row r="30" spans="1:11" s="86" customFormat="1" ht="16.5" customHeight="1">
      <c r="A30" s="97"/>
      <c r="B30" s="97"/>
      <c r="C30" s="97"/>
      <c r="D30" s="97"/>
      <c r="E30" s="97"/>
      <c r="G30" s="97"/>
      <c r="H30" s="97"/>
      <c r="I30" s="97"/>
      <c r="J30" s="97"/>
      <c r="K30" s="97"/>
    </row>
    <row r="31" spans="1:11" s="86" customFormat="1" ht="16.5" customHeight="1">
      <c r="A31" s="97"/>
      <c r="B31" s="97"/>
      <c r="C31" s="97"/>
      <c r="D31" s="97"/>
      <c r="E31" s="97"/>
      <c r="G31" s="97"/>
      <c r="H31" s="97"/>
      <c r="I31" s="97"/>
      <c r="J31" s="97"/>
      <c r="K31" s="97"/>
    </row>
    <row r="32" spans="1:11" s="86" customFormat="1" ht="16.5" customHeight="1">
      <c r="A32" s="97"/>
      <c r="B32" s="97"/>
      <c r="C32" s="97"/>
      <c r="D32" s="97"/>
      <c r="E32" s="97"/>
      <c r="G32" s="97"/>
      <c r="H32" s="97"/>
      <c r="I32" s="97"/>
      <c r="J32" s="97"/>
      <c r="K32" s="97"/>
    </row>
    <row r="33" spans="1:11" s="86" customFormat="1" ht="16.5" customHeight="1">
      <c r="A33" s="97"/>
      <c r="B33" s="97"/>
      <c r="C33" s="97"/>
      <c r="D33" s="97"/>
      <c r="E33" s="97"/>
      <c r="G33" s="97"/>
      <c r="H33" s="97"/>
      <c r="I33" s="97"/>
      <c r="J33" s="97"/>
      <c r="K33" s="97"/>
    </row>
    <row r="34" spans="1:11" s="86" customFormat="1" ht="16.5" customHeight="1">
      <c r="A34" s="97"/>
      <c r="B34" s="97"/>
      <c r="C34" s="97"/>
      <c r="D34" s="97"/>
      <c r="E34" s="97"/>
      <c r="G34" s="97"/>
      <c r="H34" s="97"/>
      <c r="I34" s="97"/>
      <c r="J34" s="97"/>
      <c r="K34" s="97"/>
    </row>
    <row r="35" spans="1:11" s="86" customFormat="1" ht="16.5" customHeight="1">
      <c r="A35" s="97"/>
      <c r="B35" s="97"/>
      <c r="C35" s="97"/>
      <c r="D35" s="97"/>
      <c r="E35" s="97"/>
      <c r="G35" s="97"/>
      <c r="H35" s="97"/>
      <c r="I35" s="97"/>
      <c r="J35" s="97"/>
      <c r="K35" s="97"/>
    </row>
    <row r="36" spans="1:11" s="86" customFormat="1" ht="16.5" customHeight="1">
      <c r="A36" s="97"/>
      <c r="B36" s="97"/>
      <c r="C36" s="97"/>
      <c r="D36" s="97"/>
      <c r="E36" s="97"/>
      <c r="G36" s="97"/>
      <c r="H36" s="97"/>
      <c r="I36" s="97"/>
      <c r="J36" s="97"/>
      <c r="K36" s="97"/>
    </row>
    <row r="37" spans="1:11" s="86" customFormat="1" ht="16.5" customHeight="1">
      <c r="A37" s="97"/>
      <c r="B37" s="97"/>
      <c r="C37" s="97"/>
      <c r="D37" s="97"/>
      <c r="E37" s="97"/>
      <c r="G37" s="97"/>
      <c r="H37" s="97"/>
      <c r="I37" s="97"/>
      <c r="J37" s="97"/>
      <c r="K37" s="97"/>
    </row>
    <row r="39" ht="14.25" customHeight="1"/>
    <row r="40" ht="14.25" customHeight="1"/>
  </sheetData>
  <mergeCells count="31">
    <mergeCell ref="G21:I21"/>
    <mergeCell ref="G22:I22"/>
    <mergeCell ref="A17:C17"/>
    <mergeCell ref="A18:C18"/>
    <mergeCell ref="G11:G20"/>
    <mergeCell ref="H11:I11"/>
    <mergeCell ref="H12:H14"/>
    <mergeCell ref="H15:I15"/>
    <mergeCell ref="H16:I16"/>
    <mergeCell ref="H17:I17"/>
    <mergeCell ref="H18:I18"/>
    <mergeCell ref="H19:I19"/>
    <mergeCell ref="G4:G10"/>
    <mergeCell ref="H4:H6"/>
    <mergeCell ref="H7:I7"/>
    <mergeCell ref="H8:I8"/>
    <mergeCell ref="H9:I9"/>
    <mergeCell ref="G3:I3"/>
    <mergeCell ref="A7:C7"/>
    <mergeCell ref="A13:C13"/>
    <mergeCell ref="A3:C3"/>
    <mergeCell ref="B11:C11"/>
    <mergeCell ref="A8:C8"/>
    <mergeCell ref="A9:C9"/>
    <mergeCell ref="A10:C10"/>
    <mergeCell ref="A12:C12"/>
    <mergeCell ref="A4:C4"/>
    <mergeCell ref="A5:C5"/>
    <mergeCell ref="A6:C6"/>
    <mergeCell ref="B14:C14"/>
    <mergeCell ref="A1:B1"/>
  </mergeCells>
  <printOptions horizontalCentered="1"/>
  <pageMargins left="0.3937007874015748" right="0.3937007874015748" top="0.7874015748031497" bottom="0.3937007874015748" header="0.5118110236220472" footer="0.5118110236220472"/>
  <pageSetup horizontalDpi="400" verticalDpi="400" orientation="landscape" paperSize="9" scale="110" r:id="rId1"/>
  <headerFooter alignWithMargins="0">
    <oddHeader>&amp;R&amp;D　　&amp;T</oddHeader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2006-04-24T08:10:28Z</cp:lastPrinted>
  <dcterms:created xsi:type="dcterms:W3CDTF">2002-10-23T08:37:30Z</dcterms:created>
  <dcterms:modified xsi:type="dcterms:W3CDTF">2006-06-30T04:34:45Z</dcterms:modified>
  <cp:category/>
  <cp:version/>
  <cp:contentType/>
  <cp:contentStatus/>
</cp:coreProperties>
</file>