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'し尿処理の状況'!$A$2:$AC$50</definedName>
    <definedName name="_xlnm.Print_Area" localSheetId="0">'水洗化人口等'!$A$2:$U$50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<sst xmlns="http://schemas.openxmlformats.org/spreadsheetml/2006/main" count="451" uniqueCount="172">
  <si>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</si>
  <si>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</si>
  <si>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</si>
  <si>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</si>
  <si>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</si>
  <si>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</si>
  <si>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</si>
  <si>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</si>
  <si>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</si>
  <si>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</si>
  <si>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</si>
  <si>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</si>
  <si>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</si>
  <si>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</si>
  <si>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</si>
  <si>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</si>
  <si>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</si>
  <si>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</si>
  <si>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</si>
  <si>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</si>
  <si>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</si>
  <si>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</si>
  <si>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</si>
  <si>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</si>
  <si>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</si>
  <si>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</si>
  <si>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</si>
  <si>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大阪府</t>
  </si>
  <si>
    <t>27100</t>
  </si>
  <si>
    <t>大阪市</t>
  </si>
  <si>
    <t>27201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</si>
  <si>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</si>
  <si>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</si>
  <si>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</si>
  <si>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</si>
  <si>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</si>
  <si>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</si>
  <si>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</si>
  <si>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</si>
  <si>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</si>
  <si>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</si>
  <si>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</si>
  <si>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</si>
  <si>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</si>
  <si>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</si>
  <si>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</si>
  <si>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</si>
  <si>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</si>
  <si>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</si>
  <si>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</si>
  <si>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</si>
  <si>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</si>
  <si>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</si>
  <si>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</si>
  <si>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</si>
  <si>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</si>
  <si>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</si>
  <si>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</si>
  <si>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</si>
  <si>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</si>
  <si>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</si>
  <si>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</si>
  <si>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</si>
  <si>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</si>
  <si>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</si>
  <si>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</si>
  <si>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</si>
  <si>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</si>
  <si>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</si>
  <si>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</si>
  <si>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</si>
  <si>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</si>
  <si>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</si>
  <si>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</si>
  <si>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</si>
  <si>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</si>
  <si>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</si>
  <si>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</si>
  <si>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</si>
  <si>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</si>
  <si>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</si>
  <si>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</si>
  <si>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</si>
  <si>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</si>
  <si>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</si>
  <si>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</si>
  <si>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</si>
  <si>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</si>
  <si>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</si>
  <si>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</si>
  <si>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</si>
  <si>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</si>
  <si>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</si>
  <si>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</si>
  <si>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</si>
  <si>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</si>
  <si>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</si>
  <si>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</si>
  <si>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</si>
  <si>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</si>
  <si>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</si>
  <si>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</si>
  <si>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</si>
  <si>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</si>
  <si>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</si>
  <si>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27366</t>
  </si>
  <si>
    <t>27381</t>
  </si>
  <si>
    <t>太子町</t>
  </si>
  <si>
    <t>27382</t>
  </si>
  <si>
    <t>27383</t>
  </si>
  <si>
    <t>千早赤阪村</t>
  </si>
  <si>
    <t>大阪府</t>
  </si>
  <si>
    <t>大阪府合計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</si>
  <si>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</si>
  <si>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</si>
  <si>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</si>
  <si>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</si>
  <si>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</si>
  <si>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</si>
  <si>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</si>
  <si>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</si>
  <si>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</si>
  <si>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</si>
  <si>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</si>
  <si>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</si>
  <si>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</si>
  <si>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</si>
  <si>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</si>
  <si>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</si>
  <si>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</si>
  <si>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</si>
  <si>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</si>
  <si>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</si>
  <si>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</si>
  <si>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</si>
  <si>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</si>
  <si>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</si>
  <si>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</si>
  <si>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</si>
  <si>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</si>
  <si>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</si>
  <si>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</si>
  <si>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</si>
  <si>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</si>
  <si>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</si>
  <si>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</si>
  <si>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</si>
  <si>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</si>
  <si>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</si>
  <si>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</si>
  <si>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</si>
  <si>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</si>
  <si>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</si>
  <si>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</si>
  <si>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</si>
  <si>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</si>
  <si>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</si>
  <si>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</si>
  <si>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</si>
  <si>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</si>
  <si>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</si>
  <si>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</si>
  <si>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</si>
  <si>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</si>
  <si>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</si>
  <si>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</si>
  <si>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</si>
  <si>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</si>
  <si>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田尻町</t>
  </si>
  <si>
    <t>河南町</t>
  </si>
  <si>
    <t>岬町</t>
  </si>
  <si>
    <t>○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</si>
</sst>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50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2" t="s">
        <v>122</v>
      </c>
      <c r="B2" s="65" t="s">
        <v>1</v>
      </c>
      <c r="C2" s="68" t="s">
        <v>2</v>
      </c>
      <c r="D2" s="5" t="s">
        <v>123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1" t="s">
        <v>124</v>
      </c>
      <c r="S2" s="72"/>
      <c r="T2" s="72"/>
      <c r="U2" s="73"/>
    </row>
    <row r="3" spans="1:21" s="30" customFormat="1" ht="22.5" customHeight="1">
      <c r="A3" s="63"/>
      <c r="B3" s="66"/>
      <c r="C3" s="69"/>
      <c r="D3" s="22"/>
      <c r="E3" s="7" t="s">
        <v>125</v>
      </c>
      <c r="F3" s="20"/>
      <c r="G3" s="20"/>
      <c r="H3" s="23"/>
      <c r="I3" s="7" t="s">
        <v>3</v>
      </c>
      <c r="J3" s="20"/>
      <c r="K3" s="20"/>
      <c r="L3" s="20"/>
      <c r="M3" s="20"/>
      <c r="N3" s="20"/>
      <c r="O3" s="20"/>
      <c r="P3" s="20"/>
      <c r="Q3" s="21"/>
      <c r="R3" s="74"/>
      <c r="S3" s="75"/>
      <c r="T3" s="75"/>
      <c r="U3" s="76"/>
    </row>
    <row r="4" spans="1:21" s="30" customFormat="1" ht="22.5" customHeight="1">
      <c r="A4" s="63"/>
      <c r="B4" s="66"/>
      <c r="C4" s="69"/>
      <c r="D4" s="22"/>
      <c r="E4" s="6" t="s">
        <v>126</v>
      </c>
      <c r="F4" s="77" t="s">
        <v>4</v>
      </c>
      <c r="G4" s="77" t="s">
        <v>5</v>
      </c>
      <c r="H4" s="77" t="s">
        <v>6</v>
      </c>
      <c r="I4" s="6" t="s">
        <v>126</v>
      </c>
      <c r="J4" s="77" t="s">
        <v>7</v>
      </c>
      <c r="K4" s="77" t="s">
        <v>8</v>
      </c>
      <c r="L4" s="77" t="s">
        <v>9</v>
      </c>
      <c r="M4" s="77" t="s">
        <v>10</v>
      </c>
      <c r="N4" s="77" t="s">
        <v>11</v>
      </c>
      <c r="O4" s="81" t="s">
        <v>12</v>
      </c>
      <c r="P4" s="8"/>
      <c r="Q4" s="77" t="s">
        <v>13</v>
      </c>
      <c r="R4" s="77" t="s">
        <v>127</v>
      </c>
      <c r="S4" s="77" t="s">
        <v>128</v>
      </c>
      <c r="T4" s="79" t="s">
        <v>129</v>
      </c>
      <c r="U4" s="79" t="s">
        <v>130</v>
      </c>
    </row>
    <row r="5" spans="1:21" s="30" customFormat="1" ht="22.5" customHeight="1">
      <c r="A5" s="63"/>
      <c r="B5" s="66"/>
      <c r="C5" s="69"/>
      <c r="D5" s="22"/>
      <c r="E5" s="6"/>
      <c r="F5" s="78"/>
      <c r="G5" s="78"/>
      <c r="H5" s="78"/>
      <c r="I5" s="6"/>
      <c r="J5" s="78"/>
      <c r="K5" s="78"/>
      <c r="L5" s="78"/>
      <c r="M5" s="78"/>
      <c r="N5" s="78"/>
      <c r="O5" s="78"/>
      <c r="P5" s="9" t="s">
        <v>131</v>
      </c>
      <c r="Q5" s="78"/>
      <c r="R5" s="82"/>
      <c r="S5" s="82"/>
      <c r="T5" s="82"/>
      <c r="U5" s="78"/>
    </row>
    <row r="6" spans="1:21" s="30" customFormat="1" ht="22.5" customHeight="1">
      <c r="A6" s="64"/>
      <c r="B6" s="67"/>
      <c r="C6" s="70"/>
      <c r="D6" s="10" t="s">
        <v>132</v>
      </c>
      <c r="E6" s="10" t="s">
        <v>132</v>
      </c>
      <c r="F6" s="11" t="s">
        <v>14</v>
      </c>
      <c r="G6" s="10" t="s">
        <v>132</v>
      </c>
      <c r="H6" s="10" t="s">
        <v>132</v>
      </c>
      <c r="I6" s="10" t="s">
        <v>132</v>
      </c>
      <c r="J6" s="11" t="s">
        <v>14</v>
      </c>
      <c r="K6" s="10" t="s">
        <v>132</v>
      </c>
      <c r="L6" s="11" t="s">
        <v>14</v>
      </c>
      <c r="M6" s="10" t="s">
        <v>132</v>
      </c>
      <c r="N6" s="11" t="s">
        <v>14</v>
      </c>
      <c r="O6" s="10" t="s">
        <v>132</v>
      </c>
      <c r="P6" s="10" t="s">
        <v>132</v>
      </c>
      <c r="Q6" s="11" t="s">
        <v>14</v>
      </c>
      <c r="R6" s="83"/>
      <c r="S6" s="83"/>
      <c r="T6" s="83"/>
      <c r="U6" s="80"/>
    </row>
    <row r="7" spans="1:21" ht="13.5">
      <c r="A7" s="54" t="s">
        <v>27</v>
      </c>
      <c r="B7" s="54" t="s">
        <v>28</v>
      </c>
      <c r="C7" s="55" t="s">
        <v>29</v>
      </c>
      <c r="D7" s="31">
        <f aca="true" t="shared" si="0" ref="D7:D49">E7+I7</f>
        <v>2501911</v>
      </c>
      <c r="E7" s="32">
        <f>G7+H7</f>
        <v>242</v>
      </c>
      <c r="F7" s="33">
        <f aca="true" t="shared" si="1" ref="F7:F49">E7/D7*100</f>
        <v>0.009672606259775028</v>
      </c>
      <c r="G7" s="31">
        <v>242</v>
      </c>
      <c r="H7" s="31">
        <v>0</v>
      </c>
      <c r="I7" s="32">
        <f>K7+M7+O7</f>
        <v>2501669</v>
      </c>
      <c r="J7" s="33">
        <f aca="true" t="shared" si="2" ref="J7:J49">I7/D7*100</f>
        <v>99.99032739374023</v>
      </c>
      <c r="K7" s="31">
        <v>2501669</v>
      </c>
      <c r="L7" s="33">
        <f aca="true" t="shared" si="3" ref="L7:L49">K7/D7*100</f>
        <v>99.99032739374023</v>
      </c>
      <c r="M7" s="31">
        <v>0</v>
      </c>
      <c r="N7" s="33">
        <f aca="true" t="shared" si="4" ref="N7:N49">M7/D7*100</f>
        <v>0</v>
      </c>
      <c r="O7" s="31">
        <v>0</v>
      </c>
      <c r="P7" s="31">
        <v>0</v>
      </c>
      <c r="Q7" s="33">
        <f aca="true" t="shared" si="5" ref="Q7:Q49">O7/D7*100</f>
        <v>0</v>
      </c>
      <c r="R7" s="31"/>
      <c r="S7" s="31"/>
      <c r="T7" s="31" t="s">
        <v>171</v>
      </c>
      <c r="U7" s="31"/>
    </row>
    <row r="8" spans="1:21" ht="13.5">
      <c r="A8" s="54" t="s">
        <v>27</v>
      </c>
      <c r="B8" s="54" t="s">
        <v>30</v>
      </c>
      <c r="C8" s="55" t="s">
        <v>31</v>
      </c>
      <c r="D8" s="31">
        <f t="shared" si="0"/>
        <v>840429</v>
      </c>
      <c r="E8" s="32">
        <f>G8+H8</f>
        <v>55050</v>
      </c>
      <c r="F8" s="33">
        <f t="shared" si="1"/>
        <v>6.550226134509875</v>
      </c>
      <c r="G8" s="31">
        <v>55007</v>
      </c>
      <c r="H8" s="31">
        <v>43</v>
      </c>
      <c r="I8" s="32">
        <f>K8+M8+O8</f>
        <v>785379</v>
      </c>
      <c r="J8" s="33">
        <f t="shared" si="2"/>
        <v>93.44977386549013</v>
      </c>
      <c r="K8" s="31">
        <v>634743</v>
      </c>
      <c r="L8" s="33">
        <f t="shared" si="3"/>
        <v>75.52607061393645</v>
      </c>
      <c r="M8" s="31">
        <v>463</v>
      </c>
      <c r="N8" s="33">
        <f t="shared" si="4"/>
        <v>0.05509091190332556</v>
      </c>
      <c r="O8" s="31">
        <v>150173</v>
      </c>
      <c r="P8" s="31">
        <v>29158</v>
      </c>
      <c r="Q8" s="33">
        <f t="shared" si="5"/>
        <v>17.868612339650344</v>
      </c>
      <c r="R8" s="31"/>
      <c r="S8" s="31" t="s">
        <v>171</v>
      </c>
      <c r="T8" s="31"/>
      <c r="U8" s="31"/>
    </row>
    <row r="9" spans="1:21" ht="13.5">
      <c r="A9" s="54" t="s">
        <v>27</v>
      </c>
      <c r="B9" s="54" t="s">
        <v>32</v>
      </c>
      <c r="C9" s="55" t="s">
        <v>33</v>
      </c>
      <c r="D9" s="31">
        <f t="shared" si="0"/>
        <v>204601</v>
      </c>
      <c r="E9" s="32">
        <f>G9+H9</f>
        <v>23501</v>
      </c>
      <c r="F9" s="33">
        <f t="shared" si="1"/>
        <v>11.48625862043685</v>
      </c>
      <c r="G9" s="31">
        <v>23501</v>
      </c>
      <c r="H9" s="31">
        <v>0</v>
      </c>
      <c r="I9" s="32">
        <f>K9+M9+O9</f>
        <v>181100</v>
      </c>
      <c r="J9" s="33">
        <f t="shared" si="2"/>
        <v>88.51374137956314</v>
      </c>
      <c r="K9" s="31">
        <v>160344</v>
      </c>
      <c r="L9" s="33">
        <f t="shared" si="3"/>
        <v>78.3691184305062</v>
      </c>
      <c r="M9" s="31">
        <v>0</v>
      </c>
      <c r="N9" s="33">
        <f t="shared" si="4"/>
        <v>0</v>
      </c>
      <c r="O9" s="31">
        <v>20756</v>
      </c>
      <c r="P9" s="31">
        <v>5708</v>
      </c>
      <c r="Q9" s="33">
        <f t="shared" si="5"/>
        <v>10.144622949056945</v>
      </c>
      <c r="R9" s="31"/>
      <c r="S9" s="31" t="s">
        <v>171</v>
      </c>
      <c r="T9" s="31"/>
      <c r="U9" s="31"/>
    </row>
    <row r="10" spans="1:21" ht="13.5">
      <c r="A10" s="54" t="s">
        <v>27</v>
      </c>
      <c r="B10" s="54" t="s">
        <v>34</v>
      </c>
      <c r="C10" s="55" t="s">
        <v>35</v>
      </c>
      <c r="D10" s="31">
        <f t="shared" si="0"/>
        <v>387625</v>
      </c>
      <c r="E10" s="32">
        <f>G10+H10</f>
        <v>484</v>
      </c>
      <c r="F10" s="33">
        <f t="shared" si="1"/>
        <v>0.12486294743631086</v>
      </c>
      <c r="G10" s="31">
        <v>484</v>
      </c>
      <c r="H10" s="31">
        <v>0</v>
      </c>
      <c r="I10" s="32">
        <f>K10+M10+O10</f>
        <v>387141</v>
      </c>
      <c r="J10" s="33">
        <f t="shared" si="2"/>
        <v>99.87513705256369</v>
      </c>
      <c r="K10" s="31">
        <v>383084</v>
      </c>
      <c r="L10" s="33">
        <f t="shared" si="3"/>
        <v>98.82850693324734</v>
      </c>
      <c r="M10" s="31">
        <v>0</v>
      </c>
      <c r="N10" s="33">
        <f t="shared" si="4"/>
        <v>0</v>
      </c>
      <c r="O10" s="31">
        <v>4057</v>
      </c>
      <c r="P10" s="31">
        <v>0</v>
      </c>
      <c r="Q10" s="33">
        <f t="shared" si="5"/>
        <v>1.0466301193163496</v>
      </c>
      <c r="R10" s="31" t="s">
        <v>171</v>
      </c>
      <c r="S10" s="31"/>
      <c r="T10" s="31"/>
      <c r="U10" s="31"/>
    </row>
    <row r="11" spans="1:21" ht="13.5">
      <c r="A11" s="54" t="s">
        <v>27</v>
      </c>
      <c r="B11" s="54" t="s">
        <v>36</v>
      </c>
      <c r="C11" s="55" t="s">
        <v>37</v>
      </c>
      <c r="D11" s="31">
        <f t="shared" si="0"/>
        <v>99697</v>
      </c>
      <c r="E11" s="32">
        <f aca="true" t="shared" si="6" ref="E11:E49">G11+H11</f>
        <v>139</v>
      </c>
      <c r="F11" s="33">
        <f t="shared" si="1"/>
        <v>0.13942245002357143</v>
      </c>
      <c r="G11" s="31">
        <v>139</v>
      </c>
      <c r="H11" s="31">
        <v>0</v>
      </c>
      <c r="I11" s="32">
        <f aca="true" t="shared" si="7" ref="I11:I49">K11+M11+O11</f>
        <v>99558</v>
      </c>
      <c r="J11" s="33">
        <f t="shared" si="2"/>
        <v>99.86057754997643</v>
      </c>
      <c r="K11" s="31">
        <v>99505</v>
      </c>
      <c r="L11" s="33">
        <f t="shared" si="3"/>
        <v>99.80741647190989</v>
      </c>
      <c r="M11" s="31">
        <v>0</v>
      </c>
      <c r="N11" s="33">
        <f t="shared" si="4"/>
        <v>0</v>
      </c>
      <c r="O11" s="31">
        <v>53</v>
      </c>
      <c r="P11" s="31">
        <v>45</v>
      </c>
      <c r="Q11" s="33">
        <f t="shared" si="5"/>
        <v>0.05316107806654162</v>
      </c>
      <c r="R11" s="31" t="s">
        <v>171</v>
      </c>
      <c r="S11" s="31"/>
      <c r="T11" s="31"/>
      <c r="U11" s="31"/>
    </row>
    <row r="12" spans="1:21" ht="13.5">
      <c r="A12" s="54" t="s">
        <v>27</v>
      </c>
      <c r="B12" s="54" t="s">
        <v>38</v>
      </c>
      <c r="C12" s="55" t="s">
        <v>39</v>
      </c>
      <c r="D12" s="31">
        <f t="shared" si="0"/>
        <v>351283</v>
      </c>
      <c r="E12" s="32">
        <f t="shared" si="6"/>
        <v>2021</v>
      </c>
      <c r="F12" s="33">
        <f t="shared" si="1"/>
        <v>0.5753196141003123</v>
      </c>
      <c r="G12" s="31">
        <v>2021</v>
      </c>
      <c r="H12" s="31">
        <v>0</v>
      </c>
      <c r="I12" s="32">
        <f t="shared" si="7"/>
        <v>349262</v>
      </c>
      <c r="J12" s="33">
        <f t="shared" si="2"/>
        <v>99.42468038589969</v>
      </c>
      <c r="K12" s="31">
        <v>344273</v>
      </c>
      <c r="L12" s="33">
        <f t="shared" si="3"/>
        <v>98.00445794416468</v>
      </c>
      <c r="M12" s="31">
        <v>0</v>
      </c>
      <c r="N12" s="33">
        <f t="shared" si="4"/>
        <v>0</v>
      </c>
      <c r="O12" s="31">
        <v>4989</v>
      </c>
      <c r="P12" s="31">
        <v>1327</v>
      </c>
      <c r="Q12" s="33">
        <f t="shared" si="5"/>
        <v>1.4202224417350113</v>
      </c>
      <c r="R12" s="31" t="s">
        <v>171</v>
      </c>
      <c r="S12" s="31"/>
      <c r="T12" s="31"/>
      <c r="U12" s="31"/>
    </row>
    <row r="13" spans="1:21" ht="13.5">
      <c r="A13" s="54" t="s">
        <v>27</v>
      </c>
      <c r="B13" s="54" t="s">
        <v>40</v>
      </c>
      <c r="C13" s="55" t="s">
        <v>41</v>
      </c>
      <c r="D13" s="31">
        <f t="shared" si="0"/>
        <v>76588</v>
      </c>
      <c r="E13" s="32">
        <f t="shared" si="6"/>
        <v>7143</v>
      </c>
      <c r="F13" s="33">
        <f t="shared" si="1"/>
        <v>9.326526348775264</v>
      </c>
      <c r="G13" s="31">
        <v>7143</v>
      </c>
      <c r="H13" s="31">
        <v>0</v>
      </c>
      <c r="I13" s="32">
        <f t="shared" si="7"/>
        <v>69445</v>
      </c>
      <c r="J13" s="33">
        <f t="shared" si="2"/>
        <v>90.67347365122474</v>
      </c>
      <c r="K13" s="31">
        <v>51377</v>
      </c>
      <c r="L13" s="33">
        <f t="shared" si="3"/>
        <v>67.08231054473286</v>
      </c>
      <c r="M13" s="31">
        <v>0</v>
      </c>
      <c r="N13" s="33">
        <f t="shared" si="4"/>
        <v>0</v>
      </c>
      <c r="O13" s="31">
        <v>18068</v>
      </c>
      <c r="P13" s="31">
        <v>11136</v>
      </c>
      <c r="Q13" s="33">
        <f t="shared" si="5"/>
        <v>23.591163106491877</v>
      </c>
      <c r="R13" s="31"/>
      <c r="S13" s="31" t="s">
        <v>171</v>
      </c>
      <c r="T13" s="31"/>
      <c r="U13" s="31"/>
    </row>
    <row r="14" spans="1:21" ht="13.5">
      <c r="A14" s="54" t="s">
        <v>27</v>
      </c>
      <c r="B14" s="54" t="s">
        <v>42</v>
      </c>
      <c r="C14" s="55" t="s">
        <v>43</v>
      </c>
      <c r="D14" s="31">
        <f t="shared" si="0"/>
        <v>355996</v>
      </c>
      <c r="E14" s="32">
        <f t="shared" si="6"/>
        <v>17467</v>
      </c>
      <c r="F14" s="33">
        <f t="shared" si="1"/>
        <v>4.906515803548355</v>
      </c>
      <c r="G14" s="31">
        <v>17467</v>
      </c>
      <c r="H14" s="31">
        <v>0</v>
      </c>
      <c r="I14" s="32">
        <f t="shared" si="7"/>
        <v>338529</v>
      </c>
      <c r="J14" s="33">
        <f t="shared" si="2"/>
        <v>95.09348419645166</v>
      </c>
      <c r="K14" s="31">
        <v>309008</v>
      </c>
      <c r="L14" s="33">
        <f t="shared" si="3"/>
        <v>86.80097529185721</v>
      </c>
      <c r="M14" s="31">
        <v>0</v>
      </c>
      <c r="N14" s="33">
        <f t="shared" si="4"/>
        <v>0</v>
      </c>
      <c r="O14" s="31">
        <v>29521</v>
      </c>
      <c r="P14" s="31">
        <v>7020</v>
      </c>
      <c r="Q14" s="33">
        <f t="shared" si="5"/>
        <v>8.292508904594435</v>
      </c>
      <c r="R14" s="31"/>
      <c r="S14" s="31" t="s">
        <v>171</v>
      </c>
      <c r="T14" s="31"/>
      <c r="U14" s="31"/>
    </row>
    <row r="15" spans="1:21" ht="13.5">
      <c r="A15" s="54" t="s">
        <v>27</v>
      </c>
      <c r="B15" s="54" t="s">
        <v>44</v>
      </c>
      <c r="C15" s="55" t="s">
        <v>45</v>
      </c>
      <c r="D15" s="31">
        <f t="shared" si="0"/>
        <v>89273</v>
      </c>
      <c r="E15" s="32">
        <f t="shared" si="6"/>
        <v>31735</v>
      </c>
      <c r="F15" s="33">
        <f t="shared" si="1"/>
        <v>35.54826207251913</v>
      </c>
      <c r="G15" s="31">
        <v>31735</v>
      </c>
      <c r="H15" s="31">
        <v>0</v>
      </c>
      <c r="I15" s="32">
        <f t="shared" si="7"/>
        <v>57538</v>
      </c>
      <c r="J15" s="33">
        <f t="shared" si="2"/>
        <v>64.45173792748088</v>
      </c>
      <c r="K15" s="31">
        <v>26924</v>
      </c>
      <c r="L15" s="33">
        <f t="shared" si="3"/>
        <v>30.159174666472506</v>
      </c>
      <c r="M15" s="31">
        <v>0</v>
      </c>
      <c r="N15" s="33">
        <f t="shared" si="4"/>
        <v>0</v>
      </c>
      <c r="O15" s="31">
        <v>30614</v>
      </c>
      <c r="P15" s="31">
        <v>18675</v>
      </c>
      <c r="Q15" s="33">
        <f t="shared" si="5"/>
        <v>34.29256326100837</v>
      </c>
      <c r="R15" s="31"/>
      <c r="S15" s="31" t="s">
        <v>171</v>
      </c>
      <c r="T15" s="31"/>
      <c r="U15" s="31"/>
    </row>
    <row r="16" spans="1:21" ht="13.5">
      <c r="A16" s="54" t="s">
        <v>27</v>
      </c>
      <c r="B16" s="54" t="s">
        <v>46</v>
      </c>
      <c r="C16" s="55" t="s">
        <v>47</v>
      </c>
      <c r="D16" s="31">
        <f t="shared" si="0"/>
        <v>149622</v>
      </c>
      <c r="E16" s="32">
        <f t="shared" si="6"/>
        <v>217</v>
      </c>
      <c r="F16" s="33">
        <f t="shared" si="1"/>
        <v>0.14503214767881728</v>
      </c>
      <c r="G16" s="31">
        <v>217</v>
      </c>
      <c r="H16" s="31">
        <v>0</v>
      </c>
      <c r="I16" s="32">
        <f t="shared" si="7"/>
        <v>149405</v>
      </c>
      <c r="J16" s="33">
        <f t="shared" si="2"/>
        <v>99.85496785232118</v>
      </c>
      <c r="K16" s="31">
        <v>149049</v>
      </c>
      <c r="L16" s="33">
        <f t="shared" si="3"/>
        <v>99.61703492801861</v>
      </c>
      <c r="M16" s="31">
        <v>0</v>
      </c>
      <c r="N16" s="33">
        <f t="shared" si="4"/>
        <v>0</v>
      </c>
      <c r="O16" s="31">
        <v>356</v>
      </c>
      <c r="P16" s="31">
        <v>0</v>
      </c>
      <c r="Q16" s="33">
        <f t="shared" si="5"/>
        <v>0.23793292430257582</v>
      </c>
      <c r="R16" s="31"/>
      <c r="S16" s="31"/>
      <c r="T16" s="31"/>
      <c r="U16" s="31" t="s">
        <v>171</v>
      </c>
    </row>
    <row r="17" spans="1:21" ht="13.5">
      <c r="A17" s="54" t="s">
        <v>27</v>
      </c>
      <c r="B17" s="54" t="s">
        <v>48</v>
      </c>
      <c r="C17" s="55" t="s">
        <v>49</v>
      </c>
      <c r="D17" s="31">
        <f t="shared" si="0"/>
        <v>404448</v>
      </c>
      <c r="E17" s="32">
        <f t="shared" si="6"/>
        <v>11361</v>
      </c>
      <c r="F17" s="33">
        <f t="shared" si="1"/>
        <v>2.8090137669119395</v>
      </c>
      <c r="G17" s="31">
        <v>11361</v>
      </c>
      <c r="H17" s="31">
        <v>0</v>
      </c>
      <c r="I17" s="32">
        <f t="shared" si="7"/>
        <v>393087</v>
      </c>
      <c r="J17" s="33">
        <f t="shared" si="2"/>
        <v>97.19098623308807</v>
      </c>
      <c r="K17" s="31">
        <v>298521</v>
      </c>
      <c r="L17" s="33">
        <f t="shared" si="3"/>
        <v>73.8094884880133</v>
      </c>
      <c r="M17" s="31">
        <v>0</v>
      </c>
      <c r="N17" s="33">
        <f t="shared" si="4"/>
        <v>0</v>
      </c>
      <c r="O17" s="31">
        <v>94566</v>
      </c>
      <c r="P17" s="31">
        <v>33098</v>
      </c>
      <c r="Q17" s="33">
        <f t="shared" si="5"/>
        <v>23.38149774507477</v>
      </c>
      <c r="R17" s="31"/>
      <c r="S17" s="31" t="s">
        <v>171</v>
      </c>
      <c r="T17" s="31"/>
      <c r="U17" s="31"/>
    </row>
    <row r="18" spans="1:21" ht="13.5">
      <c r="A18" s="54" t="s">
        <v>27</v>
      </c>
      <c r="B18" s="54" t="s">
        <v>50</v>
      </c>
      <c r="C18" s="55" t="s">
        <v>51</v>
      </c>
      <c r="D18" s="31">
        <f t="shared" si="0"/>
        <v>263714</v>
      </c>
      <c r="E18" s="32">
        <f t="shared" si="6"/>
        <v>5521</v>
      </c>
      <c r="F18" s="33">
        <f t="shared" si="1"/>
        <v>2.093555897677029</v>
      </c>
      <c r="G18" s="31">
        <v>5521</v>
      </c>
      <c r="H18" s="31">
        <v>0</v>
      </c>
      <c r="I18" s="32">
        <f t="shared" si="7"/>
        <v>258193</v>
      </c>
      <c r="J18" s="33">
        <f t="shared" si="2"/>
        <v>97.90644410232298</v>
      </c>
      <c r="K18" s="31">
        <v>241773</v>
      </c>
      <c r="L18" s="33">
        <f t="shared" si="3"/>
        <v>91.68000182015365</v>
      </c>
      <c r="M18" s="31">
        <v>0</v>
      </c>
      <c r="N18" s="33">
        <f t="shared" si="4"/>
        <v>0</v>
      </c>
      <c r="O18" s="31">
        <v>16420</v>
      </c>
      <c r="P18" s="31">
        <v>10119</v>
      </c>
      <c r="Q18" s="33">
        <f t="shared" si="5"/>
        <v>6.2264422821693195</v>
      </c>
      <c r="R18" s="31"/>
      <c r="S18" s="31" t="s">
        <v>171</v>
      </c>
      <c r="T18" s="31"/>
      <c r="U18" s="31"/>
    </row>
    <row r="19" spans="1:21" ht="13.5">
      <c r="A19" s="54" t="s">
        <v>27</v>
      </c>
      <c r="B19" s="54" t="s">
        <v>52</v>
      </c>
      <c r="C19" s="55" t="s">
        <v>53</v>
      </c>
      <c r="D19" s="31">
        <f t="shared" si="0"/>
        <v>267242</v>
      </c>
      <c r="E19" s="32">
        <f t="shared" si="6"/>
        <v>37146</v>
      </c>
      <c r="F19" s="33">
        <f t="shared" si="1"/>
        <v>13.899761265070609</v>
      </c>
      <c r="G19" s="31">
        <v>37146</v>
      </c>
      <c r="H19" s="31">
        <v>0</v>
      </c>
      <c r="I19" s="32">
        <f t="shared" si="7"/>
        <v>230096</v>
      </c>
      <c r="J19" s="33">
        <f t="shared" si="2"/>
        <v>86.10023873492939</v>
      </c>
      <c r="K19" s="31">
        <v>143242</v>
      </c>
      <c r="L19" s="33">
        <f t="shared" si="3"/>
        <v>53.600107767491636</v>
      </c>
      <c r="M19" s="31">
        <v>0</v>
      </c>
      <c r="N19" s="33">
        <f t="shared" si="4"/>
        <v>0</v>
      </c>
      <c r="O19" s="31">
        <v>86854</v>
      </c>
      <c r="P19" s="31">
        <v>30199</v>
      </c>
      <c r="Q19" s="33">
        <f t="shared" si="5"/>
        <v>32.50013096743775</v>
      </c>
      <c r="R19" s="31"/>
      <c r="S19" s="31" t="s">
        <v>171</v>
      </c>
      <c r="T19" s="31"/>
      <c r="U19" s="31"/>
    </row>
    <row r="20" spans="1:21" ht="13.5">
      <c r="A20" s="54" t="s">
        <v>27</v>
      </c>
      <c r="B20" s="54" t="s">
        <v>54</v>
      </c>
      <c r="C20" s="55" t="s">
        <v>55</v>
      </c>
      <c r="D20" s="31">
        <f t="shared" si="0"/>
        <v>100651</v>
      </c>
      <c r="E20" s="32">
        <f t="shared" si="6"/>
        <v>49076</v>
      </c>
      <c r="F20" s="33">
        <f t="shared" si="1"/>
        <v>48.75858163356549</v>
      </c>
      <c r="G20" s="31">
        <v>49076</v>
      </c>
      <c r="H20" s="31">
        <v>0</v>
      </c>
      <c r="I20" s="32">
        <f t="shared" si="7"/>
        <v>51575</v>
      </c>
      <c r="J20" s="33">
        <f t="shared" si="2"/>
        <v>51.24141836643451</v>
      </c>
      <c r="K20" s="31">
        <v>22343</v>
      </c>
      <c r="L20" s="33">
        <f t="shared" si="3"/>
        <v>22.198487844134686</v>
      </c>
      <c r="M20" s="31">
        <v>0</v>
      </c>
      <c r="N20" s="33">
        <f t="shared" si="4"/>
        <v>0</v>
      </c>
      <c r="O20" s="31">
        <v>29232</v>
      </c>
      <c r="P20" s="31">
        <v>21014</v>
      </c>
      <c r="Q20" s="33">
        <f t="shared" si="5"/>
        <v>29.042930522299827</v>
      </c>
      <c r="R20" s="31" t="s">
        <v>171</v>
      </c>
      <c r="S20" s="31"/>
      <c r="T20" s="31"/>
      <c r="U20" s="31"/>
    </row>
    <row r="21" spans="1:21" ht="13.5">
      <c r="A21" s="54" t="s">
        <v>27</v>
      </c>
      <c r="B21" s="54" t="s">
        <v>56</v>
      </c>
      <c r="C21" s="55" t="s">
        <v>57</v>
      </c>
      <c r="D21" s="31">
        <f t="shared" si="0"/>
        <v>124713</v>
      </c>
      <c r="E21" s="32">
        <f t="shared" si="6"/>
        <v>19541</v>
      </c>
      <c r="F21" s="33">
        <f t="shared" si="1"/>
        <v>15.668775508567673</v>
      </c>
      <c r="G21" s="31">
        <v>19541</v>
      </c>
      <c r="H21" s="31">
        <v>0</v>
      </c>
      <c r="I21" s="32">
        <f t="shared" si="7"/>
        <v>105172</v>
      </c>
      <c r="J21" s="33">
        <f t="shared" si="2"/>
        <v>84.33122449143234</v>
      </c>
      <c r="K21" s="31">
        <v>84490</v>
      </c>
      <c r="L21" s="33">
        <f t="shared" si="3"/>
        <v>67.74754837105995</v>
      </c>
      <c r="M21" s="31">
        <v>0</v>
      </c>
      <c r="N21" s="33">
        <f t="shared" si="4"/>
        <v>0</v>
      </c>
      <c r="O21" s="31">
        <v>20682</v>
      </c>
      <c r="P21" s="31">
        <v>9921</v>
      </c>
      <c r="Q21" s="33">
        <f t="shared" si="5"/>
        <v>16.583676120372377</v>
      </c>
      <c r="R21" s="31"/>
      <c r="S21" s="31" t="s">
        <v>171</v>
      </c>
      <c r="T21" s="31"/>
      <c r="U21" s="31"/>
    </row>
    <row r="22" spans="1:21" ht="13.5">
      <c r="A22" s="54" t="s">
        <v>27</v>
      </c>
      <c r="B22" s="54" t="s">
        <v>58</v>
      </c>
      <c r="C22" s="55" t="s">
        <v>59</v>
      </c>
      <c r="D22" s="31">
        <f t="shared" si="0"/>
        <v>248613</v>
      </c>
      <c r="E22" s="32">
        <f t="shared" si="6"/>
        <v>9061</v>
      </c>
      <c r="F22" s="33">
        <f t="shared" si="1"/>
        <v>3.644620353722452</v>
      </c>
      <c r="G22" s="31">
        <v>9061</v>
      </c>
      <c r="H22" s="31">
        <v>0</v>
      </c>
      <c r="I22" s="32">
        <f t="shared" si="7"/>
        <v>239552</v>
      </c>
      <c r="J22" s="33">
        <f t="shared" si="2"/>
        <v>96.35537964627756</v>
      </c>
      <c r="K22" s="31">
        <v>237510</v>
      </c>
      <c r="L22" s="33">
        <f t="shared" si="3"/>
        <v>95.53402275826284</v>
      </c>
      <c r="M22" s="31">
        <v>0</v>
      </c>
      <c r="N22" s="33">
        <f t="shared" si="4"/>
        <v>0</v>
      </c>
      <c r="O22" s="31">
        <v>2042</v>
      </c>
      <c r="P22" s="31">
        <v>0</v>
      </c>
      <c r="Q22" s="33">
        <f t="shared" si="5"/>
        <v>0.8213568880147055</v>
      </c>
      <c r="R22" s="31"/>
      <c r="S22" s="31" t="s">
        <v>171</v>
      </c>
      <c r="T22" s="31"/>
      <c r="U22" s="31"/>
    </row>
    <row r="23" spans="1:21" ht="13.5">
      <c r="A23" s="54" t="s">
        <v>27</v>
      </c>
      <c r="B23" s="54" t="s">
        <v>60</v>
      </c>
      <c r="C23" s="55" t="s">
        <v>61</v>
      </c>
      <c r="D23" s="31">
        <f t="shared" si="0"/>
        <v>120646</v>
      </c>
      <c r="E23" s="32">
        <f t="shared" si="6"/>
        <v>15364</v>
      </c>
      <c r="F23" s="33">
        <f t="shared" si="1"/>
        <v>12.734777779619714</v>
      </c>
      <c r="G23" s="31">
        <v>15022</v>
      </c>
      <c r="H23" s="31">
        <v>342</v>
      </c>
      <c r="I23" s="32">
        <f t="shared" si="7"/>
        <v>105282</v>
      </c>
      <c r="J23" s="33">
        <f t="shared" si="2"/>
        <v>87.2652222203803</v>
      </c>
      <c r="K23" s="31">
        <v>49240</v>
      </c>
      <c r="L23" s="33">
        <f t="shared" si="3"/>
        <v>40.81362001226729</v>
      </c>
      <c r="M23" s="31">
        <v>0</v>
      </c>
      <c r="N23" s="33">
        <f t="shared" si="4"/>
        <v>0</v>
      </c>
      <c r="O23" s="31">
        <v>56042</v>
      </c>
      <c r="P23" s="31">
        <v>6910</v>
      </c>
      <c r="Q23" s="33">
        <f t="shared" si="5"/>
        <v>46.45160220811299</v>
      </c>
      <c r="R23" s="31"/>
      <c r="S23" s="31" t="s">
        <v>171</v>
      </c>
      <c r="T23" s="31"/>
      <c r="U23" s="31"/>
    </row>
    <row r="24" spans="1:21" ht="13.5">
      <c r="A24" s="54" t="s">
        <v>27</v>
      </c>
      <c r="B24" s="54" t="s">
        <v>62</v>
      </c>
      <c r="C24" s="55" t="s">
        <v>63</v>
      </c>
      <c r="D24" s="31">
        <f t="shared" si="0"/>
        <v>128978</v>
      </c>
      <c r="E24" s="32">
        <f t="shared" si="6"/>
        <v>21038</v>
      </c>
      <c r="F24" s="33">
        <f t="shared" si="1"/>
        <v>16.31130890539472</v>
      </c>
      <c r="G24" s="31">
        <v>21038</v>
      </c>
      <c r="H24" s="31">
        <v>0</v>
      </c>
      <c r="I24" s="32">
        <f t="shared" si="7"/>
        <v>107940</v>
      </c>
      <c r="J24" s="33">
        <f t="shared" si="2"/>
        <v>83.68869109460529</v>
      </c>
      <c r="K24" s="31">
        <v>82104</v>
      </c>
      <c r="L24" s="33">
        <f t="shared" si="3"/>
        <v>63.65736792321171</v>
      </c>
      <c r="M24" s="31">
        <v>0</v>
      </c>
      <c r="N24" s="33">
        <f t="shared" si="4"/>
        <v>0</v>
      </c>
      <c r="O24" s="31">
        <v>25836</v>
      </c>
      <c r="P24" s="31">
        <v>5029</v>
      </c>
      <c r="Q24" s="33">
        <f t="shared" si="5"/>
        <v>20.03132317139357</v>
      </c>
      <c r="R24" s="31"/>
      <c r="S24" s="31" t="s">
        <v>171</v>
      </c>
      <c r="T24" s="31"/>
      <c r="U24" s="31"/>
    </row>
    <row r="25" spans="1:21" ht="13.5">
      <c r="A25" s="54" t="s">
        <v>27</v>
      </c>
      <c r="B25" s="54" t="s">
        <v>64</v>
      </c>
      <c r="C25" s="55" t="s">
        <v>65</v>
      </c>
      <c r="D25" s="31">
        <f t="shared" si="0"/>
        <v>126151</v>
      </c>
      <c r="E25" s="32">
        <f t="shared" si="6"/>
        <v>7324</v>
      </c>
      <c r="F25" s="33">
        <f t="shared" si="1"/>
        <v>5.8057407392727765</v>
      </c>
      <c r="G25" s="31">
        <v>7314</v>
      </c>
      <c r="H25" s="31">
        <v>10</v>
      </c>
      <c r="I25" s="32">
        <f t="shared" si="7"/>
        <v>118827</v>
      </c>
      <c r="J25" s="33">
        <f t="shared" si="2"/>
        <v>94.19425926072722</v>
      </c>
      <c r="K25" s="31">
        <v>99703</v>
      </c>
      <c r="L25" s="33">
        <f t="shared" si="3"/>
        <v>79.03464895244588</v>
      </c>
      <c r="M25" s="31">
        <v>0</v>
      </c>
      <c r="N25" s="33">
        <f t="shared" si="4"/>
        <v>0</v>
      </c>
      <c r="O25" s="31">
        <v>19124</v>
      </c>
      <c r="P25" s="31">
        <v>13337</v>
      </c>
      <c r="Q25" s="33">
        <f t="shared" si="5"/>
        <v>15.159610308281346</v>
      </c>
      <c r="R25" s="31"/>
      <c r="S25" s="31" t="s">
        <v>171</v>
      </c>
      <c r="T25" s="31"/>
      <c r="U25" s="31"/>
    </row>
    <row r="26" spans="1:21" ht="13.5">
      <c r="A26" s="54" t="s">
        <v>27</v>
      </c>
      <c r="B26" s="54" t="s">
        <v>66</v>
      </c>
      <c r="C26" s="55" t="s">
        <v>67</v>
      </c>
      <c r="D26" s="31">
        <f t="shared" si="0"/>
        <v>180939</v>
      </c>
      <c r="E26" s="32">
        <f t="shared" si="6"/>
        <v>28118</v>
      </c>
      <c r="F26" s="33">
        <f t="shared" si="1"/>
        <v>15.540043882192341</v>
      </c>
      <c r="G26" s="31">
        <v>28118</v>
      </c>
      <c r="H26" s="31">
        <v>0</v>
      </c>
      <c r="I26" s="32">
        <f t="shared" si="7"/>
        <v>152821</v>
      </c>
      <c r="J26" s="33">
        <f t="shared" si="2"/>
        <v>84.45995611780765</v>
      </c>
      <c r="K26" s="31">
        <v>110577</v>
      </c>
      <c r="L26" s="33">
        <f t="shared" si="3"/>
        <v>61.112861240528574</v>
      </c>
      <c r="M26" s="31">
        <v>0</v>
      </c>
      <c r="N26" s="33">
        <f t="shared" si="4"/>
        <v>0</v>
      </c>
      <c r="O26" s="31">
        <v>42244</v>
      </c>
      <c r="P26" s="31">
        <v>10140</v>
      </c>
      <c r="Q26" s="33">
        <f t="shared" si="5"/>
        <v>23.347094877279083</v>
      </c>
      <c r="R26" s="31"/>
      <c r="S26" s="31" t="s">
        <v>171</v>
      </c>
      <c r="T26" s="31"/>
      <c r="U26" s="31"/>
    </row>
    <row r="27" spans="1:21" ht="13.5">
      <c r="A27" s="54" t="s">
        <v>27</v>
      </c>
      <c r="B27" s="54" t="s">
        <v>68</v>
      </c>
      <c r="C27" s="55" t="s">
        <v>69</v>
      </c>
      <c r="D27" s="31">
        <f t="shared" si="0"/>
        <v>123871</v>
      </c>
      <c r="E27" s="32">
        <f t="shared" si="6"/>
        <v>142</v>
      </c>
      <c r="F27" s="33">
        <f t="shared" si="1"/>
        <v>0.11463538681370136</v>
      </c>
      <c r="G27" s="31">
        <v>142</v>
      </c>
      <c r="H27" s="31">
        <v>0</v>
      </c>
      <c r="I27" s="32">
        <f t="shared" si="7"/>
        <v>123729</v>
      </c>
      <c r="J27" s="33">
        <f t="shared" si="2"/>
        <v>99.8853646131863</v>
      </c>
      <c r="K27" s="31">
        <v>123590</v>
      </c>
      <c r="L27" s="33">
        <f t="shared" si="3"/>
        <v>99.7731511007419</v>
      </c>
      <c r="M27" s="31">
        <v>0</v>
      </c>
      <c r="N27" s="33">
        <f t="shared" si="4"/>
        <v>0</v>
      </c>
      <c r="O27" s="31">
        <v>139</v>
      </c>
      <c r="P27" s="31">
        <v>0</v>
      </c>
      <c r="Q27" s="33">
        <f t="shared" si="5"/>
        <v>0.1122135124443978</v>
      </c>
      <c r="R27" s="31"/>
      <c r="S27" s="31" t="s">
        <v>171</v>
      </c>
      <c r="T27" s="31"/>
      <c r="U27" s="31"/>
    </row>
    <row r="28" spans="1:21" ht="13.5">
      <c r="A28" s="54" t="s">
        <v>27</v>
      </c>
      <c r="B28" s="54" t="s">
        <v>70</v>
      </c>
      <c r="C28" s="55" t="s">
        <v>71</v>
      </c>
      <c r="D28" s="31">
        <f t="shared" si="0"/>
        <v>77705</v>
      </c>
      <c r="E28" s="32">
        <f t="shared" si="6"/>
        <v>17061</v>
      </c>
      <c r="F28" s="33">
        <f t="shared" si="1"/>
        <v>21.95611608004633</v>
      </c>
      <c r="G28" s="31">
        <v>17061</v>
      </c>
      <c r="H28" s="31">
        <v>0</v>
      </c>
      <c r="I28" s="32">
        <f t="shared" si="7"/>
        <v>60644</v>
      </c>
      <c r="J28" s="33">
        <f t="shared" si="2"/>
        <v>78.04388391995367</v>
      </c>
      <c r="K28" s="31">
        <v>39011</v>
      </c>
      <c r="L28" s="33">
        <f t="shared" si="3"/>
        <v>50.203976578083775</v>
      </c>
      <c r="M28" s="31">
        <v>0</v>
      </c>
      <c r="N28" s="33">
        <f t="shared" si="4"/>
        <v>0</v>
      </c>
      <c r="O28" s="31">
        <v>21633</v>
      </c>
      <c r="P28" s="31">
        <v>11841</v>
      </c>
      <c r="Q28" s="33">
        <f t="shared" si="5"/>
        <v>27.83990734186989</v>
      </c>
      <c r="R28" s="31"/>
      <c r="S28" s="31" t="s">
        <v>171</v>
      </c>
      <c r="T28" s="31"/>
      <c r="U28" s="31"/>
    </row>
    <row r="29" spans="1:21" ht="13.5">
      <c r="A29" s="54" t="s">
        <v>27</v>
      </c>
      <c r="B29" s="54" t="s">
        <v>72</v>
      </c>
      <c r="C29" s="55" t="s">
        <v>73</v>
      </c>
      <c r="D29" s="31">
        <f t="shared" si="0"/>
        <v>120351</v>
      </c>
      <c r="E29" s="32">
        <f t="shared" si="6"/>
        <v>17829</v>
      </c>
      <c r="F29" s="33">
        <f t="shared" si="1"/>
        <v>14.814168556970861</v>
      </c>
      <c r="G29" s="31">
        <v>17829</v>
      </c>
      <c r="H29" s="31">
        <v>0</v>
      </c>
      <c r="I29" s="32">
        <f t="shared" si="7"/>
        <v>102522</v>
      </c>
      <c r="J29" s="33">
        <f t="shared" si="2"/>
        <v>85.18583144302913</v>
      </c>
      <c r="K29" s="31">
        <v>52969</v>
      </c>
      <c r="L29" s="33">
        <f t="shared" si="3"/>
        <v>44.01209794683883</v>
      </c>
      <c r="M29" s="31">
        <v>0</v>
      </c>
      <c r="N29" s="33">
        <f t="shared" si="4"/>
        <v>0</v>
      </c>
      <c r="O29" s="31">
        <v>49553</v>
      </c>
      <c r="P29" s="31">
        <v>8747</v>
      </c>
      <c r="Q29" s="33">
        <f t="shared" si="5"/>
        <v>41.17373349619031</v>
      </c>
      <c r="R29" s="31"/>
      <c r="S29" s="31" t="s">
        <v>171</v>
      </c>
      <c r="T29" s="31"/>
      <c r="U29" s="31"/>
    </row>
    <row r="30" spans="1:21" ht="13.5">
      <c r="A30" s="54" t="s">
        <v>27</v>
      </c>
      <c r="B30" s="54" t="s">
        <v>74</v>
      </c>
      <c r="C30" s="55" t="s">
        <v>75</v>
      </c>
      <c r="D30" s="31">
        <f t="shared" si="0"/>
        <v>133071</v>
      </c>
      <c r="E30" s="32">
        <f t="shared" si="6"/>
        <v>10214</v>
      </c>
      <c r="F30" s="33">
        <f t="shared" si="1"/>
        <v>7.675601746436113</v>
      </c>
      <c r="G30" s="31">
        <v>10214</v>
      </c>
      <c r="H30" s="31">
        <v>0</v>
      </c>
      <c r="I30" s="32">
        <f t="shared" si="7"/>
        <v>122857</v>
      </c>
      <c r="J30" s="33">
        <f t="shared" si="2"/>
        <v>92.32439825356388</v>
      </c>
      <c r="K30" s="31">
        <v>98850</v>
      </c>
      <c r="L30" s="33">
        <f t="shared" si="3"/>
        <v>74.28365308744955</v>
      </c>
      <c r="M30" s="31">
        <v>0</v>
      </c>
      <c r="N30" s="33">
        <f t="shared" si="4"/>
        <v>0</v>
      </c>
      <c r="O30" s="31">
        <v>24007</v>
      </c>
      <c r="P30" s="31">
        <v>8590</v>
      </c>
      <c r="Q30" s="33">
        <f t="shared" si="5"/>
        <v>18.04074516611433</v>
      </c>
      <c r="R30" s="31"/>
      <c r="S30" s="31" t="s">
        <v>171</v>
      </c>
      <c r="T30" s="31"/>
      <c r="U30" s="31"/>
    </row>
    <row r="31" spans="1:21" ht="13.5">
      <c r="A31" s="54" t="s">
        <v>27</v>
      </c>
      <c r="B31" s="54" t="s">
        <v>76</v>
      </c>
      <c r="C31" s="55" t="s">
        <v>77</v>
      </c>
      <c r="D31" s="31">
        <f t="shared" si="0"/>
        <v>84386</v>
      </c>
      <c r="E31" s="32">
        <f t="shared" si="6"/>
        <v>2419</v>
      </c>
      <c r="F31" s="33">
        <f t="shared" si="1"/>
        <v>2.8665892446614367</v>
      </c>
      <c r="G31" s="31">
        <v>2419</v>
      </c>
      <c r="H31" s="31">
        <v>0</v>
      </c>
      <c r="I31" s="32">
        <f t="shared" si="7"/>
        <v>81967</v>
      </c>
      <c r="J31" s="33">
        <f t="shared" si="2"/>
        <v>97.13341075533857</v>
      </c>
      <c r="K31" s="31">
        <v>60813</v>
      </c>
      <c r="L31" s="33">
        <f t="shared" si="3"/>
        <v>72.0652714905316</v>
      </c>
      <c r="M31" s="31">
        <v>0</v>
      </c>
      <c r="N31" s="33">
        <f t="shared" si="4"/>
        <v>0</v>
      </c>
      <c r="O31" s="31">
        <v>21154</v>
      </c>
      <c r="P31" s="31">
        <v>4134</v>
      </c>
      <c r="Q31" s="33">
        <f t="shared" si="5"/>
        <v>25.06813926480696</v>
      </c>
      <c r="R31" s="31"/>
      <c r="S31" s="31" t="s">
        <v>171</v>
      </c>
      <c r="T31" s="31"/>
      <c r="U31" s="31"/>
    </row>
    <row r="32" spans="1:21" ht="13.5">
      <c r="A32" s="54" t="s">
        <v>27</v>
      </c>
      <c r="B32" s="54" t="s">
        <v>78</v>
      </c>
      <c r="C32" s="55" t="s">
        <v>79</v>
      </c>
      <c r="D32" s="31">
        <f t="shared" si="0"/>
        <v>61848</v>
      </c>
      <c r="E32" s="32">
        <f t="shared" si="6"/>
        <v>3940</v>
      </c>
      <c r="F32" s="33">
        <f t="shared" si="1"/>
        <v>6.370456603285474</v>
      </c>
      <c r="G32" s="31">
        <v>3940</v>
      </c>
      <c r="H32" s="31">
        <v>0</v>
      </c>
      <c r="I32" s="32">
        <f t="shared" si="7"/>
        <v>57908</v>
      </c>
      <c r="J32" s="33">
        <f t="shared" si="2"/>
        <v>93.62954339671452</v>
      </c>
      <c r="K32" s="31">
        <v>35173</v>
      </c>
      <c r="L32" s="33">
        <f t="shared" si="3"/>
        <v>56.87006855516751</v>
      </c>
      <c r="M32" s="31">
        <v>0</v>
      </c>
      <c r="N32" s="33">
        <f t="shared" si="4"/>
        <v>0</v>
      </c>
      <c r="O32" s="31">
        <v>22735</v>
      </c>
      <c r="P32" s="31">
        <v>2024</v>
      </c>
      <c r="Q32" s="33">
        <f t="shared" si="5"/>
        <v>36.75947484154702</v>
      </c>
      <c r="R32" s="31"/>
      <c r="S32" s="31" t="s">
        <v>171</v>
      </c>
      <c r="T32" s="31"/>
      <c r="U32" s="31"/>
    </row>
    <row r="33" spans="1:21" ht="13.5">
      <c r="A33" s="54" t="s">
        <v>27</v>
      </c>
      <c r="B33" s="54" t="s">
        <v>80</v>
      </c>
      <c r="C33" s="55" t="s">
        <v>81</v>
      </c>
      <c r="D33" s="31">
        <f t="shared" si="0"/>
        <v>66483</v>
      </c>
      <c r="E33" s="32">
        <f t="shared" si="6"/>
        <v>7917</v>
      </c>
      <c r="F33" s="33">
        <f t="shared" si="1"/>
        <v>11.908307386850774</v>
      </c>
      <c r="G33" s="31">
        <v>7917</v>
      </c>
      <c r="H33" s="31">
        <v>0</v>
      </c>
      <c r="I33" s="32">
        <f t="shared" si="7"/>
        <v>58566</v>
      </c>
      <c r="J33" s="33">
        <f t="shared" si="2"/>
        <v>88.09169261314923</v>
      </c>
      <c r="K33" s="31">
        <v>31607</v>
      </c>
      <c r="L33" s="33">
        <f t="shared" si="3"/>
        <v>47.54147676849721</v>
      </c>
      <c r="M33" s="31">
        <v>0</v>
      </c>
      <c r="N33" s="33">
        <f t="shared" si="4"/>
        <v>0</v>
      </c>
      <c r="O33" s="31">
        <v>26959</v>
      </c>
      <c r="P33" s="31">
        <v>14902</v>
      </c>
      <c r="Q33" s="33">
        <f t="shared" si="5"/>
        <v>40.550215844652016</v>
      </c>
      <c r="R33" s="31"/>
      <c r="S33" s="31" t="s">
        <v>171</v>
      </c>
      <c r="T33" s="31"/>
      <c r="U33" s="31"/>
    </row>
    <row r="34" spans="1:21" ht="13.5">
      <c r="A34" s="54" t="s">
        <v>27</v>
      </c>
      <c r="B34" s="54" t="s">
        <v>82</v>
      </c>
      <c r="C34" s="55" t="s">
        <v>83</v>
      </c>
      <c r="D34" s="31">
        <f t="shared" si="0"/>
        <v>496503</v>
      </c>
      <c r="E34" s="32">
        <f t="shared" si="6"/>
        <v>21984</v>
      </c>
      <c r="F34" s="33">
        <f t="shared" si="1"/>
        <v>4.427767808049498</v>
      </c>
      <c r="G34" s="31">
        <v>21939</v>
      </c>
      <c r="H34" s="31">
        <v>45</v>
      </c>
      <c r="I34" s="32">
        <f t="shared" si="7"/>
        <v>474519</v>
      </c>
      <c r="J34" s="33">
        <f t="shared" si="2"/>
        <v>95.5722321919505</v>
      </c>
      <c r="K34" s="31">
        <v>441226</v>
      </c>
      <c r="L34" s="33">
        <f t="shared" si="3"/>
        <v>88.86673393715647</v>
      </c>
      <c r="M34" s="31">
        <v>0</v>
      </c>
      <c r="N34" s="33">
        <f t="shared" si="4"/>
        <v>0</v>
      </c>
      <c r="O34" s="31">
        <v>33293</v>
      </c>
      <c r="P34" s="31">
        <v>26634</v>
      </c>
      <c r="Q34" s="33">
        <f t="shared" si="5"/>
        <v>6.705498254794029</v>
      </c>
      <c r="R34" s="31"/>
      <c r="S34" s="31" t="s">
        <v>171</v>
      </c>
      <c r="T34" s="31"/>
      <c r="U34" s="31"/>
    </row>
    <row r="35" spans="1:21" ht="13.5">
      <c r="A35" s="54" t="s">
        <v>27</v>
      </c>
      <c r="B35" s="54" t="s">
        <v>84</v>
      </c>
      <c r="C35" s="55" t="s">
        <v>85</v>
      </c>
      <c r="D35" s="31">
        <f t="shared" si="0"/>
        <v>65766</v>
      </c>
      <c r="E35" s="32">
        <f t="shared" si="6"/>
        <v>10616</v>
      </c>
      <c r="F35" s="33">
        <f t="shared" si="1"/>
        <v>16.142079493963447</v>
      </c>
      <c r="G35" s="31">
        <v>10616</v>
      </c>
      <c r="H35" s="31">
        <v>0</v>
      </c>
      <c r="I35" s="32">
        <f t="shared" si="7"/>
        <v>55150</v>
      </c>
      <c r="J35" s="33">
        <f t="shared" si="2"/>
        <v>83.85792050603655</v>
      </c>
      <c r="K35" s="31">
        <v>29289</v>
      </c>
      <c r="L35" s="33">
        <f t="shared" si="3"/>
        <v>44.53517014870906</v>
      </c>
      <c r="M35" s="31">
        <v>0</v>
      </c>
      <c r="N35" s="33">
        <f t="shared" si="4"/>
        <v>0</v>
      </c>
      <c r="O35" s="31">
        <v>25861</v>
      </c>
      <c r="P35" s="31">
        <v>23610</v>
      </c>
      <c r="Q35" s="33">
        <f t="shared" si="5"/>
        <v>39.32275035732749</v>
      </c>
      <c r="R35" s="31"/>
      <c r="S35" s="31" t="s">
        <v>171</v>
      </c>
      <c r="T35" s="31"/>
      <c r="U35" s="31"/>
    </row>
    <row r="36" spans="1:21" ht="13.5">
      <c r="A36" s="54" t="s">
        <v>27</v>
      </c>
      <c r="B36" s="54" t="s">
        <v>86</v>
      </c>
      <c r="C36" s="55" t="s">
        <v>87</v>
      </c>
      <c r="D36" s="31">
        <f t="shared" si="0"/>
        <v>57152</v>
      </c>
      <c r="E36" s="32">
        <f t="shared" si="6"/>
        <v>1252</v>
      </c>
      <c r="F36" s="33">
        <f t="shared" si="1"/>
        <v>2.190649496080627</v>
      </c>
      <c r="G36" s="31">
        <v>1191</v>
      </c>
      <c r="H36" s="31">
        <v>61</v>
      </c>
      <c r="I36" s="32">
        <f t="shared" si="7"/>
        <v>55900</v>
      </c>
      <c r="J36" s="33">
        <f t="shared" si="2"/>
        <v>97.80935050391936</v>
      </c>
      <c r="K36" s="31">
        <v>52765</v>
      </c>
      <c r="L36" s="33">
        <f t="shared" si="3"/>
        <v>92.32397816349383</v>
      </c>
      <c r="M36" s="31">
        <v>0</v>
      </c>
      <c r="N36" s="33">
        <f t="shared" si="4"/>
        <v>0</v>
      </c>
      <c r="O36" s="31">
        <v>3135</v>
      </c>
      <c r="P36" s="31">
        <v>262</v>
      </c>
      <c r="Q36" s="33">
        <f t="shared" si="5"/>
        <v>5.485372340425531</v>
      </c>
      <c r="R36" s="31"/>
      <c r="S36" s="31" t="s">
        <v>171</v>
      </c>
      <c r="T36" s="31"/>
      <c r="U36" s="31"/>
    </row>
    <row r="37" spans="1:21" ht="13.5">
      <c r="A37" s="54" t="s">
        <v>27</v>
      </c>
      <c r="B37" s="54" t="s">
        <v>88</v>
      </c>
      <c r="C37" s="55" t="s">
        <v>89</v>
      </c>
      <c r="D37" s="31">
        <f t="shared" si="0"/>
        <v>78803</v>
      </c>
      <c r="E37" s="32">
        <f t="shared" si="6"/>
        <v>2633</v>
      </c>
      <c r="F37" s="33">
        <f t="shared" si="1"/>
        <v>3.341243353679429</v>
      </c>
      <c r="G37" s="31">
        <v>2622</v>
      </c>
      <c r="H37" s="31">
        <v>11</v>
      </c>
      <c r="I37" s="32">
        <f t="shared" si="7"/>
        <v>76170</v>
      </c>
      <c r="J37" s="33">
        <f t="shared" si="2"/>
        <v>96.65875664632057</v>
      </c>
      <c r="K37" s="31">
        <v>70145</v>
      </c>
      <c r="L37" s="33">
        <f t="shared" si="3"/>
        <v>89.01310863799601</v>
      </c>
      <c r="M37" s="31">
        <v>0</v>
      </c>
      <c r="N37" s="33">
        <f t="shared" si="4"/>
        <v>0</v>
      </c>
      <c r="O37" s="31">
        <v>6025</v>
      </c>
      <c r="P37" s="31">
        <v>1833</v>
      </c>
      <c r="Q37" s="33">
        <f t="shared" si="5"/>
        <v>7.645648008324556</v>
      </c>
      <c r="R37" s="31"/>
      <c r="S37" s="31" t="s">
        <v>171</v>
      </c>
      <c r="T37" s="31"/>
      <c r="U37" s="31"/>
    </row>
    <row r="38" spans="1:21" ht="13.5">
      <c r="A38" s="54" t="s">
        <v>27</v>
      </c>
      <c r="B38" s="54" t="s">
        <v>90</v>
      </c>
      <c r="C38" s="55" t="s">
        <v>91</v>
      </c>
      <c r="D38" s="31">
        <f t="shared" si="0"/>
        <v>57050</v>
      </c>
      <c r="E38" s="32">
        <f t="shared" si="6"/>
        <v>509</v>
      </c>
      <c r="F38" s="33">
        <f t="shared" si="1"/>
        <v>0.8921998247151621</v>
      </c>
      <c r="G38" s="31">
        <v>509</v>
      </c>
      <c r="H38" s="31">
        <v>0</v>
      </c>
      <c r="I38" s="32">
        <f t="shared" si="7"/>
        <v>56541</v>
      </c>
      <c r="J38" s="33">
        <f t="shared" si="2"/>
        <v>99.10780017528484</v>
      </c>
      <c r="K38" s="31">
        <v>54277</v>
      </c>
      <c r="L38" s="33">
        <f t="shared" si="3"/>
        <v>95.13935144609992</v>
      </c>
      <c r="M38" s="31">
        <v>0</v>
      </c>
      <c r="N38" s="33">
        <f t="shared" si="4"/>
        <v>0</v>
      </c>
      <c r="O38" s="31">
        <v>2264</v>
      </c>
      <c r="P38" s="31">
        <v>1220</v>
      </c>
      <c r="Q38" s="33">
        <f t="shared" si="5"/>
        <v>3.9684487291849257</v>
      </c>
      <c r="R38" s="31"/>
      <c r="S38" s="31" t="s">
        <v>171</v>
      </c>
      <c r="T38" s="31"/>
      <c r="U38" s="31"/>
    </row>
    <row r="39" spans="1:21" ht="13.5">
      <c r="A39" s="54" t="s">
        <v>27</v>
      </c>
      <c r="B39" s="54" t="s">
        <v>92</v>
      </c>
      <c r="C39" s="55" t="s">
        <v>93</v>
      </c>
      <c r="D39" s="31">
        <f t="shared" si="0"/>
        <v>59642</v>
      </c>
      <c r="E39" s="32">
        <f t="shared" si="6"/>
        <v>10487</v>
      </c>
      <c r="F39" s="33">
        <f t="shared" si="1"/>
        <v>17.583246705341875</v>
      </c>
      <c r="G39" s="31">
        <v>10487</v>
      </c>
      <c r="H39" s="31">
        <v>0</v>
      </c>
      <c r="I39" s="32">
        <f t="shared" si="7"/>
        <v>49155</v>
      </c>
      <c r="J39" s="33">
        <f t="shared" si="2"/>
        <v>82.41675329465814</v>
      </c>
      <c r="K39" s="31">
        <v>17323</v>
      </c>
      <c r="L39" s="33">
        <f t="shared" si="3"/>
        <v>29.04496831092183</v>
      </c>
      <c r="M39" s="31">
        <v>0</v>
      </c>
      <c r="N39" s="33">
        <f t="shared" si="4"/>
        <v>0</v>
      </c>
      <c r="O39" s="31">
        <v>31832</v>
      </c>
      <c r="P39" s="31">
        <v>13977</v>
      </c>
      <c r="Q39" s="33">
        <f t="shared" si="5"/>
        <v>53.37178498373629</v>
      </c>
      <c r="R39" s="31" t="s">
        <v>171</v>
      </c>
      <c r="S39" s="31"/>
      <c r="T39" s="31"/>
      <c r="U39" s="31"/>
    </row>
    <row r="40" spans="1:21" ht="13.5">
      <c r="A40" s="54" t="s">
        <v>27</v>
      </c>
      <c r="B40" s="54" t="s">
        <v>94</v>
      </c>
      <c r="C40" s="55" t="s">
        <v>95</v>
      </c>
      <c r="D40" s="31">
        <f t="shared" si="0"/>
        <v>29563</v>
      </c>
      <c r="E40" s="32">
        <f t="shared" si="6"/>
        <v>715</v>
      </c>
      <c r="F40" s="33">
        <f t="shared" si="1"/>
        <v>2.418563745222068</v>
      </c>
      <c r="G40" s="31">
        <v>715</v>
      </c>
      <c r="H40" s="31">
        <v>0</v>
      </c>
      <c r="I40" s="32">
        <f t="shared" si="7"/>
        <v>28848</v>
      </c>
      <c r="J40" s="33">
        <f t="shared" si="2"/>
        <v>97.58143625477793</v>
      </c>
      <c r="K40" s="31">
        <v>25777</v>
      </c>
      <c r="L40" s="33">
        <f t="shared" si="3"/>
        <v>87.1934512735514</v>
      </c>
      <c r="M40" s="31">
        <v>0</v>
      </c>
      <c r="N40" s="33">
        <f t="shared" si="4"/>
        <v>0</v>
      </c>
      <c r="O40" s="31">
        <v>3071</v>
      </c>
      <c r="P40" s="31">
        <v>346</v>
      </c>
      <c r="Q40" s="33">
        <f t="shared" si="5"/>
        <v>10.387984981226534</v>
      </c>
      <c r="R40" s="31"/>
      <c r="S40" s="31" t="s">
        <v>171</v>
      </c>
      <c r="T40" s="31"/>
      <c r="U40" s="31"/>
    </row>
    <row r="41" spans="1:21" ht="13.5">
      <c r="A41" s="54" t="s">
        <v>27</v>
      </c>
      <c r="B41" s="54" t="s">
        <v>96</v>
      </c>
      <c r="C41" s="55" t="s">
        <v>97</v>
      </c>
      <c r="D41" s="31">
        <f t="shared" si="0"/>
        <v>25467</v>
      </c>
      <c r="E41" s="32">
        <f t="shared" si="6"/>
        <v>398</v>
      </c>
      <c r="F41" s="33">
        <f t="shared" si="1"/>
        <v>1.5628067695449013</v>
      </c>
      <c r="G41" s="31">
        <v>351</v>
      </c>
      <c r="H41" s="31">
        <v>47</v>
      </c>
      <c r="I41" s="32">
        <f t="shared" si="7"/>
        <v>25069</v>
      </c>
      <c r="J41" s="33">
        <f t="shared" si="2"/>
        <v>98.4371932304551</v>
      </c>
      <c r="K41" s="31">
        <v>24006</v>
      </c>
      <c r="L41" s="33">
        <f t="shared" si="3"/>
        <v>94.2631640947108</v>
      </c>
      <c r="M41" s="31">
        <v>650</v>
      </c>
      <c r="N41" s="33">
        <f t="shared" si="4"/>
        <v>2.5523226135783563</v>
      </c>
      <c r="O41" s="31">
        <v>413</v>
      </c>
      <c r="P41" s="31">
        <v>224</v>
      </c>
      <c r="Q41" s="33">
        <f t="shared" si="5"/>
        <v>1.6217065221659401</v>
      </c>
      <c r="R41" s="31"/>
      <c r="S41" s="31" t="s">
        <v>171</v>
      </c>
      <c r="T41" s="31"/>
      <c r="U41" s="31"/>
    </row>
    <row r="42" spans="1:21" ht="13.5">
      <c r="A42" s="54" t="s">
        <v>27</v>
      </c>
      <c r="B42" s="54" t="s">
        <v>98</v>
      </c>
      <c r="C42" s="55" t="s">
        <v>99</v>
      </c>
      <c r="D42" s="31">
        <f t="shared" si="0"/>
        <v>13800</v>
      </c>
      <c r="E42" s="32">
        <f t="shared" si="6"/>
        <v>5458</v>
      </c>
      <c r="F42" s="33">
        <f t="shared" si="1"/>
        <v>39.550724637681164</v>
      </c>
      <c r="G42" s="31">
        <v>3425</v>
      </c>
      <c r="H42" s="31">
        <v>2033</v>
      </c>
      <c r="I42" s="32">
        <f t="shared" si="7"/>
        <v>8342</v>
      </c>
      <c r="J42" s="33">
        <f t="shared" si="2"/>
        <v>60.44927536231884</v>
      </c>
      <c r="K42" s="31">
        <v>879</v>
      </c>
      <c r="L42" s="33">
        <f t="shared" si="3"/>
        <v>6.369565217391305</v>
      </c>
      <c r="M42" s="31">
        <v>0</v>
      </c>
      <c r="N42" s="33">
        <f t="shared" si="4"/>
        <v>0</v>
      </c>
      <c r="O42" s="31">
        <v>7463</v>
      </c>
      <c r="P42" s="31">
        <v>5685</v>
      </c>
      <c r="Q42" s="33">
        <f t="shared" si="5"/>
        <v>54.07971014492754</v>
      </c>
      <c r="R42" s="31"/>
      <c r="S42" s="31" t="s">
        <v>171</v>
      </c>
      <c r="T42" s="31"/>
      <c r="U42" s="31"/>
    </row>
    <row r="43" spans="1:21" ht="13.5">
      <c r="A43" s="54" t="s">
        <v>27</v>
      </c>
      <c r="B43" s="54" t="s">
        <v>100</v>
      </c>
      <c r="C43" s="55" t="s">
        <v>101</v>
      </c>
      <c r="D43" s="31">
        <f t="shared" si="0"/>
        <v>17294</v>
      </c>
      <c r="E43" s="32">
        <f t="shared" si="6"/>
        <v>4501</v>
      </c>
      <c r="F43" s="33">
        <f t="shared" si="1"/>
        <v>26.026367526309702</v>
      </c>
      <c r="G43" s="31">
        <v>4501</v>
      </c>
      <c r="H43" s="31">
        <v>0</v>
      </c>
      <c r="I43" s="32">
        <f t="shared" si="7"/>
        <v>12793</v>
      </c>
      <c r="J43" s="33">
        <f t="shared" si="2"/>
        <v>73.9736324736903</v>
      </c>
      <c r="K43" s="31">
        <v>11526</v>
      </c>
      <c r="L43" s="33">
        <f t="shared" si="3"/>
        <v>66.64739215913033</v>
      </c>
      <c r="M43" s="31">
        <v>0</v>
      </c>
      <c r="N43" s="33">
        <f t="shared" si="4"/>
        <v>0</v>
      </c>
      <c r="O43" s="31">
        <v>1267</v>
      </c>
      <c r="P43" s="31">
        <v>53</v>
      </c>
      <c r="Q43" s="33">
        <f t="shared" si="5"/>
        <v>7.326240314559963</v>
      </c>
      <c r="R43" s="31" t="s">
        <v>171</v>
      </c>
      <c r="S43" s="31"/>
      <c r="T43" s="31"/>
      <c r="U43" s="31"/>
    </row>
    <row r="44" spans="1:21" ht="13.5">
      <c r="A44" s="54" t="s">
        <v>27</v>
      </c>
      <c r="B44" s="54" t="s">
        <v>102</v>
      </c>
      <c r="C44" s="55" t="s">
        <v>103</v>
      </c>
      <c r="D44" s="31">
        <f t="shared" si="0"/>
        <v>43812</v>
      </c>
      <c r="E44" s="32">
        <f t="shared" si="6"/>
        <v>9456</v>
      </c>
      <c r="F44" s="33">
        <f t="shared" si="1"/>
        <v>21.5831279101616</v>
      </c>
      <c r="G44" s="31">
        <v>9456</v>
      </c>
      <c r="H44" s="31">
        <v>0</v>
      </c>
      <c r="I44" s="32">
        <f t="shared" si="7"/>
        <v>34356</v>
      </c>
      <c r="J44" s="33">
        <f t="shared" si="2"/>
        <v>78.41687208983839</v>
      </c>
      <c r="K44" s="31">
        <v>23609</v>
      </c>
      <c r="L44" s="33">
        <f t="shared" si="3"/>
        <v>53.88706290514015</v>
      </c>
      <c r="M44" s="31">
        <v>0</v>
      </c>
      <c r="N44" s="33">
        <f t="shared" si="4"/>
        <v>0</v>
      </c>
      <c r="O44" s="31">
        <v>10747</v>
      </c>
      <c r="P44" s="31">
        <v>5648</v>
      </c>
      <c r="Q44" s="33">
        <f t="shared" si="5"/>
        <v>24.529809184698255</v>
      </c>
      <c r="R44" s="31"/>
      <c r="S44" s="31" t="s">
        <v>171</v>
      </c>
      <c r="T44" s="31"/>
      <c r="U44" s="31"/>
    </row>
    <row r="45" spans="1:21" ht="13.5">
      <c r="A45" s="54" t="s">
        <v>27</v>
      </c>
      <c r="B45" s="54" t="s">
        <v>104</v>
      </c>
      <c r="C45" s="55" t="s">
        <v>168</v>
      </c>
      <c r="D45" s="31">
        <f t="shared" si="0"/>
        <v>7271</v>
      </c>
      <c r="E45" s="32">
        <f t="shared" si="6"/>
        <v>1557</v>
      </c>
      <c r="F45" s="33">
        <f t="shared" si="1"/>
        <v>21.413835785999176</v>
      </c>
      <c r="G45" s="31">
        <v>1557</v>
      </c>
      <c r="H45" s="31">
        <v>0</v>
      </c>
      <c r="I45" s="32">
        <f t="shared" si="7"/>
        <v>5714</v>
      </c>
      <c r="J45" s="33">
        <f t="shared" si="2"/>
        <v>78.58616421400082</v>
      </c>
      <c r="K45" s="31">
        <v>5290</v>
      </c>
      <c r="L45" s="33">
        <f t="shared" si="3"/>
        <v>72.75477926007426</v>
      </c>
      <c r="M45" s="31">
        <v>0</v>
      </c>
      <c r="N45" s="33">
        <f t="shared" si="4"/>
        <v>0</v>
      </c>
      <c r="O45" s="31">
        <v>424</v>
      </c>
      <c r="P45" s="31">
        <v>110</v>
      </c>
      <c r="Q45" s="33">
        <f t="shared" si="5"/>
        <v>5.831384953926558</v>
      </c>
      <c r="R45" s="31" t="s">
        <v>171</v>
      </c>
      <c r="S45" s="31"/>
      <c r="T45" s="31"/>
      <c r="U45" s="31"/>
    </row>
    <row r="46" spans="1:21" ht="13.5">
      <c r="A46" s="54" t="s">
        <v>27</v>
      </c>
      <c r="B46" s="54" t="s">
        <v>105</v>
      </c>
      <c r="C46" s="55" t="s">
        <v>170</v>
      </c>
      <c r="D46" s="31">
        <f t="shared" si="0"/>
        <v>19270</v>
      </c>
      <c r="E46" s="32">
        <f t="shared" si="6"/>
        <v>6577</v>
      </c>
      <c r="F46" s="33">
        <f t="shared" si="1"/>
        <v>34.13077322262584</v>
      </c>
      <c r="G46" s="31">
        <v>6577</v>
      </c>
      <c r="H46" s="31">
        <v>0</v>
      </c>
      <c r="I46" s="32">
        <f t="shared" si="7"/>
        <v>12693</v>
      </c>
      <c r="J46" s="33">
        <f t="shared" si="2"/>
        <v>65.86922677737415</v>
      </c>
      <c r="K46" s="31">
        <v>10275</v>
      </c>
      <c r="L46" s="33">
        <f t="shared" si="3"/>
        <v>53.32122470160871</v>
      </c>
      <c r="M46" s="31">
        <v>0</v>
      </c>
      <c r="N46" s="33">
        <f t="shared" si="4"/>
        <v>0</v>
      </c>
      <c r="O46" s="31">
        <v>2418</v>
      </c>
      <c r="P46" s="31">
        <v>1430</v>
      </c>
      <c r="Q46" s="33">
        <f t="shared" si="5"/>
        <v>12.548002075765439</v>
      </c>
      <c r="R46" s="31"/>
      <c r="S46" s="31"/>
      <c r="T46" s="31" t="s">
        <v>171</v>
      </c>
      <c r="U46" s="31"/>
    </row>
    <row r="47" spans="1:21" ht="13.5">
      <c r="A47" s="54" t="s">
        <v>27</v>
      </c>
      <c r="B47" s="54" t="s">
        <v>106</v>
      </c>
      <c r="C47" s="55" t="s">
        <v>107</v>
      </c>
      <c r="D47" s="31">
        <f t="shared" si="0"/>
        <v>14478</v>
      </c>
      <c r="E47" s="32">
        <f t="shared" si="6"/>
        <v>790</v>
      </c>
      <c r="F47" s="33">
        <f t="shared" si="1"/>
        <v>5.456554772758668</v>
      </c>
      <c r="G47" s="31">
        <v>776</v>
      </c>
      <c r="H47" s="31">
        <v>14</v>
      </c>
      <c r="I47" s="32">
        <f t="shared" si="7"/>
        <v>13688</v>
      </c>
      <c r="J47" s="33">
        <f t="shared" si="2"/>
        <v>94.54344522724134</v>
      </c>
      <c r="K47" s="31">
        <v>9542</v>
      </c>
      <c r="L47" s="33">
        <f t="shared" si="3"/>
        <v>65.9068932172952</v>
      </c>
      <c r="M47" s="31">
        <v>0</v>
      </c>
      <c r="N47" s="33">
        <f t="shared" si="4"/>
        <v>0</v>
      </c>
      <c r="O47" s="31">
        <v>4146</v>
      </c>
      <c r="P47" s="31">
        <v>332</v>
      </c>
      <c r="Q47" s="33">
        <f t="shared" si="5"/>
        <v>28.636552009946126</v>
      </c>
      <c r="R47" s="31"/>
      <c r="S47" s="31" t="s">
        <v>171</v>
      </c>
      <c r="T47" s="31"/>
      <c r="U47" s="31"/>
    </row>
    <row r="48" spans="1:21" ht="13.5">
      <c r="A48" s="54" t="s">
        <v>27</v>
      </c>
      <c r="B48" s="54" t="s">
        <v>108</v>
      </c>
      <c r="C48" s="55" t="s">
        <v>169</v>
      </c>
      <c r="D48" s="31">
        <f t="shared" si="0"/>
        <v>16798</v>
      </c>
      <c r="E48" s="32">
        <f t="shared" si="6"/>
        <v>2605</v>
      </c>
      <c r="F48" s="33">
        <f t="shared" si="1"/>
        <v>15.507798547446125</v>
      </c>
      <c r="G48" s="31">
        <v>2556</v>
      </c>
      <c r="H48" s="31">
        <v>49</v>
      </c>
      <c r="I48" s="32">
        <f t="shared" si="7"/>
        <v>14193</v>
      </c>
      <c r="J48" s="33">
        <f t="shared" si="2"/>
        <v>84.49220145255387</v>
      </c>
      <c r="K48" s="31">
        <v>8604</v>
      </c>
      <c r="L48" s="33">
        <f t="shared" si="3"/>
        <v>51.220383378973686</v>
      </c>
      <c r="M48" s="31">
        <v>0</v>
      </c>
      <c r="N48" s="33">
        <f t="shared" si="4"/>
        <v>0</v>
      </c>
      <c r="O48" s="31">
        <v>5589</v>
      </c>
      <c r="P48" s="31">
        <v>3685</v>
      </c>
      <c r="Q48" s="33">
        <f t="shared" si="5"/>
        <v>33.27181807358019</v>
      </c>
      <c r="R48" s="31"/>
      <c r="S48" s="31" t="s">
        <v>171</v>
      </c>
      <c r="T48" s="31"/>
      <c r="U48" s="31"/>
    </row>
    <row r="49" spans="1:21" ht="13.5">
      <c r="A49" s="54" t="s">
        <v>27</v>
      </c>
      <c r="B49" s="54" t="s">
        <v>109</v>
      </c>
      <c r="C49" s="55" t="s">
        <v>110</v>
      </c>
      <c r="D49" s="31">
        <f t="shared" si="0"/>
        <v>6770</v>
      </c>
      <c r="E49" s="32">
        <f t="shared" si="6"/>
        <v>1494</v>
      </c>
      <c r="F49" s="33">
        <f t="shared" si="1"/>
        <v>22.067946824224517</v>
      </c>
      <c r="G49" s="31">
        <v>1412</v>
      </c>
      <c r="H49" s="31">
        <v>82</v>
      </c>
      <c r="I49" s="32">
        <f t="shared" si="7"/>
        <v>5276</v>
      </c>
      <c r="J49" s="33">
        <f t="shared" si="2"/>
        <v>77.93205317577548</v>
      </c>
      <c r="K49" s="31">
        <v>3567</v>
      </c>
      <c r="L49" s="33">
        <f t="shared" si="3"/>
        <v>52.68833087149187</v>
      </c>
      <c r="M49" s="31">
        <v>0</v>
      </c>
      <c r="N49" s="33">
        <f t="shared" si="4"/>
        <v>0</v>
      </c>
      <c r="O49" s="31">
        <v>1709</v>
      </c>
      <c r="P49" s="31">
        <v>331</v>
      </c>
      <c r="Q49" s="33">
        <f t="shared" si="5"/>
        <v>25.243722304283605</v>
      </c>
      <c r="R49" s="31"/>
      <c r="S49" s="31" t="s">
        <v>171</v>
      </c>
      <c r="T49" s="31"/>
      <c r="U49" s="31"/>
    </row>
    <row r="50" spans="1:21" ht="13.5">
      <c r="A50" s="84" t="s">
        <v>112</v>
      </c>
      <c r="B50" s="85"/>
      <c r="C50" s="85"/>
      <c r="D50" s="31">
        <f>SUM(D7:D49)</f>
        <v>8700274</v>
      </c>
      <c r="E50" s="31">
        <f>SUM(E7:E49)</f>
        <v>482103</v>
      </c>
      <c r="F50" s="33">
        <f>E50/D50*100</f>
        <v>5.541239275912459</v>
      </c>
      <c r="G50" s="31">
        <f>SUM(G7:G49)</f>
        <v>479366</v>
      </c>
      <c r="H50" s="31">
        <f>SUM(H7:H49)</f>
        <v>2737</v>
      </c>
      <c r="I50" s="31">
        <f>SUM(I7:I49)</f>
        <v>8218171</v>
      </c>
      <c r="J50" s="33">
        <f>I50/D50*100</f>
        <v>94.45876072408754</v>
      </c>
      <c r="K50" s="31">
        <f>SUM(K7:K49)</f>
        <v>7259592</v>
      </c>
      <c r="L50" s="33">
        <f>K50/D50*100</f>
        <v>83.44095829625596</v>
      </c>
      <c r="M50" s="31">
        <f>SUM(M7:M49)</f>
        <v>1113</v>
      </c>
      <c r="N50" s="33">
        <f>M50/D50*100</f>
        <v>0.012792700551729751</v>
      </c>
      <c r="O50" s="31">
        <f>SUM(O7:O49)</f>
        <v>957466</v>
      </c>
      <c r="P50" s="31">
        <f>SUM(P7:P49)</f>
        <v>348454</v>
      </c>
      <c r="Q50" s="33">
        <f>O50/D50*100</f>
        <v>11.005009727279853</v>
      </c>
      <c r="R50" s="31">
        <f>COUNTIF(R7:R49,"○")</f>
        <v>7</v>
      </c>
      <c r="S50" s="31">
        <f>COUNTIF(S7:S49,"○")</f>
        <v>33</v>
      </c>
      <c r="T50" s="31">
        <f>COUNTIF(T7:T49,"○")</f>
        <v>2</v>
      </c>
      <c r="U50" s="31">
        <f>COUNTIF(U7:U49,"○")</f>
        <v>1</v>
      </c>
    </row>
  </sheetData>
  <mergeCells count="19">
    <mergeCell ref="A50:C50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50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15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0" t="s">
        <v>113</v>
      </c>
      <c r="B2" s="65" t="s">
        <v>16</v>
      </c>
      <c r="C2" s="68" t="s">
        <v>17</v>
      </c>
      <c r="D2" s="14" t="s">
        <v>114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18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3"/>
      <c r="B3" s="61"/>
      <c r="C3" s="87"/>
      <c r="D3" s="26" t="s">
        <v>115</v>
      </c>
      <c r="E3" s="59" t="s">
        <v>116</v>
      </c>
      <c r="F3" s="89"/>
      <c r="G3" s="90"/>
      <c r="H3" s="86" t="s">
        <v>117</v>
      </c>
      <c r="I3" s="57"/>
      <c r="J3" s="58"/>
      <c r="K3" s="59" t="s">
        <v>118</v>
      </c>
      <c r="L3" s="57"/>
      <c r="M3" s="58"/>
      <c r="N3" s="26" t="s">
        <v>115</v>
      </c>
      <c r="O3" s="17" t="s">
        <v>119</v>
      </c>
      <c r="P3" s="24"/>
      <c r="Q3" s="24"/>
      <c r="R3" s="24"/>
      <c r="S3" s="24"/>
      <c r="T3" s="25"/>
      <c r="U3" s="17" t="s">
        <v>120</v>
      </c>
      <c r="V3" s="24"/>
      <c r="W3" s="24"/>
      <c r="X3" s="24"/>
      <c r="Y3" s="24"/>
      <c r="Z3" s="25"/>
      <c r="AA3" s="17" t="s">
        <v>121</v>
      </c>
      <c r="AB3" s="24"/>
      <c r="AC3" s="25"/>
    </row>
    <row r="4" spans="1:29" s="30" customFormat="1" ht="22.5" customHeight="1">
      <c r="A4" s="63"/>
      <c r="B4" s="61"/>
      <c r="C4" s="87"/>
      <c r="D4" s="27"/>
      <c r="E4" s="26" t="s">
        <v>115</v>
      </c>
      <c r="F4" s="18" t="s">
        <v>19</v>
      </c>
      <c r="G4" s="18" t="s">
        <v>20</v>
      </c>
      <c r="H4" s="26" t="s">
        <v>115</v>
      </c>
      <c r="I4" s="18" t="s">
        <v>19</v>
      </c>
      <c r="J4" s="18" t="s">
        <v>20</v>
      </c>
      <c r="K4" s="26" t="s">
        <v>115</v>
      </c>
      <c r="L4" s="18" t="s">
        <v>19</v>
      </c>
      <c r="M4" s="18" t="s">
        <v>20</v>
      </c>
      <c r="N4" s="27"/>
      <c r="O4" s="26" t="s">
        <v>115</v>
      </c>
      <c r="P4" s="18" t="s">
        <v>21</v>
      </c>
      <c r="Q4" s="18" t="s">
        <v>22</v>
      </c>
      <c r="R4" s="18" t="s">
        <v>23</v>
      </c>
      <c r="S4" s="18" t="s">
        <v>24</v>
      </c>
      <c r="T4" s="18" t="s">
        <v>25</v>
      </c>
      <c r="U4" s="26" t="s">
        <v>115</v>
      </c>
      <c r="V4" s="18" t="s">
        <v>21</v>
      </c>
      <c r="W4" s="18" t="s">
        <v>22</v>
      </c>
      <c r="X4" s="18" t="s">
        <v>23</v>
      </c>
      <c r="Y4" s="18" t="s">
        <v>24</v>
      </c>
      <c r="Z4" s="18" t="s">
        <v>25</v>
      </c>
      <c r="AA4" s="26" t="s">
        <v>115</v>
      </c>
      <c r="AB4" s="18" t="s">
        <v>19</v>
      </c>
      <c r="AC4" s="18" t="s">
        <v>20</v>
      </c>
    </row>
    <row r="5" spans="1:29" s="30" customFormat="1" ht="22.5" customHeight="1">
      <c r="A5" s="63"/>
      <c r="B5" s="61"/>
      <c r="C5" s="87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4"/>
      <c r="B6" s="56"/>
      <c r="C6" s="88"/>
      <c r="D6" s="19" t="s">
        <v>26</v>
      </c>
      <c r="E6" s="19" t="s">
        <v>26</v>
      </c>
      <c r="F6" s="19" t="s">
        <v>26</v>
      </c>
      <c r="G6" s="19" t="s">
        <v>26</v>
      </c>
      <c r="H6" s="19" t="s">
        <v>26</v>
      </c>
      <c r="I6" s="19" t="s">
        <v>26</v>
      </c>
      <c r="J6" s="19" t="s">
        <v>26</v>
      </c>
      <c r="K6" s="19" t="s">
        <v>26</v>
      </c>
      <c r="L6" s="19" t="s">
        <v>26</v>
      </c>
      <c r="M6" s="19" t="s">
        <v>26</v>
      </c>
      <c r="N6" s="19" t="s">
        <v>26</v>
      </c>
      <c r="O6" s="19" t="s">
        <v>26</v>
      </c>
      <c r="P6" s="19" t="s">
        <v>26</v>
      </c>
      <c r="Q6" s="19" t="s">
        <v>26</v>
      </c>
      <c r="R6" s="19" t="s">
        <v>26</v>
      </c>
      <c r="S6" s="19" t="s">
        <v>26</v>
      </c>
      <c r="T6" s="19" t="s">
        <v>26</v>
      </c>
      <c r="U6" s="19" t="s">
        <v>26</v>
      </c>
      <c r="V6" s="19" t="s">
        <v>26</v>
      </c>
      <c r="W6" s="19" t="s">
        <v>26</v>
      </c>
      <c r="X6" s="19" t="s">
        <v>26</v>
      </c>
      <c r="Y6" s="19" t="s">
        <v>26</v>
      </c>
      <c r="Z6" s="19" t="s">
        <v>26</v>
      </c>
      <c r="AA6" s="19" t="s">
        <v>26</v>
      </c>
      <c r="AB6" s="19" t="s">
        <v>26</v>
      </c>
      <c r="AC6" s="19" t="s">
        <v>26</v>
      </c>
    </row>
    <row r="7" spans="1:29" ht="13.5">
      <c r="A7" s="54" t="s">
        <v>27</v>
      </c>
      <c r="B7" s="54" t="s">
        <v>28</v>
      </c>
      <c r="C7" s="55" t="s">
        <v>29</v>
      </c>
      <c r="D7" s="31">
        <f aca="true" t="shared" si="0" ref="D7:D49">E7+H7+K7</f>
        <v>5023</v>
      </c>
      <c r="E7" s="31">
        <f aca="true" t="shared" si="1" ref="E7:E49">F7+G7</f>
        <v>0</v>
      </c>
      <c r="F7" s="31">
        <v>0</v>
      </c>
      <c r="G7" s="31">
        <v>0</v>
      </c>
      <c r="H7" s="31">
        <f aca="true" t="shared" si="2" ref="H7:H49">I7+J7</f>
        <v>523</v>
      </c>
      <c r="I7" s="31">
        <v>523</v>
      </c>
      <c r="J7" s="31">
        <v>0</v>
      </c>
      <c r="K7" s="31">
        <f aca="true" t="shared" si="3" ref="K7:K49">L7+M7</f>
        <v>4500</v>
      </c>
      <c r="L7" s="31">
        <v>1258</v>
      </c>
      <c r="M7" s="31">
        <v>3242</v>
      </c>
      <c r="N7" s="31">
        <f aca="true" t="shared" si="4" ref="N7:N49">O7+U7+AA7</f>
        <v>5023</v>
      </c>
      <c r="O7" s="31">
        <f aca="true" t="shared" si="5" ref="O7:O49">SUM(P7:T7)</f>
        <v>1781</v>
      </c>
      <c r="P7" s="31">
        <v>0</v>
      </c>
      <c r="Q7" s="31">
        <v>1781</v>
      </c>
      <c r="R7" s="31">
        <v>0</v>
      </c>
      <c r="S7" s="31">
        <v>0</v>
      </c>
      <c r="T7" s="31">
        <v>0</v>
      </c>
      <c r="U7" s="31">
        <f aca="true" t="shared" si="6" ref="U7:U49">SUM(V7:Z7)</f>
        <v>3242</v>
      </c>
      <c r="V7" s="31">
        <v>0</v>
      </c>
      <c r="W7" s="31">
        <v>3242</v>
      </c>
      <c r="X7" s="31">
        <v>0</v>
      </c>
      <c r="Y7" s="31">
        <v>0</v>
      </c>
      <c r="Z7" s="31">
        <v>0</v>
      </c>
      <c r="AA7" s="31">
        <f aca="true" t="shared" si="7" ref="AA7:AA49">AB7+AC7</f>
        <v>0</v>
      </c>
      <c r="AB7" s="31">
        <v>0</v>
      </c>
      <c r="AC7" s="31">
        <v>0</v>
      </c>
    </row>
    <row r="8" spans="1:29" ht="13.5">
      <c r="A8" s="54" t="s">
        <v>27</v>
      </c>
      <c r="B8" s="54" t="s">
        <v>30</v>
      </c>
      <c r="C8" s="55" t="s">
        <v>31</v>
      </c>
      <c r="D8" s="31">
        <f t="shared" si="0"/>
        <v>127906</v>
      </c>
      <c r="E8" s="31">
        <f t="shared" si="1"/>
        <v>0</v>
      </c>
      <c r="F8" s="31">
        <v>0</v>
      </c>
      <c r="G8" s="31">
        <v>0</v>
      </c>
      <c r="H8" s="31">
        <f t="shared" si="2"/>
        <v>83707</v>
      </c>
      <c r="I8" s="31">
        <v>83707</v>
      </c>
      <c r="J8" s="31">
        <v>0</v>
      </c>
      <c r="K8" s="31">
        <f t="shared" si="3"/>
        <v>44199</v>
      </c>
      <c r="L8" s="31">
        <v>0</v>
      </c>
      <c r="M8" s="31">
        <v>44199</v>
      </c>
      <c r="N8" s="31">
        <f t="shared" si="4"/>
        <v>127986</v>
      </c>
      <c r="O8" s="31">
        <f t="shared" si="5"/>
        <v>83707</v>
      </c>
      <c r="P8" s="31">
        <v>83707</v>
      </c>
      <c r="Q8" s="31">
        <v>0</v>
      </c>
      <c r="R8" s="31">
        <v>0</v>
      </c>
      <c r="S8" s="31">
        <v>0</v>
      </c>
      <c r="T8" s="31">
        <v>0</v>
      </c>
      <c r="U8" s="31">
        <f t="shared" si="6"/>
        <v>44199</v>
      </c>
      <c r="V8" s="31">
        <v>44199</v>
      </c>
      <c r="W8" s="31">
        <v>0</v>
      </c>
      <c r="X8" s="31">
        <v>0</v>
      </c>
      <c r="Y8" s="31">
        <v>0</v>
      </c>
      <c r="Z8" s="31">
        <v>0</v>
      </c>
      <c r="AA8" s="31">
        <f t="shared" si="7"/>
        <v>80</v>
      </c>
      <c r="AB8" s="31">
        <v>80</v>
      </c>
      <c r="AC8" s="31">
        <v>0</v>
      </c>
    </row>
    <row r="9" spans="1:29" ht="13.5">
      <c r="A9" s="54" t="s">
        <v>27</v>
      </c>
      <c r="B9" s="54" t="s">
        <v>32</v>
      </c>
      <c r="C9" s="55" t="s">
        <v>33</v>
      </c>
      <c r="D9" s="31">
        <f t="shared" si="0"/>
        <v>47234</v>
      </c>
      <c r="E9" s="31">
        <f t="shared" si="1"/>
        <v>0</v>
      </c>
      <c r="F9" s="31">
        <v>0</v>
      </c>
      <c r="G9" s="31">
        <v>0</v>
      </c>
      <c r="H9" s="31">
        <f t="shared" si="2"/>
        <v>0</v>
      </c>
      <c r="I9" s="31">
        <v>0</v>
      </c>
      <c r="J9" s="31">
        <v>0</v>
      </c>
      <c r="K9" s="31">
        <f t="shared" si="3"/>
        <v>47234</v>
      </c>
      <c r="L9" s="31">
        <v>37185</v>
      </c>
      <c r="M9" s="31">
        <v>10049</v>
      </c>
      <c r="N9" s="31">
        <f t="shared" si="4"/>
        <v>47234</v>
      </c>
      <c r="O9" s="31">
        <f t="shared" si="5"/>
        <v>37185</v>
      </c>
      <c r="P9" s="31">
        <v>37185</v>
      </c>
      <c r="Q9" s="31">
        <v>0</v>
      </c>
      <c r="R9" s="31">
        <v>0</v>
      </c>
      <c r="S9" s="31">
        <v>0</v>
      </c>
      <c r="T9" s="31">
        <v>0</v>
      </c>
      <c r="U9" s="31">
        <f t="shared" si="6"/>
        <v>10049</v>
      </c>
      <c r="V9" s="31">
        <v>10049</v>
      </c>
      <c r="W9" s="31">
        <v>0</v>
      </c>
      <c r="X9" s="31">
        <v>0</v>
      </c>
      <c r="Y9" s="31">
        <v>0</v>
      </c>
      <c r="Z9" s="31">
        <v>0</v>
      </c>
      <c r="AA9" s="31">
        <f t="shared" si="7"/>
        <v>0</v>
      </c>
      <c r="AB9" s="31">
        <v>0</v>
      </c>
      <c r="AC9" s="31">
        <v>0</v>
      </c>
    </row>
    <row r="10" spans="1:29" ht="13.5">
      <c r="A10" s="54" t="s">
        <v>27</v>
      </c>
      <c r="B10" s="54" t="s">
        <v>34</v>
      </c>
      <c r="C10" s="55" t="s">
        <v>35</v>
      </c>
      <c r="D10" s="31">
        <f t="shared" si="0"/>
        <v>1344</v>
      </c>
      <c r="E10" s="31">
        <f t="shared" si="1"/>
        <v>0</v>
      </c>
      <c r="F10" s="31">
        <v>0</v>
      </c>
      <c r="G10" s="31">
        <v>0</v>
      </c>
      <c r="H10" s="31">
        <f t="shared" si="2"/>
        <v>1085</v>
      </c>
      <c r="I10" s="31">
        <v>1085</v>
      </c>
      <c r="J10" s="31">
        <v>0</v>
      </c>
      <c r="K10" s="31">
        <f t="shared" si="3"/>
        <v>259</v>
      </c>
      <c r="L10" s="31">
        <v>0</v>
      </c>
      <c r="M10" s="31">
        <v>259</v>
      </c>
      <c r="N10" s="31">
        <f t="shared" si="4"/>
        <v>1344</v>
      </c>
      <c r="O10" s="31">
        <f t="shared" si="5"/>
        <v>1085</v>
      </c>
      <c r="P10" s="31">
        <v>1085</v>
      </c>
      <c r="Q10" s="31">
        <v>0</v>
      </c>
      <c r="R10" s="31">
        <v>0</v>
      </c>
      <c r="S10" s="31">
        <v>0</v>
      </c>
      <c r="T10" s="31">
        <v>0</v>
      </c>
      <c r="U10" s="31">
        <f t="shared" si="6"/>
        <v>259</v>
      </c>
      <c r="V10" s="31">
        <v>259</v>
      </c>
      <c r="W10" s="31">
        <v>0</v>
      </c>
      <c r="X10" s="31">
        <v>0</v>
      </c>
      <c r="Y10" s="31">
        <v>0</v>
      </c>
      <c r="Z10" s="31">
        <v>0</v>
      </c>
      <c r="AA10" s="31">
        <f t="shared" si="7"/>
        <v>0</v>
      </c>
      <c r="AB10" s="31">
        <v>0</v>
      </c>
      <c r="AC10" s="31">
        <v>0</v>
      </c>
    </row>
    <row r="11" spans="1:29" ht="13.5">
      <c r="A11" s="54" t="s">
        <v>27</v>
      </c>
      <c r="B11" s="54" t="s">
        <v>36</v>
      </c>
      <c r="C11" s="55" t="s">
        <v>37</v>
      </c>
      <c r="D11" s="31">
        <f t="shared" si="0"/>
        <v>600</v>
      </c>
      <c r="E11" s="31">
        <f t="shared" si="1"/>
        <v>600</v>
      </c>
      <c r="F11" s="31">
        <v>486</v>
      </c>
      <c r="G11" s="31">
        <v>114</v>
      </c>
      <c r="H11" s="31">
        <f t="shared" si="2"/>
        <v>0</v>
      </c>
      <c r="I11" s="31">
        <v>0</v>
      </c>
      <c r="J11" s="31">
        <v>0</v>
      </c>
      <c r="K11" s="31">
        <f t="shared" si="3"/>
        <v>0</v>
      </c>
      <c r="L11" s="31">
        <v>0</v>
      </c>
      <c r="M11" s="31">
        <v>0</v>
      </c>
      <c r="N11" s="31">
        <f t="shared" si="4"/>
        <v>600</v>
      </c>
      <c r="O11" s="31">
        <f t="shared" si="5"/>
        <v>486</v>
      </c>
      <c r="P11" s="31">
        <v>0</v>
      </c>
      <c r="Q11" s="31">
        <v>486</v>
      </c>
      <c r="R11" s="31">
        <v>0</v>
      </c>
      <c r="S11" s="31">
        <v>0</v>
      </c>
      <c r="T11" s="31">
        <v>0</v>
      </c>
      <c r="U11" s="31">
        <f t="shared" si="6"/>
        <v>114</v>
      </c>
      <c r="V11" s="31">
        <v>0</v>
      </c>
      <c r="W11" s="31">
        <v>114</v>
      </c>
      <c r="X11" s="31">
        <v>0</v>
      </c>
      <c r="Y11" s="31">
        <v>0</v>
      </c>
      <c r="Z11" s="31">
        <v>0</v>
      </c>
      <c r="AA11" s="31">
        <f t="shared" si="7"/>
        <v>0</v>
      </c>
      <c r="AB11" s="31">
        <v>0</v>
      </c>
      <c r="AC11" s="31">
        <v>0</v>
      </c>
    </row>
    <row r="12" spans="1:29" ht="13.5">
      <c r="A12" s="54" t="s">
        <v>27</v>
      </c>
      <c r="B12" s="54" t="s">
        <v>38</v>
      </c>
      <c r="C12" s="55" t="s">
        <v>39</v>
      </c>
      <c r="D12" s="31">
        <f t="shared" si="0"/>
        <v>4231</v>
      </c>
      <c r="E12" s="31">
        <f t="shared" si="1"/>
        <v>0</v>
      </c>
      <c r="F12" s="31">
        <v>0</v>
      </c>
      <c r="G12" s="31">
        <v>0</v>
      </c>
      <c r="H12" s="31">
        <f t="shared" si="2"/>
        <v>1733</v>
      </c>
      <c r="I12" s="31">
        <v>1733</v>
      </c>
      <c r="J12" s="31">
        <v>0</v>
      </c>
      <c r="K12" s="31">
        <f t="shared" si="3"/>
        <v>2498</v>
      </c>
      <c r="L12" s="31">
        <v>0</v>
      </c>
      <c r="M12" s="31">
        <v>2498</v>
      </c>
      <c r="N12" s="31">
        <f t="shared" si="4"/>
        <v>4231</v>
      </c>
      <c r="O12" s="31">
        <f t="shared" si="5"/>
        <v>1733</v>
      </c>
      <c r="P12" s="31">
        <v>0</v>
      </c>
      <c r="Q12" s="31">
        <v>1733</v>
      </c>
      <c r="R12" s="31">
        <v>0</v>
      </c>
      <c r="S12" s="31">
        <v>0</v>
      </c>
      <c r="T12" s="31">
        <v>0</v>
      </c>
      <c r="U12" s="31">
        <f t="shared" si="6"/>
        <v>2498</v>
      </c>
      <c r="V12" s="31">
        <v>0</v>
      </c>
      <c r="W12" s="31">
        <v>2498</v>
      </c>
      <c r="X12" s="31">
        <v>0</v>
      </c>
      <c r="Y12" s="31">
        <v>0</v>
      </c>
      <c r="Z12" s="31">
        <v>0</v>
      </c>
      <c r="AA12" s="31">
        <f t="shared" si="7"/>
        <v>0</v>
      </c>
      <c r="AB12" s="31">
        <v>0</v>
      </c>
      <c r="AC12" s="31">
        <v>0</v>
      </c>
    </row>
    <row r="13" spans="1:29" ht="13.5">
      <c r="A13" s="54" t="s">
        <v>27</v>
      </c>
      <c r="B13" s="54" t="s">
        <v>40</v>
      </c>
      <c r="C13" s="55" t="s">
        <v>41</v>
      </c>
      <c r="D13" s="31">
        <f t="shared" si="0"/>
        <v>19773</v>
      </c>
      <c r="E13" s="31">
        <f t="shared" si="1"/>
        <v>0</v>
      </c>
      <c r="F13" s="31">
        <v>0</v>
      </c>
      <c r="G13" s="31">
        <v>0</v>
      </c>
      <c r="H13" s="31">
        <f t="shared" si="2"/>
        <v>0</v>
      </c>
      <c r="I13" s="31">
        <v>0</v>
      </c>
      <c r="J13" s="31">
        <v>0</v>
      </c>
      <c r="K13" s="31">
        <f t="shared" si="3"/>
        <v>19773</v>
      </c>
      <c r="L13" s="31">
        <v>10539</v>
      </c>
      <c r="M13" s="31">
        <v>9234</v>
      </c>
      <c r="N13" s="31">
        <f t="shared" si="4"/>
        <v>19773</v>
      </c>
      <c r="O13" s="31">
        <f t="shared" si="5"/>
        <v>10539</v>
      </c>
      <c r="P13" s="31">
        <v>10539</v>
      </c>
      <c r="Q13" s="31">
        <v>0</v>
      </c>
      <c r="R13" s="31">
        <v>0</v>
      </c>
      <c r="S13" s="31">
        <v>0</v>
      </c>
      <c r="T13" s="31">
        <v>0</v>
      </c>
      <c r="U13" s="31">
        <f t="shared" si="6"/>
        <v>9234</v>
      </c>
      <c r="V13" s="31">
        <v>9234</v>
      </c>
      <c r="W13" s="31">
        <v>0</v>
      </c>
      <c r="X13" s="31">
        <v>0</v>
      </c>
      <c r="Y13" s="31">
        <v>0</v>
      </c>
      <c r="Z13" s="31">
        <v>0</v>
      </c>
      <c r="AA13" s="31">
        <f t="shared" si="7"/>
        <v>0</v>
      </c>
      <c r="AB13" s="31">
        <v>0</v>
      </c>
      <c r="AC13" s="31">
        <v>0</v>
      </c>
    </row>
    <row r="14" spans="1:29" ht="13.5">
      <c r="A14" s="54" t="s">
        <v>27</v>
      </c>
      <c r="B14" s="54" t="s">
        <v>42</v>
      </c>
      <c r="C14" s="55" t="s">
        <v>43</v>
      </c>
      <c r="D14" s="31">
        <f t="shared" si="0"/>
        <v>28894</v>
      </c>
      <c r="E14" s="31">
        <f t="shared" si="1"/>
        <v>470</v>
      </c>
      <c r="F14" s="31">
        <v>470</v>
      </c>
      <c r="G14" s="31">
        <v>0</v>
      </c>
      <c r="H14" s="31">
        <f t="shared" si="2"/>
        <v>17393</v>
      </c>
      <c r="I14" s="31">
        <v>17393</v>
      </c>
      <c r="J14" s="31">
        <v>0</v>
      </c>
      <c r="K14" s="31">
        <f t="shared" si="3"/>
        <v>11031</v>
      </c>
      <c r="L14" s="31">
        <v>0</v>
      </c>
      <c r="M14" s="31">
        <v>11031</v>
      </c>
      <c r="N14" s="31">
        <f t="shared" si="4"/>
        <v>28894</v>
      </c>
      <c r="O14" s="31">
        <f t="shared" si="5"/>
        <v>17863</v>
      </c>
      <c r="P14" s="31">
        <v>17863</v>
      </c>
      <c r="Q14" s="31">
        <v>0</v>
      </c>
      <c r="R14" s="31">
        <v>0</v>
      </c>
      <c r="S14" s="31">
        <v>0</v>
      </c>
      <c r="T14" s="31">
        <v>0</v>
      </c>
      <c r="U14" s="31">
        <f t="shared" si="6"/>
        <v>11031</v>
      </c>
      <c r="V14" s="31">
        <v>11031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7"/>
        <v>0</v>
      </c>
      <c r="AB14" s="31">
        <v>0</v>
      </c>
      <c r="AC14" s="31">
        <v>0</v>
      </c>
    </row>
    <row r="15" spans="1:29" ht="13.5">
      <c r="A15" s="54" t="s">
        <v>27</v>
      </c>
      <c r="B15" s="54" t="s">
        <v>44</v>
      </c>
      <c r="C15" s="55" t="s">
        <v>45</v>
      </c>
      <c r="D15" s="31">
        <f t="shared" si="0"/>
        <v>50140</v>
      </c>
      <c r="E15" s="31">
        <f t="shared" si="1"/>
        <v>0</v>
      </c>
      <c r="F15" s="31">
        <v>0</v>
      </c>
      <c r="G15" s="31">
        <v>0</v>
      </c>
      <c r="H15" s="31">
        <f t="shared" si="2"/>
        <v>0</v>
      </c>
      <c r="I15" s="31">
        <v>0</v>
      </c>
      <c r="J15" s="31">
        <v>0</v>
      </c>
      <c r="K15" s="31">
        <f t="shared" si="3"/>
        <v>50140</v>
      </c>
      <c r="L15" s="31">
        <v>32380</v>
      </c>
      <c r="M15" s="31">
        <v>17760</v>
      </c>
      <c r="N15" s="31">
        <f t="shared" si="4"/>
        <v>50140</v>
      </c>
      <c r="O15" s="31">
        <f t="shared" si="5"/>
        <v>32380</v>
      </c>
      <c r="P15" s="31">
        <v>32380</v>
      </c>
      <c r="Q15" s="31">
        <v>0</v>
      </c>
      <c r="R15" s="31">
        <v>0</v>
      </c>
      <c r="S15" s="31">
        <v>0</v>
      </c>
      <c r="T15" s="31">
        <v>0</v>
      </c>
      <c r="U15" s="31">
        <f t="shared" si="6"/>
        <v>17760</v>
      </c>
      <c r="V15" s="31">
        <v>17760</v>
      </c>
      <c r="W15" s="31">
        <v>0</v>
      </c>
      <c r="X15" s="31">
        <v>0</v>
      </c>
      <c r="Y15" s="31">
        <v>0</v>
      </c>
      <c r="Z15" s="31">
        <v>0</v>
      </c>
      <c r="AA15" s="31">
        <f t="shared" si="7"/>
        <v>0</v>
      </c>
      <c r="AB15" s="31">
        <v>0</v>
      </c>
      <c r="AC15" s="31">
        <v>0</v>
      </c>
    </row>
    <row r="16" spans="1:29" ht="13.5">
      <c r="A16" s="54" t="s">
        <v>27</v>
      </c>
      <c r="B16" s="54" t="s">
        <v>46</v>
      </c>
      <c r="C16" s="55" t="s">
        <v>47</v>
      </c>
      <c r="D16" s="31">
        <f t="shared" si="0"/>
        <v>175</v>
      </c>
      <c r="E16" s="31">
        <f t="shared" si="1"/>
        <v>0</v>
      </c>
      <c r="F16" s="31">
        <v>0</v>
      </c>
      <c r="G16" s="31">
        <v>0</v>
      </c>
      <c r="H16" s="31">
        <f t="shared" si="2"/>
        <v>0</v>
      </c>
      <c r="I16" s="31">
        <v>0</v>
      </c>
      <c r="J16" s="31">
        <v>0</v>
      </c>
      <c r="K16" s="31">
        <f t="shared" si="3"/>
        <v>175</v>
      </c>
      <c r="L16" s="31">
        <v>88</v>
      </c>
      <c r="M16" s="31">
        <v>87</v>
      </c>
      <c r="N16" s="31">
        <f t="shared" si="4"/>
        <v>175</v>
      </c>
      <c r="O16" s="31">
        <f t="shared" si="5"/>
        <v>88</v>
      </c>
      <c r="P16" s="31">
        <v>0</v>
      </c>
      <c r="Q16" s="31">
        <v>0</v>
      </c>
      <c r="R16" s="31">
        <v>0</v>
      </c>
      <c r="S16" s="31">
        <v>0</v>
      </c>
      <c r="T16" s="31">
        <v>88</v>
      </c>
      <c r="U16" s="31">
        <f t="shared" si="6"/>
        <v>87</v>
      </c>
      <c r="V16" s="31">
        <v>0</v>
      </c>
      <c r="W16" s="31">
        <v>0</v>
      </c>
      <c r="X16" s="31">
        <v>0</v>
      </c>
      <c r="Y16" s="31">
        <v>0</v>
      </c>
      <c r="Z16" s="31">
        <v>87</v>
      </c>
      <c r="AA16" s="31">
        <f t="shared" si="7"/>
        <v>0</v>
      </c>
      <c r="AB16" s="31">
        <v>0</v>
      </c>
      <c r="AC16" s="31">
        <v>0</v>
      </c>
    </row>
    <row r="17" spans="1:29" ht="13.5">
      <c r="A17" s="54" t="s">
        <v>27</v>
      </c>
      <c r="B17" s="54" t="s">
        <v>48</v>
      </c>
      <c r="C17" s="55" t="s">
        <v>49</v>
      </c>
      <c r="D17" s="31">
        <f t="shared" si="0"/>
        <v>35450</v>
      </c>
      <c r="E17" s="31">
        <f t="shared" si="1"/>
        <v>10610</v>
      </c>
      <c r="F17" s="31">
        <v>10610</v>
      </c>
      <c r="G17" s="31">
        <v>0</v>
      </c>
      <c r="H17" s="31">
        <f t="shared" si="2"/>
        <v>0</v>
      </c>
      <c r="I17" s="31">
        <v>0</v>
      </c>
      <c r="J17" s="31">
        <v>0</v>
      </c>
      <c r="K17" s="31">
        <f t="shared" si="3"/>
        <v>24840</v>
      </c>
      <c r="L17" s="31">
        <v>1382</v>
      </c>
      <c r="M17" s="31">
        <v>23458</v>
      </c>
      <c r="N17" s="31">
        <f t="shared" si="4"/>
        <v>35450</v>
      </c>
      <c r="O17" s="31">
        <f t="shared" si="5"/>
        <v>11992</v>
      </c>
      <c r="P17" s="31">
        <v>11992</v>
      </c>
      <c r="Q17" s="31">
        <v>0</v>
      </c>
      <c r="R17" s="31">
        <v>0</v>
      </c>
      <c r="S17" s="31">
        <v>0</v>
      </c>
      <c r="T17" s="31">
        <v>0</v>
      </c>
      <c r="U17" s="31">
        <f t="shared" si="6"/>
        <v>23458</v>
      </c>
      <c r="V17" s="31">
        <v>23458</v>
      </c>
      <c r="W17" s="31">
        <v>0</v>
      </c>
      <c r="X17" s="31">
        <v>0</v>
      </c>
      <c r="Y17" s="31">
        <v>0</v>
      </c>
      <c r="Z17" s="31">
        <v>0</v>
      </c>
      <c r="AA17" s="31">
        <f t="shared" si="7"/>
        <v>0</v>
      </c>
      <c r="AB17" s="31">
        <v>0</v>
      </c>
      <c r="AC17" s="31">
        <v>0</v>
      </c>
    </row>
    <row r="18" spans="1:29" ht="13.5">
      <c r="A18" s="54" t="s">
        <v>27</v>
      </c>
      <c r="B18" s="54" t="s">
        <v>50</v>
      </c>
      <c r="C18" s="55" t="s">
        <v>51</v>
      </c>
      <c r="D18" s="31">
        <f t="shared" si="0"/>
        <v>13439</v>
      </c>
      <c r="E18" s="31">
        <f t="shared" si="1"/>
        <v>6878</v>
      </c>
      <c r="F18" s="31">
        <v>6878</v>
      </c>
      <c r="G18" s="31">
        <v>0</v>
      </c>
      <c r="H18" s="31">
        <f t="shared" si="2"/>
        <v>2992</v>
      </c>
      <c r="I18" s="31">
        <v>2992</v>
      </c>
      <c r="J18" s="31">
        <v>0</v>
      </c>
      <c r="K18" s="31">
        <f t="shared" si="3"/>
        <v>3569</v>
      </c>
      <c r="L18" s="31">
        <v>0</v>
      </c>
      <c r="M18" s="31">
        <v>3569</v>
      </c>
      <c r="N18" s="31">
        <f t="shared" si="4"/>
        <v>13439</v>
      </c>
      <c r="O18" s="31">
        <f t="shared" si="5"/>
        <v>9870</v>
      </c>
      <c r="P18" s="31">
        <v>9870</v>
      </c>
      <c r="Q18" s="31">
        <v>0</v>
      </c>
      <c r="R18" s="31">
        <v>0</v>
      </c>
      <c r="S18" s="31">
        <v>0</v>
      </c>
      <c r="T18" s="31">
        <v>0</v>
      </c>
      <c r="U18" s="31">
        <f t="shared" si="6"/>
        <v>3569</v>
      </c>
      <c r="V18" s="31">
        <v>3569</v>
      </c>
      <c r="W18" s="31">
        <v>0</v>
      </c>
      <c r="X18" s="31">
        <v>0</v>
      </c>
      <c r="Y18" s="31">
        <v>0</v>
      </c>
      <c r="Z18" s="31">
        <v>0</v>
      </c>
      <c r="AA18" s="31">
        <f t="shared" si="7"/>
        <v>0</v>
      </c>
      <c r="AB18" s="31">
        <v>0</v>
      </c>
      <c r="AC18" s="31">
        <v>0</v>
      </c>
    </row>
    <row r="19" spans="1:29" ht="13.5">
      <c r="A19" s="54" t="s">
        <v>27</v>
      </c>
      <c r="B19" s="54" t="s">
        <v>52</v>
      </c>
      <c r="C19" s="55" t="s">
        <v>53</v>
      </c>
      <c r="D19" s="31">
        <f t="shared" si="0"/>
        <v>76798</v>
      </c>
      <c r="E19" s="31">
        <f t="shared" si="1"/>
        <v>0</v>
      </c>
      <c r="F19" s="31">
        <v>0</v>
      </c>
      <c r="G19" s="31">
        <v>0</v>
      </c>
      <c r="H19" s="31">
        <f t="shared" si="2"/>
        <v>35838</v>
      </c>
      <c r="I19" s="31">
        <v>35838</v>
      </c>
      <c r="J19" s="31">
        <v>0</v>
      </c>
      <c r="K19" s="31">
        <f t="shared" si="3"/>
        <v>40960</v>
      </c>
      <c r="L19" s="31">
        <v>0</v>
      </c>
      <c r="M19" s="31">
        <v>40960</v>
      </c>
      <c r="N19" s="31">
        <f t="shared" si="4"/>
        <v>76798</v>
      </c>
      <c r="O19" s="31">
        <f t="shared" si="5"/>
        <v>35838</v>
      </c>
      <c r="P19" s="31">
        <v>35838</v>
      </c>
      <c r="Q19" s="31">
        <v>0</v>
      </c>
      <c r="R19" s="31">
        <v>0</v>
      </c>
      <c r="S19" s="31">
        <v>0</v>
      </c>
      <c r="T19" s="31">
        <v>0</v>
      </c>
      <c r="U19" s="31">
        <f t="shared" si="6"/>
        <v>40960</v>
      </c>
      <c r="V19" s="31">
        <v>40960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7"/>
        <v>0</v>
      </c>
      <c r="AB19" s="31">
        <v>0</v>
      </c>
      <c r="AC19" s="31">
        <v>0</v>
      </c>
    </row>
    <row r="20" spans="1:29" ht="13.5">
      <c r="A20" s="54" t="s">
        <v>27</v>
      </c>
      <c r="B20" s="54" t="s">
        <v>54</v>
      </c>
      <c r="C20" s="55" t="s">
        <v>55</v>
      </c>
      <c r="D20" s="31">
        <f t="shared" si="0"/>
        <v>80161</v>
      </c>
      <c r="E20" s="31">
        <f t="shared" si="1"/>
        <v>0</v>
      </c>
      <c r="F20" s="31">
        <v>0</v>
      </c>
      <c r="G20" s="31">
        <v>0</v>
      </c>
      <c r="H20" s="31">
        <f t="shared" si="2"/>
        <v>0</v>
      </c>
      <c r="I20" s="31">
        <v>0</v>
      </c>
      <c r="J20" s="31">
        <v>0</v>
      </c>
      <c r="K20" s="31">
        <f t="shared" si="3"/>
        <v>80161</v>
      </c>
      <c r="L20" s="31">
        <v>58464</v>
      </c>
      <c r="M20" s="31">
        <v>21697</v>
      </c>
      <c r="N20" s="31">
        <f t="shared" si="4"/>
        <v>80161</v>
      </c>
      <c r="O20" s="31">
        <f t="shared" si="5"/>
        <v>58464</v>
      </c>
      <c r="P20" s="31">
        <v>58464</v>
      </c>
      <c r="Q20" s="31">
        <v>0</v>
      </c>
      <c r="R20" s="31">
        <v>0</v>
      </c>
      <c r="S20" s="31">
        <v>0</v>
      </c>
      <c r="T20" s="31">
        <v>0</v>
      </c>
      <c r="U20" s="31">
        <f t="shared" si="6"/>
        <v>21697</v>
      </c>
      <c r="V20" s="31">
        <v>21697</v>
      </c>
      <c r="W20" s="31">
        <v>0</v>
      </c>
      <c r="X20" s="31">
        <v>0</v>
      </c>
      <c r="Y20" s="31">
        <v>0</v>
      </c>
      <c r="Z20" s="31">
        <v>0</v>
      </c>
      <c r="AA20" s="31">
        <f t="shared" si="7"/>
        <v>0</v>
      </c>
      <c r="AB20" s="31">
        <v>0</v>
      </c>
      <c r="AC20" s="31">
        <v>0</v>
      </c>
    </row>
    <row r="21" spans="1:29" ht="13.5">
      <c r="A21" s="54" t="s">
        <v>27</v>
      </c>
      <c r="B21" s="54" t="s">
        <v>56</v>
      </c>
      <c r="C21" s="55" t="s">
        <v>57</v>
      </c>
      <c r="D21" s="31">
        <f t="shared" si="0"/>
        <v>31616</v>
      </c>
      <c r="E21" s="31">
        <f t="shared" si="1"/>
        <v>0</v>
      </c>
      <c r="F21" s="31">
        <v>0</v>
      </c>
      <c r="G21" s="31">
        <v>0</v>
      </c>
      <c r="H21" s="31">
        <f t="shared" si="2"/>
        <v>18879</v>
      </c>
      <c r="I21" s="31">
        <v>18879</v>
      </c>
      <c r="J21" s="31">
        <v>0</v>
      </c>
      <c r="K21" s="31">
        <f t="shared" si="3"/>
        <v>12737</v>
      </c>
      <c r="L21" s="31">
        <v>0</v>
      </c>
      <c r="M21" s="31">
        <v>12737</v>
      </c>
      <c r="N21" s="31">
        <f t="shared" si="4"/>
        <v>31616</v>
      </c>
      <c r="O21" s="31">
        <f t="shared" si="5"/>
        <v>18879</v>
      </c>
      <c r="P21" s="31">
        <v>18879</v>
      </c>
      <c r="Q21" s="31">
        <v>0</v>
      </c>
      <c r="R21" s="31">
        <v>0</v>
      </c>
      <c r="S21" s="31">
        <v>0</v>
      </c>
      <c r="T21" s="31">
        <v>0</v>
      </c>
      <c r="U21" s="31">
        <f t="shared" si="6"/>
        <v>12737</v>
      </c>
      <c r="V21" s="31">
        <v>12737</v>
      </c>
      <c r="W21" s="31">
        <v>0</v>
      </c>
      <c r="X21" s="31">
        <v>0</v>
      </c>
      <c r="Y21" s="31">
        <v>0</v>
      </c>
      <c r="Z21" s="31">
        <v>0</v>
      </c>
      <c r="AA21" s="31">
        <f t="shared" si="7"/>
        <v>0</v>
      </c>
      <c r="AB21" s="31">
        <v>0</v>
      </c>
      <c r="AC21" s="31">
        <v>0</v>
      </c>
    </row>
    <row r="22" spans="1:29" ht="13.5">
      <c r="A22" s="54" t="s">
        <v>27</v>
      </c>
      <c r="B22" s="54" t="s">
        <v>58</v>
      </c>
      <c r="C22" s="55" t="s">
        <v>59</v>
      </c>
      <c r="D22" s="31">
        <f t="shared" si="0"/>
        <v>12763</v>
      </c>
      <c r="E22" s="31">
        <f t="shared" si="1"/>
        <v>0</v>
      </c>
      <c r="F22" s="31">
        <v>0</v>
      </c>
      <c r="G22" s="31">
        <v>0</v>
      </c>
      <c r="H22" s="31">
        <f t="shared" si="2"/>
        <v>12763</v>
      </c>
      <c r="I22" s="31">
        <v>7772</v>
      </c>
      <c r="J22" s="31">
        <v>4991</v>
      </c>
      <c r="K22" s="31">
        <f t="shared" si="3"/>
        <v>0</v>
      </c>
      <c r="L22" s="31">
        <v>0</v>
      </c>
      <c r="M22" s="31">
        <v>0</v>
      </c>
      <c r="N22" s="31">
        <f t="shared" si="4"/>
        <v>12763</v>
      </c>
      <c r="O22" s="31">
        <f t="shared" si="5"/>
        <v>7772</v>
      </c>
      <c r="P22" s="31">
        <v>7772</v>
      </c>
      <c r="Q22" s="31">
        <v>0</v>
      </c>
      <c r="R22" s="31">
        <v>0</v>
      </c>
      <c r="S22" s="31">
        <v>0</v>
      </c>
      <c r="T22" s="31">
        <v>0</v>
      </c>
      <c r="U22" s="31">
        <f t="shared" si="6"/>
        <v>4991</v>
      </c>
      <c r="V22" s="31">
        <v>4991</v>
      </c>
      <c r="W22" s="31">
        <v>0</v>
      </c>
      <c r="X22" s="31">
        <v>0</v>
      </c>
      <c r="Y22" s="31">
        <v>0</v>
      </c>
      <c r="Z22" s="31">
        <v>0</v>
      </c>
      <c r="AA22" s="31">
        <f t="shared" si="7"/>
        <v>0</v>
      </c>
      <c r="AB22" s="31">
        <v>0</v>
      </c>
      <c r="AC22" s="31">
        <v>0</v>
      </c>
    </row>
    <row r="23" spans="1:29" ht="13.5">
      <c r="A23" s="54" t="s">
        <v>27</v>
      </c>
      <c r="B23" s="54" t="s">
        <v>60</v>
      </c>
      <c r="C23" s="55" t="s">
        <v>61</v>
      </c>
      <c r="D23" s="31">
        <f t="shared" si="0"/>
        <v>32640</v>
      </c>
      <c r="E23" s="31">
        <f t="shared" si="1"/>
        <v>0</v>
      </c>
      <c r="F23" s="31">
        <v>0</v>
      </c>
      <c r="G23" s="31">
        <v>0</v>
      </c>
      <c r="H23" s="31">
        <f t="shared" si="2"/>
        <v>14175</v>
      </c>
      <c r="I23" s="31">
        <v>14175</v>
      </c>
      <c r="J23" s="31">
        <v>0</v>
      </c>
      <c r="K23" s="31">
        <f t="shared" si="3"/>
        <v>18465</v>
      </c>
      <c r="L23" s="31">
        <v>0</v>
      </c>
      <c r="M23" s="31">
        <v>18465</v>
      </c>
      <c r="N23" s="31">
        <f t="shared" si="4"/>
        <v>32963</v>
      </c>
      <c r="O23" s="31">
        <f t="shared" si="5"/>
        <v>14175</v>
      </c>
      <c r="P23" s="31">
        <v>14175</v>
      </c>
      <c r="Q23" s="31">
        <v>0</v>
      </c>
      <c r="R23" s="31">
        <v>0</v>
      </c>
      <c r="S23" s="31">
        <v>0</v>
      </c>
      <c r="T23" s="31">
        <v>0</v>
      </c>
      <c r="U23" s="31">
        <f t="shared" si="6"/>
        <v>18465</v>
      </c>
      <c r="V23" s="31">
        <v>18465</v>
      </c>
      <c r="W23" s="31">
        <v>0</v>
      </c>
      <c r="X23" s="31">
        <v>0</v>
      </c>
      <c r="Y23" s="31">
        <v>0</v>
      </c>
      <c r="Z23" s="31">
        <v>0</v>
      </c>
      <c r="AA23" s="31">
        <f t="shared" si="7"/>
        <v>323</v>
      </c>
      <c r="AB23" s="31">
        <v>323</v>
      </c>
      <c r="AC23" s="31">
        <v>0</v>
      </c>
    </row>
    <row r="24" spans="1:29" ht="13.5">
      <c r="A24" s="54" t="s">
        <v>27</v>
      </c>
      <c r="B24" s="54" t="s">
        <v>62</v>
      </c>
      <c r="C24" s="55" t="s">
        <v>63</v>
      </c>
      <c r="D24" s="31">
        <f t="shared" si="0"/>
        <v>36209</v>
      </c>
      <c r="E24" s="31">
        <f t="shared" si="1"/>
        <v>0</v>
      </c>
      <c r="F24" s="31">
        <v>0</v>
      </c>
      <c r="G24" s="31">
        <v>0</v>
      </c>
      <c r="H24" s="31">
        <f t="shared" si="2"/>
        <v>0</v>
      </c>
      <c r="I24" s="31">
        <v>0</v>
      </c>
      <c r="J24" s="31">
        <v>0</v>
      </c>
      <c r="K24" s="31">
        <f t="shared" si="3"/>
        <v>36209</v>
      </c>
      <c r="L24" s="31">
        <v>18759</v>
      </c>
      <c r="M24" s="31">
        <v>17450</v>
      </c>
      <c r="N24" s="31">
        <f t="shared" si="4"/>
        <v>36209</v>
      </c>
      <c r="O24" s="31">
        <f t="shared" si="5"/>
        <v>18759</v>
      </c>
      <c r="P24" s="31">
        <v>18759</v>
      </c>
      <c r="Q24" s="31">
        <v>0</v>
      </c>
      <c r="R24" s="31">
        <v>0</v>
      </c>
      <c r="S24" s="31">
        <v>0</v>
      </c>
      <c r="T24" s="31">
        <v>0</v>
      </c>
      <c r="U24" s="31">
        <f t="shared" si="6"/>
        <v>17450</v>
      </c>
      <c r="V24" s="31">
        <v>17450</v>
      </c>
      <c r="W24" s="31">
        <v>0</v>
      </c>
      <c r="X24" s="31">
        <v>0</v>
      </c>
      <c r="Y24" s="31">
        <v>0</v>
      </c>
      <c r="Z24" s="31">
        <v>0</v>
      </c>
      <c r="AA24" s="31">
        <f t="shared" si="7"/>
        <v>0</v>
      </c>
      <c r="AB24" s="31">
        <v>0</v>
      </c>
      <c r="AC24" s="31">
        <v>0</v>
      </c>
    </row>
    <row r="25" spans="1:29" ht="13.5">
      <c r="A25" s="54" t="s">
        <v>27</v>
      </c>
      <c r="B25" s="54" t="s">
        <v>64</v>
      </c>
      <c r="C25" s="55" t="s">
        <v>65</v>
      </c>
      <c r="D25" s="31">
        <f t="shared" si="0"/>
        <v>18928</v>
      </c>
      <c r="E25" s="31">
        <f t="shared" si="1"/>
        <v>0</v>
      </c>
      <c r="F25" s="31">
        <v>0</v>
      </c>
      <c r="G25" s="31">
        <v>0</v>
      </c>
      <c r="H25" s="31">
        <f t="shared" si="2"/>
        <v>10396</v>
      </c>
      <c r="I25" s="31">
        <v>10396</v>
      </c>
      <c r="J25" s="31">
        <v>0</v>
      </c>
      <c r="K25" s="31">
        <f t="shared" si="3"/>
        <v>8532</v>
      </c>
      <c r="L25" s="31">
        <v>0</v>
      </c>
      <c r="M25" s="31">
        <v>8532</v>
      </c>
      <c r="N25" s="31">
        <f t="shared" si="4"/>
        <v>18933</v>
      </c>
      <c r="O25" s="31">
        <f t="shared" si="5"/>
        <v>10396</v>
      </c>
      <c r="P25" s="31">
        <v>10396</v>
      </c>
      <c r="Q25" s="31">
        <v>0</v>
      </c>
      <c r="R25" s="31">
        <v>0</v>
      </c>
      <c r="S25" s="31">
        <v>0</v>
      </c>
      <c r="T25" s="31">
        <v>0</v>
      </c>
      <c r="U25" s="31">
        <f t="shared" si="6"/>
        <v>8532</v>
      </c>
      <c r="V25" s="31">
        <v>8532</v>
      </c>
      <c r="W25" s="31">
        <v>0</v>
      </c>
      <c r="X25" s="31">
        <v>0</v>
      </c>
      <c r="Y25" s="31">
        <v>0</v>
      </c>
      <c r="Z25" s="31">
        <v>0</v>
      </c>
      <c r="AA25" s="31">
        <f t="shared" si="7"/>
        <v>5</v>
      </c>
      <c r="AB25" s="31">
        <v>5</v>
      </c>
      <c r="AC25" s="31">
        <v>0</v>
      </c>
    </row>
    <row r="26" spans="1:29" ht="13.5">
      <c r="A26" s="54" t="s">
        <v>27</v>
      </c>
      <c r="B26" s="54" t="s">
        <v>66</v>
      </c>
      <c r="C26" s="55" t="s">
        <v>67</v>
      </c>
      <c r="D26" s="31">
        <f t="shared" si="0"/>
        <v>50261</v>
      </c>
      <c r="E26" s="31">
        <f t="shared" si="1"/>
        <v>0</v>
      </c>
      <c r="F26" s="31">
        <v>0</v>
      </c>
      <c r="G26" s="31">
        <v>0</v>
      </c>
      <c r="H26" s="31">
        <f t="shared" si="2"/>
        <v>0</v>
      </c>
      <c r="I26" s="31">
        <v>0</v>
      </c>
      <c r="J26" s="31">
        <v>0</v>
      </c>
      <c r="K26" s="31">
        <f t="shared" si="3"/>
        <v>50261</v>
      </c>
      <c r="L26" s="31">
        <v>34286</v>
      </c>
      <c r="M26" s="31">
        <v>15975</v>
      </c>
      <c r="N26" s="31">
        <f t="shared" si="4"/>
        <v>50261</v>
      </c>
      <c r="O26" s="31">
        <f t="shared" si="5"/>
        <v>34286</v>
      </c>
      <c r="P26" s="31">
        <v>34286</v>
      </c>
      <c r="Q26" s="31">
        <v>0</v>
      </c>
      <c r="R26" s="31">
        <v>0</v>
      </c>
      <c r="S26" s="31">
        <v>0</v>
      </c>
      <c r="T26" s="31">
        <v>0</v>
      </c>
      <c r="U26" s="31">
        <f t="shared" si="6"/>
        <v>15975</v>
      </c>
      <c r="V26" s="31">
        <v>15975</v>
      </c>
      <c r="W26" s="31">
        <v>0</v>
      </c>
      <c r="X26" s="31">
        <v>0</v>
      </c>
      <c r="Y26" s="31">
        <v>0</v>
      </c>
      <c r="Z26" s="31">
        <v>0</v>
      </c>
      <c r="AA26" s="31">
        <f t="shared" si="7"/>
        <v>0</v>
      </c>
      <c r="AB26" s="31">
        <v>0</v>
      </c>
      <c r="AC26" s="31">
        <v>0</v>
      </c>
    </row>
    <row r="27" spans="1:29" ht="13.5">
      <c r="A27" s="54" t="s">
        <v>27</v>
      </c>
      <c r="B27" s="54" t="s">
        <v>68</v>
      </c>
      <c r="C27" s="55" t="s">
        <v>69</v>
      </c>
      <c r="D27" s="31">
        <f t="shared" si="0"/>
        <v>897</v>
      </c>
      <c r="E27" s="31">
        <f t="shared" si="1"/>
        <v>774</v>
      </c>
      <c r="F27" s="31">
        <v>774</v>
      </c>
      <c r="G27" s="31">
        <v>0</v>
      </c>
      <c r="H27" s="31">
        <f t="shared" si="2"/>
        <v>0</v>
      </c>
      <c r="I27" s="31">
        <v>0</v>
      </c>
      <c r="J27" s="31">
        <v>0</v>
      </c>
      <c r="K27" s="31">
        <f t="shared" si="3"/>
        <v>123</v>
      </c>
      <c r="L27" s="31">
        <v>0</v>
      </c>
      <c r="M27" s="31">
        <v>123</v>
      </c>
      <c r="N27" s="31">
        <f t="shared" si="4"/>
        <v>897</v>
      </c>
      <c r="O27" s="31">
        <f t="shared" si="5"/>
        <v>774</v>
      </c>
      <c r="P27" s="31">
        <v>0</v>
      </c>
      <c r="Q27" s="31">
        <v>774</v>
      </c>
      <c r="R27" s="31">
        <v>0</v>
      </c>
      <c r="S27" s="31">
        <v>0</v>
      </c>
      <c r="T27" s="31">
        <v>0</v>
      </c>
      <c r="U27" s="31">
        <f t="shared" si="6"/>
        <v>123</v>
      </c>
      <c r="V27" s="31">
        <v>0</v>
      </c>
      <c r="W27" s="31">
        <v>123</v>
      </c>
      <c r="X27" s="31">
        <v>0</v>
      </c>
      <c r="Y27" s="31">
        <v>0</v>
      </c>
      <c r="Z27" s="31">
        <v>0</v>
      </c>
      <c r="AA27" s="31">
        <f t="shared" si="7"/>
        <v>0</v>
      </c>
      <c r="AB27" s="31">
        <v>0</v>
      </c>
      <c r="AC27" s="31">
        <v>0</v>
      </c>
    </row>
    <row r="28" spans="1:29" ht="13.5">
      <c r="A28" s="54" t="s">
        <v>27</v>
      </c>
      <c r="B28" s="54" t="s">
        <v>70</v>
      </c>
      <c r="C28" s="55" t="s">
        <v>71</v>
      </c>
      <c r="D28" s="31">
        <f t="shared" si="0"/>
        <v>32202</v>
      </c>
      <c r="E28" s="31">
        <f t="shared" si="1"/>
        <v>0</v>
      </c>
      <c r="F28" s="31">
        <v>0</v>
      </c>
      <c r="G28" s="31">
        <v>0</v>
      </c>
      <c r="H28" s="31">
        <f t="shared" si="2"/>
        <v>14143</v>
      </c>
      <c r="I28" s="31">
        <v>14143</v>
      </c>
      <c r="J28" s="31">
        <v>0</v>
      </c>
      <c r="K28" s="31">
        <f t="shared" si="3"/>
        <v>18059</v>
      </c>
      <c r="L28" s="31">
        <v>0</v>
      </c>
      <c r="M28" s="31">
        <v>18059</v>
      </c>
      <c r="N28" s="31">
        <f t="shared" si="4"/>
        <v>32202</v>
      </c>
      <c r="O28" s="31">
        <f t="shared" si="5"/>
        <v>14143</v>
      </c>
      <c r="P28" s="31">
        <v>14143</v>
      </c>
      <c r="Q28" s="31">
        <v>0</v>
      </c>
      <c r="R28" s="31">
        <v>0</v>
      </c>
      <c r="S28" s="31">
        <v>0</v>
      </c>
      <c r="T28" s="31">
        <v>0</v>
      </c>
      <c r="U28" s="31">
        <f t="shared" si="6"/>
        <v>18059</v>
      </c>
      <c r="V28" s="31">
        <v>18059</v>
      </c>
      <c r="W28" s="31">
        <v>0</v>
      </c>
      <c r="X28" s="31">
        <v>0</v>
      </c>
      <c r="Y28" s="31">
        <v>0</v>
      </c>
      <c r="Z28" s="31">
        <v>0</v>
      </c>
      <c r="AA28" s="31">
        <f t="shared" si="7"/>
        <v>0</v>
      </c>
      <c r="AB28" s="31">
        <v>0</v>
      </c>
      <c r="AC28" s="31">
        <v>0</v>
      </c>
    </row>
    <row r="29" spans="1:29" ht="13.5">
      <c r="A29" s="54" t="s">
        <v>27</v>
      </c>
      <c r="B29" s="54" t="s">
        <v>72</v>
      </c>
      <c r="C29" s="55" t="s">
        <v>73</v>
      </c>
      <c r="D29" s="31">
        <f t="shared" si="0"/>
        <v>42653</v>
      </c>
      <c r="E29" s="31">
        <f t="shared" si="1"/>
        <v>0</v>
      </c>
      <c r="F29" s="31">
        <v>0</v>
      </c>
      <c r="G29" s="31">
        <v>0</v>
      </c>
      <c r="H29" s="31">
        <f t="shared" si="2"/>
        <v>0</v>
      </c>
      <c r="I29" s="31">
        <v>0</v>
      </c>
      <c r="J29" s="31">
        <v>0</v>
      </c>
      <c r="K29" s="31">
        <f t="shared" si="3"/>
        <v>42653</v>
      </c>
      <c r="L29" s="31">
        <v>23617</v>
      </c>
      <c r="M29" s="31">
        <v>19036</v>
      </c>
      <c r="N29" s="31">
        <f t="shared" si="4"/>
        <v>42653</v>
      </c>
      <c r="O29" s="31">
        <f t="shared" si="5"/>
        <v>23617</v>
      </c>
      <c r="P29" s="31">
        <v>23617</v>
      </c>
      <c r="Q29" s="31">
        <v>0</v>
      </c>
      <c r="R29" s="31">
        <v>0</v>
      </c>
      <c r="S29" s="31">
        <v>0</v>
      </c>
      <c r="T29" s="31">
        <v>0</v>
      </c>
      <c r="U29" s="31">
        <f t="shared" si="6"/>
        <v>19036</v>
      </c>
      <c r="V29" s="31">
        <v>19036</v>
      </c>
      <c r="W29" s="31">
        <v>0</v>
      </c>
      <c r="X29" s="31">
        <v>0</v>
      </c>
      <c r="Y29" s="31">
        <v>0</v>
      </c>
      <c r="Z29" s="31">
        <v>0</v>
      </c>
      <c r="AA29" s="31">
        <f t="shared" si="7"/>
        <v>0</v>
      </c>
      <c r="AB29" s="31">
        <v>0</v>
      </c>
      <c r="AC29" s="31">
        <v>0</v>
      </c>
    </row>
    <row r="30" spans="1:29" ht="13.5">
      <c r="A30" s="54" t="s">
        <v>27</v>
      </c>
      <c r="B30" s="54" t="s">
        <v>74</v>
      </c>
      <c r="C30" s="55" t="s">
        <v>75</v>
      </c>
      <c r="D30" s="31">
        <f t="shared" si="0"/>
        <v>17638</v>
      </c>
      <c r="E30" s="31">
        <f t="shared" si="1"/>
        <v>252</v>
      </c>
      <c r="F30" s="31">
        <v>252</v>
      </c>
      <c r="G30" s="31">
        <v>0</v>
      </c>
      <c r="H30" s="31">
        <f t="shared" si="2"/>
        <v>7895</v>
      </c>
      <c r="I30" s="31">
        <v>7895</v>
      </c>
      <c r="J30" s="31">
        <v>0</v>
      </c>
      <c r="K30" s="31">
        <f t="shared" si="3"/>
        <v>9491</v>
      </c>
      <c r="L30" s="31">
        <v>0</v>
      </c>
      <c r="M30" s="31">
        <v>9491</v>
      </c>
      <c r="N30" s="31">
        <f t="shared" si="4"/>
        <v>17638</v>
      </c>
      <c r="O30" s="31">
        <f t="shared" si="5"/>
        <v>8147</v>
      </c>
      <c r="P30" s="31">
        <v>8147</v>
      </c>
      <c r="Q30" s="31">
        <v>0</v>
      </c>
      <c r="R30" s="31">
        <v>0</v>
      </c>
      <c r="S30" s="31">
        <v>0</v>
      </c>
      <c r="T30" s="31">
        <v>0</v>
      </c>
      <c r="U30" s="31">
        <f t="shared" si="6"/>
        <v>9491</v>
      </c>
      <c r="V30" s="31">
        <v>9491</v>
      </c>
      <c r="W30" s="31">
        <v>0</v>
      </c>
      <c r="X30" s="31">
        <v>0</v>
      </c>
      <c r="Y30" s="31">
        <v>0</v>
      </c>
      <c r="Z30" s="31">
        <v>0</v>
      </c>
      <c r="AA30" s="31">
        <f t="shared" si="7"/>
        <v>0</v>
      </c>
      <c r="AB30" s="31">
        <v>0</v>
      </c>
      <c r="AC30" s="31">
        <v>0</v>
      </c>
    </row>
    <row r="31" spans="1:29" ht="13.5">
      <c r="A31" s="54" t="s">
        <v>27</v>
      </c>
      <c r="B31" s="54" t="s">
        <v>76</v>
      </c>
      <c r="C31" s="55" t="s">
        <v>77</v>
      </c>
      <c r="D31" s="31">
        <f t="shared" si="0"/>
        <v>6330</v>
      </c>
      <c r="E31" s="31">
        <f t="shared" si="1"/>
        <v>0</v>
      </c>
      <c r="F31" s="31">
        <v>0</v>
      </c>
      <c r="G31" s="31">
        <v>0</v>
      </c>
      <c r="H31" s="31">
        <f t="shared" si="2"/>
        <v>2645</v>
      </c>
      <c r="I31" s="31">
        <v>2645</v>
      </c>
      <c r="J31" s="31">
        <v>0</v>
      </c>
      <c r="K31" s="31">
        <f t="shared" si="3"/>
        <v>3685</v>
      </c>
      <c r="L31" s="31">
        <v>0</v>
      </c>
      <c r="M31" s="31">
        <v>3685</v>
      </c>
      <c r="N31" s="31">
        <f t="shared" si="4"/>
        <v>6330</v>
      </c>
      <c r="O31" s="31">
        <f t="shared" si="5"/>
        <v>2645</v>
      </c>
      <c r="P31" s="31">
        <v>2645</v>
      </c>
      <c r="Q31" s="31">
        <v>0</v>
      </c>
      <c r="R31" s="31">
        <v>0</v>
      </c>
      <c r="S31" s="31">
        <v>0</v>
      </c>
      <c r="T31" s="31">
        <v>0</v>
      </c>
      <c r="U31" s="31">
        <f t="shared" si="6"/>
        <v>3685</v>
      </c>
      <c r="V31" s="31">
        <v>3685</v>
      </c>
      <c r="W31" s="31">
        <v>0</v>
      </c>
      <c r="X31" s="31">
        <v>0</v>
      </c>
      <c r="Y31" s="31">
        <v>0</v>
      </c>
      <c r="Z31" s="31">
        <v>0</v>
      </c>
      <c r="AA31" s="31">
        <f t="shared" si="7"/>
        <v>0</v>
      </c>
      <c r="AB31" s="31">
        <v>0</v>
      </c>
      <c r="AC31" s="31">
        <v>0</v>
      </c>
    </row>
    <row r="32" spans="1:29" ht="13.5">
      <c r="A32" s="54" t="s">
        <v>27</v>
      </c>
      <c r="B32" s="54" t="s">
        <v>78</v>
      </c>
      <c r="C32" s="55" t="s">
        <v>79</v>
      </c>
      <c r="D32" s="31">
        <f t="shared" si="0"/>
        <v>14818</v>
      </c>
      <c r="E32" s="31">
        <f t="shared" si="1"/>
        <v>0</v>
      </c>
      <c r="F32" s="31">
        <v>0</v>
      </c>
      <c r="G32" s="31">
        <v>0</v>
      </c>
      <c r="H32" s="31">
        <f t="shared" si="2"/>
        <v>6372</v>
      </c>
      <c r="I32" s="31">
        <v>6372</v>
      </c>
      <c r="J32" s="31">
        <v>0</v>
      </c>
      <c r="K32" s="31">
        <f t="shared" si="3"/>
        <v>8446</v>
      </c>
      <c r="L32" s="31">
        <v>0</v>
      </c>
      <c r="M32" s="31">
        <v>8446</v>
      </c>
      <c r="N32" s="31">
        <f t="shared" si="4"/>
        <v>14818</v>
      </c>
      <c r="O32" s="31">
        <f t="shared" si="5"/>
        <v>6372</v>
      </c>
      <c r="P32" s="31">
        <v>6372</v>
      </c>
      <c r="Q32" s="31">
        <v>0</v>
      </c>
      <c r="R32" s="31">
        <v>0</v>
      </c>
      <c r="S32" s="31">
        <v>0</v>
      </c>
      <c r="T32" s="31">
        <v>0</v>
      </c>
      <c r="U32" s="31">
        <f t="shared" si="6"/>
        <v>8446</v>
      </c>
      <c r="V32" s="31">
        <v>8446</v>
      </c>
      <c r="W32" s="31">
        <v>0</v>
      </c>
      <c r="X32" s="31">
        <v>0</v>
      </c>
      <c r="Y32" s="31">
        <v>0</v>
      </c>
      <c r="Z32" s="31">
        <v>0</v>
      </c>
      <c r="AA32" s="31">
        <f t="shared" si="7"/>
        <v>0</v>
      </c>
      <c r="AB32" s="31">
        <v>0</v>
      </c>
      <c r="AC32" s="31">
        <v>0</v>
      </c>
    </row>
    <row r="33" spans="1:29" ht="13.5">
      <c r="A33" s="54" t="s">
        <v>27</v>
      </c>
      <c r="B33" s="54" t="s">
        <v>80</v>
      </c>
      <c r="C33" s="55" t="s">
        <v>81</v>
      </c>
      <c r="D33" s="31">
        <f t="shared" si="0"/>
        <v>19845</v>
      </c>
      <c r="E33" s="31">
        <f t="shared" si="1"/>
        <v>0</v>
      </c>
      <c r="F33" s="31">
        <v>0</v>
      </c>
      <c r="G33" s="31">
        <v>0</v>
      </c>
      <c r="H33" s="31">
        <f t="shared" si="2"/>
        <v>0</v>
      </c>
      <c r="I33" s="31">
        <v>0</v>
      </c>
      <c r="J33" s="31">
        <v>0</v>
      </c>
      <c r="K33" s="31">
        <f t="shared" si="3"/>
        <v>19845</v>
      </c>
      <c r="L33" s="31">
        <v>11073</v>
      </c>
      <c r="M33" s="31">
        <v>8772</v>
      </c>
      <c r="N33" s="31">
        <f t="shared" si="4"/>
        <v>19845</v>
      </c>
      <c r="O33" s="31">
        <f t="shared" si="5"/>
        <v>11073</v>
      </c>
      <c r="P33" s="31">
        <v>11073</v>
      </c>
      <c r="Q33" s="31">
        <v>0</v>
      </c>
      <c r="R33" s="31">
        <v>0</v>
      </c>
      <c r="S33" s="31">
        <v>0</v>
      </c>
      <c r="T33" s="31">
        <v>0</v>
      </c>
      <c r="U33" s="31">
        <f t="shared" si="6"/>
        <v>8772</v>
      </c>
      <c r="V33" s="31">
        <v>8772</v>
      </c>
      <c r="W33" s="31">
        <v>0</v>
      </c>
      <c r="X33" s="31">
        <v>0</v>
      </c>
      <c r="Y33" s="31">
        <v>0</v>
      </c>
      <c r="Z33" s="31">
        <v>0</v>
      </c>
      <c r="AA33" s="31">
        <f t="shared" si="7"/>
        <v>0</v>
      </c>
      <c r="AB33" s="31">
        <v>0</v>
      </c>
      <c r="AC33" s="31">
        <v>0</v>
      </c>
    </row>
    <row r="34" spans="1:29" ht="13.5">
      <c r="A34" s="54" t="s">
        <v>27</v>
      </c>
      <c r="B34" s="54" t="s">
        <v>82</v>
      </c>
      <c r="C34" s="55" t="s">
        <v>83</v>
      </c>
      <c r="D34" s="31">
        <f t="shared" si="0"/>
        <v>58990</v>
      </c>
      <c r="E34" s="31">
        <f t="shared" si="1"/>
        <v>0</v>
      </c>
      <c r="F34" s="31">
        <v>0</v>
      </c>
      <c r="G34" s="31">
        <v>0</v>
      </c>
      <c r="H34" s="31">
        <f t="shared" si="2"/>
        <v>31999</v>
      </c>
      <c r="I34" s="31">
        <v>31999</v>
      </c>
      <c r="J34" s="31">
        <v>0</v>
      </c>
      <c r="K34" s="31">
        <f t="shared" si="3"/>
        <v>26991</v>
      </c>
      <c r="L34" s="31">
        <v>169</v>
      </c>
      <c r="M34" s="31">
        <v>26822</v>
      </c>
      <c r="N34" s="31">
        <f t="shared" si="4"/>
        <v>59013</v>
      </c>
      <c r="O34" s="31">
        <f t="shared" si="5"/>
        <v>32168</v>
      </c>
      <c r="P34" s="31">
        <v>32168</v>
      </c>
      <c r="Q34" s="31">
        <v>0</v>
      </c>
      <c r="R34" s="31">
        <v>0</v>
      </c>
      <c r="S34" s="31">
        <v>0</v>
      </c>
      <c r="T34" s="31">
        <v>0</v>
      </c>
      <c r="U34" s="31">
        <f t="shared" si="6"/>
        <v>26822</v>
      </c>
      <c r="V34" s="31">
        <v>26822</v>
      </c>
      <c r="W34" s="31">
        <v>0</v>
      </c>
      <c r="X34" s="31">
        <v>0</v>
      </c>
      <c r="Y34" s="31">
        <v>0</v>
      </c>
      <c r="Z34" s="31">
        <v>0</v>
      </c>
      <c r="AA34" s="31">
        <f t="shared" si="7"/>
        <v>23</v>
      </c>
      <c r="AB34" s="31">
        <v>23</v>
      </c>
      <c r="AC34" s="31">
        <v>0</v>
      </c>
    </row>
    <row r="35" spans="1:29" ht="13.5">
      <c r="A35" s="54" t="s">
        <v>27</v>
      </c>
      <c r="B35" s="54" t="s">
        <v>84</v>
      </c>
      <c r="C35" s="55" t="s">
        <v>85</v>
      </c>
      <c r="D35" s="31">
        <f t="shared" si="0"/>
        <v>26698</v>
      </c>
      <c r="E35" s="31">
        <f t="shared" si="1"/>
        <v>0</v>
      </c>
      <c r="F35" s="31">
        <v>0</v>
      </c>
      <c r="G35" s="31">
        <v>0</v>
      </c>
      <c r="H35" s="31">
        <f t="shared" si="2"/>
        <v>17876</v>
      </c>
      <c r="I35" s="31">
        <v>17876</v>
      </c>
      <c r="J35" s="31">
        <v>0</v>
      </c>
      <c r="K35" s="31">
        <f t="shared" si="3"/>
        <v>8822</v>
      </c>
      <c r="L35" s="31">
        <v>0</v>
      </c>
      <c r="M35" s="31">
        <v>8822</v>
      </c>
      <c r="N35" s="31">
        <f t="shared" si="4"/>
        <v>26698</v>
      </c>
      <c r="O35" s="31">
        <f t="shared" si="5"/>
        <v>17876</v>
      </c>
      <c r="P35" s="31">
        <v>17876</v>
      </c>
      <c r="Q35" s="31">
        <v>0</v>
      </c>
      <c r="R35" s="31">
        <v>0</v>
      </c>
      <c r="S35" s="31">
        <v>0</v>
      </c>
      <c r="T35" s="31">
        <v>0</v>
      </c>
      <c r="U35" s="31">
        <f t="shared" si="6"/>
        <v>8822</v>
      </c>
      <c r="V35" s="31">
        <v>8822</v>
      </c>
      <c r="W35" s="31">
        <v>0</v>
      </c>
      <c r="X35" s="31">
        <v>0</v>
      </c>
      <c r="Y35" s="31">
        <v>0</v>
      </c>
      <c r="Z35" s="31">
        <v>0</v>
      </c>
      <c r="AA35" s="31">
        <f t="shared" si="7"/>
        <v>0</v>
      </c>
      <c r="AB35" s="31">
        <v>0</v>
      </c>
      <c r="AC35" s="31">
        <v>0</v>
      </c>
    </row>
    <row r="36" spans="1:29" ht="13.5">
      <c r="A36" s="54" t="s">
        <v>27</v>
      </c>
      <c r="B36" s="54" t="s">
        <v>86</v>
      </c>
      <c r="C36" s="55" t="s">
        <v>87</v>
      </c>
      <c r="D36" s="31">
        <f t="shared" si="0"/>
        <v>3111</v>
      </c>
      <c r="E36" s="31">
        <f t="shared" si="1"/>
        <v>0</v>
      </c>
      <c r="F36" s="31">
        <v>0</v>
      </c>
      <c r="G36" s="31">
        <v>0</v>
      </c>
      <c r="H36" s="31">
        <f t="shared" si="2"/>
        <v>1647</v>
      </c>
      <c r="I36" s="31">
        <v>1647</v>
      </c>
      <c r="J36" s="31">
        <v>0</v>
      </c>
      <c r="K36" s="31">
        <f t="shared" si="3"/>
        <v>1464</v>
      </c>
      <c r="L36" s="31">
        <v>0</v>
      </c>
      <c r="M36" s="31">
        <v>1464</v>
      </c>
      <c r="N36" s="31">
        <f t="shared" si="4"/>
        <v>3142</v>
      </c>
      <c r="O36" s="31">
        <f t="shared" si="5"/>
        <v>1647</v>
      </c>
      <c r="P36" s="31">
        <v>0</v>
      </c>
      <c r="Q36" s="31">
        <v>1647</v>
      </c>
      <c r="R36" s="31">
        <v>0</v>
      </c>
      <c r="S36" s="31">
        <v>0</v>
      </c>
      <c r="T36" s="31">
        <v>0</v>
      </c>
      <c r="U36" s="31">
        <f t="shared" si="6"/>
        <v>1464</v>
      </c>
      <c r="V36" s="31">
        <v>0</v>
      </c>
      <c r="W36" s="31">
        <v>1464</v>
      </c>
      <c r="X36" s="31">
        <v>0</v>
      </c>
      <c r="Y36" s="31">
        <v>0</v>
      </c>
      <c r="Z36" s="31">
        <v>0</v>
      </c>
      <c r="AA36" s="31">
        <f t="shared" si="7"/>
        <v>31</v>
      </c>
      <c r="AB36" s="31">
        <v>31</v>
      </c>
      <c r="AC36" s="31">
        <v>0</v>
      </c>
    </row>
    <row r="37" spans="1:29" ht="13.5">
      <c r="A37" s="54" t="s">
        <v>27</v>
      </c>
      <c r="B37" s="54" t="s">
        <v>88</v>
      </c>
      <c r="C37" s="55" t="s">
        <v>89</v>
      </c>
      <c r="D37" s="31">
        <f t="shared" si="0"/>
        <v>6997</v>
      </c>
      <c r="E37" s="31">
        <f t="shared" si="1"/>
        <v>0</v>
      </c>
      <c r="F37" s="31">
        <v>0</v>
      </c>
      <c r="G37" s="31">
        <v>0</v>
      </c>
      <c r="H37" s="31">
        <f t="shared" si="2"/>
        <v>4959</v>
      </c>
      <c r="I37" s="31">
        <v>4959</v>
      </c>
      <c r="J37" s="31">
        <v>0</v>
      </c>
      <c r="K37" s="31">
        <f t="shared" si="3"/>
        <v>2038</v>
      </c>
      <c r="L37" s="31">
        <v>0</v>
      </c>
      <c r="M37" s="31">
        <v>2038</v>
      </c>
      <c r="N37" s="31">
        <f t="shared" si="4"/>
        <v>7003</v>
      </c>
      <c r="O37" s="31">
        <f t="shared" si="5"/>
        <v>4959</v>
      </c>
      <c r="P37" s="31">
        <v>4959</v>
      </c>
      <c r="Q37" s="31">
        <v>0</v>
      </c>
      <c r="R37" s="31">
        <v>0</v>
      </c>
      <c r="S37" s="31">
        <v>0</v>
      </c>
      <c r="T37" s="31">
        <v>0</v>
      </c>
      <c r="U37" s="31">
        <f t="shared" si="6"/>
        <v>2038</v>
      </c>
      <c r="V37" s="31">
        <v>2038</v>
      </c>
      <c r="W37" s="31">
        <v>0</v>
      </c>
      <c r="X37" s="31">
        <v>0</v>
      </c>
      <c r="Y37" s="31">
        <v>0</v>
      </c>
      <c r="Z37" s="31">
        <v>0</v>
      </c>
      <c r="AA37" s="31">
        <f t="shared" si="7"/>
        <v>6</v>
      </c>
      <c r="AB37" s="31">
        <v>6</v>
      </c>
      <c r="AC37" s="31">
        <v>0</v>
      </c>
    </row>
    <row r="38" spans="1:29" ht="13.5">
      <c r="A38" s="54" t="s">
        <v>27</v>
      </c>
      <c r="B38" s="54" t="s">
        <v>90</v>
      </c>
      <c r="C38" s="55" t="s">
        <v>91</v>
      </c>
      <c r="D38" s="31">
        <f t="shared" si="0"/>
        <v>1105</v>
      </c>
      <c r="E38" s="31">
        <f t="shared" si="1"/>
        <v>0</v>
      </c>
      <c r="F38" s="31">
        <v>0</v>
      </c>
      <c r="G38" s="31">
        <v>0</v>
      </c>
      <c r="H38" s="31">
        <f t="shared" si="2"/>
        <v>802</v>
      </c>
      <c r="I38" s="31">
        <v>802</v>
      </c>
      <c r="J38" s="31">
        <v>0</v>
      </c>
      <c r="K38" s="31">
        <f t="shared" si="3"/>
        <v>303</v>
      </c>
      <c r="L38" s="31">
        <v>0</v>
      </c>
      <c r="M38" s="31">
        <v>303</v>
      </c>
      <c r="N38" s="31">
        <f t="shared" si="4"/>
        <v>1105</v>
      </c>
      <c r="O38" s="31">
        <f t="shared" si="5"/>
        <v>802</v>
      </c>
      <c r="P38" s="31">
        <v>802</v>
      </c>
      <c r="Q38" s="31">
        <v>0</v>
      </c>
      <c r="R38" s="31">
        <v>0</v>
      </c>
      <c r="S38" s="31">
        <v>0</v>
      </c>
      <c r="T38" s="31">
        <v>0</v>
      </c>
      <c r="U38" s="31">
        <f t="shared" si="6"/>
        <v>303</v>
      </c>
      <c r="V38" s="31">
        <v>303</v>
      </c>
      <c r="W38" s="31">
        <v>0</v>
      </c>
      <c r="X38" s="31">
        <v>0</v>
      </c>
      <c r="Y38" s="31">
        <v>0</v>
      </c>
      <c r="Z38" s="31">
        <v>0</v>
      </c>
      <c r="AA38" s="31">
        <f t="shared" si="7"/>
        <v>0</v>
      </c>
      <c r="AB38" s="31">
        <v>0</v>
      </c>
      <c r="AC38" s="31">
        <v>0</v>
      </c>
    </row>
    <row r="39" spans="1:29" ht="13.5">
      <c r="A39" s="54" t="s">
        <v>27</v>
      </c>
      <c r="B39" s="54" t="s">
        <v>92</v>
      </c>
      <c r="C39" s="55" t="s">
        <v>93</v>
      </c>
      <c r="D39" s="31">
        <f t="shared" si="0"/>
        <v>26856</v>
      </c>
      <c r="E39" s="31">
        <f t="shared" si="1"/>
        <v>0</v>
      </c>
      <c r="F39" s="31">
        <v>0</v>
      </c>
      <c r="G39" s="31">
        <v>0</v>
      </c>
      <c r="H39" s="31">
        <f t="shared" si="2"/>
        <v>0</v>
      </c>
      <c r="I39" s="31">
        <v>0</v>
      </c>
      <c r="J39" s="31">
        <v>0</v>
      </c>
      <c r="K39" s="31">
        <f t="shared" si="3"/>
        <v>26856</v>
      </c>
      <c r="L39" s="31">
        <v>12085</v>
      </c>
      <c r="M39" s="31">
        <v>14771</v>
      </c>
      <c r="N39" s="31">
        <f t="shared" si="4"/>
        <v>26856</v>
      </c>
      <c r="O39" s="31">
        <f t="shared" si="5"/>
        <v>12085</v>
      </c>
      <c r="P39" s="31">
        <v>0</v>
      </c>
      <c r="Q39" s="31">
        <v>0</v>
      </c>
      <c r="R39" s="31">
        <v>12085</v>
      </c>
      <c r="S39" s="31">
        <v>0</v>
      </c>
      <c r="T39" s="31">
        <v>0</v>
      </c>
      <c r="U39" s="31">
        <f t="shared" si="6"/>
        <v>14771</v>
      </c>
      <c r="V39" s="31">
        <v>0</v>
      </c>
      <c r="W39" s="31">
        <v>0</v>
      </c>
      <c r="X39" s="31">
        <v>14771</v>
      </c>
      <c r="Y39" s="31">
        <v>0</v>
      </c>
      <c r="Z39" s="31">
        <v>0</v>
      </c>
      <c r="AA39" s="31">
        <f t="shared" si="7"/>
        <v>0</v>
      </c>
      <c r="AB39" s="31">
        <v>0</v>
      </c>
      <c r="AC39" s="31">
        <v>0</v>
      </c>
    </row>
    <row r="40" spans="1:29" ht="13.5">
      <c r="A40" s="54" t="s">
        <v>27</v>
      </c>
      <c r="B40" s="54" t="s">
        <v>94</v>
      </c>
      <c r="C40" s="55" t="s">
        <v>95</v>
      </c>
      <c r="D40" s="31">
        <f t="shared" si="0"/>
        <v>3191</v>
      </c>
      <c r="E40" s="31">
        <f t="shared" si="1"/>
        <v>0</v>
      </c>
      <c r="F40" s="31">
        <v>0</v>
      </c>
      <c r="G40" s="31">
        <v>0</v>
      </c>
      <c r="H40" s="31">
        <f t="shared" si="2"/>
        <v>1371</v>
      </c>
      <c r="I40" s="31">
        <v>1371</v>
      </c>
      <c r="J40" s="31">
        <v>0</v>
      </c>
      <c r="K40" s="31">
        <f t="shared" si="3"/>
        <v>1820</v>
      </c>
      <c r="L40" s="31">
        <v>0</v>
      </c>
      <c r="M40" s="31">
        <v>1820</v>
      </c>
      <c r="N40" s="31">
        <f t="shared" si="4"/>
        <v>3191</v>
      </c>
      <c r="O40" s="31">
        <f t="shared" si="5"/>
        <v>1371</v>
      </c>
      <c r="P40" s="31">
        <v>1371</v>
      </c>
      <c r="Q40" s="31">
        <v>0</v>
      </c>
      <c r="R40" s="31">
        <v>0</v>
      </c>
      <c r="S40" s="31">
        <v>0</v>
      </c>
      <c r="T40" s="31">
        <v>0</v>
      </c>
      <c r="U40" s="31">
        <f t="shared" si="6"/>
        <v>1820</v>
      </c>
      <c r="V40" s="31">
        <v>1820</v>
      </c>
      <c r="W40" s="31">
        <v>0</v>
      </c>
      <c r="X40" s="31">
        <v>0</v>
      </c>
      <c r="Y40" s="31">
        <v>0</v>
      </c>
      <c r="Z40" s="31">
        <v>0</v>
      </c>
      <c r="AA40" s="31">
        <f t="shared" si="7"/>
        <v>0</v>
      </c>
      <c r="AB40" s="31">
        <v>0</v>
      </c>
      <c r="AC40" s="31">
        <v>0</v>
      </c>
    </row>
    <row r="41" spans="1:29" ht="13.5">
      <c r="A41" s="54" t="s">
        <v>27</v>
      </c>
      <c r="B41" s="54" t="s">
        <v>96</v>
      </c>
      <c r="C41" s="55" t="s">
        <v>97</v>
      </c>
      <c r="D41" s="31">
        <f t="shared" si="0"/>
        <v>1443</v>
      </c>
      <c r="E41" s="31">
        <f t="shared" si="1"/>
        <v>0</v>
      </c>
      <c r="F41" s="31">
        <v>0</v>
      </c>
      <c r="G41" s="31">
        <v>0</v>
      </c>
      <c r="H41" s="31">
        <f t="shared" si="2"/>
        <v>1141</v>
      </c>
      <c r="I41" s="31">
        <v>584</v>
      </c>
      <c r="J41" s="31">
        <v>557</v>
      </c>
      <c r="K41" s="31">
        <f t="shared" si="3"/>
        <v>302</v>
      </c>
      <c r="L41" s="31">
        <v>0</v>
      </c>
      <c r="M41" s="31">
        <v>302</v>
      </c>
      <c r="N41" s="31">
        <f t="shared" si="4"/>
        <v>1467</v>
      </c>
      <c r="O41" s="31">
        <f t="shared" si="5"/>
        <v>584</v>
      </c>
      <c r="P41" s="31">
        <v>584</v>
      </c>
      <c r="Q41" s="31">
        <v>0</v>
      </c>
      <c r="R41" s="31">
        <v>0</v>
      </c>
      <c r="S41" s="31">
        <v>0</v>
      </c>
      <c r="T41" s="31">
        <v>0</v>
      </c>
      <c r="U41" s="31">
        <f t="shared" si="6"/>
        <v>859</v>
      </c>
      <c r="V41" s="31">
        <v>859</v>
      </c>
      <c r="W41" s="31">
        <v>0</v>
      </c>
      <c r="X41" s="31">
        <v>0</v>
      </c>
      <c r="Y41" s="31">
        <v>0</v>
      </c>
      <c r="Z41" s="31">
        <v>0</v>
      </c>
      <c r="AA41" s="31">
        <f t="shared" si="7"/>
        <v>24</v>
      </c>
      <c r="AB41" s="31">
        <v>24</v>
      </c>
      <c r="AC41" s="31">
        <v>0</v>
      </c>
    </row>
    <row r="42" spans="1:29" ht="13.5">
      <c r="A42" s="54" t="s">
        <v>27</v>
      </c>
      <c r="B42" s="54" t="s">
        <v>98</v>
      </c>
      <c r="C42" s="55" t="s">
        <v>99</v>
      </c>
      <c r="D42" s="31">
        <f t="shared" si="0"/>
        <v>7731</v>
      </c>
      <c r="E42" s="31">
        <f t="shared" si="1"/>
        <v>0</v>
      </c>
      <c r="F42" s="31">
        <v>0</v>
      </c>
      <c r="G42" s="31">
        <v>0</v>
      </c>
      <c r="H42" s="31">
        <f t="shared" si="2"/>
        <v>4927</v>
      </c>
      <c r="I42" s="31">
        <v>4927</v>
      </c>
      <c r="J42" s="31">
        <v>0</v>
      </c>
      <c r="K42" s="31">
        <f t="shared" si="3"/>
        <v>2804</v>
      </c>
      <c r="L42" s="31">
        <v>0</v>
      </c>
      <c r="M42" s="31">
        <v>2804</v>
      </c>
      <c r="N42" s="31">
        <f t="shared" si="4"/>
        <v>8770</v>
      </c>
      <c r="O42" s="31">
        <f t="shared" si="5"/>
        <v>4927</v>
      </c>
      <c r="P42" s="31">
        <v>4927</v>
      </c>
      <c r="Q42" s="31">
        <v>0</v>
      </c>
      <c r="R42" s="31">
        <v>0</v>
      </c>
      <c r="S42" s="31">
        <v>0</v>
      </c>
      <c r="T42" s="31">
        <v>0</v>
      </c>
      <c r="U42" s="31">
        <f t="shared" si="6"/>
        <v>2804</v>
      </c>
      <c r="V42" s="31">
        <v>2804</v>
      </c>
      <c r="W42" s="31">
        <v>0</v>
      </c>
      <c r="X42" s="31">
        <v>0</v>
      </c>
      <c r="Y42" s="31">
        <v>0</v>
      </c>
      <c r="Z42" s="31">
        <v>0</v>
      </c>
      <c r="AA42" s="31">
        <f t="shared" si="7"/>
        <v>1039</v>
      </c>
      <c r="AB42" s="31">
        <v>1039</v>
      </c>
      <c r="AC42" s="31">
        <v>0</v>
      </c>
    </row>
    <row r="43" spans="1:29" ht="13.5">
      <c r="A43" s="54" t="s">
        <v>27</v>
      </c>
      <c r="B43" s="54" t="s">
        <v>100</v>
      </c>
      <c r="C43" s="55" t="s">
        <v>101</v>
      </c>
      <c r="D43" s="31">
        <f t="shared" si="0"/>
        <v>5129</v>
      </c>
      <c r="E43" s="31">
        <f t="shared" si="1"/>
        <v>0</v>
      </c>
      <c r="F43" s="31">
        <v>0</v>
      </c>
      <c r="G43" s="31">
        <v>0</v>
      </c>
      <c r="H43" s="31">
        <f t="shared" si="2"/>
        <v>0</v>
      </c>
      <c r="I43" s="31">
        <v>0</v>
      </c>
      <c r="J43" s="31">
        <v>0</v>
      </c>
      <c r="K43" s="31">
        <f t="shared" si="3"/>
        <v>5129</v>
      </c>
      <c r="L43" s="31">
        <v>4296</v>
      </c>
      <c r="M43" s="31">
        <v>833</v>
      </c>
      <c r="N43" s="31">
        <f t="shared" si="4"/>
        <v>5129</v>
      </c>
      <c r="O43" s="31">
        <f t="shared" si="5"/>
        <v>4296</v>
      </c>
      <c r="P43" s="31">
        <v>4296</v>
      </c>
      <c r="Q43" s="31">
        <v>0</v>
      </c>
      <c r="R43" s="31">
        <v>0</v>
      </c>
      <c r="S43" s="31">
        <v>0</v>
      </c>
      <c r="T43" s="31">
        <v>0</v>
      </c>
      <c r="U43" s="31">
        <f t="shared" si="6"/>
        <v>833</v>
      </c>
      <c r="V43" s="31">
        <v>833</v>
      </c>
      <c r="W43" s="31">
        <v>0</v>
      </c>
      <c r="X43" s="31">
        <v>0</v>
      </c>
      <c r="Y43" s="31">
        <v>0</v>
      </c>
      <c r="Z43" s="31">
        <v>0</v>
      </c>
      <c r="AA43" s="31">
        <f t="shared" si="7"/>
        <v>0</v>
      </c>
      <c r="AB43" s="31">
        <v>0</v>
      </c>
      <c r="AC43" s="31">
        <v>0</v>
      </c>
    </row>
    <row r="44" spans="1:29" ht="13.5">
      <c r="A44" s="54" t="s">
        <v>27</v>
      </c>
      <c r="B44" s="54" t="s">
        <v>102</v>
      </c>
      <c r="C44" s="55" t="s">
        <v>103</v>
      </c>
      <c r="D44" s="31">
        <f t="shared" si="0"/>
        <v>19357</v>
      </c>
      <c r="E44" s="31">
        <f t="shared" si="1"/>
        <v>0</v>
      </c>
      <c r="F44" s="31">
        <v>0</v>
      </c>
      <c r="G44" s="31">
        <v>0</v>
      </c>
      <c r="H44" s="31">
        <f t="shared" si="2"/>
        <v>12773</v>
      </c>
      <c r="I44" s="31">
        <v>12773</v>
      </c>
      <c r="J44" s="31">
        <v>0</v>
      </c>
      <c r="K44" s="31">
        <f t="shared" si="3"/>
        <v>6584</v>
      </c>
      <c r="L44" s="31">
        <v>0</v>
      </c>
      <c r="M44" s="31">
        <v>6584</v>
      </c>
      <c r="N44" s="31">
        <f t="shared" si="4"/>
        <v>19357</v>
      </c>
      <c r="O44" s="31">
        <f t="shared" si="5"/>
        <v>12773</v>
      </c>
      <c r="P44" s="31">
        <v>12773</v>
      </c>
      <c r="Q44" s="31">
        <v>0</v>
      </c>
      <c r="R44" s="31">
        <v>0</v>
      </c>
      <c r="S44" s="31">
        <v>0</v>
      </c>
      <c r="T44" s="31">
        <v>0</v>
      </c>
      <c r="U44" s="31">
        <f t="shared" si="6"/>
        <v>6584</v>
      </c>
      <c r="V44" s="31">
        <v>6584</v>
      </c>
      <c r="W44" s="31">
        <v>0</v>
      </c>
      <c r="X44" s="31">
        <v>0</v>
      </c>
      <c r="Y44" s="31">
        <v>0</v>
      </c>
      <c r="Z44" s="31">
        <v>0</v>
      </c>
      <c r="AA44" s="31">
        <f t="shared" si="7"/>
        <v>0</v>
      </c>
      <c r="AB44" s="31">
        <v>0</v>
      </c>
      <c r="AC44" s="31">
        <v>0</v>
      </c>
    </row>
    <row r="45" spans="1:29" ht="13.5">
      <c r="A45" s="54" t="s">
        <v>27</v>
      </c>
      <c r="B45" s="54" t="s">
        <v>104</v>
      </c>
      <c r="C45" s="55" t="s">
        <v>168</v>
      </c>
      <c r="D45" s="31">
        <f t="shared" si="0"/>
        <v>3319</v>
      </c>
      <c r="E45" s="31">
        <f t="shared" si="1"/>
        <v>0</v>
      </c>
      <c r="F45" s="31">
        <v>0</v>
      </c>
      <c r="G45" s="31">
        <v>0</v>
      </c>
      <c r="H45" s="31">
        <f t="shared" si="2"/>
        <v>0</v>
      </c>
      <c r="I45" s="31">
        <v>0</v>
      </c>
      <c r="J45" s="31">
        <v>0</v>
      </c>
      <c r="K45" s="31">
        <f t="shared" si="3"/>
        <v>3319</v>
      </c>
      <c r="L45" s="31">
        <v>2531</v>
      </c>
      <c r="M45" s="31">
        <v>788</v>
      </c>
      <c r="N45" s="31">
        <f t="shared" si="4"/>
        <v>3319</v>
      </c>
      <c r="O45" s="31">
        <f t="shared" si="5"/>
        <v>2531</v>
      </c>
      <c r="P45" s="31">
        <v>2531</v>
      </c>
      <c r="Q45" s="31">
        <v>0</v>
      </c>
      <c r="R45" s="31">
        <v>0</v>
      </c>
      <c r="S45" s="31">
        <v>0</v>
      </c>
      <c r="T45" s="31">
        <v>0</v>
      </c>
      <c r="U45" s="31">
        <f t="shared" si="6"/>
        <v>788</v>
      </c>
      <c r="V45" s="31">
        <v>788</v>
      </c>
      <c r="W45" s="31">
        <v>0</v>
      </c>
      <c r="X45" s="31">
        <v>0</v>
      </c>
      <c r="Y45" s="31">
        <v>0</v>
      </c>
      <c r="Z45" s="31">
        <v>0</v>
      </c>
      <c r="AA45" s="31">
        <f t="shared" si="7"/>
        <v>0</v>
      </c>
      <c r="AB45" s="31">
        <v>0</v>
      </c>
      <c r="AC45" s="31">
        <v>0</v>
      </c>
    </row>
    <row r="46" spans="1:29" ht="13.5">
      <c r="A46" s="54" t="s">
        <v>27</v>
      </c>
      <c r="B46" s="54" t="s">
        <v>105</v>
      </c>
      <c r="C46" s="55" t="s">
        <v>170</v>
      </c>
      <c r="D46" s="31">
        <f t="shared" si="0"/>
        <v>13667</v>
      </c>
      <c r="E46" s="31">
        <f t="shared" si="1"/>
        <v>0</v>
      </c>
      <c r="F46" s="31">
        <v>0</v>
      </c>
      <c r="G46" s="31">
        <v>0</v>
      </c>
      <c r="H46" s="31">
        <f t="shared" si="2"/>
        <v>0</v>
      </c>
      <c r="I46" s="31">
        <v>0</v>
      </c>
      <c r="J46" s="31">
        <v>0</v>
      </c>
      <c r="K46" s="31">
        <f t="shared" si="3"/>
        <v>13667</v>
      </c>
      <c r="L46" s="31">
        <v>12281</v>
      </c>
      <c r="M46" s="31">
        <v>1386</v>
      </c>
      <c r="N46" s="31">
        <f t="shared" si="4"/>
        <v>13667</v>
      </c>
      <c r="O46" s="31">
        <f t="shared" si="5"/>
        <v>12281</v>
      </c>
      <c r="P46" s="31">
        <v>12281</v>
      </c>
      <c r="Q46" s="31">
        <v>0</v>
      </c>
      <c r="R46" s="31">
        <v>0</v>
      </c>
      <c r="S46" s="31">
        <v>0</v>
      </c>
      <c r="T46" s="31">
        <v>0</v>
      </c>
      <c r="U46" s="31">
        <f t="shared" si="6"/>
        <v>1386</v>
      </c>
      <c r="V46" s="31">
        <v>1386</v>
      </c>
      <c r="W46" s="31">
        <v>0</v>
      </c>
      <c r="X46" s="31">
        <v>0</v>
      </c>
      <c r="Y46" s="31">
        <v>0</v>
      </c>
      <c r="Z46" s="31">
        <v>0</v>
      </c>
      <c r="AA46" s="31">
        <f t="shared" si="7"/>
        <v>0</v>
      </c>
      <c r="AB46" s="31">
        <v>0</v>
      </c>
      <c r="AC46" s="31">
        <v>0</v>
      </c>
    </row>
    <row r="47" spans="1:29" ht="13.5">
      <c r="A47" s="54" t="s">
        <v>27</v>
      </c>
      <c r="B47" s="54" t="s">
        <v>106</v>
      </c>
      <c r="C47" s="55" t="s">
        <v>107</v>
      </c>
      <c r="D47" s="31">
        <f t="shared" si="0"/>
        <v>3079</v>
      </c>
      <c r="E47" s="31">
        <f t="shared" si="1"/>
        <v>0</v>
      </c>
      <c r="F47" s="31">
        <v>0</v>
      </c>
      <c r="G47" s="31">
        <v>0</v>
      </c>
      <c r="H47" s="31">
        <f t="shared" si="2"/>
        <v>775</v>
      </c>
      <c r="I47" s="31">
        <v>775</v>
      </c>
      <c r="J47" s="31">
        <v>0</v>
      </c>
      <c r="K47" s="31">
        <f t="shared" si="3"/>
        <v>2304</v>
      </c>
      <c r="L47" s="31">
        <v>0</v>
      </c>
      <c r="M47" s="31">
        <v>2304</v>
      </c>
      <c r="N47" s="31">
        <f t="shared" si="4"/>
        <v>3093</v>
      </c>
      <c r="O47" s="31">
        <f t="shared" si="5"/>
        <v>775</v>
      </c>
      <c r="P47" s="31">
        <v>775</v>
      </c>
      <c r="Q47" s="31">
        <v>0</v>
      </c>
      <c r="R47" s="31">
        <v>0</v>
      </c>
      <c r="S47" s="31">
        <v>0</v>
      </c>
      <c r="T47" s="31">
        <v>0</v>
      </c>
      <c r="U47" s="31">
        <f t="shared" si="6"/>
        <v>2304</v>
      </c>
      <c r="V47" s="31">
        <v>2304</v>
      </c>
      <c r="W47" s="31">
        <v>0</v>
      </c>
      <c r="X47" s="31">
        <v>0</v>
      </c>
      <c r="Y47" s="31">
        <v>0</v>
      </c>
      <c r="Z47" s="31">
        <v>0</v>
      </c>
      <c r="AA47" s="31">
        <f t="shared" si="7"/>
        <v>14</v>
      </c>
      <c r="AB47" s="31">
        <v>14</v>
      </c>
      <c r="AC47" s="31">
        <v>0</v>
      </c>
    </row>
    <row r="48" spans="1:29" ht="13.5">
      <c r="A48" s="54" t="s">
        <v>27</v>
      </c>
      <c r="B48" s="54" t="s">
        <v>108</v>
      </c>
      <c r="C48" s="55" t="s">
        <v>169</v>
      </c>
      <c r="D48" s="31">
        <f t="shared" si="0"/>
        <v>4423</v>
      </c>
      <c r="E48" s="31">
        <f t="shared" si="1"/>
        <v>0</v>
      </c>
      <c r="F48" s="31">
        <v>0</v>
      </c>
      <c r="G48" s="31">
        <v>0</v>
      </c>
      <c r="H48" s="31">
        <f t="shared" si="2"/>
        <v>2626</v>
      </c>
      <c r="I48" s="31">
        <v>2626</v>
      </c>
      <c r="J48" s="31">
        <v>0</v>
      </c>
      <c r="K48" s="31">
        <f t="shared" si="3"/>
        <v>1797</v>
      </c>
      <c r="L48" s="31">
        <v>0</v>
      </c>
      <c r="M48" s="31">
        <v>1797</v>
      </c>
      <c r="N48" s="31">
        <f t="shared" si="4"/>
        <v>4473</v>
      </c>
      <c r="O48" s="31">
        <f t="shared" si="5"/>
        <v>2626</v>
      </c>
      <c r="P48" s="31">
        <v>2626</v>
      </c>
      <c r="Q48" s="31">
        <v>0</v>
      </c>
      <c r="R48" s="31">
        <v>0</v>
      </c>
      <c r="S48" s="31">
        <v>0</v>
      </c>
      <c r="T48" s="31">
        <v>0</v>
      </c>
      <c r="U48" s="31">
        <f t="shared" si="6"/>
        <v>1797</v>
      </c>
      <c r="V48" s="31">
        <v>1797</v>
      </c>
      <c r="W48" s="31">
        <v>0</v>
      </c>
      <c r="X48" s="31">
        <v>0</v>
      </c>
      <c r="Y48" s="31">
        <v>0</v>
      </c>
      <c r="Z48" s="31">
        <v>0</v>
      </c>
      <c r="AA48" s="31">
        <f t="shared" si="7"/>
        <v>50</v>
      </c>
      <c r="AB48" s="31">
        <v>50</v>
      </c>
      <c r="AC48" s="31">
        <v>0</v>
      </c>
    </row>
    <row r="49" spans="1:29" ht="13.5">
      <c r="A49" s="54" t="s">
        <v>27</v>
      </c>
      <c r="B49" s="54" t="s">
        <v>109</v>
      </c>
      <c r="C49" s="55" t="s">
        <v>110</v>
      </c>
      <c r="D49" s="31">
        <f t="shared" si="0"/>
        <v>3227</v>
      </c>
      <c r="E49" s="31">
        <f t="shared" si="1"/>
        <v>0</v>
      </c>
      <c r="F49" s="31">
        <v>0</v>
      </c>
      <c r="G49" s="31">
        <v>0</v>
      </c>
      <c r="H49" s="31">
        <f t="shared" si="2"/>
        <v>1893</v>
      </c>
      <c r="I49" s="31">
        <v>1893</v>
      </c>
      <c r="J49" s="31">
        <v>0</v>
      </c>
      <c r="K49" s="31">
        <f t="shared" si="3"/>
        <v>1334</v>
      </c>
      <c r="L49" s="31">
        <v>0</v>
      </c>
      <c r="M49" s="31">
        <v>1334</v>
      </c>
      <c r="N49" s="31">
        <f t="shared" si="4"/>
        <v>3337</v>
      </c>
      <c r="O49" s="31">
        <f t="shared" si="5"/>
        <v>1893</v>
      </c>
      <c r="P49" s="31">
        <v>1893</v>
      </c>
      <c r="Q49" s="31">
        <v>0</v>
      </c>
      <c r="R49" s="31">
        <v>0</v>
      </c>
      <c r="S49" s="31">
        <v>0</v>
      </c>
      <c r="T49" s="31">
        <v>0</v>
      </c>
      <c r="U49" s="31">
        <f t="shared" si="6"/>
        <v>1334</v>
      </c>
      <c r="V49" s="31">
        <v>1334</v>
      </c>
      <c r="W49" s="31">
        <v>0</v>
      </c>
      <c r="X49" s="31">
        <v>0</v>
      </c>
      <c r="Y49" s="31">
        <v>0</v>
      </c>
      <c r="Z49" s="31">
        <v>0</v>
      </c>
      <c r="AA49" s="31">
        <f t="shared" si="7"/>
        <v>110</v>
      </c>
      <c r="AB49" s="31">
        <v>110</v>
      </c>
      <c r="AC49" s="31">
        <v>0</v>
      </c>
    </row>
    <row r="50" spans="1:29" ht="13.5">
      <c r="A50" s="84" t="s">
        <v>112</v>
      </c>
      <c r="B50" s="85"/>
      <c r="C50" s="85"/>
      <c r="D50" s="31">
        <f aca="true" t="shared" si="8" ref="D50:AC50">SUM(D7:D49)</f>
        <v>996291</v>
      </c>
      <c r="E50" s="31">
        <f t="shared" si="8"/>
        <v>19584</v>
      </c>
      <c r="F50" s="31">
        <f t="shared" si="8"/>
        <v>19470</v>
      </c>
      <c r="G50" s="31">
        <f t="shared" si="8"/>
        <v>114</v>
      </c>
      <c r="H50" s="31">
        <f t="shared" si="8"/>
        <v>313328</v>
      </c>
      <c r="I50" s="31">
        <f t="shared" si="8"/>
        <v>307780</v>
      </c>
      <c r="J50" s="31">
        <f t="shared" si="8"/>
        <v>5548</v>
      </c>
      <c r="K50" s="31">
        <f t="shared" si="8"/>
        <v>663379</v>
      </c>
      <c r="L50" s="31">
        <f t="shared" si="8"/>
        <v>260393</v>
      </c>
      <c r="M50" s="31">
        <f t="shared" si="8"/>
        <v>402986</v>
      </c>
      <c r="N50" s="31">
        <f t="shared" si="8"/>
        <v>997996</v>
      </c>
      <c r="O50" s="31">
        <f t="shared" si="8"/>
        <v>587643</v>
      </c>
      <c r="P50" s="31">
        <f t="shared" si="8"/>
        <v>569049</v>
      </c>
      <c r="Q50" s="31">
        <f t="shared" si="8"/>
        <v>6421</v>
      </c>
      <c r="R50" s="31">
        <f t="shared" si="8"/>
        <v>12085</v>
      </c>
      <c r="S50" s="31">
        <f t="shared" si="8"/>
        <v>0</v>
      </c>
      <c r="T50" s="31">
        <f t="shared" si="8"/>
        <v>88</v>
      </c>
      <c r="U50" s="31">
        <f t="shared" si="8"/>
        <v>408648</v>
      </c>
      <c r="V50" s="31">
        <f t="shared" si="8"/>
        <v>386349</v>
      </c>
      <c r="W50" s="31">
        <f t="shared" si="8"/>
        <v>7441</v>
      </c>
      <c r="X50" s="31">
        <f t="shared" si="8"/>
        <v>14771</v>
      </c>
      <c r="Y50" s="31">
        <f t="shared" si="8"/>
        <v>0</v>
      </c>
      <c r="Z50" s="31">
        <f t="shared" si="8"/>
        <v>87</v>
      </c>
      <c r="AA50" s="31">
        <f t="shared" si="8"/>
        <v>1705</v>
      </c>
      <c r="AB50" s="31">
        <f t="shared" si="8"/>
        <v>1705</v>
      </c>
      <c r="AC50" s="31">
        <f t="shared" si="8"/>
        <v>0</v>
      </c>
    </row>
  </sheetData>
  <mergeCells count="7">
    <mergeCell ref="A50:C50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103" t="s">
        <v>111</v>
      </c>
      <c r="B1" s="92"/>
      <c r="C1" s="34" t="s">
        <v>133</v>
      </c>
    </row>
    <row r="2" ht="18" customHeight="1">
      <c r="J2" s="37" t="s">
        <v>134</v>
      </c>
    </row>
    <row r="3" spans="6:11" s="38" customFormat="1" ht="19.5" customHeight="1">
      <c r="F3" s="91" t="s">
        <v>135</v>
      </c>
      <c r="G3" s="91"/>
      <c r="H3" s="39" t="s">
        <v>136</v>
      </c>
      <c r="I3" s="39" t="s">
        <v>137</v>
      </c>
      <c r="J3" s="39" t="s">
        <v>126</v>
      </c>
      <c r="K3" s="39" t="s">
        <v>138</v>
      </c>
    </row>
    <row r="4" spans="2:11" s="38" customFormat="1" ht="19.5" customHeight="1">
      <c r="B4" s="93" t="s">
        <v>139</v>
      </c>
      <c r="C4" s="40" t="s">
        <v>140</v>
      </c>
      <c r="D4" s="41">
        <f>SUMIF('水洗化人口等'!$A$7:$C$50,$A$1,'水洗化人口等'!$G$7:$G$50)</f>
        <v>479366</v>
      </c>
      <c r="F4" s="101" t="s">
        <v>141</v>
      </c>
      <c r="G4" s="40" t="s">
        <v>142</v>
      </c>
      <c r="H4" s="41">
        <f>SUMIF('し尿処理の状況'!$A$7:$C$50,$A$1,'し尿処理の状況'!$P$7:$P$50)</f>
        <v>569049</v>
      </c>
      <c r="I4" s="41">
        <f>SUMIF('し尿処理の状況'!$A$7:$C$50,$A$1,'し尿処理の状況'!$V$7:$V$50)</f>
        <v>386349</v>
      </c>
      <c r="J4" s="41">
        <f aca="true" t="shared" si="0" ref="J4:J11">H4+I4</f>
        <v>955398</v>
      </c>
      <c r="K4" s="42">
        <f aca="true" t="shared" si="1" ref="K4:K9">J4/$J$9</f>
        <v>0.958954763216771</v>
      </c>
    </row>
    <row r="5" spans="2:11" s="38" customFormat="1" ht="19.5" customHeight="1">
      <c r="B5" s="94"/>
      <c r="C5" s="40" t="s">
        <v>143</v>
      </c>
      <c r="D5" s="41">
        <f>SUMIF('水洗化人口等'!$A$7:$C$50,$A$1,'水洗化人口等'!$H$7:$H$50)</f>
        <v>2737</v>
      </c>
      <c r="F5" s="102"/>
      <c r="G5" s="40" t="s">
        <v>144</v>
      </c>
      <c r="H5" s="41">
        <f>SUMIF('し尿処理の状況'!$A$7:$C$50,$A$1,'し尿処理の状況'!$Q$7:$Q$50)</f>
        <v>6421</v>
      </c>
      <c r="I5" s="41">
        <f>SUMIF('し尿処理の状況'!$A$7:$C$50,$A$1,'し尿処理の状況'!$W$7:$W$50)</f>
        <v>7441</v>
      </c>
      <c r="J5" s="41">
        <f t="shared" si="0"/>
        <v>13862</v>
      </c>
      <c r="K5" s="42">
        <f t="shared" si="1"/>
        <v>0.013913605563033291</v>
      </c>
    </row>
    <row r="6" spans="2:11" s="38" customFormat="1" ht="19.5" customHeight="1">
      <c r="B6" s="95"/>
      <c r="C6" s="43" t="s">
        <v>145</v>
      </c>
      <c r="D6" s="44">
        <f>SUM(D4:D5)</f>
        <v>482103</v>
      </c>
      <c r="F6" s="102"/>
      <c r="G6" s="40" t="s">
        <v>146</v>
      </c>
      <c r="H6" s="41">
        <f>SUMIF('し尿処理の状況'!$A$7:$C$50,$A$1,'し尿処理の状況'!$R$7:$R$50)</f>
        <v>12085</v>
      </c>
      <c r="I6" s="41">
        <f>SUMIF('し尿処理の状況'!$A$7:$C$50,$A$1,'し尿処理の状況'!$X$7:$X$50)</f>
        <v>14771</v>
      </c>
      <c r="J6" s="41">
        <f t="shared" si="0"/>
        <v>26856</v>
      </c>
      <c r="K6" s="42">
        <f t="shared" si="1"/>
        <v>0.02695597972881417</v>
      </c>
    </row>
    <row r="7" spans="2:11" s="38" customFormat="1" ht="19.5" customHeight="1">
      <c r="B7" s="96" t="s">
        <v>147</v>
      </c>
      <c r="C7" s="45" t="s">
        <v>148</v>
      </c>
      <c r="D7" s="41">
        <f>SUMIF('水洗化人口等'!$A$7:$C$50,$A$1,'水洗化人口等'!$K$7:$K$50)</f>
        <v>7259592</v>
      </c>
      <c r="F7" s="102"/>
      <c r="G7" s="40" t="s">
        <v>149</v>
      </c>
      <c r="H7" s="41">
        <f>SUMIF('し尿処理の状況'!$A$7:$C$50,$A$1,'し尿処理の状況'!$S$7:$S$50)</f>
        <v>0</v>
      </c>
      <c r="I7" s="41">
        <f>SUMIF('し尿処理の状況'!$A$7:$C$50,$A$1,'し尿処理の状況'!$Y$7:$Y$50)</f>
        <v>0</v>
      </c>
      <c r="J7" s="41">
        <f t="shared" si="0"/>
        <v>0</v>
      </c>
      <c r="K7" s="42">
        <f t="shared" si="1"/>
        <v>0</v>
      </c>
    </row>
    <row r="8" spans="2:11" s="38" customFormat="1" ht="19.5" customHeight="1">
      <c r="B8" s="97"/>
      <c r="C8" s="40" t="s">
        <v>150</v>
      </c>
      <c r="D8" s="41">
        <f>SUMIF('水洗化人口等'!$A$7:$C$50,$A$1,'水洗化人口等'!$M$7:$M$50)</f>
        <v>1113</v>
      </c>
      <c r="F8" s="102"/>
      <c r="G8" s="40" t="s">
        <v>151</v>
      </c>
      <c r="H8" s="41">
        <f>SUMIF('し尿処理の状況'!$A$7:$C$50,$A$1,'し尿処理の状況'!$T$7:$T$50)</f>
        <v>88</v>
      </c>
      <c r="I8" s="41">
        <f>SUMIF('し尿処理の状況'!$A$7:$C$50,$A$1,'し尿処理の状況'!$Z$7:$Z$50)</f>
        <v>87</v>
      </c>
      <c r="J8" s="41">
        <f t="shared" si="0"/>
        <v>175</v>
      </c>
      <c r="K8" s="42">
        <f t="shared" si="1"/>
        <v>0.0001756514913815341</v>
      </c>
    </row>
    <row r="9" spans="2:11" s="38" customFormat="1" ht="19.5" customHeight="1">
      <c r="B9" s="97"/>
      <c r="C9" s="40" t="s">
        <v>152</v>
      </c>
      <c r="D9" s="41">
        <f>SUMIF('水洗化人口等'!$A$7:$C$50,$A$1,'水洗化人口等'!$O$7:$O$50)</f>
        <v>957466</v>
      </c>
      <c r="F9" s="102"/>
      <c r="G9" s="40" t="s">
        <v>145</v>
      </c>
      <c r="H9" s="41">
        <f>SUM(H4:H8)</f>
        <v>587643</v>
      </c>
      <c r="I9" s="41">
        <f>SUM(I4:I8)</f>
        <v>408648</v>
      </c>
      <c r="J9" s="41">
        <f t="shared" si="0"/>
        <v>996291</v>
      </c>
      <c r="K9" s="42">
        <f t="shared" si="1"/>
        <v>1</v>
      </c>
    </row>
    <row r="10" spans="2:10" s="38" customFormat="1" ht="19.5" customHeight="1">
      <c r="B10" s="98"/>
      <c r="C10" s="43" t="s">
        <v>145</v>
      </c>
      <c r="D10" s="44">
        <f>SUM(D7:D9)</f>
        <v>8218171</v>
      </c>
      <c r="F10" s="91" t="s">
        <v>153</v>
      </c>
      <c r="G10" s="91"/>
      <c r="H10" s="41">
        <f>SUMIF('し尿処理の状況'!$A$7:$C$50,$A$1,'し尿処理の状況'!$AB$7:$AB$50)</f>
        <v>1705</v>
      </c>
      <c r="I10" s="41">
        <f>SUMIF('し尿処理の状況'!$A$7:$C$50,$A$1,'し尿処理の状況'!$AC$7:$AC$50)</f>
        <v>0</v>
      </c>
      <c r="J10" s="41">
        <f t="shared" si="0"/>
        <v>1705</v>
      </c>
    </row>
    <row r="11" spans="2:10" s="38" customFormat="1" ht="19.5" customHeight="1">
      <c r="B11" s="99" t="s">
        <v>154</v>
      </c>
      <c r="C11" s="100"/>
      <c r="D11" s="44">
        <f>D6+D10</f>
        <v>8700274</v>
      </c>
      <c r="F11" s="91" t="s">
        <v>126</v>
      </c>
      <c r="G11" s="91"/>
      <c r="H11" s="41">
        <f>H9+H10</f>
        <v>589348</v>
      </c>
      <c r="I11" s="41">
        <f>I9+I10</f>
        <v>408648</v>
      </c>
      <c r="J11" s="41">
        <f t="shared" si="0"/>
        <v>997996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155</v>
      </c>
      <c r="J13" s="37" t="s">
        <v>134</v>
      </c>
    </row>
    <row r="14" spans="3:10" s="38" customFormat="1" ht="19.5" customHeight="1">
      <c r="C14" s="41">
        <f>SUMIF('水洗化人口等'!$A$7:$C$50,$A$1,'水洗化人口等'!$P$7:$P$50)</f>
        <v>348454</v>
      </c>
      <c r="D14" s="38" t="s">
        <v>156</v>
      </c>
      <c r="F14" s="91" t="s">
        <v>157</v>
      </c>
      <c r="G14" s="91"/>
      <c r="H14" s="39" t="s">
        <v>136</v>
      </c>
      <c r="I14" s="39" t="s">
        <v>137</v>
      </c>
      <c r="J14" s="39" t="s">
        <v>126</v>
      </c>
    </row>
    <row r="15" spans="6:10" s="38" customFormat="1" ht="15.75" customHeight="1">
      <c r="F15" s="91" t="s">
        <v>158</v>
      </c>
      <c r="G15" s="91"/>
      <c r="H15" s="41">
        <f>SUMIF('し尿処理の状況'!$A$7:$C$50,$A$1,'し尿処理の状況'!$F$7:$F$50)</f>
        <v>19470</v>
      </c>
      <c r="I15" s="41">
        <f>SUMIF('し尿処理の状況'!$A$7:$C$50,$A$1,'し尿処理の状況'!$G$7:$G$50)</f>
        <v>114</v>
      </c>
      <c r="J15" s="41">
        <f>H15+I15</f>
        <v>19584</v>
      </c>
    </row>
    <row r="16" spans="3:10" s="38" customFormat="1" ht="15.75" customHeight="1">
      <c r="C16" s="38" t="s">
        <v>159</v>
      </c>
      <c r="D16" s="49">
        <f>D10/D11</f>
        <v>0.9445876072408754</v>
      </c>
      <c r="F16" s="91" t="s">
        <v>160</v>
      </c>
      <c r="G16" s="91"/>
      <c r="H16" s="41">
        <f>SUMIF('し尿処理の状況'!$A$7:$C$50,$A$1,'し尿処理の状況'!$I$7:$I$50)</f>
        <v>307780</v>
      </c>
      <c r="I16" s="41">
        <f>SUMIF('し尿処理の状況'!$A$7:$C$50,$A$1,'し尿処理の状況'!$J$7:$J$50)</f>
        <v>5548</v>
      </c>
      <c r="J16" s="41">
        <f>H16+I16</f>
        <v>313328</v>
      </c>
    </row>
    <row r="17" spans="3:10" s="38" customFormat="1" ht="15.75" customHeight="1">
      <c r="C17" s="38" t="s">
        <v>161</v>
      </c>
      <c r="D17" s="49">
        <f>D6/D11</f>
        <v>0.055412392759124594</v>
      </c>
      <c r="F17" s="91" t="s">
        <v>162</v>
      </c>
      <c r="G17" s="91"/>
      <c r="H17" s="41">
        <f>SUMIF('し尿処理の状況'!$A$7:$C$50,$A$1,'し尿処理の状況'!$L$7:$L$50)</f>
        <v>260393</v>
      </c>
      <c r="I17" s="41">
        <f>SUMIF('し尿処理の状況'!$A$7:$C$50,$A$1,'し尿処理の状況'!$M$7:$M$50)</f>
        <v>402986</v>
      </c>
      <c r="J17" s="41">
        <f>H17+I17</f>
        <v>663379</v>
      </c>
    </row>
    <row r="18" spans="3:10" s="38" customFormat="1" ht="15.75" customHeight="1">
      <c r="C18" s="50" t="s">
        <v>163</v>
      </c>
      <c r="D18" s="49">
        <f>D7/D11</f>
        <v>0.8344095829625595</v>
      </c>
      <c r="F18" s="91" t="s">
        <v>126</v>
      </c>
      <c r="G18" s="91"/>
      <c r="H18" s="41">
        <f>SUM(H15:H17)</f>
        <v>587643</v>
      </c>
      <c r="I18" s="41">
        <f>SUM(I15:I17)</f>
        <v>408648</v>
      </c>
      <c r="J18" s="41">
        <f>SUM(J15:J17)</f>
        <v>996291</v>
      </c>
    </row>
    <row r="19" spans="3:10" ht="15.75" customHeight="1">
      <c r="C19" s="36" t="s">
        <v>164</v>
      </c>
      <c r="D19" s="49">
        <f>(D8+D9)/D11</f>
        <v>0.11017802427831583</v>
      </c>
      <c r="J19" s="51"/>
    </row>
    <row r="20" spans="3:10" ht="15.75" customHeight="1">
      <c r="C20" s="36" t="s">
        <v>165</v>
      </c>
      <c r="D20" s="49">
        <f>C14/D11</f>
        <v>0.04005092253416387</v>
      </c>
      <c r="J20" s="52"/>
    </row>
    <row r="21" spans="3:10" ht="15.75" customHeight="1">
      <c r="C21" s="36" t="s">
        <v>166</v>
      </c>
      <c r="D21" s="49">
        <f>D4/D6</f>
        <v>0.9943227899432279</v>
      </c>
      <c r="F21" s="53"/>
      <c r="J21" s="52"/>
    </row>
    <row r="22" spans="3:10" ht="15.75" customHeight="1">
      <c r="C22" s="36" t="s">
        <v>167</v>
      </c>
      <c r="D22" s="49">
        <f>D5/D6</f>
        <v>0.0056772100567721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2006-04-24T08:17:48Z</cp:lastPrinted>
  <dcterms:created xsi:type="dcterms:W3CDTF">2002-10-23T07:25:09Z</dcterms:created>
  <dcterms:modified xsi:type="dcterms:W3CDTF">2006-06-30T04:27:42Z</dcterms:modified>
  <cp:category/>
  <cp:version/>
  <cp:contentType/>
  <cp:contentStatus/>
</cp:coreProperties>
</file>