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'し尿処理の状況'!$A$2:$AC$75</definedName>
    <definedName name="_xlnm.Print_Area" localSheetId="0">'水洗化人口等'!$A$2:$U$75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<sst xmlns="http://schemas.openxmlformats.org/spreadsheetml/2006/main" count="626" uniqueCount="222">
  <si>
    <t>静岡県</t>
  </si>
  <si>
    <t>22201</t>
  </si>
  <si>
    <t>静岡市</t>
  </si>
  <si>
    <t>22202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</si>
  <si>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</si>
  <si>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</si>
  <si>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</si>
  <si>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</si>
  <si>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</si>
  <si>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</si>
  <si>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</si>
  <si>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</si>
  <si>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</si>
  <si>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</si>
  <si>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</si>
  <si>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</si>
  <si>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</si>
  <si>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</si>
  <si>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</si>
  <si>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</si>
  <si>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</si>
  <si>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</si>
  <si>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</si>
  <si>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</si>
  <si>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</si>
  <si>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</si>
  <si>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</si>
  <si>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</si>
  <si>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</si>
  <si>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</si>
  <si>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</si>
  <si>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22217</t>
  </si>
  <si>
    <t>天竜市</t>
  </si>
  <si>
    <t>22218</t>
  </si>
  <si>
    <t>浜北市</t>
  </si>
  <si>
    <t>22219</t>
  </si>
  <si>
    <t>下田市</t>
  </si>
  <si>
    <t>22220</t>
  </si>
  <si>
    <t>裾野市</t>
  </si>
  <si>
    <t>22221</t>
  </si>
  <si>
    <t>湖西市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</si>
  <si>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</si>
  <si>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</si>
  <si>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</si>
  <si>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</si>
  <si>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</si>
  <si>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</si>
  <si>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</si>
  <si>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</si>
  <si>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</si>
  <si>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</si>
  <si>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22307</t>
  </si>
  <si>
    <t>賀茂村</t>
  </si>
  <si>
    <t>22321</t>
  </si>
  <si>
    <t>伊豆長岡町</t>
  </si>
  <si>
    <t>22323</t>
  </si>
  <si>
    <t>戸田村</t>
  </si>
  <si>
    <t>22325</t>
  </si>
  <si>
    <t>函南町</t>
  </si>
  <si>
    <t>22326</t>
  </si>
  <si>
    <t>韮山町</t>
  </si>
  <si>
    <t>22327</t>
  </si>
  <si>
    <t>大仁町</t>
  </si>
  <si>
    <t>22341</t>
  </si>
  <si>
    <t>22342</t>
  </si>
  <si>
    <t>長泉町</t>
  </si>
  <si>
    <t>22344</t>
  </si>
  <si>
    <t>小山町</t>
  </si>
  <si>
    <t>22361</t>
  </si>
  <si>
    <t>芝川町</t>
  </si>
  <si>
    <t>22381</t>
  </si>
  <si>
    <t>富士川町</t>
  </si>
  <si>
    <t>22382</t>
  </si>
  <si>
    <t>蒲原町</t>
  </si>
  <si>
    <t>22383</t>
  </si>
  <si>
    <t>由比町</t>
  </si>
  <si>
    <t>22401</t>
  </si>
  <si>
    <t>22402</t>
  </si>
  <si>
    <t>大井川町</t>
  </si>
  <si>
    <t>22422</t>
  </si>
  <si>
    <t>相良町</t>
  </si>
  <si>
    <t>22423</t>
  </si>
  <si>
    <t>榛原町</t>
  </si>
  <si>
    <t>22424</t>
  </si>
  <si>
    <t>22425</t>
  </si>
  <si>
    <t>金谷町</t>
  </si>
  <si>
    <t>22426</t>
  </si>
  <si>
    <t>川根町</t>
  </si>
  <si>
    <t>22427</t>
  </si>
  <si>
    <t>中川根町</t>
  </si>
  <si>
    <t>22428</t>
  </si>
  <si>
    <t>本川根町</t>
  </si>
  <si>
    <t>22442</t>
  </si>
  <si>
    <t>大須賀町</t>
  </si>
  <si>
    <t>22447</t>
  </si>
  <si>
    <t>22461</t>
  </si>
  <si>
    <t>22462</t>
  </si>
  <si>
    <t>春野町</t>
  </si>
  <si>
    <t>22481</t>
  </si>
  <si>
    <t>浅羽町</t>
  </si>
  <si>
    <t>22482</t>
  </si>
  <si>
    <t>福田町</t>
  </si>
  <si>
    <t>22483</t>
  </si>
  <si>
    <t>竜洋町</t>
  </si>
  <si>
    <t>22484</t>
  </si>
  <si>
    <t>豊田町</t>
  </si>
  <si>
    <t>22485</t>
  </si>
  <si>
    <t>豊岡村</t>
  </si>
  <si>
    <t>22486</t>
  </si>
  <si>
    <t>龍山村</t>
  </si>
  <si>
    <t>22487</t>
  </si>
  <si>
    <t>佐久間町</t>
  </si>
  <si>
    <t>22488</t>
  </si>
  <si>
    <t>水窪町</t>
  </si>
  <si>
    <t>22502</t>
  </si>
  <si>
    <t>舞阪町</t>
  </si>
  <si>
    <t>22503</t>
  </si>
  <si>
    <t>新居町</t>
  </si>
  <si>
    <t>22505</t>
  </si>
  <si>
    <t>雄踏町</t>
  </si>
  <si>
    <t>22521</t>
  </si>
  <si>
    <t>細江町</t>
  </si>
  <si>
    <t>22522</t>
  </si>
  <si>
    <t>引佐町</t>
  </si>
  <si>
    <t>水洗化人口等（平成１６年度実績）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</si>
  <si>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</si>
  <si>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</si>
  <si>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</si>
  <si>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</si>
  <si>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</si>
  <si>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</si>
  <si>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</si>
  <si>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</si>
  <si>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</si>
  <si>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</si>
  <si>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</si>
  <si>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</si>
  <si>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</si>
  <si>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</si>
  <si>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し尿処理の状況（平成１６年度実績）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</si>
  <si>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</si>
  <si>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</si>
  <si>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</si>
  <si>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</si>
  <si>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</si>
  <si>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</si>
  <si>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</si>
  <si>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</si>
  <si>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</si>
  <si>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</si>
  <si>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</si>
  <si>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22222</t>
  </si>
  <si>
    <t>伊豆市</t>
  </si>
  <si>
    <t>22223</t>
  </si>
  <si>
    <t>御前崎市</t>
  </si>
  <si>
    <t>22224</t>
  </si>
  <si>
    <t>菊川市</t>
  </si>
  <si>
    <t>静岡県</t>
  </si>
  <si>
    <t>22523</t>
  </si>
  <si>
    <t>三ケ日町</t>
  </si>
  <si>
    <t>静岡県合計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</si>
  <si>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</si>
  <si>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</si>
  <si>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</si>
  <si>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</si>
  <si>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</si>
  <si>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</si>
  <si>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</si>
  <si>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</si>
  <si>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</si>
  <si>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</si>
  <si>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</si>
  <si>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</si>
  <si>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</si>
  <si>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</si>
  <si>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</si>
  <si>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</si>
  <si>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</si>
  <si>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</si>
  <si>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</si>
  <si>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</si>
  <si>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森町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</si>
  <si>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</si>
  <si>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</si>
  <si>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</si>
  <si>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</si>
  <si>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</si>
  <si>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</si>
  <si>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</si>
  <si>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</si>
  <si>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</si>
  <si>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</si>
  <si>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</si>
  <si>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</si>
  <si>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</si>
  <si>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</si>
  <si>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</si>
  <si>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</si>
  <si>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</si>
  <si>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</si>
  <si>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</si>
  <si>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</si>
  <si>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</si>
  <si>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</si>
  <si>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</si>
  <si>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</si>
  <si>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</si>
  <si>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</si>
  <si>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</si>
  <si>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</si>
  <si>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</si>
  <si>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</si>
  <si>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</si>
  <si>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</si>
  <si>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</si>
  <si>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</si>
  <si>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</si>
  <si>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清水町</t>
  </si>
  <si>
    <t>大東町</t>
  </si>
  <si>
    <t>吉田町</t>
  </si>
  <si>
    <t>岡部町</t>
  </si>
  <si>
    <t>○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</si>
</sst>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  <numFmt numFmtId="227" formatCode="0;[Red]0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3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3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75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124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2" t="s">
        <v>170</v>
      </c>
      <c r="B2" s="65" t="s">
        <v>125</v>
      </c>
      <c r="C2" s="68" t="s">
        <v>126</v>
      </c>
      <c r="D2" s="5" t="s">
        <v>171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1" t="s">
        <v>172</v>
      </c>
      <c r="S2" s="72"/>
      <c r="T2" s="72"/>
      <c r="U2" s="73"/>
    </row>
    <row r="3" spans="1:21" s="30" customFormat="1" ht="22.5" customHeight="1">
      <c r="A3" s="63"/>
      <c r="B3" s="66"/>
      <c r="C3" s="69"/>
      <c r="D3" s="22"/>
      <c r="E3" s="7" t="s">
        <v>173</v>
      </c>
      <c r="F3" s="20"/>
      <c r="G3" s="20"/>
      <c r="H3" s="23"/>
      <c r="I3" s="7" t="s">
        <v>127</v>
      </c>
      <c r="J3" s="20"/>
      <c r="K3" s="20"/>
      <c r="L3" s="20"/>
      <c r="M3" s="20"/>
      <c r="N3" s="20"/>
      <c r="O3" s="20"/>
      <c r="P3" s="20"/>
      <c r="Q3" s="21"/>
      <c r="R3" s="74"/>
      <c r="S3" s="75"/>
      <c r="T3" s="75"/>
      <c r="U3" s="76"/>
    </row>
    <row r="4" spans="1:21" s="30" customFormat="1" ht="22.5" customHeight="1">
      <c r="A4" s="63"/>
      <c r="B4" s="66"/>
      <c r="C4" s="69"/>
      <c r="D4" s="22"/>
      <c r="E4" s="6" t="s">
        <v>174</v>
      </c>
      <c r="F4" s="77" t="s">
        <v>128</v>
      </c>
      <c r="G4" s="77" t="s">
        <v>129</v>
      </c>
      <c r="H4" s="77" t="s">
        <v>130</v>
      </c>
      <c r="I4" s="6" t="s">
        <v>174</v>
      </c>
      <c r="J4" s="77" t="s">
        <v>131</v>
      </c>
      <c r="K4" s="77" t="s">
        <v>132</v>
      </c>
      <c r="L4" s="77" t="s">
        <v>133</v>
      </c>
      <c r="M4" s="77" t="s">
        <v>134</v>
      </c>
      <c r="N4" s="77" t="s">
        <v>135</v>
      </c>
      <c r="O4" s="81" t="s">
        <v>136</v>
      </c>
      <c r="P4" s="8"/>
      <c r="Q4" s="77" t="s">
        <v>137</v>
      </c>
      <c r="R4" s="77" t="s">
        <v>175</v>
      </c>
      <c r="S4" s="77" t="s">
        <v>176</v>
      </c>
      <c r="T4" s="79" t="s">
        <v>177</v>
      </c>
      <c r="U4" s="79" t="s">
        <v>178</v>
      </c>
    </row>
    <row r="5" spans="1:21" s="30" customFormat="1" ht="22.5" customHeight="1">
      <c r="A5" s="63"/>
      <c r="B5" s="66"/>
      <c r="C5" s="69"/>
      <c r="D5" s="22"/>
      <c r="E5" s="6"/>
      <c r="F5" s="78"/>
      <c r="G5" s="78"/>
      <c r="H5" s="78"/>
      <c r="I5" s="6"/>
      <c r="J5" s="78"/>
      <c r="K5" s="78"/>
      <c r="L5" s="78"/>
      <c r="M5" s="78"/>
      <c r="N5" s="78"/>
      <c r="O5" s="78"/>
      <c r="P5" s="9" t="s">
        <v>179</v>
      </c>
      <c r="Q5" s="78"/>
      <c r="R5" s="82"/>
      <c r="S5" s="82"/>
      <c r="T5" s="82"/>
      <c r="U5" s="78"/>
    </row>
    <row r="6" spans="1:21" s="30" customFormat="1" ht="22.5" customHeight="1">
      <c r="A6" s="64"/>
      <c r="B6" s="67"/>
      <c r="C6" s="70"/>
      <c r="D6" s="10" t="s">
        <v>180</v>
      </c>
      <c r="E6" s="10" t="s">
        <v>180</v>
      </c>
      <c r="F6" s="11" t="s">
        <v>138</v>
      </c>
      <c r="G6" s="10" t="s">
        <v>180</v>
      </c>
      <c r="H6" s="10" t="s">
        <v>180</v>
      </c>
      <c r="I6" s="10" t="s">
        <v>180</v>
      </c>
      <c r="J6" s="11" t="s">
        <v>138</v>
      </c>
      <c r="K6" s="10" t="s">
        <v>180</v>
      </c>
      <c r="L6" s="11" t="s">
        <v>138</v>
      </c>
      <c r="M6" s="10" t="s">
        <v>180</v>
      </c>
      <c r="N6" s="11" t="s">
        <v>138</v>
      </c>
      <c r="O6" s="10" t="s">
        <v>180</v>
      </c>
      <c r="P6" s="10" t="s">
        <v>180</v>
      </c>
      <c r="Q6" s="11" t="s">
        <v>138</v>
      </c>
      <c r="R6" s="83"/>
      <c r="S6" s="83"/>
      <c r="T6" s="83"/>
      <c r="U6" s="80"/>
    </row>
    <row r="7" spans="1:21" ht="13.5">
      <c r="A7" s="54" t="s">
        <v>0</v>
      </c>
      <c r="B7" s="54" t="s">
        <v>1</v>
      </c>
      <c r="C7" s="55" t="s">
        <v>2</v>
      </c>
      <c r="D7" s="31">
        <f aca="true" t="shared" si="0" ref="D7:D70">E7+I7</f>
        <v>711468</v>
      </c>
      <c r="E7" s="32">
        <f aca="true" t="shared" si="1" ref="E7:E20">G7+H7</f>
        <v>24293</v>
      </c>
      <c r="F7" s="33">
        <f aca="true" t="shared" si="2" ref="F7:F60">E7/D7*100</f>
        <v>3.414489478093182</v>
      </c>
      <c r="G7" s="31">
        <v>23308</v>
      </c>
      <c r="H7" s="31">
        <v>985</v>
      </c>
      <c r="I7" s="32">
        <f aca="true" t="shared" si="3" ref="I7:I20">K7+M7+O7</f>
        <v>687175</v>
      </c>
      <c r="J7" s="33">
        <f aca="true" t="shared" si="4" ref="J7:J60">I7/D7*100</f>
        <v>96.58551052190681</v>
      </c>
      <c r="K7" s="31">
        <v>426163</v>
      </c>
      <c r="L7" s="33">
        <f aca="true" t="shared" si="5" ref="L7:L60">K7/D7*100</f>
        <v>59.89911000916415</v>
      </c>
      <c r="M7" s="31">
        <v>0</v>
      </c>
      <c r="N7" s="33">
        <f aca="true" t="shared" si="6" ref="N7:N60">M7/D7*100</f>
        <v>0</v>
      </c>
      <c r="O7" s="31">
        <v>261012</v>
      </c>
      <c r="P7" s="31">
        <v>54813</v>
      </c>
      <c r="Q7" s="33">
        <f aca="true" t="shared" si="7" ref="Q7:Q60">O7/D7*100</f>
        <v>36.686400512742665</v>
      </c>
      <c r="R7" s="31"/>
      <c r="S7" s="31" t="s">
        <v>221</v>
      </c>
      <c r="T7" s="31"/>
      <c r="U7" s="31"/>
    </row>
    <row r="8" spans="1:21" ht="13.5">
      <c r="A8" s="54" t="s">
        <v>0</v>
      </c>
      <c r="B8" s="54" t="s">
        <v>3</v>
      </c>
      <c r="C8" s="55" t="s">
        <v>4</v>
      </c>
      <c r="D8" s="31">
        <f t="shared" si="0"/>
        <v>581317</v>
      </c>
      <c r="E8" s="32">
        <f t="shared" si="1"/>
        <v>30894</v>
      </c>
      <c r="F8" s="33">
        <f t="shared" si="2"/>
        <v>5.3144841798880815</v>
      </c>
      <c r="G8" s="31">
        <v>30894</v>
      </c>
      <c r="H8" s="31">
        <v>0</v>
      </c>
      <c r="I8" s="32">
        <f t="shared" si="3"/>
        <v>550423</v>
      </c>
      <c r="J8" s="33">
        <f t="shared" si="4"/>
        <v>94.68551582011192</v>
      </c>
      <c r="K8" s="31">
        <v>423626</v>
      </c>
      <c r="L8" s="33">
        <f t="shared" si="5"/>
        <v>72.87349243184012</v>
      </c>
      <c r="M8" s="31">
        <v>0</v>
      </c>
      <c r="N8" s="33">
        <f t="shared" si="6"/>
        <v>0</v>
      </c>
      <c r="O8" s="31">
        <v>126797</v>
      </c>
      <c r="P8" s="31">
        <v>34497</v>
      </c>
      <c r="Q8" s="33">
        <f t="shared" si="7"/>
        <v>21.812023388271804</v>
      </c>
      <c r="R8" s="31" t="s">
        <v>221</v>
      </c>
      <c r="S8" s="31"/>
      <c r="T8" s="31"/>
      <c r="U8" s="31"/>
    </row>
    <row r="9" spans="1:21" ht="13.5">
      <c r="A9" s="54" t="s">
        <v>0</v>
      </c>
      <c r="B9" s="54" t="s">
        <v>5</v>
      </c>
      <c r="C9" s="55" t="s">
        <v>6</v>
      </c>
      <c r="D9" s="31">
        <f t="shared" si="0"/>
        <v>208090</v>
      </c>
      <c r="E9" s="32">
        <f t="shared" si="1"/>
        <v>9962</v>
      </c>
      <c r="F9" s="33">
        <f t="shared" si="2"/>
        <v>4.787351626699985</v>
      </c>
      <c r="G9" s="31">
        <v>9962</v>
      </c>
      <c r="H9" s="31">
        <v>0</v>
      </c>
      <c r="I9" s="32">
        <f t="shared" si="3"/>
        <v>198128</v>
      </c>
      <c r="J9" s="33">
        <f t="shared" si="4"/>
        <v>95.21264837330001</v>
      </c>
      <c r="K9" s="31">
        <v>72817</v>
      </c>
      <c r="L9" s="33">
        <f t="shared" si="5"/>
        <v>34.99303186121389</v>
      </c>
      <c r="M9" s="31">
        <v>243</v>
      </c>
      <c r="N9" s="33">
        <f t="shared" si="6"/>
        <v>0.11677639482916045</v>
      </c>
      <c r="O9" s="31">
        <v>125068</v>
      </c>
      <c r="P9" s="31">
        <v>26139</v>
      </c>
      <c r="Q9" s="33">
        <f t="shared" si="7"/>
        <v>60.10284011725696</v>
      </c>
      <c r="R9" s="31"/>
      <c r="S9" s="31" t="s">
        <v>221</v>
      </c>
      <c r="T9" s="31"/>
      <c r="U9" s="31"/>
    </row>
    <row r="10" spans="1:21" ht="13.5">
      <c r="A10" s="54" t="s">
        <v>0</v>
      </c>
      <c r="B10" s="54" t="s">
        <v>7</v>
      </c>
      <c r="C10" s="55" t="s">
        <v>8</v>
      </c>
      <c r="D10" s="31">
        <f t="shared" si="0"/>
        <v>42144</v>
      </c>
      <c r="E10" s="32">
        <f t="shared" si="1"/>
        <v>485</v>
      </c>
      <c r="F10" s="33">
        <f t="shared" si="2"/>
        <v>1.150816249050873</v>
      </c>
      <c r="G10" s="31">
        <v>485</v>
      </c>
      <c r="H10" s="31">
        <v>0</v>
      </c>
      <c r="I10" s="32">
        <f t="shared" si="3"/>
        <v>41659</v>
      </c>
      <c r="J10" s="33">
        <f t="shared" si="4"/>
        <v>98.84918375094914</v>
      </c>
      <c r="K10" s="31">
        <v>21932</v>
      </c>
      <c r="L10" s="33">
        <f t="shared" si="5"/>
        <v>52.040622627182984</v>
      </c>
      <c r="M10" s="31">
        <v>0</v>
      </c>
      <c r="N10" s="33">
        <f t="shared" si="6"/>
        <v>0</v>
      </c>
      <c r="O10" s="31">
        <v>19727</v>
      </c>
      <c r="P10" s="31">
        <v>2278</v>
      </c>
      <c r="Q10" s="33">
        <f t="shared" si="7"/>
        <v>46.80856112376613</v>
      </c>
      <c r="R10" s="31" t="s">
        <v>221</v>
      </c>
      <c r="S10" s="31"/>
      <c r="T10" s="31"/>
      <c r="U10" s="31"/>
    </row>
    <row r="11" spans="1:21" ht="13.5">
      <c r="A11" s="54" t="s">
        <v>0</v>
      </c>
      <c r="B11" s="54" t="s">
        <v>9</v>
      </c>
      <c r="C11" s="55" t="s">
        <v>10</v>
      </c>
      <c r="D11" s="31">
        <f t="shared" si="0"/>
        <v>111992</v>
      </c>
      <c r="E11" s="32">
        <f t="shared" si="1"/>
        <v>2511</v>
      </c>
      <c r="F11" s="33">
        <f t="shared" si="2"/>
        <v>2.2421244374598186</v>
      </c>
      <c r="G11" s="31">
        <v>2511</v>
      </c>
      <c r="H11" s="31">
        <v>0</v>
      </c>
      <c r="I11" s="32">
        <f t="shared" si="3"/>
        <v>109481</v>
      </c>
      <c r="J11" s="33">
        <f t="shared" si="4"/>
        <v>97.75787556254019</v>
      </c>
      <c r="K11" s="31">
        <v>58403</v>
      </c>
      <c r="L11" s="33">
        <f t="shared" si="5"/>
        <v>52.149260661475815</v>
      </c>
      <c r="M11" s="31">
        <v>0</v>
      </c>
      <c r="N11" s="33">
        <f t="shared" si="6"/>
        <v>0</v>
      </c>
      <c r="O11" s="31">
        <v>51078</v>
      </c>
      <c r="P11" s="31">
        <v>5894</v>
      </c>
      <c r="Q11" s="33">
        <f t="shared" si="7"/>
        <v>45.60861490106436</v>
      </c>
      <c r="R11" s="31" t="s">
        <v>221</v>
      </c>
      <c r="S11" s="31"/>
      <c r="T11" s="31"/>
      <c r="U11" s="31"/>
    </row>
    <row r="12" spans="1:21" ht="13.5">
      <c r="A12" s="54" t="s">
        <v>0</v>
      </c>
      <c r="B12" s="54" t="s">
        <v>11</v>
      </c>
      <c r="C12" s="55" t="s">
        <v>12</v>
      </c>
      <c r="D12" s="31">
        <f t="shared" si="0"/>
        <v>123711</v>
      </c>
      <c r="E12" s="32">
        <f t="shared" si="1"/>
        <v>3769</v>
      </c>
      <c r="F12" s="33">
        <f t="shared" si="2"/>
        <v>3.04661671152929</v>
      </c>
      <c r="G12" s="31">
        <v>3769</v>
      </c>
      <c r="H12" s="31">
        <v>0</v>
      </c>
      <c r="I12" s="32">
        <f t="shared" si="3"/>
        <v>119942</v>
      </c>
      <c r="J12" s="33">
        <f t="shared" si="4"/>
        <v>96.9533832884707</v>
      </c>
      <c r="K12" s="31">
        <v>47185</v>
      </c>
      <c r="L12" s="33">
        <f t="shared" si="5"/>
        <v>38.14131322194469</v>
      </c>
      <c r="M12" s="31">
        <v>0</v>
      </c>
      <c r="N12" s="33">
        <f t="shared" si="6"/>
        <v>0</v>
      </c>
      <c r="O12" s="31">
        <v>72757</v>
      </c>
      <c r="P12" s="31">
        <v>15340</v>
      </c>
      <c r="Q12" s="33">
        <f t="shared" si="7"/>
        <v>58.81207006652601</v>
      </c>
      <c r="R12" s="31" t="s">
        <v>221</v>
      </c>
      <c r="S12" s="31"/>
      <c r="T12" s="31"/>
      <c r="U12" s="31"/>
    </row>
    <row r="13" spans="1:21" ht="13.5">
      <c r="A13" s="54" t="s">
        <v>0</v>
      </c>
      <c r="B13" s="54" t="s">
        <v>13</v>
      </c>
      <c r="C13" s="55" t="s">
        <v>14</v>
      </c>
      <c r="D13" s="31">
        <f t="shared" si="0"/>
        <v>75201</v>
      </c>
      <c r="E13" s="32">
        <f t="shared" si="1"/>
        <v>341</v>
      </c>
      <c r="F13" s="33">
        <f t="shared" si="2"/>
        <v>0.4534514168694565</v>
      </c>
      <c r="G13" s="31">
        <v>341</v>
      </c>
      <c r="H13" s="31">
        <v>0</v>
      </c>
      <c r="I13" s="32">
        <f t="shared" si="3"/>
        <v>74860</v>
      </c>
      <c r="J13" s="33">
        <f t="shared" si="4"/>
        <v>99.54654858313054</v>
      </c>
      <c r="K13" s="31">
        <v>18605</v>
      </c>
      <c r="L13" s="33">
        <f t="shared" si="5"/>
        <v>24.740362495179586</v>
      </c>
      <c r="M13" s="31">
        <v>3256</v>
      </c>
      <c r="N13" s="33">
        <f t="shared" si="6"/>
        <v>4.329729657850295</v>
      </c>
      <c r="O13" s="31">
        <v>52999</v>
      </c>
      <c r="P13" s="31">
        <v>10691</v>
      </c>
      <c r="Q13" s="33">
        <f t="shared" si="7"/>
        <v>70.47645643010067</v>
      </c>
      <c r="R13" s="31" t="s">
        <v>221</v>
      </c>
      <c r="S13" s="31"/>
      <c r="T13" s="31"/>
      <c r="U13" s="31"/>
    </row>
    <row r="14" spans="1:21" ht="13.5">
      <c r="A14" s="54" t="s">
        <v>0</v>
      </c>
      <c r="B14" s="54" t="s">
        <v>15</v>
      </c>
      <c r="C14" s="55" t="s">
        <v>16</v>
      </c>
      <c r="D14" s="31">
        <f t="shared" si="0"/>
        <v>76360</v>
      </c>
      <c r="E14" s="32">
        <f t="shared" si="1"/>
        <v>14548</v>
      </c>
      <c r="F14" s="33">
        <f t="shared" si="2"/>
        <v>19.05185961236249</v>
      </c>
      <c r="G14" s="31">
        <v>14548</v>
      </c>
      <c r="H14" s="31">
        <v>0</v>
      </c>
      <c r="I14" s="32">
        <f t="shared" si="3"/>
        <v>61812</v>
      </c>
      <c r="J14" s="33">
        <f t="shared" si="4"/>
        <v>80.94814038763751</v>
      </c>
      <c r="K14" s="31">
        <v>7872</v>
      </c>
      <c r="L14" s="33">
        <f t="shared" si="5"/>
        <v>10.309062336301729</v>
      </c>
      <c r="M14" s="31">
        <v>1939</v>
      </c>
      <c r="N14" s="33">
        <f t="shared" si="6"/>
        <v>2.539287585123101</v>
      </c>
      <c r="O14" s="31">
        <v>52001</v>
      </c>
      <c r="P14" s="31">
        <v>15865</v>
      </c>
      <c r="Q14" s="33">
        <f t="shared" si="7"/>
        <v>68.09979046621267</v>
      </c>
      <c r="R14" s="31" t="s">
        <v>221</v>
      </c>
      <c r="S14" s="31"/>
      <c r="T14" s="31"/>
      <c r="U14" s="31"/>
    </row>
    <row r="15" spans="1:21" ht="13.5">
      <c r="A15" s="54" t="s">
        <v>0</v>
      </c>
      <c r="B15" s="54" t="s">
        <v>17</v>
      </c>
      <c r="C15" s="55" t="s">
        <v>18</v>
      </c>
      <c r="D15" s="31">
        <f t="shared" si="0"/>
        <v>238302</v>
      </c>
      <c r="E15" s="32">
        <f t="shared" si="1"/>
        <v>11462</v>
      </c>
      <c r="F15" s="33">
        <f t="shared" si="2"/>
        <v>4.809863114871046</v>
      </c>
      <c r="G15" s="31">
        <v>11462</v>
      </c>
      <c r="H15" s="31">
        <v>0</v>
      </c>
      <c r="I15" s="32">
        <f t="shared" si="3"/>
        <v>226840</v>
      </c>
      <c r="J15" s="33">
        <f t="shared" si="4"/>
        <v>95.19013688512895</v>
      </c>
      <c r="K15" s="31">
        <v>135553</v>
      </c>
      <c r="L15" s="33">
        <f t="shared" si="5"/>
        <v>56.88286292183867</v>
      </c>
      <c r="M15" s="31">
        <v>457</v>
      </c>
      <c r="N15" s="33">
        <f t="shared" si="6"/>
        <v>0.19177346392392847</v>
      </c>
      <c r="O15" s="31">
        <v>90830</v>
      </c>
      <c r="P15" s="31">
        <v>20711</v>
      </c>
      <c r="Q15" s="33">
        <f t="shared" si="7"/>
        <v>38.11550049936635</v>
      </c>
      <c r="R15" s="31" t="s">
        <v>221</v>
      </c>
      <c r="S15" s="31"/>
      <c r="T15" s="31"/>
      <c r="U15" s="31"/>
    </row>
    <row r="16" spans="1:21" ht="13.5">
      <c r="A16" s="54" t="s">
        <v>0</v>
      </c>
      <c r="B16" s="54" t="s">
        <v>19</v>
      </c>
      <c r="C16" s="55" t="s">
        <v>20</v>
      </c>
      <c r="D16" s="31">
        <f t="shared" si="0"/>
        <v>86692</v>
      </c>
      <c r="E16" s="32">
        <f t="shared" si="1"/>
        <v>12027</v>
      </c>
      <c r="F16" s="33">
        <f t="shared" si="2"/>
        <v>13.873252433903934</v>
      </c>
      <c r="G16" s="31">
        <v>12027</v>
      </c>
      <c r="H16" s="31">
        <v>0</v>
      </c>
      <c r="I16" s="32">
        <f t="shared" si="3"/>
        <v>74665</v>
      </c>
      <c r="J16" s="33">
        <f t="shared" si="4"/>
        <v>86.12674756609606</v>
      </c>
      <c r="K16" s="31">
        <v>44614</v>
      </c>
      <c r="L16" s="33">
        <f t="shared" si="5"/>
        <v>51.46264937941217</v>
      </c>
      <c r="M16" s="31">
        <v>0</v>
      </c>
      <c r="N16" s="33">
        <f t="shared" si="6"/>
        <v>0</v>
      </c>
      <c r="O16" s="31">
        <v>30051</v>
      </c>
      <c r="P16" s="31">
        <v>12845</v>
      </c>
      <c r="Q16" s="33">
        <f t="shared" si="7"/>
        <v>34.664098186683894</v>
      </c>
      <c r="R16" s="31" t="s">
        <v>221</v>
      </c>
      <c r="S16" s="31"/>
      <c r="T16" s="31"/>
      <c r="U16" s="31"/>
    </row>
    <row r="17" spans="1:21" ht="13.5">
      <c r="A17" s="54" t="s">
        <v>0</v>
      </c>
      <c r="B17" s="54" t="s">
        <v>21</v>
      </c>
      <c r="C17" s="55" t="s">
        <v>22</v>
      </c>
      <c r="D17" s="31">
        <f t="shared" si="0"/>
        <v>119923</v>
      </c>
      <c r="E17" s="32">
        <f t="shared" si="1"/>
        <v>5592</v>
      </c>
      <c r="F17" s="33">
        <f t="shared" si="2"/>
        <v>4.662992086588894</v>
      </c>
      <c r="G17" s="31">
        <v>5592</v>
      </c>
      <c r="H17" s="31">
        <v>0</v>
      </c>
      <c r="I17" s="32">
        <f t="shared" si="3"/>
        <v>114331</v>
      </c>
      <c r="J17" s="33">
        <f t="shared" si="4"/>
        <v>95.33700791341111</v>
      </c>
      <c r="K17" s="31">
        <v>30882</v>
      </c>
      <c r="L17" s="33">
        <f t="shared" si="5"/>
        <v>25.751523894498966</v>
      </c>
      <c r="M17" s="31">
        <v>2024</v>
      </c>
      <c r="N17" s="33">
        <f t="shared" si="6"/>
        <v>1.6877496393519174</v>
      </c>
      <c r="O17" s="31">
        <v>81425</v>
      </c>
      <c r="P17" s="31">
        <v>14665</v>
      </c>
      <c r="Q17" s="33">
        <f t="shared" si="7"/>
        <v>67.89773437956022</v>
      </c>
      <c r="R17" s="31" t="s">
        <v>221</v>
      </c>
      <c r="S17" s="31"/>
      <c r="T17" s="31"/>
      <c r="U17" s="31"/>
    </row>
    <row r="18" spans="1:21" ht="13.5">
      <c r="A18" s="54" t="s">
        <v>0</v>
      </c>
      <c r="B18" s="54" t="s">
        <v>23</v>
      </c>
      <c r="C18" s="55" t="s">
        <v>24</v>
      </c>
      <c r="D18" s="31">
        <f t="shared" si="0"/>
        <v>84075</v>
      </c>
      <c r="E18" s="32">
        <f t="shared" si="1"/>
        <v>5425</v>
      </c>
      <c r="F18" s="33">
        <f t="shared" si="2"/>
        <v>6.452572108236694</v>
      </c>
      <c r="G18" s="31">
        <v>5374</v>
      </c>
      <c r="H18" s="31">
        <v>51</v>
      </c>
      <c r="I18" s="32">
        <f t="shared" si="3"/>
        <v>78650</v>
      </c>
      <c r="J18" s="33">
        <f t="shared" si="4"/>
        <v>93.5474278917633</v>
      </c>
      <c r="K18" s="31">
        <v>7182</v>
      </c>
      <c r="L18" s="33">
        <f t="shared" si="5"/>
        <v>8.542372881355933</v>
      </c>
      <c r="M18" s="31">
        <v>4186</v>
      </c>
      <c r="N18" s="33">
        <f t="shared" si="6"/>
        <v>4.978887897710377</v>
      </c>
      <c r="O18" s="31">
        <v>67282</v>
      </c>
      <c r="P18" s="31">
        <v>27402</v>
      </c>
      <c r="Q18" s="33">
        <f t="shared" si="7"/>
        <v>80.026167112697</v>
      </c>
      <c r="R18" s="31" t="s">
        <v>221</v>
      </c>
      <c r="S18" s="31"/>
      <c r="T18" s="31"/>
      <c r="U18" s="31"/>
    </row>
    <row r="19" spans="1:21" ht="13.5">
      <c r="A19" s="54" t="s">
        <v>0</v>
      </c>
      <c r="B19" s="54" t="s">
        <v>25</v>
      </c>
      <c r="C19" s="55" t="s">
        <v>26</v>
      </c>
      <c r="D19" s="31">
        <f t="shared" si="0"/>
        <v>132004</v>
      </c>
      <c r="E19" s="32">
        <f t="shared" si="1"/>
        <v>8244</v>
      </c>
      <c r="F19" s="33">
        <f t="shared" si="2"/>
        <v>6.245265294991061</v>
      </c>
      <c r="G19" s="31">
        <v>8244</v>
      </c>
      <c r="H19" s="31">
        <v>0</v>
      </c>
      <c r="I19" s="32">
        <f t="shared" si="3"/>
        <v>123760</v>
      </c>
      <c r="J19" s="33">
        <f t="shared" si="4"/>
        <v>93.75473470500893</v>
      </c>
      <c r="K19" s="31">
        <v>48701</v>
      </c>
      <c r="L19" s="33">
        <f t="shared" si="5"/>
        <v>36.893578982455075</v>
      </c>
      <c r="M19" s="31">
        <v>0</v>
      </c>
      <c r="N19" s="33">
        <f t="shared" si="6"/>
        <v>0</v>
      </c>
      <c r="O19" s="31">
        <v>75059</v>
      </c>
      <c r="P19" s="31">
        <v>17388</v>
      </c>
      <c r="Q19" s="33">
        <f t="shared" si="7"/>
        <v>56.86115572255386</v>
      </c>
      <c r="R19" s="31" t="s">
        <v>221</v>
      </c>
      <c r="S19" s="31"/>
      <c r="T19" s="31"/>
      <c r="U19" s="31"/>
    </row>
    <row r="20" spans="1:21" ht="13.5">
      <c r="A20" s="54" t="s">
        <v>0</v>
      </c>
      <c r="B20" s="54" t="s">
        <v>27</v>
      </c>
      <c r="C20" s="55" t="s">
        <v>28</v>
      </c>
      <c r="D20" s="31">
        <f t="shared" si="0"/>
        <v>84649</v>
      </c>
      <c r="E20" s="32">
        <f t="shared" si="1"/>
        <v>4411</v>
      </c>
      <c r="F20" s="33">
        <f t="shared" si="2"/>
        <v>5.21092983969096</v>
      </c>
      <c r="G20" s="31">
        <v>4411</v>
      </c>
      <c r="H20" s="31">
        <v>0</v>
      </c>
      <c r="I20" s="32">
        <f t="shared" si="3"/>
        <v>80238</v>
      </c>
      <c r="J20" s="33">
        <f t="shared" si="4"/>
        <v>94.78907016030904</v>
      </c>
      <c r="K20" s="31">
        <v>15371</v>
      </c>
      <c r="L20" s="33">
        <f t="shared" si="5"/>
        <v>18.158513390589377</v>
      </c>
      <c r="M20" s="31">
        <v>1209</v>
      </c>
      <c r="N20" s="33">
        <f t="shared" si="6"/>
        <v>1.4282507767368782</v>
      </c>
      <c r="O20" s="31">
        <v>63658</v>
      </c>
      <c r="P20" s="31">
        <v>19330</v>
      </c>
      <c r="Q20" s="33">
        <f t="shared" si="7"/>
        <v>75.20230599298279</v>
      </c>
      <c r="R20" s="31" t="s">
        <v>221</v>
      </c>
      <c r="S20" s="31"/>
      <c r="T20" s="31"/>
      <c r="U20" s="31"/>
    </row>
    <row r="21" spans="1:21" ht="13.5">
      <c r="A21" s="54" t="s">
        <v>0</v>
      </c>
      <c r="B21" s="54" t="s">
        <v>29</v>
      </c>
      <c r="C21" s="55" t="s">
        <v>30</v>
      </c>
      <c r="D21" s="31">
        <f t="shared" si="0"/>
        <v>61099</v>
      </c>
      <c r="E21" s="32">
        <f aca="true" t="shared" si="8" ref="E21:E74">G21+H21</f>
        <v>2104</v>
      </c>
      <c r="F21" s="33">
        <f t="shared" si="2"/>
        <v>3.4435915481431776</v>
      </c>
      <c r="G21" s="31">
        <v>2104</v>
      </c>
      <c r="H21" s="31">
        <v>0</v>
      </c>
      <c r="I21" s="32">
        <f aca="true" t="shared" si="9" ref="I21:I74">K21+M21+O21</f>
        <v>58995</v>
      </c>
      <c r="J21" s="33">
        <f t="shared" si="4"/>
        <v>96.55640845185683</v>
      </c>
      <c r="K21" s="31">
        <v>10765</v>
      </c>
      <c r="L21" s="33">
        <f t="shared" si="5"/>
        <v>17.61894630026678</v>
      </c>
      <c r="M21" s="31">
        <v>2727</v>
      </c>
      <c r="N21" s="33">
        <f t="shared" si="6"/>
        <v>4.463248171001162</v>
      </c>
      <c r="O21" s="31">
        <v>45503</v>
      </c>
      <c r="P21" s="31">
        <v>9519</v>
      </c>
      <c r="Q21" s="33">
        <f t="shared" si="7"/>
        <v>74.47421398058887</v>
      </c>
      <c r="R21" s="31" t="s">
        <v>221</v>
      </c>
      <c r="S21" s="31"/>
      <c r="T21" s="31"/>
      <c r="U21" s="31"/>
    </row>
    <row r="22" spans="1:21" ht="13.5">
      <c r="A22" s="54" t="s">
        <v>0</v>
      </c>
      <c r="B22" s="54" t="s">
        <v>31</v>
      </c>
      <c r="C22" s="55" t="s">
        <v>32</v>
      </c>
      <c r="D22" s="31">
        <f t="shared" si="0"/>
        <v>22445</v>
      </c>
      <c r="E22" s="32">
        <f t="shared" si="8"/>
        <v>2906</v>
      </c>
      <c r="F22" s="33">
        <f t="shared" si="2"/>
        <v>12.947204277121854</v>
      </c>
      <c r="G22" s="31">
        <v>2771</v>
      </c>
      <c r="H22" s="31">
        <v>135</v>
      </c>
      <c r="I22" s="32">
        <f t="shared" si="9"/>
        <v>19539</v>
      </c>
      <c r="J22" s="33">
        <f t="shared" si="4"/>
        <v>87.05279572287814</v>
      </c>
      <c r="K22" s="31">
        <v>7642</v>
      </c>
      <c r="L22" s="33">
        <f t="shared" si="5"/>
        <v>34.04767208732457</v>
      </c>
      <c r="M22" s="31">
        <v>0</v>
      </c>
      <c r="N22" s="33">
        <f t="shared" si="6"/>
        <v>0</v>
      </c>
      <c r="O22" s="31">
        <v>11897</v>
      </c>
      <c r="P22" s="31">
        <v>4569</v>
      </c>
      <c r="Q22" s="33">
        <f t="shared" si="7"/>
        <v>53.00512363555357</v>
      </c>
      <c r="R22" s="31" t="s">
        <v>221</v>
      </c>
      <c r="S22" s="31"/>
      <c r="T22" s="31"/>
      <c r="U22" s="31"/>
    </row>
    <row r="23" spans="1:21" ht="13.5">
      <c r="A23" s="54" t="s">
        <v>0</v>
      </c>
      <c r="B23" s="54" t="s">
        <v>33</v>
      </c>
      <c r="C23" s="55" t="s">
        <v>34</v>
      </c>
      <c r="D23" s="31">
        <f t="shared" si="0"/>
        <v>85664</v>
      </c>
      <c r="E23" s="32">
        <f t="shared" si="8"/>
        <v>15315</v>
      </c>
      <c r="F23" s="33">
        <f t="shared" si="2"/>
        <v>17.87798841987299</v>
      </c>
      <c r="G23" s="31">
        <v>15315</v>
      </c>
      <c r="H23" s="31">
        <v>0</v>
      </c>
      <c r="I23" s="32">
        <f t="shared" si="9"/>
        <v>70349</v>
      </c>
      <c r="J23" s="33">
        <f t="shared" si="4"/>
        <v>82.12201158012701</v>
      </c>
      <c r="K23" s="31">
        <v>23112</v>
      </c>
      <c r="L23" s="33">
        <f t="shared" si="5"/>
        <v>26.9798281658573</v>
      </c>
      <c r="M23" s="31">
        <v>0</v>
      </c>
      <c r="N23" s="33">
        <f t="shared" si="6"/>
        <v>0</v>
      </c>
      <c r="O23" s="31">
        <v>47237</v>
      </c>
      <c r="P23" s="31">
        <v>11235</v>
      </c>
      <c r="Q23" s="33">
        <f t="shared" si="7"/>
        <v>55.14218341426971</v>
      </c>
      <c r="R23" s="31" t="s">
        <v>221</v>
      </c>
      <c r="S23" s="31"/>
      <c r="T23" s="31"/>
      <c r="U23" s="31"/>
    </row>
    <row r="24" spans="1:21" ht="13.5">
      <c r="A24" s="54" t="s">
        <v>0</v>
      </c>
      <c r="B24" s="54" t="s">
        <v>35</v>
      </c>
      <c r="C24" s="55" t="s">
        <v>36</v>
      </c>
      <c r="D24" s="31">
        <f t="shared" si="0"/>
        <v>27201</v>
      </c>
      <c r="E24" s="32">
        <f t="shared" si="8"/>
        <v>308</v>
      </c>
      <c r="F24" s="33">
        <f t="shared" si="2"/>
        <v>1.1323113120841146</v>
      </c>
      <c r="G24" s="31">
        <v>196</v>
      </c>
      <c r="H24" s="31">
        <v>112</v>
      </c>
      <c r="I24" s="32">
        <f t="shared" si="9"/>
        <v>26893</v>
      </c>
      <c r="J24" s="33">
        <f t="shared" si="4"/>
        <v>98.86768868791589</v>
      </c>
      <c r="K24" s="31">
        <v>5905</v>
      </c>
      <c r="L24" s="33">
        <f t="shared" si="5"/>
        <v>21.708760707326938</v>
      </c>
      <c r="M24" s="31">
        <v>0</v>
      </c>
      <c r="N24" s="33">
        <f t="shared" si="6"/>
        <v>0</v>
      </c>
      <c r="O24" s="31">
        <v>20988</v>
      </c>
      <c r="P24" s="31">
        <v>1945</v>
      </c>
      <c r="Q24" s="33">
        <f t="shared" si="7"/>
        <v>77.15892798058896</v>
      </c>
      <c r="R24" s="31" t="s">
        <v>221</v>
      </c>
      <c r="S24" s="31"/>
      <c r="T24" s="31"/>
      <c r="U24" s="31"/>
    </row>
    <row r="25" spans="1:21" ht="13.5">
      <c r="A25" s="54" t="s">
        <v>0</v>
      </c>
      <c r="B25" s="54" t="s">
        <v>37</v>
      </c>
      <c r="C25" s="55" t="s">
        <v>38</v>
      </c>
      <c r="D25" s="31">
        <f t="shared" si="0"/>
        <v>52661</v>
      </c>
      <c r="E25" s="32">
        <f t="shared" si="8"/>
        <v>1966</v>
      </c>
      <c r="F25" s="33">
        <f t="shared" si="2"/>
        <v>3.7333130779894037</v>
      </c>
      <c r="G25" s="31">
        <v>1966</v>
      </c>
      <c r="H25" s="31">
        <v>0</v>
      </c>
      <c r="I25" s="32">
        <f t="shared" si="9"/>
        <v>50695</v>
      </c>
      <c r="J25" s="33">
        <f t="shared" si="4"/>
        <v>96.26668692201059</v>
      </c>
      <c r="K25" s="31">
        <v>9339</v>
      </c>
      <c r="L25" s="33">
        <f t="shared" si="5"/>
        <v>17.73418658969636</v>
      </c>
      <c r="M25" s="31">
        <v>0</v>
      </c>
      <c r="N25" s="33">
        <f t="shared" si="6"/>
        <v>0</v>
      </c>
      <c r="O25" s="31">
        <v>41356</v>
      </c>
      <c r="P25" s="31">
        <v>15694</v>
      </c>
      <c r="Q25" s="33">
        <f t="shared" si="7"/>
        <v>78.53250033231424</v>
      </c>
      <c r="R25" s="31" t="s">
        <v>221</v>
      </c>
      <c r="S25" s="31"/>
      <c r="T25" s="31"/>
      <c r="U25" s="31"/>
    </row>
    <row r="26" spans="1:21" ht="13.5">
      <c r="A26" s="54" t="s">
        <v>0</v>
      </c>
      <c r="B26" s="54" t="s">
        <v>39</v>
      </c>
      <c r="C26" s="55" t="s">
        <v>40</v>
      </c>
      <c r="D26" s="31">
        <f t="shared" si="0"/>
        <v>42241</v>
      </c>
      <c r="E26" s="32">
        <f t="shared" si="8"/>
        <v>6543</v>
      </c>
      <c r="F26" s="33">
        <f t="shared" si="2"/>
        <v>15.489690111503043</v>
      </c>
      <c r="G26" s="31">
        <v>6543</v>
      </c>
      <c r="H26" s="31">
        <v>0</v>
      </c>
      <c r="I26" s="32">
        <f t="shared" si="9"/>
        <v>35698</v>
      </c>
      <c r="J26" s="33">
        <f t="shared" si="4"/>
        <v>84.51030988849696</v>
      </c>
      <c r="K26" s="31">
        <v>4697</v>
      </c>
      <c r="L26" s="33">
        <f t="shared" si="5"/>
        <v>11.119528420255202</v>
      </c>
      <c r="M26" s="31">
        <v>0</v>
      </c>
      <c r="N26" s="33">
        <f t="shared" si="6"/>
        <v>0</v>
      </c>
      <c r="O26" s="31">
        <v>31001</v>
      </c>
      <c r="P26" s="31">
        <v>14092</v>
      </c>
      <c r="Q26" s="33">
        <f t="shared" si="7"/>
        <v>73.39078146824176</v>
      </c>
      <c r="R26" s="31" t="s">
        <v>221</v>
      </c>
      <c r="S26" s="31"/>
      <c r="T26" s="31"/>
      <c r="U26" s="31"/>
    </row>
    <row r="27" spans="1:21" ht="13.5">
      <c r="A27" s="54" t="s">
        <v>0</v>
      </c>
      <c r="B27" s="54" t="s">
        <v>151</v>
      </c>
      <c r="C27" s="55" t="s">
        <v>152</v>
      </c>
      <c r="D27" s="31">
        <f t="shared" si="0"/>
        <v>37829</v>
      </c>
      <c r="E27" s="32">
        <f t="shared" si="8"/>
        <v>817</v>
      </c>
      <c r="F27" s="33">
        <f t="shared" si="2"/>
        <v>2.15971873430437</v>
      </c>
      <c r="G27" s="31">
        <v>817</v>
      </c>
      <c r="H27" s="31">
        <v>0</v>
      </c>
      <c r="I27" s="32">
        <f t="shared" si="9"/>
        <v>37012</v>
      </c>
      <c r="J27" s="33">
        <f t="shared" si="4"/>
        <v>97.84028126569562</v>
      </c>
      <c r="K27" s="31">
        <v>14159</v>
      </c>
      <c r="L27" s="33">
        <f t="shared" si="5"/>
        <v>37.42895662058209</v>
      </c>
      <c r="M27" s="31">
        <v>721</v>
      </c>
      <c r="N27" s="33">
        <f t="shared" si="6"/>
        <v>1.9059451743371487</v>
      </c>
      <c r="O27" s="31">
        <v>22132</v>
      </c>
      <c r="P27" s="31">
        <v>4728</v>
      </c>
      <c r="Q27" s="33">
        <f t="shared" si="7"/>
        <v>58.50537947077639</v>
      </c>
      <c r="R27" s="31" t="s">
        <v>221</v>
      </c>
      <c r="S27" s="31"/>
      <c r="T27" s="31"/>
      <c r="U27" s="31"/>
    </row>
    <row r="28" spans="1:21" ht="13.5">
      <c r="A28" s="54" t="s">
        <v>0</v>
      </c>
      <c r="B28" s="54" t="s">
        <v>153</v>
      </c>
      <c r="C28" s="55" t="s">
        <v>154</v>
      </c>
      <c r="D28" s="31">
        <f t="shared" si="0"/>
        <v>35314</v>
      </c>
      <c r="E28" s="32">
        <f t="shared" si="8"/>
        <v>3243</v>
      </c>
      <c r="F28" s="33">
        <f t="shared" si="2"/>
        <v>9.183326725944385</v>
      </c>
      <c r="G28" s="31">
        <v>3243</v>
      </c>
      <c r="H28" s="31">
        <v>0</v>
      </c>
      <c r="I28" s="32">
        <f t="shared" si="9"/>
        <v>32071</v>
      </c>
      <c r="J28" s="33">
        <f t="shared" si="4"/>
        <v>90.81667327405562</v>
      </c>
      <c r="K28" s="31">
        <v>8045</v>
      </c>
      <c r="L28" s="33">
        <f t="shared" si="5"/>
        <v>22.7813331823073</v>
      </c>
      <c r="M28" s="31">
        <v>0</v>
      </c>
      <c r="N28" s="33">
        <f t="shared" si="6"/>
        <v>0</v>
      </c>
      <c r="O28" s="31">
        <v>24026</v>
      </c>
      <c r="P28" s="31">
        <v>11739</v>
      </c>
      <c r="Q28" s="33">
        <f t="shared" si="7"/>
        <v>68.03534009174832</v>
      </c>
      <c r="R28" s="31" t="s">
        <v>221</v>
      </c>
      <c r="S28" s="31"/>
      <c r="T28" s="31"/>
      <c r="U28" s="31"/>
    </row>
    <row r="29" spans="1:21" ht="13.5">
      <c r="A29" s="54" t="s">
        <v>0</v>
      </c>
      <c r="B29" s="54" t="s">
        <v>155</v>
      </c>
      <c r="C29" s="55" t="s">
        <v>156</v>
      </c>
      <c r="D29" s="31">
        <f t="shared" si="0"/>
        <v>45613</v>
      </c>
      <c r="E29" s="32">
        <f t="shared" si="8"/>
        <v>6824</v>
      </c>
      <c r="F29" s="33">
        <f t="shared" si="2"/>
        <v>14.960647183916867</v>
      </c>
      <c r="G29" s="31">
        <v>6824</v>
      </c>
      <c r="H29" s="31">
        <v>0</v>
      </c>
      <c r="I29" s="32">
        <f t="shared" si="9"/>
        <v>38789</v>
      </c>
      <c r="J29" s="33">
        <f t="shared" si="4"/>
        <v>85.03935281608314</v>
      </c>
      <c r="K29" s="31">
        <v>0</v>
      </c>
      <c r="L29" s="33">
        <f t="shared" si="5"/>
        <v>0</v>
      </c>
      <c r="M29" s="31">
        <v>2696</v>
      </c>
      <c r="N29" s="33">
        <f t="shared" si="6"/>
        <v>5.91059566351698</v>
      </c>
      <c r="O29" s="31">
        <v>36093</v>
      </c>
      <c r="P29" s="31">
        <v>9759</v>
      </c>
      <c r="Q29" s="33">
        <f t="shared" si="7"/>
        <v>79.12875715256615</v>
      </c>
      <c r="R29" s="31" t="s">
        <v>221</v>
      </c>
      <c r="S29" s="31"/>
      <c r="T29" s="31"/>
      <c r="U29" s="31"/>
    </row>
    <row r="30" spans="1:21" ht="13.5">
      <c r="A30" s="54" t="s">
        <v>0</v>
      </c>
      <c r="B30" s="54" t="s">
        <v>41</v>
      </c>
      <c r="C30" s="55" t="s">
        <v>42</v>
      </c>
      <c r="D30" s="31">
        <f t="shared" si="0"/>
        <v>15224</v>
      </c>
      <c r="E30" s="32">
        <f t="shared" si="8"/>
        <v>189</v>
      </c>
      <c r="F30" s="33">
        <f t="shared" si="2"/>
        <v>1.2414608512874408</v>
      </c>
      <c r="G30" s="31">
        <v>189</v>
      </c>
      <c r="H30" s="31">
        <v>0</v>
      </c>
      <c r="I30" s="32">
        <f t="shared" si="9"/>
        <v>15035</v>
      </c>
      <c r="J30" s="33">
        <f t="shared" si="4"/>
        <v>98.75853914871256</v>
      </c>
      <c r="K30" s="31">
        <v>0</v>
      </c>
      <c r="L30" s="33">
        <f t="shared" si="5"/>
        <v>0</v>
      </c>
      <c r="M30" s="31">
        <v>0</v>
      </c>
      <c r="N30" s="33">
        <f t="shared" si="6"/>
        <v>0</v>
      </c>
      <c r="O30" s="31">
        <v>15035</v>
      </c>
      <c r="P30" s="31">
        <v>320</v>
      </c>
      <c r="Q30" s="33">
        <f t="shared" si="7"/>
        <v>98.75853914871256</v>
      </c>
      <c r="R30" s="31" t="s">
        <v>221</v>
      </c>
      <c r="S30" s="31"/>
      <c r="T30" s="31"/>
      <c r="U30" s="31"/>
    </row>
    <row r="31" spans="1:21" ht="13.5">
      <c r="A31" s="54" t="s">
        <v>0</v>
      </c>
      <c r="B31" s="54" t="s">
        <v>43</v>
      </c>
      <c r="C31" s="55" t="s">
        <v>44</v>
      </c>
      <c r="D31" s="31">
        <f t="shared" si="0"/>
        <v>8607</v>
      </c>
      <c r="E31" s="32">
        <f t="shared" si="8"/>
        <v>224</v>
      </c>
      <c r="F31" s="33">
        <f t="shared" si="2"/>
        <v>2.602532822121529</v>
      </c>
      <c r="G31" s="31">
        <v>224</v>
      </c>
      <c r="H31" s="31">
        <v>0</v>
      </c>
      <c r="I31" s="32">
        <f t="shared" si="9"/>
        <v>8383</v>
      </c>
      <c r="J31" s="33">
        <f t="shared" si="4"/>
        <v>97.39746717787847</v>
      </c>
      <c r="K31" s="31">
        <v>0</v>
      </c>
      <c r="L31" s="33">
        <f t="shared" si="5"/>
        <v>0</v>
      </c>
      <c r="M31" s="31">
        <v>0</v>
      </c>
      <c r="N31" s="33">
        <f t="shared" si="6"/>
        <v>0</v>
      </c>
      <c r="O31" s="31">
        <v>8383</v>
      </c>
      <c r="P31" s="31">
        <v>1407</v>
      </c>
      <c r="Q31" s="33">
        <f t="shared" si="7"/>
        <v>97.39746717787847</v>
      </c>
      <c r="R31" s="31" t="s">
        <v>221</v>
      </c>
      <c r="S31" s="31"/>
      <c r="T31" s="31"/>
      <c r="U31" s="31"/>
    </row>
    <row r="32" spans="1:21" ht="13.5">
      <c r="A32" s="54" t="s">
        <v>0</v>
      </c>
      <c r="B32" s="54" t="s">
        <v>45</v>
      </c>
      <c r="C32" s="55" t="s">
        <v>46</v>
      </c>
      <c r="D32" s="31">
        <f t="shared" si="0"/>
        <v>10269</v>
      </c>
      <c r="E32" s="32">
        <f t="shared" si="8"/>
        <v>651</v>
      </c>
      <c r="F32" s="33">
        <f t="shared" si="2"/>
        <v>6.339468302658487</v>
      </c>
      <c r="G32" s="31">
        <v>651</v>
      </c>
      <c r="H32" s="31">
        <v>0</v>
      </c>
      <c r="I32" s="32">
        <f t="shared" si="9"/>
        <v>9618</v>
      </c>
      <c r="J32" s="33">
        <f t="shared" si="4"/>
        <v>93.66053169734151</v>
      </c>
      <c r="K32" s="31">
        <v>720</v>
      </c>
      <c r="L32" s="33">
        <f t="shared" si="5"/>
        <v>7.011393514460999</v>
      </c>
      <c r="M32" s="31">
        <v>0</v>
      </c>
      <c r="N32" s="33">
        <f t="shared" si="6"/>
        <v>0</v>
      </c>
      <c r="O32" s="31">
        <v>8898</v>
      </c>
      <c r="P32" s="31">
        <v>3087</v>
      </c>
      <c r="Q32" s="33">
        <f t="shared" si="7"/>
        <v>86.64913818288052</v>
      </c>
      <c r="R32" s="31" t="s">
        <v>221</v>
      </c>
      <c r="S32" s="31"/>
      <c r="T32" s="31"/>
      <c r="U32" s="31"/>
    </row>
    <row r="33" spans="1:21" ht="13.5">
      <c r="A33" s="54" t="s">
        <v>0</v>
      </c>
      <c r="B33" s="54" t="s">
        <v>47</v>
      </c>
      <c r="C33" s="55" t="s">
        <v>48</v>
      </c>
      <c r="D33" s="31">
        <f t="shared" si="0"/>
        <v>8683</v>
      </c>
      <c r="E33" s="32">
        <f t="shared" si="8"/>
        <v>721</v>
      </c>
      <c r="F33" s="33">
        <f t="shared" si="2"/>
        <v>8.303581711390072</v>
      </c>
      <c r="G33" s="31">
        <v>721</v>
      </c>
      <c r="H33" s="31">
        <v>0</v>
      </c>
      <c r="I33" s="32">
        <f t="shared" si="9"/>
        <v>7962</v>
      </c>
      <c r="J33" s="33">
        <f t="shared" si="4"/>
        <v>91.69641828860992</v>
      </c>
      <c r="K33" s="31">
        <v>0</v>
      </c>
      <c r="L33" s="33">
        <f t="shared" si="5"/>
        <v>0</v>
      </c>
      <c r="M33" s="31">
        <v>0</v>
      </c>
      <c r="N33" s="33">
        <f t="shared" si="6"/>
        <v>0</v>
      </c>
      <c r="O33" s="31">
        <v>7962</v>
      </c>
      <c r="P33" s="31">
        <v>2110</v>
      </c>
      <c r="Q33" s="33">
        <f t="shared" si="7"/>
        <v>91.69641828860992</v>
      </c>
      <c r="R33" s="31" t="s">
        <v>221</v>
      </c>
      <c r="S33" s="31"/>
      <c r="T33" s="31"/>
      <c r="U33" s="31"/>
    </row>
    <row r="34" spans="1:21" ht="13.5">
      <c r="A34" s="54" t="s">
        <v>0</v>
      </c>
      <c r="B34" s="54" t="s">
        <v>49</v>
      </c>
      <c r="C34" s="55" t="s">
        <v>50</v>
      </c>
      <c r="D34" s="31">
        <f t="shared" si="0"/>
        <v>7587</v>
      </c>
      <c r="E34" s="32">
        <f t="shared" si="8"/>
        <v>642</v>
      </c>
      <c r="F34" s="33">
        <f t="shared" si="2"/>
        <v>8.461842625543694</v>
      </c>
      <c r="G34" s="31">
        <v>642</v>
      </c>
      <c r="H34" s="31">
        <v>0</v>
      </c>
      <c r="I34" s="32">
        <f t="shared" si="9"/>
        <v>6945</v>
      </c>
      <c r="J34" s="33">
        <f t="shared" si="4"/>
        <v>91.5381573744563</v>
      </c>
      <c r="K34" s="31">
        <v>0</v>
      </c>
      <c r="L34" s="33">
        <f t="shared" si="5"/>
        <v>0</v>
      </c>
      <c r="M34" s="31">
        <v>0</v>
      </c>
      <c r="N34" s="33">
        <f t="shared" si="6"/>
        <v>0</v>
      </c>
      <c r="O34" s="31">
        <v>6945</v>
      </c>
      <c r="P34" s="31">
        <v>932</v>
      </c>
      <c r="Q34" s="33">
        <f t="shared" si="7"/>
        <v>91.5381573744563</v>
      </c>
      <c r="R34" s="31" t="s">
        <v>221</v>
      </c>
      <c r="S34" s="31"/>
      <c r="T34" s="31"/>
      <c r="U34" s="31"/>
    </row>
    <row r="35" spans="1:21" ht="13.5">
      <c r="A35" s="54" t="s">
        <v>0</v>
      </c>
      <c r="B35" s="54" t="s">
        <v>51</v>
      </c>
      <c r="C35" s="55" t="s">
        <v>52</v>
      </c>
      <c r="D35" s="31">
        <f t="shared" si="0"/>
        <v>3514</v>
      </c>
      <c r="E35" s="32">
        <f t="shared" si="8"/>
        <v>351</v>
      </c>
      <c r="F35" s="33">
        <f t="shared" si="2"/>
        <v>9.988616960728516</v>
      </c>
      <c r="G35" s="31">
        <v>351</v>
      </c>
      <c r="H35" s="31">
        <v>0</v>
      </c>
      <c r="I35" s="32">
        <f t="shared" si="9"/>
        <v>3163</v>
      </c>
      <c r="J35" s="33">
        <f t="shared" si="4"/>
        <v>90.0113830392715</v>
      </c>
      <c r="K35" s="31">
        <v>0</v>
      </c>
      <c r="L35" s="33">
        <f t="shared" si="5"/>
        <v>0</v>
      </c>
      <c r="M35" s="31">
        <v>0</v>
      </c>
      <c r="N35" s="33">
        <f t="shared" si="6"/>
        <v>0</v>
      </c>
      <c r="O35" s="31">
        <v>3163</v>
      </c>
      <c r="P35" s="31">
        <v>310</v>
      </c>
      <c r="Q35" s="33">
        <f t="shared" si="7"/>
        <v>90.0113830392715</v>
      </c>
      <c r="R35" s="31" t="s">
        <v>221</v>
      </c>
      <c r="S35" s="31"/>
      <c r="T35" s="31"/>
      <c r="U35" s="31"/>
    </row>
    <row r="36" spans="1:21" ht="13.5">
      <c r="A36" s="54" t="s">
        <v>0</v>
      </c>
      <c r="B36" s="54" t="s">
        <v>53</v>
      </c>
      <c r="C36" s="55" t="s">
        <v>54</v>
      </c>
      <c r="D36" s="31">
        <f t="shared" si="0"/>
        <v>15403</v>
      </c>
      <c r="E36" s="32">
        <f t="shared" si="8"/>
        <v>505</v>
      </c>
      <c r="F36" s="33">
        <f t="shared" si="2"/>
        <v>3.2785820943971955</v>
      </c>
      <c r="G36" s="31">
        <v>505</v>
      </c>
      <c r="H36" s="31">
        <v>0</v>
      </c>
      <c r="I36" s="32">
        <f t="shared" si="9"/>
        <v>14898</v>
      </c>
      <c r="J36" s="33">
        <f t="shared" si="4"/>
        <v>96.7214179056028</v>
      </c>
      <c r="K36" s="31">
        <v>9868</v>
      </c>
      <c r="L36" s="33">
        <f t="shared" si="5"/>
        <v>64.06544179705253</v>
      </c>
      <c r="M36" s="31">
        <v>0</v>
      </c>
      <c r="N36" s="33">
        <f t="shared" si="6"/>
        <v>0</v>
      </c>
      <c r="O36" s="31">
        <v>5030</v>
      </c>
      <c r="P36" s="31">
        <v>855</v>
      </c>
      <c r="Q36" s="33">
        <f t="shared" si="7"/>
        <v>32.655976108550284</v>
      </c>
      <c r="R36" s="31" t="s">
        <v>221</v>
      </c>
      <c r="S36" s="31"/>
      <c r="T36" s="31"/>
      <c r="U36" s="31"/>
    </row>
    <row r="37" spans="1:21" ht="13.5">
      <c r="A37" s="54" t="s">
        <v>0</v>
      </c>
      <c r="B37" s="54" t="s">
        <v>55</v>
      </c>
      <c r="C37" s="55" t="s">
        <v>56</v>
      </c>
      <c r="D37" s="31">
        <f t="shared" si="0"/>
        <v>4067</v>
      </c>
      <c r="E37" s="32">
        <f t="shared" si="8"/>
        <v>180</v>
      </c>
      <c r="F37" s="33">
        <f t="shared" si="2"/>
        <v>4.425866732235063</v>
      </c>
      <c r="G37" s="31">
        <v>180</v>
      </c>
      <c r="H37" s="31">
        <v>0</v>
      </c>
      <c r="I37" s="32">
        <f t="shared" si="9"/>
        <v>3887</v>
      </c>
      <c r="J37" s="33">
        <f t="shared" si="4"/>
        <v>95.57413326776494</v>
      </c>
      <c r="K37" s="31">
        <v>0</v>
      </c>
      <c r="L37" s="33">
        <f t="shared" si="5"/>
        <v>0</v>
      </c>
      <c r="M37" s="31">
        <v>0</v>
      </c>
      <c r="N37" s="33">
        <f t="shared" si="6"/>
        <v>0</v>
      </c>
      <c r="O37" s="31">
        <v>3887</v>
      </c>
      <c r="P37" s="31">
        <v>205</v>
      </c>
      <c r="Q37" s="33">
        <f t="shared" si="7"/>
        <v>95.57413326776494</v>
      </c>
      <c r="R37" s="31" t="s">
        <v>221</v>
      </c>
      <c r="S37" s="31"/>
      <c r="T37" s="31"/>
      <c r="U37" s="31"/>
    </row>
    <row r="38" spans="1:21" ht="13.5">
      <c r="A38" s="54" t="s">
        <v>0</v>
      </c>
      <c r="B38" s="54" t="s">
        <v>57</v>
      </c>
      <c r="C38" s="55" t="s">
        <v>58</v>
      </c>
      <c r="D38" s="31">
        <f t="shared" si="0"/>
        <v>39134</v>
      </c>
      <c r="E38" s="32">
        <f t="shared" si="8"/>
        <v>779</v>
      </c>
      <c r="F38" s="33">
        <f t="shared" si="2"/>
        <v>1.990596412326877</v>
      </c>
      <c r="G38" s="31">
        <v>779</v>
      </c>
      <c r="H38" s="31">
        <v>0</v>
      </c>
      <c r="I38" s="32">
        <f t="shared" si="9"/>
        <v>38355</v>
      </c>
      <c r="J38" s="33">
        <f t="shared" si="4"/>
        <v>98.00940358767313</v>
      </c>
      <c r="K38" s="31">
        <v>22227</v>
      </c>
      <c r="L38" s="33">
        <f t="shared" si="5"/>
        <v>56.79715848111616</v>
      </c>
      <c r="M38" s="31">
        <v>0</v>
      </c>
      <c r="N38" s="33">
        <f t="shared" si="6"/>
        <v>0</v>
      </c>
      <c r="O38" s="31">
        <v>16128</v>
      </c>
      <c r="P38" s="31">
        <v>2455</v>
      </c>
      <c r="Q38" s="33">
        <f t="shared" si="7"/>
        <v>41.21224510655696</v>
      </c>
      <c r="R38" s="31" t="s">
        <v>221</v>
      </c>
      <c r="S38" s="31"/>
      <c r="T38" s="31"/>
      <c r="U38" s="31"/>
    </row>
    <row r="39" spans="1:21" ht="13.5">
      <c r="A39" s="54" t="s">
        <v>0</v>
      </c>
      <c r="B39" s="54" t="s">
        <v>59</v>
      </c>
      <c r="C39" s="55" t="s">
        <v>60</v>
      </c>
      <c r="D39" s="31">
        <f t="shared" si="0"/>
        <v>19736</v>
      </c>
      <c r="E39" s="32">
        <f t="shared" si="8"/>
        <v>158</v>
      </c>
      <c r="F39" s="33">
        <f t="shared" si="2"/>
        <v>0.8005674908796109</v>
      </c>
      <c r="G39" s="31">
        <v>158</v>
      </c>
      <c r="H39" s="31">
        <v>0</v>
      </c>
      <c r="I39" s="32">
        <f t="shared" si="9"/>
        <v>19578</v>
      </c>
      <c r="J39" s="33">
        <f t="shared" si="4"/>
        <v>99.19943250912038</v>
      </c>
      <c r="K39" s="31">
        <v>10619</v>
      </c>
      <c r="L39" s="33">
        <f t="shared" si="5"/>
        <v>53.805229023104985</v>
      </c>
      <c r="M39" s="31">
        <v>0</v>
      </c>
      <c r="N39" s="33">
        <f t="shared" si="6"/>
        <v>0</v>
      </c>
      <c r="O39" s="31">
        <v>8959</v>
      </c>
      <c r="P39" s="31">
        <v>1897</v>
      </c>
      <c r="Q39" s="33">
        <f t="shared" si="7"/>
        <v>45.39420348601541</v>
      </c>
      <c r="R39" s="31" t="s">
        <v>221</v>
      </c>
      <c r="S39" s="31"/>
      <c r="T39" s="31"/>
      <c r="U39" s="31"/>
    </row>
    <row r="40" spans="1:21" ht="13.5">
      <c r="A40" s="54" t="s">
        <v>0</v>
      </c>
      <c r="B40" s="54" t="s">
        <v>61</v>
      </c>
      <c r="C40" s="55" t="s">
        <v>62</v>
      </c>
      <c r="D40" s="31">
        <f t="shared" si="0"/>
        <v>15535</v>
      </c>
      <c r="E40" s="32">
        <f t="shared" si="8"/>
        <v>570</v>
      </c>
      <c r="F40" s="33">
        <f t="shared" si="2"/>
        <v>3.6691342130672675</v>
      </c>
      <c r="G40" s="31">
        <v>570</v>
      </c>
      <c r="H40" s="31">
        <v>0</v>
      </c>
      <c r="I40" s="32">
        <f t="shared" si="9"/>
        <v>14965</v>
      </c>
      <c r="J40" s="33">
        <f t="shared" si="4"/>
        <v>96.33086578693273</v>
      </c>
      <c r="K40" s="31">
        <v>10407</v>
      </c>
      <c r="L40" s="33">
        <f t="shared" si="5"/>
        <v>66.99066623752816</v>
      </c>
      <c r="M40" s="31">
        <v>0</v>
      </c>
      <c r="N40" s="33">
        <f t="shared" si="6"/>
        <v>0</v>
      </c>
      <c r="O40" s="31">
        <v>4558</v>
      </c>
      <c r="P40" s="31">
        <v>1732</v>
      </c>
      <c r="Q40" s="33">
        <f t="shared" si="7"/>
        <v>29.340199549404574</v>
      </c>
      <c r="R40" s="31" t="s">
        <v>221</v>
      </c>
      <c r="S40" s="31"/>
      <c r="T40" s="31"/>
      <c r="U40" s="31"/>
    </row>
    <row r="41" spans="1:21" ht="13.5">
      <c r="A41" s="54" t="s">
        <v>0</v>
      </c>
      <c r="B41" s="54" t="s">
        <v>63</v>
      </c>
      <c r="C41" s="55" t="s">
        <v>217</v>
      </c>
      <c r="D41" s="31">
        <f t="shared" si="0"/>
        <v>31395</v>
      </c>
      <c r="E41" s="32">
        <f t="shared" si="8"/>
        <v>471</v>
      </c>
      <c r="F41" s="33">
        <f t="shared" si="2"/>
        <v>1.5002388915432394</v>
      </c>
      <c r="G41" s="31">
        <v>471</v>
      </c>
      <c r="H41" s="31">
        <v>0</v>
      </c>
      <c r="I41" s="32">
        <f t="shared" si="9"/>
        <v>30924</v>
      </c>
      <c r="J41" s="33">
        <f t="shared" si="4"/>
        <v>98.49976110845677</v>
      </c>
      <c r="K41" s="31">
        <v>15093</v>
      </c>
      <c r="L41" s="33">
        <f t="shared" si="5"/>
        <v>48.07453416149068</v>
      </c>
      <c r="M41" s="31">
        <v>0</v>
      </c>
      <c r="N41" s="33">
        <f t="shared" si="6"/>
        <v>0</v>
      </c>
      <c r="O41" s="31">
        <v>15831</v>
      </c>
      <c r="P41" s="31">
        <v>2928</v>
      </c>
      <c r="Q41" s="33">
        <f t="shared" si="7"/>
        <v>50.42522694696607</v>
      </c>
      <c r="R41" s="31" t="s">
        <v>221</v>
      </c>
      <c r="S41" s="31"/>
      <c r="T41" s="31"/>
      <c r="U41" s="31"/>
    </row>
    <row r="42" spans="1:21" ht="13.5">
      <c r="A42" s="54" t="s">
        <v>0</v>
      </c>
      <c r="B42" s="54" t="s">
        <v>64</v>
      </c>
      <c r="C42" s="55" t="s">
        <v>65</v>
      </c>
      <c r="D42" s="31">
        <f t="shared" si="0"/>
        <v>38059</v>
      </c>
      <c r="E42" s="32">
        <f t="shared" si="8"/>
        <v>1548</v>
      </c>
      <c r="F42" s="33">
        <f t="shared" si="2"/>
        <v>4.067369084841956</v>
      </c>
      <c r="G42" s="31">
        <v>1548</v>
      </c>
      <c r="H42" s="31">
        <v>0</v>
      </c>
      <c r="I42" s="32">
        <f t="shared" si="9"/>
        <v>36511</v>
      </c>
      <c r="J42" s="33">
        <f t="shared" si="4"/>
        <v>95.93263091515804</v>
      </c>
      <c r="K42" s="31">
        <v>18676</v>
      </c>
      <c r="L42" s="33">
        <f t="shared" si="5"/>
        <v>49.07117895898473</v>
      </c>
      <c r="M42" s="31">
        <v>0</v>
      </c>
      <c r="N42" s="33">
        <f t="shared" si="6"/>
        <v>0</v>
      </c>
      <c r="O42" s="31">
        <v>17835</v>
      </c>
      <c r="P42" s="31">
        <v>5776</v>
      </c>
      <c r="Q42" s="33">
        <f t="shared" si="7"/>
        <v>46.86145195617331</v>
      </c>
      <c r="R42" s="31" t="s">
        <v>221</v>
      </c>
      <c r="S42" s="31"/>
      <c r="T42" s="31"/>
      <c r="U42" s="31"/>
    </row>
    <row r="43" spans="1:21" ht="13.5">
      <c r="A43" s="54" t="s">
        <v>0</v>
      </c>
      <c r="B43" s="54" t="s">
        <v>66</v>
      </c>
      <c r="C43" s="55" t="s">
        <v>67</v>
      </c>
      <c r="D43" s="31">
        <f t="shared" si="0"/>
        <v>21537</v>
      </c>
      <c r="E43" s="32">
        <f t="shared" si="8"/>
        <v>1077</v>
      </c>
      <c r="F43" s="33">
        <f t="shared" si="2"/>
        <v>5.000696475832289</v>
      </c>
      <c r="G43" s="31">
        <v>1077</v>
      </c>
      <c r="H43" s="31">
        <v>0</v>
      </c>
      <c r="I43" s="32">
        <f t="shared" si="9"/>
        <v>20460</v>
      </c>
      <c r="J43" s="33">
        <f t="shared" si="4"/>
        <v>94.99930352416771</v>
      </c>
      <c r="K43" s="31">
        <v>5104</v>
      </c>
      <c r="L43" s="33">
        <f t="shared" si="5"/>
        <v>23.698750986674096</v>
      </c>
      <c r="M43" s="31">
        <v>0</v>
      </c>
      <c r="N43" s="33">
        <f t="shared" si="6"/>
        <v>0</v>
      </c>
      <c r="O43" s="31">
        <v>15356</v>
      </c>
      <c r="P43" s="31">
        <v>71</v>
      </c>
      <c r="Q43" s="33">
        <f t="shared" si="7"/>
        <v>71.30055253749362</v>
      </c>
      <c r="R43" s="31" t="s">
        <v>221</v>
      </c>
      <c r="S43" s="31"/>
      <c r="T43" s="31"/>
      <c r="U43" s="31"/>
    </row>
    <row r="44" spans="1:21" ht="13.5">
      <c r="A44" s="54" t="s">
        <v>0</v>
      </c>
      <c r="B44" s="54" t="s">
        <v>68</v>
      </c>
      <c r="C44" s="55" t="s">
        <v>69</v>
      </c>
      <c r="D44" s="31">
        <f t="shared" si="0"/>
        <v>10175</v>
      </c>
      <c r="E44" s="32">
        <f t="shared" si="8"/>
        <v>1398</v>
      </c>
      <c r="F44" s="33">
        <f t="shared" si="2"/>
        <v>13.739557739557739</v>
      </c>
      <c r="G44" s="31">
        <v>1398</v>
      </c>
      <c r="H44" s="31">
        <v>0</v>
      </c>
      <c r="I44" s="32">
        <f t="shared" si="9"/>
        <v>8777</v>
      </c>
      <c r="J44" s="33">
        <f t="shared" si="4"/>
        <v>86.26044226044226</v>
      </c>
      <c r="K44" s="31">
        <v>0</v>
      </c>
      <c r="L44" s="33">
        <f t="shared" si="5"/>
        <v>0</v>
      </c>
      <c r="M44" s="31">
        <v>0</v>
      </c>
      <c r="N44" s="33">
        <f t="shared" si="6"/>
        <v>0</v>
      </c>
      <c r="O44" s="31">
        <v>8777</v>
      </c>
      <c r="P44" s="31">
        <v>3124</v>
      </c>
      <c r="Q44" s="33">
        <f t="shared" si="7"/>
        <v>86.26044226044226</v>
      </c>
      <c r="R44" s="31" t="s">
        <v>221</v>
      </c>
      <c r="S44" s="31"/>
      <c r="T44" s="31"/>
      <c r="U44" s="31"/>
    </row>
    <row r="45" spans="1:21" ht="13.5">
      <c r="A45" s="54" t="s">
        <v>0</v>
      </c>
      <c r="B45" s="54" t="s">
        <v>70</v>
      </c>
      <c r="C45" s="55" t="s">
        <v>71</v>
      </c>
      <c r="D45" s="31">
        <f t="shared" si="0"/>
        <v>17302</v>
      </c>
      <c r="E45" s="32">
        <f t="shared" si="8"/>
        <v>3275</v>
      </c>
      <c r="F45" s="33">
        <f t="shared" si="2"/>
        <v>18.928447578314646</v>
      </c>
      <c r="G45" s="31">
        <v>3275</v>
      </c>
      <c r="H45" s="31">
        <v>0</v>
      </c>
      <c r="I45" s="32">
        <f t="shared" si="9"/>
        <v>14027</v>
      </c>
      <c r="J45" s="33">
        <f t="shared" si="4"/>
        <v>81.07155242168535</v>
      </c>
      <c r="K45" s="31">
        <v>0</v>
      </c>
      <c r="L45" s="33">
        <f t="shared" si="5"/>
        <v>0</v>
      </c>
      <c r="M45" s="31">
        <v>2421</v>
      </c>
      <c r="N45" s="33">
        <f t="shared" si="6"/>
        <v>13.99260201132817</v>
      </c>
      <c r="O45" s="31">
        <v>11606</v>
      </c>
      <c r="P45" s="31">
        <v>5206</v>
      </c>
      <c r="Q45" s="33">
        <f t="shared" si="7"/>
        <v>67.07895041035718</v>
      </c>
      <c r="R45" s="31" t="s">
        <v>221</v>
      </c>
      <c r="S45" s="31"/>
      <c r="T45" s="31"/>
      <c r="U45" s="31"/>
    </row>
    <row r="46" spans="1:21" ht="13.5">
      <c r="A46" s="54" t="s">
        <v>0</v>
      </c>
      <c r="B46" s="54" t="s">
        <v>72</v>
      </c>
      <c r="C46" s="55" t="s">
        <v>73</v>
      </c>
      <c r="D46" s="31">
        <f t="shared" si="0"/>
        <v>13184</v>
      </c>
      <c r="E46" s="32">
        <f t="shared" si="8"/>
        <v>1203</v>
      </c>
      <c r="F46" s="33">
        <f t="shared" si="2"/>
        <v>9.124696601941748</v>
      </c>
      <c r="G46" s="31">
        <v>1203</v>
      </c>
      <c r="H46" s="31">
        <v>0</v>
      </c>
      <c r="I46" s="32">
        <f t="shared" si="9"/>
        <v>11981</v>
      </c>
      <c r="J46" s="33">
        <f t="shared" si="4"/>
        <v>90.87530339805825</v>
      </c>
      <c r="K46" s="31">
        <v>0</v>
      </c>
      <c r="L46" s="33">
        <f t="shared" si="5"/>
        <v>0</v>
      </c>
      <c r="M46" s="31">
        <v>0</v>
      </c>
      <c r="N46" s="33">
        <f t="shared" si="6"/>
        <v>0</v>
      </c>
      <c r="O46" s="31">
        <v>11981</v>
      </c>
      <c r="P46" s="31">
        <v>1872</v>
      </c>
      <c r="Q46" s="33">
        <f t="shared" si="7"/>
        <v>90.87530339805825</v>
      </c>
      <c r="R46" s="31"/>
      <c r="S46" s="31" t="s">
        <v>221</v>
      </c>
      <c r="T46" s="31"/>
      <c r="U46" s="31"/>
    </row>
    <row r="47" spans="1:21" ht="13.5">
      <c r="A47" s="54" t="s">
        <v>0</v>
      </c>
      <c r="B47" s="54" t="s">
        <v>74</v>
      </c>
      <c r="C47" s="55" t="s">
        <v>75</v>
      </c>
      <c r="D47" s="31">
        <f t="shared" si="0"/>
        <v>10058</v>
      </c>
      <c r="E47" s="32">
        <f t="shared" si="8"/>
        <v>1850</v>
      </c>
      <c r="F47" s="33">
        <f t="shared" si="2"/>
        <v>18.393318751242795</v>
      </c>
      <c r="G47" s="31">
        <v>1850</v>
      </c>
      <c r="H47" s="31">
        <v>0</v>
      </c>
      <c r="I47" s="32">
        <f t="shared" si="9"/>
        <v>8208</v>
      </c>
      <c r="J47" s="33">
        <f t="shared" si="4"/>
        <v>81.60668124875721</v>
      </c>
      <c r="K47" s="31">
        <v>0</v>
      </c>
      <c r="L47" s="33">
        <f t="shared" si="5"/>
        <v>0</v>
      </c>
      <c r="M47" s="31">
        <v>0</v>
      </c>
      <c r="N47" s="33">
        <f t="shared" si="6"/>
        <v>0</v>
      </c>
      <c r="O47" s="31">
        <v>8208</v>
      </c>
      <c r="P47" s="31">
        <v>1146</v>
      </c>
      <c r="Q47" s="33">
        <f t="shared" si="7"/>
        <v>81.60668124875721</v>
      </c>
      <c r="R47" s="31" t="s">
        <v>221</v>
      </c>
      <c r="S47" s="31"/>
      <c r="T47" s="31"/>
      <c r="U47" s="31"/>
    </row>
    <row r="48" spans="1:21" ht="13.5">
      <c r="A48" s="54" t="s">
        <v>0</v>
      </c>
      <c r="B48" s="54" t="s">
        <v>76</v>
      </c>
      <c r="C48" s="55" t="s">
        <v>220</v>
      </c>
      <c r="D48" s="31">
        <f t="shared" si="0"/>
        <v>12950</v>
      </c>
      <c r="E48" s="32">
        <f t="shared" si="8"/>
        <v>1165</v>
      </c>
      <c r="F48" s="33">
        <f t="shared" si="2"/>
        <v>8.996138996138995</v>
      </c>
      <c r="G48" s="31">
        <v>1165</v>
      </c>
      <c r="H48" s="31">
        <v>0</v>
      </c>
      <c r="I48" s="32">
        <f t="shared" si="9"/>
        <v>11785</v>
      </c>
      <c r="J48" s="33">
        <f t="shared" si="4"/>
        <v>91.003861003861</v>
      </c>
      <c r="K48" s="31">
        <v>0</v>
      </c>
      <c r="L48" s="33">
        <f t="shared" si="5"/>
        <v>0</v>
      </c>
      <c r="M48" s="31">
        <v>118</v>
      </c>
      <c r="N48" s="33">
        <f t="shared" si="6"/>
        <v>0.9111969111969112</v>
      </c>
      <c r="O48" s="31">
        <v>11667</v>
      </c>
      <c r="P48" s="31">
        <v>4645</v>
      </c>
      <c r="Q48" s="33">
        <f t="shared" si="7"/>
        <v>90.0926640926641</v>
      </c>
      <c r="R48" s="31" t="s">
        <v>221</v>
      </c>
      <c r="S48" s="31"/>
      <c r="T48" s="31"/>
      <c r="U48" s="31"/>
    </row>
    <row r="49" spans="1:21" ht="13.5">
      <c r="A49" s="54" t="s">
        <v>0</v>
      </c>
      <c r="B49" s="54" t="s">
        <v>77</v>
      </c>
      <c r="C49" s="55" t="s">
        <v>78</v>
      </c>
      <c r="D49" s="31">
        <f t="shared" si="0"/>
        <v>23577</v>
      </c>
      <c r="E49" s="32">
        <f t="shared" si="8"/>
        <v>2082</v>
      </c>
      <c r="F49" s="33">
        <f t="shared" si="2"/>
        <v>8.830640030538236</v>
      </c>
      <c r="G49" s="31">
        <v>2082</v>
      </c>
      <c r="H49" s="31">
        <v>0</v>
      </c>
      <c r="I49" s="32">
        <f t="shared" si="9"/>
        <v>21495</v>
      </c>
      <c r="J49" s="33">
        <f t="shared" si="4"/>
        <v>91.16935996946177</v>
      </c>
      <c r="K49" s="31">
        <v>0</v>
      </c>
      <c r="L49" s="33">
        <f t="shared" si="5"/>
        <v>0</v>
      </c>
      <c r="M49" s="31">
        <v>0</v>
      </c>
      <c r="N49" s="33">
        <f t="shared" si="6"/>
        <v>0</v>
      </c>
      <c r="O49" s="31">
        <v>21495</v>
      </c>
      <c r="P49" s="31">
        <v>10511</v>
      </c>
      <c r="Q49" s="33">
        <f t="shared" si="7"/>
        <v>91.16935996946177</v>
      </c>
      <c r="R49" s="31" t="s">
        <v>221</v>
      </c>
      <c r="S49" s="31"/>
      <c r="T49" s="31"/>
      <c r="U49" s="31"/>
    </row>
    <row r="50" spans="1:21" ht="13.5">
      <c r="A50" s="54" t="s">
        <v>0</v>
      </c>
      <c r="B50" s="54" t="s">
        <v>79</v>
      </c>
      <c r="C50" s="55" t="s">
        <v>80</v>
      </c>
      <c r="D50" s="31">
        <f t="shared" si="0"/>
        <v>26295</v>
      </c>
      <c r="E50" s="32">
        <f t="shared" si="8"/>
        <v>2622</v>
      </c>
      <c r="F50" s="33">
        <f t="shared" si="2"/>
        <v>9.971477467199087</v>
      </c>
      <c r="G50" s="31">
        <v>2622</v>
      </c>
      <c r="H50" s="31">
        <v>0</v>
      </c>
      <c r="I50" s="32">
        <f t="shared" si="9"/>
        <v>23673</v>
      </c>
      <c r="J50" s="33">
        <f t="shared" si="4"/>
        <v>90.02852253280092</v>
      </c>
      <c r="K50" s="31">
        <v>0</v>
      </c>
      <c r="L50" s="33">
        <f t="shared" si="5"/>
        <v>0</v>
      </c>
      <c r="M50" s="31">
        <v>0</v>
      </c>
      <c r="N50" s="33">
        <f t="shared" si="6"/>
        <v>0</v>
      </c>
      <c r="O50" s="31">
        <v>23673</v>
      </c>
      <c r="P50" s="31">
        <v>4974</v>
      </c>
      <c r="Q50" s="33">
        <f t="shared" si="7"/>
        <v>90.02852253280092</v>
      </c>
      <c r="R50" s="31" t="s">
        <v>221</v>
      </c>
      <c r="S50" s="31"/>
      <c r="T50" s="31"/>
      <c r="U50" s="31"/>
    </row>
    <row r="51" spans="1:21" ht="13.5">
      <c r="A51" s="54" t="s">
        <v>0</v>
      </c>
      <c r="B51" s="54" t="s">
        <v>81</v>
      </c>
      <c r="C51" s="55" t="s">
        <v>82</v>
      </c>
      <c r="D51" s="31">
        <f t="shared" si="0"/>
        <v>25008</v>
      </c>
      <c r="E51" s="32">
        <f t="shared" si="8"/>
        <v>2025</v>
      </c>
      <c r="F51" s="33">
        <f t="shared" si="2"/>
        <v>8.097408829174665</v>
      </c>
      <c r="G51" s="31">
        <v>2025</v>
      </c>
      <c r="H51" s="31">
        <v>0</v>
      </c>
      <c r="I51" s="32">
        <f t="shared" si="9"/>
        <v>22983</v>
      </c>
      <c r="J51" s="33">
        <f t="shared" si="4"/>
        <v>91.90259117082533</v>
      </c>
      <c r="K51" s="31">
        <v>0</v>
      </c>
      <c r="L51" s="33">
        <f t="shared" si="5"/>
        <v>0</v>
      </c>
      <c r="M51" s="31">
        <v>0</v>
      </c>
      <c r="N51" s="33">
        <f t="shared" si="6"/>
        <v>0</v>
      </c>
      <c r="O51" s="31">
        <v>22983</v>
      </c>
      <c r="P51" s="31">
        <v>5292</v>
      </c>
      <c r="Q51" s="33">
        <f t="shared" si="7"/>
        <v>91.90259117082533</v>
      </c>
      <c r="R51" s="31" t="s">
        <v>221</v>
      </c>
      <c r="S51" s="31"/>
      <c r="T51" s="31"/>
      <c r="U51" s="31"/>
    </row>
    <row r="52" spans="1:21" ht="13.5">
      <c r="A52" s="54" t="s">
        <v>0</v>
      </c>
      <c r="B52" s="54" t="s">
        <v>83</v>
      </c>
      <c r="C52" s="55" t="s">
        <v>219</v>
      </c>
      <c r="D52" s="31">
        <f t="shared" si="0"/>
        <v>28257</v>
      </c>
      <c r="E52" s="32">
        <f t="shared" si="8"/>
        <v>2558</v>
      </c>
      <c r="F52" s="33">
        <f t="shared" si="2"/>
        <v>9.052624128534523</v>
      </c>
      <c r="G52" s="31">
        <v>2558</v>
      </c>
      <c r="H52" s="31">
        <v>0</v>
      </c>
      <c r="I52" s="32">
        <f t="shared" si="9"/>
        <v>25699</v>
      </c>
      <c r="J52" s="33">
        <f t="shared" si="4"/>
        <v>90.94737587146547</v>
      </c>
      <c r="K52" s="31">
        <v>5130</v>
      </c>
      <c r="L52" s="33">
        <f t="shared" si="5"/>
        <v>18.154793502494957</v>
      </c>
      <c r="M52" s="31">
        <v>0</v>
      </c>
      <c r="N52" s="33">
        <f t="shared" si="6"/>
        <v>0</v>
      </c>
      <c r="O52" s="31">
        <v>20569</v>
      </c>
      <c r="P52" s="31">
        <v>3285</v>
      </c>
      <c r="Q52" s="33">
        <f t="shared" si="7"/>
        <v>72.79258236897051</v>
      </c>
      <c r="R52" s="31" t="s">
        <v>221</v>
      </c>
      <c r="S52" s="31"/>
      <c r="T52" s="31"/>
      <c r="U52" s="31"/>
    </row>
    <row r="53" spans="1:21" ht="13.5">
      <c r="A53" s="54" t="s">
        <v>0</v>
      </c>
      <c r="B53" s="54" t="s">
        <v>84</v>
      </c>
      <c r="C53" s="55" t="s">
        <v>85</v>
      </c>
      <c r="D53" s="31">
        <f t="shared" si="0"/>
        <v>20906</v>
      </c>
      <c r="E53" s="32">
        <f t="shared" si="8"/>
        <v>2875</v>
      </c>
      <c r="F53" s="33">
        <f t="shared" si="2"/>
        <v>13.752032909212666</v>
      </c>
      <c r="G53" s="31">
        <v>2875</v>
      </c>
      <c r="H53" s="31">
        <v>0</v>
      </c>
      <c r="I53" s="32">
        <f t="shared" si="9"/>
        <v>18031</v>
      </c>
      <c r="J53" s="33">
        <f t="shared" si="4"/>
        <v>86.24796709078734</v>
      </c>
      <c r="K53" s="31">
        <v>0</v>
      </c>
      <c r="L53" s="33">
        <f t="shared" si="5"/>
        <v>0</v>
      </c>
      <c r="M53" s="31">
        <v>0</v>
      </c>
      <c r="N53" s="33">
        <f t="shared" si="6"/>
        <v>0</v>
      </c>
      <c r="O53" s="31">
        <v>18031</v>
      </c>
      <c r="P53" s="31">
        <v>3848</v>
      </c>
      <c r="Q53" s="33">
        <f t="shared" si="7"/>
        <v>86.24796709078734</v>
      </c>
      <c r="R53" s="31" t="s">
        <v>221</v>
      </c>
      <c r="S53" s="31"/>
      <c r="T53" s="31"/>
      <c r="U53" s="31"/>
    </row>
    <row r="54" spans="1:21" ht="13.5">
      <c r="A54" s="54" t="s">
        <v>0</v>
      </c>
      <c r="B54" s="54" t="s">
        <v>86</v>
      </c>
      <c r="C54" s="55" t="s">
        <v>87</v>
      </c>
      <c r="D54" s="31">
        <f t="shared" si="0"/>
        <v>6385</v>
      </c>
      <c r="E54" s="32">
        <f t="shared" si="8"/>
        <v>1061</v>
      </c>
      <c r="F54" s="33">
        <f t="shared" si="2"/>
        <v>16.617071260767425</v>
      </c>
      <c r="G54" s="31">
        <v>1000</v>
      </c>
      <c r="H54" s="31">
        <v>61</v>
      </c>
      <c r="I54" s="32">
        <f t="shared" si="9"/>
        <v>5324</v>
      </c>
      <c r="J54" s="33">
        <f t="shared" si="4"/>
        <v>83.38292873923258</v>
      </c>
      <c r="K54" s="31">
        <v>0</v>
      </c>
      <c r="L54" s="33">
        <f t="shared" si="5"/>
        <v>0</v>
      </c>
      <c r="M54" s="31">
        <v>0</v>
      </c>
      <c r="N54" s="33">
        <f t="shared" si="6"/>
        <v>0</v>
      </c>
      <c r="O54" s="31">
        <v>5324</v>
      </c>
      <c r="P54" s="31">
        <v>1517</v>
      </c>
      <c r="Q54" s="33">
        <f t="shared" si="7"/>
        <v>83.38292873923258</v>
      </c>
      <c r="R54" s="31"/>
      <c r="S54" s="31"/>
      <c r="T54" s="31"/>
      <c r="U54" s="31" t="s">
        <v>221</v>
      </c>
    </row>
    <row r="55" spans="1:21" ht="13.5">
      <c r="A55" s="54" t="s">
        <v>0</v>
      </c>
      <c r="B55" s="54" t="s">
        <v>88</v>
      </c>
      <c r="C55" s="55" t="s">
        <v>89</v>
      </c>
      <c r="D55" s="31">
        <f t="shared" si="0"/>
        <v>6362</v>
      </c>
      <c r="E55" s="32">
        <f t="shared" si="8"/>
        <v>1082</v>
      </c>
      <c r="F55" s="33">
        <f t="shared" si="2"/>
        <v>17.007230430682174</v>
      </c>
      <c r="G55" s="31">
        <v>1032</v>
      </c>
      <c r="H55" s="31">
        <v>50</v>
      </c>
      <c r="I55" s="32">
        <f t="shared" si="9"/>
        <v>5280</v>
      </c>
      <c r="J55" s="33">
        <f t="shared" si="4"/>
        <v>82.99276956931783</v>
      </c>
      <c r="K55" s="31">
        <v>0</v>
      </c>
      <c r="L55" s="33">
        <f t="shared" si="5"/>
        <v>0</v>
      </c>
      <c r="M55" s="31">
        <v>0</v>
      </c>
      <c r="N55" s="33">
        <f t="shared" si="6"/>
        <v>0</v>
      </c>
      <c r="O55" s="31">
        <v>5280</v>
      </c>
      <c r="P55" s="31">
        <v>2100</v>
      </c>
      <c r="Q55" s="33">
        <f t="shared" si="7"/>
        <v>82.99276956931783</v>
      </c>
      <c r="R55" s="31" t="s">
        <v>221</v>
      </c>
      <c r="S55" s="31"/>
      <c r="T55" s="31"/>
      <c r="U55" s="31"/>
    </row>
    <row r="56" spans="1:21" ht="13.5">
      <c r="A56" s="54" t="s">
        <v>0</v>
      </c>
      <c r="B56" s="54" t="s">
        <v>90</v>
      </c>
      <c r="C56" s="55" t="s">
        <v>91</v>
      </c>
      <c r="D56" s="31">
        <f t="shared" si="0"/>
        <v>3137</v>
      </c>
      <c r="E56" s="32">
        <f t="shared" si="8"/>
        <v>961</v>
      </c>
      <c r="F56" s="33">
        <f t="shared" si="2"/>
        <v>30.63436404207842</v>
      </c>
      <c r="G56" s="31">
        <v>961</v>
      </c>
      <c r="H56" s="31">
        <v>0</v>
      </c>
      <c r="I56" s="32">
        <f t="shared" si="9"/>
        <v>2176</v>
      </c>
      <c r="J56" s="33">
        <f t="shared" si="4"/>
        <v>69.36563595792158</v>
      </c>
      <c r="K56" s="31">
        <v>0</v>
      </c>
      <c r="L56" s="33">
        <f t="shared" si="5"/>
        <v>0</v>
      </c>
      <c r="M56" s="31">
        <v>0</v>
      </c>
      <c r="N56" s="33">
        <f t="shared" si="6"/>
        <v>0</v>
      </c>
      <c r="O56" s="31">
        <v>2176</v>
      </c>
      <c r="P56" s="31">
        <v>632</v>
      </c>
      <c r="Q56" s="33">
        <f t="shared" si="7"/>
        <v>69.36563595792158</v>
      </c>
      <c r="R56" s="31" t="s">
        <v>221</v>
      </c>
      <c r="S56" s="31"/>
      <c r="T56" s="31"/>
      <c r="U56" s="31"/>
    </row>
    <row r="57" spans="1:21" ht="13.5">
      <c r="A57" s="54" t="s">
        <v>0</v>
      </c>
      <c r="B57" s="54" t="s">
        <v>92</v>
      </c>
      <c r="C57" s="55" t="s">
        <v>93</v>
      </c>
      <c r="D57" s="31">
        <f t="shared" si="0"/>
        <v>12877</v>
      </c>
      <c r="E57" s="32">
        <f t="shared" si="8"/>
        <v>2021</v>
      </c>
      <c r="F57" s="33">
        <f t="shared" si="2"/>
        <v>15.694649374854391</v>
      </c>
      <c r="G57" s="31">
        <v>2021</v>
      </c>
      <c r="H57" s="31">
        <v>0</v>
      </c>
      <c r="I57" s="32">
        <f t="shared" si="9"/>
        <v>10856</v>
      </c>
      <c r="J57" s="33">
        <f t="shared" si="4"/>
        <v>84.3053506251456</v>
      </c>
      <c r="K57" s="31">
        <v>0</v>
      </c>
      <c r="L57" s="33">
        <f t="shared" si="5"/>
        <v>0</v>
      </c>
      <c r="M57" s="31">
        <v>0</v>
      </c>
      <c r="N57" s="33">
        <f t="shared" si="6"/>
        <v>0</v>
      </c>
      <c r="O57" s="31">
        <v>10856</v>
      </c>
      <c r="P57" s="31">
        <v>3092</v>
      </c>
      <c r="Q57" s="33">
        <f t="shared" si="7"/>
        <v>84.3053506251456</v>
      </c>
      <c r="R57" s="31" t="s">
        <v>221</v>
      </c>
      <c r="S57" s="31"/>
      <c r="T57" s="31"/>
      <c r="U57" s="31"/>
    </row>
    <row r="58" spans="1:21" ht="13.5">
      <c r="A58" s="54" t="s">
        <v>0</v>
      </c>
      <c r="B58" s="54" t="s">
        <v>94</v>
      </c>
      <c r="C58" s="55" t="s">
        <v>218</v>
      </c>
      <c r="D58" s="31">
        <f t="shared" si="0"/>
        <v>22689</v>
      </c>
      <c r="E58" s="32">
        <f t="shared" si="8"/>
        <v>1646</v>
      </c>
      <c r="F58" s="33">
        <f t="shared" si="2"/>
        <v>7.2546167746485075</v>
      </c>
      <c r="G58" s="31">
        <v>1646</v>
      </c>
      <c r="H58" s="31">
        <v>0</v>
      </c>
      <c r="I58" s="32">
        <f t="shared" si="9"/>
        <v>21043</v>
      </c>
      <c r="J58" s="33">
        <f t="shared" si="4"/>
        <v>92.7453832253515</v>
      </c>
      <c r="K58" s="31">
        <v>5914</v>
      </c>
      <c r="L58" s="33">
        <f t="shared" si="5"/>
        <v>26.06549429238838</v>
      </c>
      <c r="M58" s="31">
        <v>0</v>
      </c>
      <c r="N58" s="33">
        <f t="shared" si="6"/>
        <v>0</v>
      </c>
      <c r="O58" s="31">
        <v>15129</v>
      </c>
      <c r="P58" s="31">
        <v>5611</v>
      </c>
      <c r="Q58" s="33">
        <f t="shared" si="7"/>
        <v>66.67988893296311</v>
      </c>
      <c r="R58" s="31" t="s">
        <v>221</v>
      </c>
      <c r="S58" s="31"/>
      <c r="T58" s="31"/>
      <c r="U58" s="31"/>
    </row>
    <row r="59" spans="1:21" ht="13.5">
      <c r="A59" s="54" t="s">
        <v>0</v>
      </c>
      <c r="B59" s="54" t="s">
        <v>95</v>
      </c>
      <c r="C59" s="55" t="s">
        <v>181</v>
      </c>
      <c r="D59" s="31">
        <f t="shared" si="0"/>
        <v>20878</v>
      </c>
      <c r="E59" s="32">
        <f t="shared" si="8"/>
        <v>2317</v>
      </c>
      <c r="F59" s="33">
        <f t="shared" si="2"/>
        <v>11.097806303285756</v>
      </c>
      <c r="G59" s="31">
        <v>1812</v>
      </c>
      <c r="H59" s="31">
        <v>505</v>
      </c>
      <c r="I59" s="32">
        <f t="shared" si="9"/>
        <v>18561</v>
      </c>
      <c r="J59" s="33">
        <f t="shared" si="4"/>
        <v>88.90219369671425</v>
      </c>
      <c r="K59" s="31">
        <v>0</v>
      </c>
      <c r="L59" s="33">
        <f t="shared" si="5"/>
        <v>0</v>
      </c>
      <c r="M59" s="31">
        <v>0</v>
      </c>
      <c r="N59" s="33">
        <f t="shared" si="6"/>
        <v>0</v>
      </c>
      <c r="O59" s="31">
        <v>18561</v>
      </c>
      <c r="P59" s="31">
        <v>2270</v>
      </c>
      <c r="Q59" s="33">
        <f t="shared" si="7"/>
        <v>88.90219369671425</v>
      </c>
      <c r="R59" s="31" t="s">
        <v>221</v>
      </c>
      <c r="S59" s="31"/>
      <c r="T59" s="31"/>
      <c r="U59" s="31"/>
    </row>
    <row r="60" spans="1:21" ht="13.5">
      <c r="A60" s="54" t="s">
        <v>0</v>
      </c>
      <c r="B60" s="54" t="s">
        <v>96</v>
      </c>
      <c r="C60" s="55" t="s">
        <v>97</v>
      </c>
      <c r="D60" s="31">
        <f t="shared" si="0"/>
        <v>6315</v>
      </c>
      <c r="E60" s="32">
        <f t="shared" si="8"/>
        <v>1329</v>
      </c>
      <c r="F60" s="33">
        <f t="shared" si="2"/>
        <v>21.045130641330168</v>
      </c>
      <c r="G60" s="31">
        <v>1208</v>
      </c>
      <c r="H60" s="31">
        <v>121</v>
      </c>
      <c r="I60" s="32">
        <f t="shared" si="9"/>
        <v>4986</v>
      </c>
      <c r="J60" s="33">
        <f t="shared" si="4"/>
        <v>78.95486935866984</v>
      </c>
      <c r="K60" s="31">
        <v>1794</v>
      </c>
      <c r="L60" s="33">
        <f t="shared" si="5"/>
        <v>28.408551068883607</v>
      </c>
      <c r="M60" s="31">
        <v>0</v>
      </c>
      <c r="N60" s="33">
        <f t="shared" si="6"/>
        <v>0</v>
      </c>
      <c r="O60" s="31">
        <v>3192</v>
      </c>
      <c r="P60" s="31">
        <v>1338</v>
      </c>
      <c r="Q60" s="33">
        <f t="shared" si="7"/>
        <v>50.54631828978622</v>
      </c>
      <c r="R60" s="31" t="s">
        <v>221</v>
      </c>
      <c r="S60" s="31"/>
      <c r="T60" s="31"/>
      <c r="U60" s="31"/>
    </row>
    <row r="61" spans="1:21" ht="13.5">
      <c r="A61" s="54" t="s">
        <v>0</v>
      </c>
      <c r="B61" s="54" t="s">
        <v>98</v>
      </c>
      <c r="C61" s="55" t="s">
        <v>99</v>
      </c>
      <c r="D61" s="31">
        <f t="shared" si="0"/>
        <v>18926</v>
      </c>
      <c r="E61" s="32">
        <f t="shared" si="8"/>
        <v>2239</v>
      </c>
      <c r="F61" s="33">
        <f aca="true" t="shared" si="10" ref="F61:F75">E61/D61*100</f>
        <v>11.830286378526894</v>
      </c>
      <c r="G61" s="31">
        <v>2239</v>
      </c>
      <c r="H61" s="31">
        <v>0</v>
      </c>
      <c r="I61" s="32">
        <f t="shared" si="9"/>
        <v>16687</v>
      </c>
      <c r="J61" s="33">
        <f aca="true" t="shared" si="11" ref="J61:J75">I61/D61*100</f>
        <v>88.16971362147311</v>
      </c>
      <c r="K61" s="31">
        <v>4537</v>
      </c>
      <c r="L61" s="33">
        <f aca="true" t="shared" si="12" ref="L61:L75">K61/D61*100</f>
        <v>23.97231321990912</v>
      </c>
      <c r="M61" s="31">
        <v>0</v>
      </c>
      <c r="N61" s="33">
        <f aca="true" t="shared" si="13" ref="N61:N75">M61/D61*100</f>
        <v>0</v>
      </c>
      <c r="O61" s="31">
        <v>12150</v>
      </c>
      <c r="P61" s="31">
        <v>2876</v>
      </c>
      <c r="Q61" s="33">
        <f aca="true" t="shared" si="14" ref="Q61:Q75">O61/D61*100</f>
        <v>64.19740040156398</v>
      </c>
      <c r="R61" s="31" t="s">
        <v>221</v>
      </c>
      <c r="S61" s="31"/>
      <c r="T61" s="31"/>
      <c r="U61" s="31"/>
    </row>
    <row r="62" spans="1:21" ht="13.5">
      <c r="A62" s="54" t="s">
        <v>0</v>
      </c>
      <c r="B62" s="54" t="s">
        <v>100</v>
      </c>
      <c r="C62" s="55" t="s">
        <v>101</v>
      </c>
      <c r="D62" s="31">
        <f t="shared" si="0"/>
        <v>19536</v>
      </c>
      <c r="E62" s="32">
        <f t="shared" si="8"/>
        <v>3056</v>
      </c>
      <c r="F62" s="33">
        <f t="shared" si="10"/>
        <v>15.642915642915641</v>
      </c>
      <c r="G62" s="31">
        <v>3056</v>
      </c>
      <c r="H62" s="31">
        <v>0</v>
      </c>
      <c r="I62" s="32">
        <f t="shared" si="9"/>
        <v>16480</v>
      </c>
      <c r="J62" s="33">
        <f t="shared" si="11"/>
        <v>84.35708435708436</v>
      </c>
      <c r="K62" s="31">
        <v>12495</v>
      </c>
      <c r="L62" s="33">
        <f t="shared" si="12"/>
        <v>63.958845208845204</v>
      </c>
      <c r="M62" s="31">
        <v>0</v>
      </c>
      <c r="N62" s="33">
        <f t="shared" si="13"/>
        <v>0</v>
      </c>
      <c r="O62" s="31">
        <v>3985</v>
      </c>
      <c r="P62" s="31">
        <v>1304</v>
      </c>
      <c r="Q62" s="33">
        <f t="shared" si="14"/>
        <v>20.398239148239146</v>
      </c>
      <c r="R62" s="31" t="s">
        <v>221</v>
      </c>
      <c r="S62" s="31"/>
      <c r="T62" s="31"/>
      <c r="U62" s="31"/>
    </row>
    <row r="63" spans="1:21" ht="13.5">
      <c r="A63" s="54" t="s">
        <v>0</v>
      </c>
      <c r="B63" s="54" t="s">
        <v>102</v>
      </c>
      <c r="C63" s="55" t="s">
        <v>103</v>
      </c>
      <c r="D63" s="31">
        <f t="shared" si="0"/>
        <v>19108</v>
      </c>
      <c r="E63" s="32">
        <f t="shared" si="8"/>
        <v>425</v>
      </c>
      <c r="F63" s="33">
        <f t="shared" si="10"/>
        <v>2.224199288256228</v>
      </c>
      <c r="G63" s="31">
        <v>425</v>
      </c>
      <c r="H63" s="31">
        <v>0</v>
      </c>
      <c r="I63" s="32">
        <f t="shared" si="9"/>
        <v>18683</v>
      </c>
      <c r="J63" s="33">
        <f t="shared" si="11"/>
        <v>97.77580071174377</v>
      </c>
      <c r="K63" s="31">
        <v>14997</v>
      </c>
      <c r="L63" s="33">
        <f t="shared" si="12"/>
        <v>78.48545111994976</v>
      </c>
      <c r="M63" s="31">
        <v>0</v>
      </c>
      <c r="N63" s="33">
        <f t="shared" si="13"/>
        <v>0</v>
      </c>
      <c r="O63" s="31">
        <v>3686</v>
      </c>
      <c r="P63" s="31">
        <v>200</v>
      </c>
      <c r="Q63" s="33">
        <f t="shared" si="14"/>
        <v>19.290349591794012</v>
      </c>
      <c r="R63" s="31" t="s">
        <v>221</v>
      </c>
      <c r="S63" s="31"/>
      <c r="T63" s="31"/>
      <c r="U63" s="31"/>
    </row>
    <row r="64" spans="1:21" ht="13.5">
      <c r="A64" s="54" t="s">
        <v>0</v>
      </c>
      <c r="B64" s="54" t="s">
        <v>104</v>
      </c>
      <c r="C64" s="55" t="s">
        <v>105</v>
      </c>
      <c r="D64" s="31">
        <f t="shared" si="0"/>
        <v>29086</v>
      </c>
      <c r="E64" s="32">
        <f t="shared" si="8"/>
        <v>2209</v>
      </c>
      <c r="F64" s="33">
        <f t="shared" si="10"/>
        <v>7.594719108849618</v>
      </c>
      <c r="G64" s="31">
        <v>2209</v>
      </c>
      <c r="H64" s="31">
        <v>0</v>
      </c>
      <c r="I64" s="32">
        <f t="shared" si="9"/>
        <v>26877</v>
      </c>
      <c r="J64" s="33">
        <f t="shared" si="11"/>
        <v>92.40528089115038</v>
      </c>
      <c r="K64" s="31">
        <v>16729</v>
      </c>
      <c r="L64" s="33">
        <f t="shared" si="12"/>
        <v>57.51564326480093</v>
      </c>
      <c r="M64" s="31">
        <v>0</v>
      </c>
      <c r="N64" s="33">
        <f t="shared" si="13"/>
        <v>0</v>
      </c>
      <c r="O64" s="31">
        <v>10148</v>
      </c>
      <c r="P64" s="31">
        <v>1909</v>
      </c>
      <c r="Q64" s="33">
        <f t="shared" si="14"/>
        <v>34.88963762634945</v>
      </c>
      <c r="R64" s="31" t="s">
        <v>221</v>
      </c>
      <c r="S64" s="31"/>
      <c r="T64" s="31"/>
      <c r="U64" s="31"/>
    </row>
    <row r="65" spans="1:21" ht="13.5">
      <c r="A65" s="54" t="s">
        <v>0</v>
      </c>
      <c r="B65" s="54" t="s">
        <v>106</v>
      </c>
      <c r="C65" s="55" t="s">
        <v>107</v>
      </c>
      <c r="D65" s="31">
        <f t="shared" si="0"/>
        <v>11525</v>
      </c>
      <c r="E65" s="32">
        <f t="shared" si="8"/>
        <v>604</v>
      </c>
      <c r="F65" s="33">
        <f t="shared" si="10"/>
        <v>5.240780911062907</v>
      </c>
      <c r="G65" s="31">
        <v>570</v>
      </c>
      <c r="H65" s="31">
        <v>34</v>
      </c>
      <c r="I65" s="32">
        <f t="shared" si="9"/>
        <v>10921</v>
      </c>
      <c r="J65" s="33">
        <f t="shared" si="11"/>
        <v>94.7592190889371</v>
      </c>
      <c r="K65" s="31">
        <v>2487</v>
      </c>
      <c r="L65" s="33">
        <f t="shared" si="12"/>
        <v>21.579175704989154</v>
      </c>
      <c r="M65" s="31">
        <v>0</v>
      </c>
      <c r="N65" s="33">
        <f t="shared" si="13"/>
        <v>0</v>
      </c>
      <c r="O65" s="31">
        <v>8434</v>
      </c>
      <c r="P65" s="31">
        <v>2019</v>
      </c>
      <c r="Q65" s="33">
        <f t="shared" si="14"/>
        <v>73.18004338394793</v>
      </c>
      <c r="R65" s="31" t="s">
        <v>221</v>
      </c>
      <c r="S65" s="31"/>
      <c r="T65" s="31"/>
      <c r="U65" s="31"/>
    </row>
    <row r="66" spans="1:21" ht="13.5">
      <c r="A66" s="54" t="s">
        <v>0</v>
      </c>
      <c r="B66" s="54" t="s">
        <v>108</v>
      </c>
      <c r="C66" s="55" t="s">
        <v>109</v>
      </c>
      <c r="D66" s="31">
        <f t="shared" si="0"/>
        <v>1216</v>
      </c>
      <c r="E66" s="32">
        <f t="shared" si="8"/>
        <v>428</v>
      </c>
      <c r="F66" s="33">
        <f t="shared" si="10"/>
        <v>35.19736842105263</v>
      </c>
      <c r="G66" s="31">
        <v>220</v>
      </c>
      <c r="H66" s="31">
        <v>208</v>
      </c>
      <c r="I66" s="32">
        <f t="shared" si="9"/>
        <v>788</v>
      </c>
      <c r="J66" s="33">
        <f t="shared" si="11"/>
        <v>64.80263157894737</v>
      </c>
      <c r="K66" s="31">
        <v>0</v>
      </c>
      <c r="L66" s="33">
        <f t="shared" si="12"/>
        <v>0</v>
      </c>
      <c r="M66" s="31">
        <v>0</v>
      </c>
      <c r="N66" s="33">
        <f t="shared" si="13"/>
        <v>0</v>
      </c>
      <c r="O66" s="31">
        <v>788</v>
      </c>
      <c r="P66" s="31">
        <v>328</v>
      </c>
      <c r="Q66" s="33">
        <f t="shared" si="14"/>
        <v>64.80263157894737</v>
      </c>
      <c r="R66" s="31" t="s">
        <v>221</v>
      </c>
      <c r="S66" s="31"/>
      <c r="T66" s="31"/>
      <c r="U66" s="31"/>
    </row>
    <row r="67" spans="1:21" ht="13.5">
      <c r="A67" s="54" t="s">
        <v>0</v>
      </c>
      <c r="B67" s="54" t="s">
        <v>110</v>
      </c>
      <c r="C67" s="55" t="s">
        <v>111</v>
      </c>
      <c r="D67" s="31">
        <f t="shared" si="0"/>
        <v>5685</v>
      </c>
      <c r="E67" s="32">
        <f t="shared" si="8"/>
        <v>1823</v>
      </c>
      <c r="F67" s="33">
        <f t="shared" si="10"/>
        <v>32.06684256816183</v>
      </c>
      <c r="G67" s="31">
        <v>1572</v>
      </c>
      <c r="H67" s="31">
        <v>251</v>
      </c>
      <c r="I67" s="32">
        <f t="shared" si="9"/>
        <v>3862</v>
      </c>
      <c r="J67" s="33">
        <f t="shared" si="11"/>
        <v>67.93315743183818</v>
      </c>
      <c r="K67" s="31">
        <v>1401</v>
      </c>
      <c r="L67" s="33">
        <f t="shared" si="12"/>
        <v>24.643799472295512</v>
      </c>
      <c r="M67" s="31">
        <v>0</v>
      </c>
      <c r="N67" s="33">
        <f t="shared" si="13"/>
        <v>0</v>
      </c>
      <c r="O67" s="31">
        <v>2461</v>
      </c>
      <c r="P67" s="31">
        <v>914</v>
      </c>
      <c r="Q67" s="33">
        <f t="shared" si="14"/>
        <v>43.289357959542656</v>
      </c>
      <c r="R67" s="31" t="s">
        <v>221</v>
      </c>
      <c r="S67" s="31"/>
      <c r="T67" s="31"/>
      <c r="U67" s="31"/>
    </row>
    <row r="68" spans="1:21" ht="13.5">
      <c r="A68" s="54" t="s">
        <v>0</v>
      </c>
      <c r="B68" s="54" t="s">
        <v>112</v>
      </c>
      <c r="C68" s="55" t="s">
        <v>113</v>
      </c>
      <c r="D68" s="31">
        <f t="shared" si="0"/>
        <v>3459</v>
      </c>
      <c r="E68" s="32">
        <f t="shared" si="8"/>
        <v>1242</v>
      </c>
      <c r="F68" s="33">
        <f t="shared" si="10"/>
        <v>35.90633130962706</v>
      </c>
      <c r="G68" s="31">
        <v>759</v>
      </c>
      <c r="H68" s="31">
        <v>483</v>
      </c>
      <c r="I68" s="32">
        <f t="shared" si="9"/>
        <v>2217</v>
      </c>
      <c r="J68" s="33">
        <f t="shared" si="11"/>
        <v>64.09366869037294</v>
      </c>
      <c r="K68" s="31">
        <v>0</v>
      </c>
      <c r="L68" s="33">
        <f t="shared" si="12"/>
        <v>0</v>
      </c>
      <c r="M68" s="31">
        <v>0</v>
      </c>
      <c r="N68" s="33">
        <f t="shared" si="13"/>
        <v>0</v>
      </c>
      <c r="O68" s="31">
        <v>2217</v>
      </c>
      <c r="P68" s="31">
        <v>176</v>
      </c>
      <c r="Q68" s="33">
        <f t="shared" si="14"/>
        <v>64.09366869037294</v>
      </c>
      <c r="R68" s="31" t="s">
        <v>221</v>
      </c>
      <c r="S68" s="31"/>
      <c r="T68" s="31"/>
      <c r="U68" s="31"/>
    </row>
    <row r="69" spans="1:21" ht="13.5">
      <c r="A69" s="54" t="s">
        <v>0</v>
      </c>
      <c r="B69" s="54" t="s">
        <v>114</v>
      </c>
      <c r="C69" s="55" t="s">
        <v>115</v>
      </c>
      <c r="D69" s="31">
        <f t="shared" si="0"/>
        <v>11728</v>
      </c>
      <c r="E69" s="32">
        <f t="shared" si="8"/>
        <v>196</v>
      </c>
      <c r="F69" s="33">
        <f t="shared" si="10"/>
        <v>1.6712141882673943</v>
      </c>
      <c r="G69" s="31">
        <v>196</v>
      </c>
      <c r="H69" s="31">
        <v>0</v>
      </c>
      <c r="I69" s="32">
        <f t="shared" si="9"/>
        <v>11532</v>
      </c>
      <c r="J69" s="33">
        <f t="shared" si="11"/>
        <v>98.32878581173262</v>
      </c>
      <c r="K69" s="31">
        <v>11159</v>
      </c>
      <c r="L69" s="33">
        <f t="shared" si="12"/>
        <v>95.14836289222373</v>
      </c>
      <c r="M69" s="31">
        <v>0</v>
      </c>
      <c r="N69" s="33">
        <f t="shared" si="13"/>
        <v>0</v>
      </c>
      <c r="O69" s="31">
        <v>373</v>
      </c>
      <c r="P69" s="31">
        <v>58</v>
      </c>
      <c r="Q69" s="33">
        <f t="shared" si="14"/>
        <v>3.180422919508868</v>
      </c>
      <c r="R69" s="31" t="s">
        <v>221</v>
      </c>
      <c r="S69" s="31"/>
      <c r="T69" s="31"/>
      <c r="U69" s="31"/>
    </row>
    <row r="70" spans="1:21" ht="13.5">
      <c r="A70" s="54" t="s">
        <v>0</v>
      </c>
      <c r="B70" s="54" t="s">
        <v>116</v>
      </c>
      <c r="C70" s="55" t="s">
        <v>117</v>
      </c>
      <c r="D70" s="31">
        <f t="shared" si="0"/>
        <v>16918</v>
      </c>
      <c r="E70" s="32">
        <f t="shared" si="8"/>
        <v>2603</v>
      </c>
      <c r="F70" s="33">
        <f t="shared" si="10"/>
        <v>15.385979430192695</v>
      </c>
      <c r="G70" s="31">
        <v>2603</v>
      </c>
      <c r="H70" s="31">
        <v>0</v>
      </c>
      <c r="I70" s="32">
        <f t="shared" si="9"/>
        <v>14315</v>
      </c>
      <c r="J70" s="33">
        <f t="shared" si="11"/>
        <v>84.61402056980731</v>
      </c>
      <c r="K70" s="31">
        <v>3576</v>
      </c>
      <c r="L70" s="33">
        <f t="shared" si="12"/>
        <v>21.13725026598889</v>
      </c>
      <c r="M70" s="31">
        <v>0</v>
      </c>
      <c r="N70" s="33">
        <f t="shared" si="13"/>
        <v>0</v>
      </c>
      <c r="O70" s="31">
        <v>10739</v>
      </c>
      <c r="P70" s="31">
        <v>2190</v>
      </c>
      <c r="Q70" s="33">
        <f t="shared" si="14"/>
        <v>63.47677030381842</v>
      </c>
      <c r="R70" s="31" t="s">
        <v>221</v>
      </c>
      <c r="S70" s="31"/>
      <c r="T70" s="31"/>
      <c r="U70" s="31"/>
    </row>
    <row r="71" spans="1:21" ht="13.5">
      <c r="A71" s="54" t="s">
        <v>0</v>
      </c>
      <c r="B71" s="54" t="s">
        <v>118</v>
      </c>
      <c r="C71" s="55" t="s">
        <v>119</v>
      </c>
      <c r="D71" s="31">
        <f>E71+I71</f>
        <v>13860</v>
      </c>
      <c r="E71" s="32">
        <f t="shared" si="8"/>
        <v>450</v>
      </c>
      <c r="F71" s="33">
        <f t="shared" si="10"/>
        <v>3.2467532467532463</v>
      </c>
      <c r="G71" s="31">
        <v>450</v>
      </c>
      <c r="H71" s="31">
        <v>0</v>
      </c>
      <c r="I71" s="32">
        <f t="shared" si="9"/>
        <v>13410</v>
      </c>
      <c r="J71" s="33">
        <f t="shared" si="11"/>
        <v>96.75324675324676</v>
      </c>
      <c r="K71" s="31">
        <v>10870</v>
      </c>
      <c r="L71" s="33">
        <f t="shared" si="12"/>
        <v>78.42712842712842</v>
      </c>
      <c r="M71" s="31">
        <v>0</v>
      </c>
      <c r="N71" s="33">
        <f t="shared" si="13"/>
        <v>0</v>
      </c>
      <c r="O71" s="31">
        <v>2540</v>
      </c>
      <c r="P71" s="31">
        <v>223</v>
      </c>
      <c r="Q71" s="33">
        <f t="shared" si="14"/>
        <v>18.326118326118326</v>
      </c>
      <c r="R71" s="31"/>
      <c r="S71" s="31" t="s">
        <v>221</v>
      </c>
      <c r="T71" s="31"/>
      <c r="U71" s="31"/>
    </row>
    <row r="72" spans="1:21" ht="13.5">
      <c r="A72" s="54" t="s">
        <v>0</v>
      </c>
      <c r="B72" s="54" t="s">
        <v>120</v>
      </c>
      <c r="C72" s="55" t="s">
        <v>121</v>
      </c>
      <c r="D72" s="31">
        <f>E72+I72</f>
        <v>22214</v>
      </c>
      <c r="E72" s="32">
        <f t="shared" si="8"/>
        <v>1464</v>
      </c>
      <c r="F72" s="33">
        <f t="shared" si="10"/>
        <v>6.590438462231026</v>
      </c>
      <c r="G72" s="31">
        <v>1464</v>
      </c>
      <c r="H72" s="31">
        <v>0</v>
      </c>
      <c r="I72" s="32">
        <f t="shared" si="9"/>
        <v>20750</v>
      </c>
      <c r="J72" s="33">
        <f t="shared" si="11"/>
        <v>93.40956153776897</v>
      </c>
      <c r="K72" s="31">
        <v>4275</v>
      </c>
      <c r="L72" s="33">
        <f t="shared" si="12"/>
        <v>19.244620509588547</v>
      </c>
      <c r="M72" s="31">
        <v>0</v>
      </c>
      <c r="N72" s="33">
        <f t="shared" si="13"/>
        <v>0</v>
      </c>
      <c r="O72" s="31">
        <v>16475</v>
      </c>
      <c r="P72" s="31">
        <v>11575</v>
      </c>
      <c r="Q72" s="33">
        <f t="shared" si="14"/>
        <v>74.16494102818044</v>
      </c>
      <c r="R72" s="31" t="s">
        <v>221</v>
      </c>
      <c r="S72" s="31"/>
      <c r="T72" s="31"/>
      <c r="U72" s="31"/>
    </row>
    <row r="73" spans="1:21" ht="13.5">
      <c r="A73" s="54" t="s">
        <v>0</v>
      </c>
      <c r="B73" s="54" t="s">
        <v>122</v>
      </c>
      <c r="C73" s="55" t="s">
        <v>123</v>
      </c>
      <c r="D73" s="31">
        <f>E73+I73</f>
        <v>14932</v>
      </c>
      <c r="E73" s="32">
        <f t="shared" si="8"/>
        <v>2008</v>
      </c>
      <c r="F73" s="33">
        <f t="shared" si="10"/>
        <v>13.44762925261184</v>
      </c>
      <c r="G73" s="31">
        <v>2008</v>
      </c>
      <c r="H73" s="31">
        <v>0</v>
      </c>
      <c r="I73" s="32">
        <f t="shared" si="9"/>
        <v>12924</v>
      </c>
      <c r="J73" s="33">
        <f t="shared" si="11"/>
        <v>86.55237074738817</v>
      </c>
      <c r="K73" s="31">
        <v>3416</v>
      </c>
      <c r="L73" s="33">
        <f t="shared" si="12"/>
        <v>22.877042593088667</v>
      </c>
      <c r="M73" s="31">
        <v>0</v>
      </c>
      <c r="N73" s="33">
        <f t="shared" si="13"/>
        <v>0</v>
      </c>
      <c r="O73" s="31">
        <v>9508</v>
      </c>
      <c r="P73" s="31">
        <v>876</v>
      </c>
      <c r="Q73" s="33">
        <f t="shared" si="14"/>
        <v>63.67532815429949</v>
      </c>
      <c r="R73" s="31" t="s">
        <v>221</v>
      </c>
      <c r="S73" s="31"/>
      <c r="T73" s="31"/>
      <c r="U73" s="31"/>
    </row>
    <row r="74" spans="1:21" ht="13.5">
      <c r="A74" s="54" t="s">
        <v>0</v>
      </c>
      <c r="B74" s="54" t="s">
        <v>158</v>
      </c>
      <c r="C74" s="55" t="s">
        <v>159</v>
      </c>
      <c r="D74" s="31">
        <f>E74+I74</f>
        <v>15981</v>
      </c>
      <c r="E74" s="32">
        <f t="shared" si="8"/>
        <v>1957</v>
      </c>
      <c r="F74" s="33">
        <f t="shared" si="10"/>
        <v>12.245791877854954</v>
      </c>
      <c r="G74" s="31">
        <v>1957</v>
      </c>
      <c r="H74" s="31">
        <v>0</v>
      </c>
      <c r="I74" s="32">
        <f t="shared" si="9"/>
        <v>14024</v>
      </c>
      <c r="J74" s="33">
        <f t="shared" si="11"/>
        <v>87.75420812214504</v>
      </c>
      <c r="K74" s="31">
        <v>0</v>
      </c>
      <c r="L74" s="33">
        <f t="shared" si="12"/>
        <v>0</v>
      </c>
      <c r="M74" s="31">
        <v>0</v>
      </c>
      <c r="N74" s="33">
        <f t="shared" si="13"/>
        <v>0</v>
      </c>
      <c r="O74" s="31">
        <v>14024</v>
      </c>
      <c r="P74" s="31">
        <v>4221</v>
      </c>
      <c r="Q74" s="33">
        <f t="shared" si="14"/>
        <v>87.75420812214504</v>
      </c>
      <c r="R74" s="31" t="s">
        <v>221</v>
      </c>
      <c r="S74" s="31"/>
      <c r="T74" s="31"/>
      <c r="U74" s="31"/>
    </row>
    <row r="75" spans="1:21" ht="13.5">
      <c r="A75" s="84" t="s">
        <v>160</v>
      </c>
      <c r="B75" s="85"/>
      <c r="C75" s="85"/>
      <c r="D75" s="31">
        <f>SUM(D7:D74)</f>
        <v>3795274</v>
      </c>
      <c r="E75" s="31">
        <f>SUM(E7:E74)</f>
        <v>234230</v>
      </c>
      <c r="F75" s="33">
        <f t="shared" si="10"/>
        <v>6.171622918397986</v>
      </c>
      <c r="G75" s="31">
        <f>SUM(G7:G74)</f>
        <v>231234</v>
      </c>
      <c r="H75" s="31">
        <f>SUM(H7:H74)</f>
        <v>2996</v>
      </c>
      <c r="I75" s="31">
        <f>SUM(I7:I74)</f>
        <v>3561044</v>
      </c>
      <c r="J75" s="33">
        <f t="shared" si="11"/>
        <v>93.82837708160201</v>
      </c>
      <c r="K75" s="31">
        <f>SUM(K7:K74)</f>
        <v>1634064</v>
      </c>
      <c r="L75" s="33">
        <f t="shared" si="12"/>
        <v>43.05523132190192</v>
      </c>
      <c r="M75" s="31">
        <f>SUM(M7:M74)</f>
        <v>21997</v>
      </c>
      <c r="N75" s="33">
        <f t="shared" si="13"/>
        <v>0.5795892470477757</v>
      </c>
      <c r="O75" s="31">
        <f>SUM(O7:O74)</f>
        <v>1904983</v>
      </c>
      <c r="P75" s="31">
        <f>SUM(P7:P74)</f>
        <v>474555</v>
      </c>
      <c r="Q75" s="33">
        <f t="shared" si="14"/>
        <v>50.193556512652314</v>
      </c>
      <c r="R75" s="31">
        <f>COUNTIF(R7:R74,"○")</f>
        <v>63</v>
      </c>
      <c r="S75" s="31">
        <f>COUNTIF(S7:S74,"○")</f>
        <v>4</v>
      </c>
      <c r="T75" s="31">
        <f>COUNTIF(T7:T74,"○")</f>
        <v>0</v>
      </c>
      <c r="U75" s="31">
        <f>COUNTIF(U7:U74,"○")</f>
        <v>1</v>
      </c>
    </row>
  </sheetData>
  <mergeCells count="19">
    <mergeCell ref="A75:C75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7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139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0" t="s">
        <v>161</v>
      </c>
      <c r="B2" s="65" t="s">
        <v>140</v>
      </c>
      <c r="C2" s="68" t="s">
        <v>141</v>
      </c>
      <c r="D2" s="14" t="s">
        <v>162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142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3"/>
      <c r="B3" s="61"/>
      <c r="C3" s="87"/>
      <c r="D3" s="26" t="s">
        <v>163</v>
      </c>
      <c r="E3" s="59" t="s">
        <v>164</v>
      </c>
      <c r="F3" s="89"/>
      <c r="G3" s="90"/>
      <c r="H3" s="86" t="s">
        <v>165</v>
      </c>
      <c r="I3" s="57"/>
      <c r="J3" s="58"/>
      <c r="K3" s="59" t="s">
        <v>166</v>
      </c>
      <c r="L3" s="57"/>
      <c r="M3" s="58"/>
      <c r="N3" s="26" t="s">
        <v>163</v>
      </c>
      <c r="O3" s="17" t="s">
        <v>167</v>
      </c>
      <c r="P3" s="24"/>
      <c r="Q3" s="24"/>
      <c r="R3" s="24"/>
      <c r="S3" s="24"/>
      <c r="T3" s="25"/>
      <c r="U3" s="17" t="s">
        <v>168</v>
      </c>
      <c r="V3" s="24"/>
      <c r="W3" s="24"/>
      <c r="X3" s="24"/>
      <c r="Y3" s="24"/>
      <c r="Z3" s="25"/>
      <c r="AA3" s="17" t="s">
        <v>169</v>
      </c>
      <c r="AB3" s="24"/>
      <c r="AC3" s="25"/>
    </row>
    <row r="4" spans="1:29" s="30" customFormat="1" ht="22.5" customHeight="1">
      <c r="A4" s="63"/>
      <c r="B4" s="61"/>
      <c r="C4" s="87"/>
      <c r="D4" s="27"/>
      <c r="E4" s="26" t="s">
        <v>163</v>
      </c>
      <c r="F4" s="18" t="s">
        <v>143</v>
      </c>
      <c r="G4" s="18" t="s">
        <v>144</v>
      </c>
      <c r="H4" s="26" t="s">
        <v>163</v>
      </c>
      <c r="I4" s="18" t="s">
        <v>143</v>
      </c>
      <c r="J4" s="18" t="s">
        <v>144</v>
      </c>
      <c r="K4" s="26" t="s">
        <v>163</v>
      </c>
      <c r="L4" s="18" t="s">
        <v>143</v>
      </c>
      <c r="M4" s="18" t="s">
        <v>144</v>
      </c>
      <c r="N4" s="27"/>
      <c r="O4" s="26" t="s">
        <v>163</v>
      </c>
      <c r="P4" s="18" t="s">
        <v>145</v>
      </c>
      <c r="Q4" s="18" t="s">
        <v>146</v>
      </c>
      <c r="R4" s="18" t="s">
        <v>147</v>
      </c>
      <c r="S4" s="18" t="s">
        <v>148</v>
      </c>
      <c r="T4" s="18" t="s">
        <v>149</v>
      </c>
      <c r="U4" s="26" t="s">
        <v>163</v>
      </c>
      <c r="V4" s="18" t="s">
        <v>145</v>
      </c>
      <c r="W4" s="18" t="s">
        <v>146</v>
      </c>
      <c r="X4" s="18" t="s">
        <v>147</v>
      </c>
      <c r="Y4" s="18" t="s">
        <v>148</v>
      </c>
      <c r="Z4" s="18" t="s">
        <v>149</v>
      </c>
      <c r="AA4" s="26" t="s">
        <v>163</v>
      </c>
      <c r="AB4" s="18" t="s">
        <v>143</v>
      </c>
      <c r="AC4" s="18" t="s">
        <v>144</v>
      </c>
    </row>
    <row r="5" spans="1:29" s="30" customFormat="1" ht="22.5" customHeight="1">
      <c r="A5" s="63"/>
      <c r="B5" s="61"/>
      <c r="C5" s="87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4"/>
      <c r="B6" s="56"/>
      <c r="C6" s="88"/>
      <c r="D6" s="19" t="s">
        <v>150</v>
      </c>
      <c r="E6" s="19" t="s">
        <v>150</v>
      </c>
      <c r="F6" s="19" t="s">
        <v>150</v>
      </c>
      <c r="G6" s="19" t="s">
        <v>150</v>
      </c>
      <c r="H6" s="19" t="s">
        <v>150</v>
      </c>
      <c r="I6" s="19" t="s">
        <v>150</v>
      </c>
      <c r="J6" s="19" t="s">
        <v>150</v>
      </c>
      <c r="K6" s="19" t="s">
        <v>150</v>
      </c>
      <c r="L6" s="19" t="s">
        <v>150</v>
      </c>
      <c r="M6" s="19" t="s">
        <v>150</v>
      </c>
      <c r="N6" s="19" t="s">
        <v>150</v>
      </c>
      <c r="O6" s="19" t="s">
        <v>150</v>
      </c>
      <c r="P6" s="19" t="s">
        <v>150</v>
      </c>
      <c r="Q6" s="19" t="s">
        <v>150</v>
      </c>
      <c r="R6" s="19" t="s">
        <v>150</v>
      </c>
      <c r="S6" s="19" t="s">
        <v>150</v>
      </c>
      <c r="T6" s="19" t="s">
        <v>150</v>
      </c>
      <c r="U6" s="19" t="s">
        <v>150</v>
      </c>
      <c r="V6" s="19" t="s">
        <v>150</v>
      </c>
      <c r="W6" s="19" t="s">
        <v>150</v>
      </c>
      <c r="X6" s="19" t="s">
        <v>150</v>
      </c>
      <c r="Y6" s="19" t="s">
        <v>150</v>
      </c>
      <c r="Z6" s="19" t="s">
        <v>150</v>
      </c>
      <c r="AA6" s="19" t="s">
        <v>150</v>
      </c>
      <c r="AB6" s="19" t="s">
        <v>150</v>
      </c>
      <c r="AC6" s="19" t="s">
        <v>150</v>
      </c>
    </row>
    <row r="7" spans="1:29" ht="13.5">
      <c r="A7" s="54" t="s">
        <v>0</v>
      </c>
      <c r="B7" s="54" t="s">
        <v>1</v>
      </c>
      <c r="C7" s="55" t="s">
        <v>2</v>
      </c>
      <c r="D7" s="31">
        <f aca="true" t="shared" si="0" ref="D7:D70">E7+H7+K7</f>
        <v>133503</v>
      </c>
      <c r="E7" s="31">
        <f aca="true" t="shared" si="1" ref="E7:E70">F7+G7</f>
        <v>0</v>
      </c>
      <c r="F7" s="31">
        <v>0</v>
      </c>
      <c r="G7" s="31">
        <v>0</v>
      </c>
      <c r="H7" s="31">
        <f aca="true" t="shared" si="2" ref="H7:H70">I7+J7</f>
        <v>0</v>
      </c>
      <c r="I7" s="31">
        <v>0</v>
      </c>
      <c r="J7" s="31">
        <v>0</v>
      </c>
      <c r="K7" s="31">
        <f aca="true" t="shared" si="3" ref="K7:K70">L7+M7</f>
        <v>133503</v>
      </c>
      <c r="L7" s="31">
        <v>16959</v>
      </c>
      <c r="M7" s="31">
        <v>116544</v>
      </c>
      <c r="N7" s="31">
        <f aca="true" t="shared" si="4" ref="N7:N70">O7+U7+AA7</f>
        <v>134220</v>
      </c>
      <c r="O7" s="31">
        <f aca="true" t="shared" si="5" ref="O7:O70">SUM(P7:T7)</f>
        <v>16959</v>
      </c>
      <c r="P7" s="31">
        <v>16959</v>
      </c>
      <c r="Q7" s="31">
        <v>0</v>
      </c>
      <c r="R7" s="31">
        <v>0</v>
      </c>
      <c r="S7" s="31">
        <v>0</v>
      </c>
      <c r="T7" s="31">
        <v>0</v>
      </c>
      <c r="U7" s="31">
        <f aca="true" t="shared" si="6" ref="U7:U70">SUM(V7:Z7)</f>
        <v>116544</v>
      </c>
      <c r="V7" s="31">
        <v>116544</v>
      </c>
      <c r="W7" s="31">
        <v>0</v>
      </c>
      <c r="X7" s="31">
        <v>0</v>
      </c>
      <c r="Y7" s="31">
        <v>0</v>
      </c>
      <c r="Z7" s="31">
        <v>0</v>
      </c>
      <c r="AA7" s="31">
        <f aca="true" t="shared" si="7" ref="AA7:AA70">AB7+AC7</f>
        <v>717</v>
      </c>
      <c r="AB7" s="31">
        <v>717</v>
      </c>
      <c r="AC7" s="31">
        <v>0</v>
      </c>
    </row>
    <row r="8" spans="1:29" ht="13.5">
      <c r="A8" s="54" t="s">
        <v>0</v>
      </c>
      <c r="B8" s="54" t="s">
        <v>3</v>
      </c>
      <c r="C8" s="55" t="s">
        <v>4</v>
      </c>
      <c r="D8" s="31">
        <f t="shared" si="0"/>
        <v>80050</v>
      </c>
      <c r="E8" s="31">
        <f t="shared" si="1"/>
        <v>0</v>
      </c>
      <c r="F8" s="31">
        <v>0</v>
      </c>
      <c r="G8" s="31">
        <v>0</v>
      </c>
      <c r="H8" s="31">
        <f t="shared" si="2"/>
        <v>0</v>
      </c>
      <c r="I8" s="31">
        <v>0</v>
      </c>
      <c r="J8" s="31">
        <v>0</v>
      </c>
      <c r="K8" s="31">
        <f t="shared" si="3"/>
        <v>80050</v>
      </c>
      <c r="L8" s="31">
        <v>18707</v>
      </c>
      <c r="M8" s="31">
        <v>61343</v>
      </c>
      <c r="N8" s="31">
        <f t="shared" si="4"/>
        <v>80050</v>
      </c>
      <c r="O8" s="31">
        <f t="shared" si="5"/>
        <v>18707</v>
      </c>
      <c r="P8" s="31">
        <v>18707</v>
      </c>
      <c r="Q8" s="31">
        <v>0</v>
      </c>
      <c r="R8" s="31">
        <v>0</v>
      </c>
      <c r="S8" s="31">
        <v>0</v>
      </c>
      <c r="T8" s="31">
        <v>0</v>
      </c>
      <c r="U8" s="31">
        <f t="shared" si="6"/>
        <v>61343</v>
      </c>
      <c r="V8" s="31">
        <v>61343</v>
      </c>
      <c r="W8" s="31">
        <v>0</v>
      </c>
      <c r="X8" s="31">
        <v>0</v>
      </c>
      <c r="Y8" s="31">
        <v>0</v>
      </c>
      <c r="Z8" s="31">
        <v>0</v>
      </c>
      <c r="AA8" s="31">
        <f t="shared" si="7"/>
        <v>0</v>
      </c>
      <c r="AB8" s="31">
        <v>0</v>
      </c>
      <c r="AC8" s="31">
        <v>0</v>
      </c>
    </row>
    <row r="9" spans="1:29" ht="13.5">
      <c r="A9" s="54" t="s">
        <v>0</v>
      </c>
      <c r="B9" s="54" t="s">
        <v>5</v>
      </c>
      <c r="C9" s="55" t="s">
        <v>6</v>
      </c>
      <c r="D9" s="31">
        <f t="shared" si="0"/>
        <v>48352</v>
      </c>
      <c r="E9" s="31">
        <f t="shared" si="1"/>
        <v>0</v>
      </c>
      <c r="F9" s="31">
        <v>0</v>
      </c>
      <c r="G9" s="31">
        <v>0</v>
      </c>
      <c r="H9" s="31">
        <f t="shared" si="2"/>
        <v>0</v>
      </c>
      <c r="I9" s="31">
        <v>0</v>
      </c>
      <c r="J9" s="31">
        <v>0</v>
      </c>
      <c r="K9" s="31">
        <f t="shared" si="3"/>
        <v>48352</v>
      </c>
      <c r="L9" s="31">
        <v>6817</v>
      </c>
      <c r="M9" s="31">
        <v>41535</v>
      </c>
      <c r="N9" s="31">
        <f t="shared" si="4"/>
        <v>48352</v>
      </c>
      <c r="O9" s="31">
        <f t="shared" si="5"/>
        <v>6817</v>
      </c>
      <c r="P9" s="31">
        <v>6817</v>
      </c>
      <c r="Q9" s="31">
        <v>0</v>
      </c>
      <c r="R9" s="31">
        <v>0</v>
      </c>
      <c r="S9" s="31">
        <v>0</v>
      </c>
      <c r="T9" s="31">
        <v>0</v>
      </c>
      <c r="U9" s="31">
        <f t="shared" si="6"/>
        <v>41535</v>
      </c>
      <c r="V9" s="31">
        <v>41535</v>
      </c>
      <c r="W9" s="31">
        <v>0</v>
      </c>
      <c r="X9" s="31">
        <v>0</v>
      </c>
      <c r="Y9" s="31">
        <v>0</v>
      </c>
      <c r="Z9" s="31">
        <v>0</v>
      </c>
      <c r="AA9" s="31">
        <f t="shared" si="7"/>
        <v>0</v>
      </c>
      <c r="AB9" s="31">
        <v>0</v>
      </c>
      <c r="AC9" s="31">
        <v>0</v>
      </c>
    </row>
    <row r="10" spans="1:29" ht="13.5">
      <c r="A10" s="54" t="s">
        <v>0</v>
      </c>
      <c r="B10" s="54" t="s">
        <v>7</v>
      </c>
      <c r="C10" s="55" t="s">
        <v>8</v>
      </c>
      <c r="D10" s="31">
        <f t="shared" si="0"/>
        <v>9346</v>
      </c>
      <c r="E10" s="31">
        <f t="shared" si="1"/>
        <v>0</v>
      </c>
      <c r="F10" s="31">
        <v>0</v>
      </c>
      <c r="G10" s="31">
        <v>0</v>
      </c>
      <c r="H10" s="31">
        <f t="shared" si="2"/>
        <v>0</v>
      </c>
      <c r="I10" s="31">
        <v>0</v>
      </c>
      <c r="J10" s="31">
        <v>0</v>
      </c>
      <c r="K10" s="31">
        <f t="shared" si="3"/>
        <v>9346</v>
      </c>
      <c r="L10" s="31">
        <v>570</v>
      </c>
      <c r="M10" s="31">
        <v>8776</v>
      </c>
      <c r="N10" s="31">
        <f t="shared" si="4"/>
        <v>9346</v>
      </c>
      <c r="O10" s="31">
        <f t="shared" si="5"/>
        <v>570</v>
      </c>
      <c r="P10" s="31">
        <v>570</v>
      </c>
      <c r="Q10" s="31">
        <v>0</v>
      </c>
      <c r="R10" s="31">
        <v>0</v>
      </c>
      <c r="S10" s="31">
        <v>0</v>
      </c>
      <c r="T10" s="31">
        <v>0</v>
      </c>
      <c r="U10" s="31">
        <f t="shared" si="6"/>
        <v>8776</v>
      </c>
      <c r="V10" s="31">
        <v>8463</v>
      </c>
      <c r="W10" s="31">
        <v>0</v>
      </c>
      <c r="X10" s="31">
        <v>313</v>
      </c>
      <c r="Y10" s="31">
        <v>0</v>
      </c>
      <c r="Z10" s="31">
        <v>0</v>
      </c>
      <c r="AA10" s="31">
        <f t="shared" si="7"/>
        <v>0</v>
      </c>
      <c r="AB10" s="31">
        <v>0</v>
      </c>
      <c r="AC10" s="31">
        <v>0</v>
      </c>
    </row>
    <row r="11" spans="1:29" ht="13.5">
      <c r="A11" s="54" t="s">
        <v>0</v>
      </c>
      <c r="B11" s="54" t="s">
        <v>9</v>
      </c>
      <c r="C11" s="55" t="s">
        <v>10</v>
      </c>
      <c r="D11" s="31">
        <f t="shared" si="0"/>
        <v>19441</v>
      </c>
      <c r="E11" s="31">
        <f t="shared" si="1"/>
        <v>0</v>
      </c>
      <c r="F11" s="31">
        <v>0</v>
      </c>
      <c r="G11" s="31">
        <v>0</v>
      </c>
      <c r="H11" s="31">
        <f t="shared" si="2"/>
        <v>0</v>
      </c>
      <c r="I11" s="31">
        <v>0</v>
      </c>
      <c r="J11" s="31">
        <v>0</v>
      </c>
      <c r="K11" s="31">
        <f t="shared" si="3"/>
        <v>19441</v>
      </c>
      <c r="L11" s="31">
        <v>992</v>
      </c>
      <c r="M11" s="31">
        <v>18449</v>
      </c>
      <c r="N11" s="31">
        <f t="shared" si="4"/>
        <v>19441</v>
      </c>
      <c r="O11" s="31">
        <f t="shared" si="5"/>
        <v>992</v>
      </c>
      <c r="P11" s="31">
        <v>992</v>
      </c>
      <c r="Q11" s="31">
        <v>0</v>
      </c>
      <c r="R11" s="31">
        <v>0</v>
      </c>
      <c r="S11" s="31">
        <v>0</v>
      </c>
      <c r="T11" s="31">
        <v>0</v>
      </c>
      <c r="U11" s="31">
        <f t="shared" si="6"/>
        <v>18449</v>
      </c>
      <c r="V11" s="31">
        <v>18449</v>
      </c>
      <c r="W11" s="31">
        <v>0</v>
      </c>
      <c r="X11" s="31">
        <v>0</v>
      </c>
      <c r="Y11" s="31">
        <v>0</v>
      </c>
      <c r="Z11" s="31">
        <v>0</v>
      </c>
      <c r="AA11" s="31">
        <f t="shared" si="7"/>
        <v>0</v>
      </c>
      <c r="AB11" s="31">
        <v>0</v>
      </c>
      <c r="AC11" s="31">
        <v>0</v>
      </c>
    </row>
    <row r="12" spans="1:29" ht="13.5">
      <c r="A12" s="54" t="s">
        <v>0</v>
      </c>
      <c r="B12" s="54" t="s">
        <v>11</v>
      </c>
      <c r="C12" s="55" t="s">
        <v>12</v>
      </c>
      <c r="D12" s="31">
        <f t="shared" si="0"/>
        <v>39745</v>
      </c>
      <c r="E12" s="31">
        <f t="shared" si="1"/>
        <v>0</v>
      </c>
      <c r="F12" s="31">
        <v>0</v>
      </c>
      <c r="G12" s="31">
        <v>0</v>
      </c>
      <c r="H12" s="31">
        <f t="shared" si="2"/>
        <v>0</v>
      </c>
      <c r="I12" s="31">
        <v>0</v>
      </c>
      <c r="J12" s="31">
        <v>0</v>
      </c>
      <c r="K12" s="31">
        <f t="shared" si="3"/>
        <v>39745</v>
      </c>
      <c r="L12" s="31">
        <v>6789</v>
      </c>
      <c r="M12" s="31">
        <v>32956</v>
      </c>
      <c r="N12" s="31">
        <f t="shared" si="4"/>
        <v>39745</v>
      </c>
      <c r="O12" s="31">
        <f t="shared" si="5"/>
        <v>6789</v>
      </c>
      <c r="P12" s="31">
        <v>6789</v>
      </c>
      <c r="Q12" s="31">
        <v>0</v>
      </c>
      <c r="R12" s="31">
        <v>0</v>
      </c>
      <c r="S12" s="31">
        <v>0</v>
      </c>
      <c r="T12" s="31">
        <v>0</v>
      </c>
      <c r="U12" s="31">
        <f t="shared" si="6"/>
        <v>32956</v>
      </c>
      <c r="V12" s="31">
        <v>32956</v>
      </c>
      <c r="W12" s="31">
        <v>0</v>
      </c>
      <c r="X12" s="31">
        <v>0</v>
      </c>
      <c r="Y12" s="31">
        <v>0</v>
      </c>
      <c r="Z12" s="31">
        <v>0</v>
      </c>
      <c r="AA12" s="31">
        <f t="shared" si="7"/>
        <v>0</v>
      </c>
      <c r="AB12" s="31">
        <v>0</v>
      </c>
      <c r="AC12" s="31">
        <v>0</v>
      </c>
    </row>
    <row r="13" spans="1:29" ht="13.5">
      <c r="A13" s="54" t="s">
        <v>0</v>
      </c>
      <c r="B13" s="54" t="s">
        <v>13</v>
      </c>
      <c r="C13" s="55" t="s">
        <v>14</v>
      </c>
      <c r="D13" s="31">
        <f t="shared" si="0"/>
        <v>30413</v>
      </c>
      <c r="E13" s="31">
        <f t="shared" si="1"/>
        <v>0</v>
      </c>
      <c r="F13" s="31">
        <v>0</v>
      </c>
      <c r="G13" s="31">
        <v>0</v>
      </c>
      <c r="H13" s="31">
        <f t="shared" si="2"/>
        <v>0</v>
      </c>
      <c r="I13" s="31">
        <v>0</v>
      </c>
      <c r="J13" s="31">
        <v>0</v>
      </c>
      <c r="K13" s="31">
        <f t="shared" si="3"/>
        <v>30413</v>
      </c>
      <c r="L13" s="31">
        <v>63</v>
      </c>
      <c r="M13" s="31">
        <v>30350</v>
      </c>
      <c r="N13" s="31">
        <f t="shared" si="4"/>
        <v>30413</v>
      </c>
      <c r="O13" s="31">
        <f t="shared" si="5"/>
        <v>63</v>
      </c>
      <c r="P13" s="31">
        <v>63</v>
      </c>
      <c r="Q13" s="31">
        <v>0</v>
      </c>
      <c r="R13" s="31">
        <v>0</v>
      </c>
      <c r="S13" s="31">
        <v>0</v>
      </c>
      <c r="T13" s="31">
        <v>0</v>
      </c>
      <c r="U13" s="31">
        <f t="shared" si="6"/>
        <v>30350</v>
      </c>
      <c r="V13" s="31">
        <v>30350</v>
      </c>
      <c r="W13" s="31">
        <v>0</v>
      </c>
      <c r="X13" s="31">
        <v>0</v>
      </c>
      <c r="Y13" s="31">
        <v>0</v>
      </c>
      <c r="Z13" s="31">
        <v>0</v>
      </c>
      <c r="AA13" s="31">
        <f t="shared" si="7"/>
        <v>0</v>
      </c>
      <c r="AB13" s="31">
        <v>0</v>
      </c>
      <c r="AC13" s="31">
        <v>0</v>
      </c>
    </row>
    <row r="14" spans="1:29" ht="13.5">
      <c r="A14" s="54" t="s">
        <v>0</v>
      </c>
      <c r="B14" s="54" t="s">
        <v>15</v>
      </c>
      <c r="C14" s="55" t="s">
        <v>16</v>
      </c>
      <c r="D14" s="31">
        <f t="shared" si="0"/>
        <v>32345</v>
      </c>
      <c r="E14" s="31">
        <f t="shared" si="1"/>
        <v>0</v>
      </c>
      <c r="F14" s="31">
        <v>0</v>
      </c>
      <c r="G14" s="31">
        <v>0</v>
      </c>
      <c r="H14" s="31">
        <f t="shared" si="2"/>
        <v>0</v>
      </c>
      <c r="I14" s="31">
        <v>0</v>
      </c>
      <c r="J14" s="31">
        <v>0</v>
      </c>
      <c r="K14" s="31">
        <f t="shared" si="3"/>
        <v>32345</v>
      </c>
      <c r="L14" s="31">
        <v>3687</v>
      </c>
      <c r="M14" s="31">
        <v>28658</v>
      </c>
      <c r="N14" s="31">
        <f t="shared" si="4"/>
        <v>32345</v>
      </c>
      <c r="O14" s="31">
        <f t="shared" si="5"/>
        <v>3687</v>
      </c>
      <c r="P14" s="31">
        <v>3687</v>
      </c>
      <c r="Q14" s="31">
        <v>0</v>
      </c>
      <c r="R14" s="31">
        <v>0</v>
      </c>
      <c r="S14" s="31">
        <v>0</v>
      </c>
      <c r="T14" s="31">
        <v>0</v>
      </c>
      <c r="U14" s="31">
        <f t="shared" si="6"/>
        <v>28658</v>
      </c>
      <c r="V14" s="31">
        <v>28658</v>
      </c>
      <c r="W14" s="31">
        <v>0</v>
      </c>
      <c r="X14" s="31">
        <v>0</v>
      </c>
      <c r="Y14" s="31">
        <v>0</v>
      </c>
      <c r="Z14" s="31">
        <v>0</v>
      </c>
      <c r="AA14" s="31">
        <f t="shared" si="7"/>
        <v>0</v>
      </c>
      <c r="AB14" s="31">
        <v>0</v>
      </c>
      <c r="AC14" s="31">
        <v>0</v>
      </c>
    </row>
    <row r="15" spans="1:29" ht="13.5">
      <c r="A15" s="54" t="s">
        <v>0</v>
      </c>
      <c r="B15" s="54" t="s">
        <v>17</v>
      </c>
      <c r="C15" s="55" t="s">
        <v>18</v>
      </c>
      <c r="D15" s="31">
        <f t="shared" si="0"/>
        <v>58618</v>
      </c>
      <c r="E15" s="31">
        <f t="shared" si="1"/>
        <v>0</v>
      </c>
      <c r="F15" s="31">
        <v>0</v>
      </c>
      <c r="G15" s="31">
        <v>0</v>
      </c>
      <c r="H15" s="31">
        <f t="shared" si="2"/>
        <v>0</v>
      </c>
      <c r="I15" s="31">
        <v>0</v>
      </c>
      <c r="J15" s="31">
        <v>0</v>
      </c>
      <c r="K15" s="31">
        <f t="shared" si="3"/>
        <v>58618</v>
      </c>
      <c r="L15" s="31">
        <v>6689</v>
      </c>
      <c r="M15" s="31">
        <v>51929</v>
      </c>
      <c r="N15" s="31">
        <f t="shared" si="4"/>
        <v>58618</v>
      </c>
      <c r="O15" s="31">
        <f t="shared" si="5"/>
        <v>6689</v>
      </c>
      <c r="P15" s="31">
        <v>6689</v>
      </c>
      <c r="Q15" s="31">
        <v>0</v>
      </c>
      <c r="R15" s="31">
        <v>0</v>
      </c>
      <c r="S15" s="31">
        <v>0</v>
      </c>
      <c r="T15" s="31">
        <v>0</v>
      </c>
      <c r="U15" s="31">
        <f t="shared" si="6"/>
        <v>51929</v>
      </c>
      <c r="V15" s="31">
        <v>51929</v>
      </c>
      <c r="W15" s="31">
        <v>0</v>
      </c>
      <c r="X15" s="31">
        <v>0</v>
      </c>
      <c r="Y15" s="31">
        <v>0</v>
      </c>
      <c r="Z15" s="31">
        <v>0</v>
      </c>
      <c r="AA15" s="31">
        <f t="shared" si="7"/>
        <v>0</v>
      </c>
      <c r="AB15" s="31">
        <v>0</v>
      </c>
      <c r="AC15" s="31">
        <v>0</v>
      </c>
    </row>
    <row r="16" spans="1:29" ht="13.5">
      <c r="A16" s="54" t="s">
        <v>0</v>
      </c>
      <c r="B16" s="54" t="s">
        <v>19</v>
      </c>
      <c r="C16" s="55" t="s">
        <v>20</v>
      </c>
      <c r="D16" s="31">
        <f t="shared" si="0"/>
        <v>23597</v>
      </c>
      <c r="E16" s="31">
        <f t="shared" si="1"/>
        <v>226</v>
      </c>
      <c r="F16" s="31">
        <v>226</v>
      </c>
      <c r="G16" s="31">
        <v>0</v>
      </c>
      <c r="H16" s="31">
        <f t="shared" si="2"/>
        <v>0</v>
      </c>
      <c r="I16" s="31">
        <v>0</v>
      </c>
      <c r="J16" s="31">
        <v>0</v>
      </c>
      <c r="K16" s="31">
        <f t="shared" si="3"/>
        <v>23371</v>
      </c>
      <c r="L16" s="31">
        <v>5325</v>
      </c>
      <c r="M16" s="31">
        <v>18046</v>
      </c>
      <c r="N16" s="31">
        <f t="shared" si="4"/>
        <v>23597</v>
      </c>
      <c r="O16" s="31">
        <f t="shared" si="5"/>
        <v>5551</v>
      </c>
      <c r="P16" s="31">
        <v>5551</v>
      </c>
      <c r="Q16" s="31">
        <v>0</v>
      </c>
      <c r="R16" s="31">
        <v>0</v>
      </c>
      <c r="S16" s="31">
        <v>0</v>
      </c>
      <c r="T16" s="31">
        <v>0</v>
      </c>
      <c r="U16" s="31">
        <f t="shared" si="6"/>
        <v>18046</v>
      </c>
      <c r="V16" s="31">
        <v>18046</v>
      </c>
      <c r="W16" s="31">
        <v>0</v>
      </c>
      <c r="X16" s="31">
        <v>0</v>
      </c>
      <c r="Y16" s="31">
        <v>0</v>
      </c>
      <c r="Z16" s="31">
        <v>0</v>
      </c>
      <c r="AA16" s="31">
        <f t="shared" si="7"/>
        <v>0</v>
      </c>
      <c r="AB16" s="31">
        <v>0</v>
      </c>
      <c r="AC16" s="31">
        <v>0</v>
      </c>
    </row>
    <row r="17" spans="1:29" ht="13.5">
      <c r="A17" s="54" t="s">
        <v>0</v>
      </c>
      <c r="B17" s="54" t="s">
        <v>21</v>
      </c>
      <c r="C17" s="55" t="s">
        <v>22</v>
      </c>
      <c r="D17" s="31">
        <f t="shared" si="0"/>
        <v>32716</v>
      </c>
      <c r="E17" s="31">
        <f t="shared" si="1"/>
        <v>32716</v>
      </c>
      <c r="F17" s="31">
        <v>4518</v>
      </c>
      <c r="G17" s="31">
        <v>28198</v>
      </c>
      <c r="H17" s="31">
        <f t="shared" si="2"/>
        <v>0</v>
      </c>
      <c r="I17" s="31">
        <v>0</v>
      </c>
      <c r="J17" s="31">
        <v>0</v>
      </c>
      <c r="K17" s="31">
        <f t="shared" si="3"/>
        <v>0</v>
      </c>
      <c r="L17" s="31">
        <v>0</v>
      </c>
      <c r="M17" s="31">
        <v>0</v>
      </c>
      <c r="N17" s="31">
        <f t="shared" si="4"/>
        <v>32716</v>
      </c>
      <c r="O17" s="31">
        <f t="shared" si="5"/>
        <v>4518</v>
      </c>
      <c r="P17" s="31">
        <v>4518</v>
      </c>
      <c r="Q17" s="31">
        <v>0</v>
      </c>
      <c r="R17" s="31">
        <v>0</v>
      </c>
      <c r="S17" s="31">
        <v>0</v>
      </c>
      <c r="T17" s="31">
        <v>0</v>
      </c>
      <c r="U17" s="31">
        <f t="shared" si="6"/>
        <v>28198</v>
      </c>
      <c r="V17" s="31">
        <v>28198</v>
      </c>
      <c r="W17" s="31">
        <v>0</v>
      </c>
      <c r="X17" s="31">
        <v>0</v>
      </c>
      <c r="Y17" s="31">
        <v>0</v>
      </c>
      <c r="Z17" s="31">
        <v>0</v>
      </c>
      <c r="AA17" s="31">
        <f t="shared" si="7"/>
        <v>0</v>
      </c>
      <c r="AB17" s="31">
        <v>0</v>
      </c>
      <c r="AC17" s="31">
        <v>0</v>
      </c>
    </row>
    <row r="18" spans="1:29" ht="13.5">
      <c r="A18" s="54" t="s">
        <v>0</v>
      </c>
      <c r="B18" s="54" t="s">
        <v>23</v>
      </c>
      <c r="C18" s="55" t="s">
        <v>24</v>
      </c>
      <c r="D18" s="31">
        <f t="shared" si="0"/>
        <v>38963</v>
      </c>
      <c r="E18" s="31">
        <f t="shared" si="1"/>
        <v>0</v>
      </c>
      <c r="F18" s="31">
        <v>0</v>
      </c>
      <c r="G18" s="31">
        <v>0</v>
      </c>
      <c r="H18" s="31">
        <f t="shared" si="2"/>
        <v>0</v>
      </c>
      <c r="I18" s="31">
        <v>0</v>
      </c>
      <c r="J18" s="31">
        <v>0</v>
      </c>
      <c r="K18" s="31">
        <f t="shared" si="3"/>
        <v>38963</v>
      </c>
      <c r="L18" s="31">
        <v>3940</v>
      </c>
      <c r="M18" s="31">
        <v>35023</v>
      </c>
      <c r="N18" s="31">
        <f t="shared" si="4"/>
        <v>39001</v>
      </c>
      <c r="O18" s="31">
        <f t="shared" si="5"/>
        <v>3940</v>
      </c>
      <c r="P18" s="31">
        <v>3940</v>
      </c>
      <c r="Q18" s="31">
        <v>0</v>
      </c>
      <c r="R18" s="31">
        <v>0</v>
      </c>
      <c r="S18" s="31">
        <v>0</v>
      </c>
      <c r="T18" s="31">
        <v>0</v>
      </c>
      <c r="U18" s="31">
        <f t="shared" si="6"/>
        <v>35023</v>
      </c>
      <c r="V18" s="31">
        <v>35023</v>
      </c>
      <c r="W18" s="31">
        <v>0</v>
      </c>
      <c r="X18" s="31">
        <v>0</v>
      </c>
      <c r="Y18" s="31">
        <v>0</v>
      </c>
      <c r="Z18" s="31">
        <v>0</v>
      </c>
      <c r="AA18" s="31">
        <f t="shared" si="7"/>
        <v>38</v>
      </c>
      <c r="AB18" s="31">
        <v>38</v>
      </c>
      <c r="AC18" s="31">
        <v>0</v>
      </c>
    </row>
    <row r="19" spans="1:29" ht="13.5">
      <c r="A19" s="54" t="s">
        <v>0</v>
      </c>
      <c r="B19" s="54" t="s">
        <v>25</v>
      </c>
      <c r="C19" s="55" t="s">
        <v>26</v>
      </c>
      <c r="D19" s="31">
        <f t="shared" si="0"/>
        <v>37681</v>
      </c>
      <c r="E19" s="31">
        <f t="shared" si="1"/>
        <v>0</v>
      </c>
      <c r="F19" s="31">
        <v>0</v>
      </c>
      <c r="G19" s="31">
        <v>0</v>
      </c>
      <c r="H19" s="31">
        <f t="shared" si="2"/>
        <v>3675</v>
      </c>
      <c r="I19" s="31">
        <v>3675</v>
      </c>
      <c r="J19" s="31">
        <v>0</v>
      </c>
      <c r="K19" s="31">
        <f t="shared" si="3"/>
        <v>34006</v>
      </c>
      <c r="L19" s="31">
        <v>1329</v>
      </c>
      <c r="M19" s="31">
        <v>32677</v>
      </c>
      <c r="N19" s="31">
        <f t="shared" si="4"/>
        <v>37681</v>
      </c>
      <c r="O19" s="31">
        <f t="shared" si="5"/>
        <v>5004</v>
      </c>
      <c r="P19" s="31">
        <v>5004</v>
      </c>
      <c r="Q19" s="31">
        <v>0</v>
      </c>
      <c r="R19" s="31">
        <v>0</v>
      </c>
      <c r="S19" s="31">
        <v>0</v>
      </c>
      <c r="T19" s="31">
        <v>0</v>
      </c>
      <c r="U19" s="31">
        <f t="shared" si="6"/>
        <v>32677</v>
      </c>
      <c r="V19" s="31">
        <v>32677</v>
      </c>
      <c r="W19" s="31">
        <v>0</v>
      </c>
      <c r="X19" s="31">
        <v>0</v>
      </c>
      <c r="Y19" s="31">
        <v>0</v>
      </c>
      <c r="Z19" s="31">
        <v>0</v>
      </c>
      <c r="AA19" s="31">
        <f t="shared" si="7"/>
        <v>0</v>
      </c>
      <c r="AB19" s="31">
        <v>0</v>
      </c>
      <c r="AC19" s="31">
        <v>0</v>
      </c>
    </row>
    <row r="20" spans="1:29" ht="13.5">
      <c r="A20" s="54" t="s">
        <v>0</v>
      </c>
      <c r="B20" s="54" t="s">
        <v>27</v>
      </c>
      <c r="C20" s="55" t="s">
        <v>28</v>
      </c>
      <c r="D20" s="31">
        <f t="shared" si="0"/>
        <v>31226</v>
      </c>
      <c r="E20" s="31">
        <f t="shared" si="1"/>
        <v>0</v>
      </c>
      <c r="F20" s="31">
        <v>0</v>
      </c>
      <c r="G20" s="31">
        <v>0</v>
      </c>
      <c r="H20" s="31">
        <f t="shared" si="2"/>
        <v>0</v>
      </c>
      <c r="I20" s="31">
        <v>0</v>
      </c>
      <c r="J20" s="31">
        <v>0</v>
      </c>
      <c r="K20" s="31">
        <f t="shared" si="3"/>
        <v>31226</v>
      </c>
      <c r="L20" s="31">
        <v>4063</v>
      </c>
      <c r="M20" s="31">
        <v>27163</v>
      </c>
      <c r="N20" s="31">
        <f t="shared" si="4"/>
        <v>31226</v>
      </c>
      <c r="O20" s="31">
        <f t="shared" si="5"/>
        <v>4063</v>
      </c>
      <c r="P20" s="31">
        <v>4063</v>
      </c>
      <c r="Q20" s="31">
        <v>0</v>
      </c>
      <c r="R20" s="31">
        <v>0</v>
      </c>
      <c r="S20" s="31">
        <v>0</v>
      </c>
      <c r="T20" s="31">
        <v>0</v>
      </c>
      <c r="U20" s="31">
        <f t="shared" si="6"/>
        <v>27163</v>
      </c>
      <c r="V20" s="31">
        <v>27163</v>
      </c>
      <c r="W20" s="31">
        <v>0</v>
      </c>
      <c r="X20" s="31">
        <v>0</v>
      </c>
      <c r="Y20" s="31">
        <v>0</v>
      </c>
      <c r="Z20" s="31">
        <v>0</v>
      </c>
      <c r="AA20" s="31">
        <f t="shared" si="7"/>
        <v>0</v>
      </c>
      <c r="AB20" s="31">
        <v>0</v>
      </c>
      <c r="AC20" s="31">
        <v>0</v>
      </c>
    </row>
    <row r="21" spans="1:29" ht="13.5">
      <c r="A21" s="54" t="s">
        <v>0</v>
      </c>
      <c r="B21" s="54" t="s">
        <v>29</v>
      </c>
      <c r="C21" s="55" t="s">
        <v>30</v>
      </c>
      <c r="D21" s="31">
        <f t="shared" si="0"/>
        <v>32830</v>
      </c>
      <c r="E21" s="31">
        <f t="shared" si="1"/>
        <v>0</v>
      </c>
      <c r="F21" s="31">
        <v>0</v>
      </c>
      <c r="G21" s="31">
        <v>0</v>
      </c>
      <c r="H21" s="31">
        <f t="shared" si="2"/>
        <v>0</v>
      </c>
      <c r="I21" s="31">
        <v>0</v>
      </c>
      <c r="J21" s="31">
        <v>0</v>
      </c>
      <c r="K21" s="31">
        <f t="shared" si="3"/>
        <v>32830</v>
      </c>
      <c r="L21" s="31">
        <v>2377</v>
      </c>
      <c r="M21" s="31">
        <v>30453</v>
      </c>
      <c r="N21" s="31">
        <f t="shared" si="4"/>
        <v>32830</v>
      </c>
      <c r="O21" s="31">
        <f t="shared" si="5"/>
        <v>2377</v>
      </c>
      <c r="P21" s="31">
        <v>2377</v>
      </c>
      <c r="Q21" s="31">
        <v>0</v>
      </c>
      <c r="R21" s="31">
        <v>0</v>
      </c>
      <c r="S21" s="31">
        <v>0</v>
      </c>
      <c r="T21" s="31">
        <v>0</v>
      </c>
      <c r="U21" s="31">
        <f t="shared" si="6"/>
        <v>30453</v>
      </c>
      <c r="V21" s="31">
        <v>30453</v>
      </c>
      <c r="W21" s="31">
        <v>0</v>
      </c>
      <c r="X21" s="31">
        <v>0</v>
      </c>
      <c r="Y21" s="31">
        <v>0</v>
      </c>
      <c r="Z21" s="31">
        <v>0</v>
      </c>
      <c r="AA21" s="31">
        <f t="shared" si="7"/>
        <v>0</v>
      </c>
      <c r="AB21" s="31">
        <v>0</v>
      </c>
      <c r="AC21" s="31">
        <v>0</v>
      </c>
    </row>
    <row r="22" spans="1:29" ht="13.5">
      <c r="A22" s="54" t="s">
        <v>0</v>
      </c>
      <c r="B22" s="54" t="s">
        <v>31</v>
      </c>
      <c r="C22" s="55" t="s">
        <v>32</v>
      </c>
      <c r="D22" s="31">
        <f t="shared" si="0"/>
        <v>7058</v>
      </c>
      <c r="E22" s="31">
        <f t="shared" si="1"/>
        <v>0</v>
      </c>
      <c r="F22" s="31">
        <v>0</v>
      </c>
      <c r="G22" s="31">
        <v>0</v>
      </c>
      <c r="H22" s="31">
        <f t="shared" si="2"/>
        <v>0</v>
      </c>
      <c r="I22" s="31">
        <v>0</v>
      </c>
      <c r="J22" s="31">
        <v>0</v>
      </c>
      <c r="K22" s="31">
        <f t="shared" si="3"/>
        <v>7058</v>
      </c>
      <c r="L22" s="31">
        <v>1416</v>
      </c>
      <c r="M22" s="31">
        <v>5642</v>
      </c>
      <c r="N22" s="31">
        <f t="shared" si="4"/>
        <v>7112</v>
      </c>
      <c r="O22" s="31">
        <f t="shared" si="5"/>
        <v>1416</v>
      </c>
      <c r="P22" s="31">
        <v>1416</v>
      </c>
      <c r="Q22" s="31">
        <v>0</v>
      </c>
      <c r="R22" s="31">
        <v>0</v>
      </c>
      <c r="S22" s="31">
        <v>0</v>
      </c>
      <c r="T22" s="31">
        <v>0</v>
      </c>
      <c r="U22" s="31">
        <f t="shared" si="6"/>
        <v>5642</v>
      </c>
      <c r="V22" s="31">
        <v>5642</v>
      </c>
      <c r="W22" s="31">
        <v>0</v>
      </c>
      <c r="X22" s="31">
        <v>0</v>
      </c>
      <c r="Y22" s="31">
        <v>0</v>
      </c>
      <c r="Z22" s="31">
        <v>0</v>
      </c>
      <c r="AA22" s="31">
        <f t="shared" si="7"/>
        <v>54</v>
      </c>
      <c r="AB22" s="31">
        <v>54</v>
      </c>
      <c r="AC22" s="31">
        <v>0</v>
      </c>
    </row>
    <row r="23" spans="1:29" ht="13.5">
      <c r="A23" s="54" t="s">
        <v>0</v>
      </c>
      <c r="B23" s="54" t="s">
        <v>33</v>
      </c>
      <c r="C23" s="55" t="s">
        <v>34</v>
      </c>
      <c r="D23" s="31">
        <f t="shared" si="0"/>
        <v>23971</v>
      </c>
      <c r="E23" s="31">
        <f t="shared" si="1"/>
        <v>0</v>
      </c>
      <c r="F23" s="31">
        <v>0</v>
      </c>
      <c r="G23" s="31">
        <v>0</v>
      </c>
      <c r="H23" s="31">
        <f t="shared" si="2"/>
        <v>0</v>
      </c>
      <c r="I23" s="31">
        <v>0</v>
      </c>
      <c r="J23" s="31">
        <v>0</v>
      </c>
      <c r="K23" s="31">
        <f t="shared" si="3"/>
        <v>23971</v>
      </c>
      <c r="L23" s="31">
        <v>8240</v>
      </c>
      <c r="M23" s="31">
        <v>15731</v>
      </c>
      <c r="N23" s="31">
        <f t="shared" si="4"/>
        <v>23971</v>
      </c>
      <c r="O23" s="31">
        <f t="shared" si="5"/>
        <v>8240</v>
      </c>
      <c r="P23" s="31">
        <v>8240</v>
      </c>
      <c r="Q23" s="31">
        <v>0</v>
      </c>
      <c r="R23" s="31">
        <v>0</v>
      </c>
      <c r="S23" s="31">
        <v>0</v>
      </c>
      <c r="T23" s="31">
        <v>0</v>
      </c>
      <c r="U23" s="31">
        <f t="shared" si="6"/>
        <v>15731</v>
      </c>
      <c r="V23" s="31">
        <v>15731</v>
      </c>
      <c r="W23" s="31">
        <v>0</v>
      </c>
      <c r="X23" s="31">
        <v>0</v>
      </c>
      <c r="Y23" s="31">
        <v>0</v>
      </c>
      <c r="Z23" s="31">
        <v>0</v>
      </c>
      <c r="AA23" s="31">
        <f t="shared" si="7"/>
        <v>0</v>
      </c>
      <c r="AB23" s="31">
        <v>0</v>
      </c>
      <c r="AC23" s="31">
        <v>0</v>
      </c>
    </row>
    <row r="24" spans="1:29" ht="13.5">
      <c r="A24" s="54" t="s">
        <v>0</v>
      </c>
      <c r="B24" s="54" t="s">
        <v>35</v>
      </c>
      <c r="C24" s="55" t="s">
        <v>36</v>
      </c>
      <c r="D24" s="31">
        <f t="shared" si="0"/>
        <v>8351</v>
      </c>
      <c r="E24" s="31">
        <f t="shared" si="1"/>
        <v>0</v>
      </c>
      <c r="F24" s="31">
        <v>0</v>
      </c>
      <c r="G24" s="31">
        <v>0</v>
      </c>
      <c r="H24" s="31">
        <f t="shared" si="2"/>
        <v>0</v>
      </c>
      <c r="I24" s="31">
        <v>0</v>
      </c>
      <c r="J24" s="31">
        <v>0</v>
      </c>
      <c r="K24" s="31">
        <f t="shared" si="3"/>
        <v>8351</v>
      </c>
      <c r="L24" s="31">
        <v>248</v>
      </c>
      <c r="M24" s="31">
        <v>8103</v>
      </c>
      <c r="N24" s="31">
        <f t="shared" si="4"/>
        <v>8400</v>
      </c>
      <c r="O24" s="31">
        <f t="shared" si="5"/>
        <v>248</v>
      </c>
      <c r="P24" s="31">
        <v>248</v>
      </c>
      <c r="Q24" s="31">
        <v>0</v>
      </c>
      <c r="R24" s="31">
        <v>0</v>
      </c>
      <c r="S24" s="31">
        <v>0</v>
      </c>
      <c r="T24" s="31">
        <v>0</v>
      </c>
      <c r="U24" s="31">
        <f t="shared" si="6"/>
        <v>8103</v>
      </c>
      <c r="V24" s="31">
        <v>8103</v>
      </c>
      <c r="W24" s="31">
        <v>0</v>
      </c>
      <c r="X24" s="31">
        <v>0</v>
      </c>
      <c r="Y24" s="31">
        <v>0</v>
      </c>
      <c r="Z24" s="31">
        <v>0</v>
      </c>
      <c r="AA24" s="31">
        <f t="shared" si="7"/>
        <v>49</v>
      </c>
      <c r="AB24" s="31">
        <v>49</v>
      </c>
      <c r="AC24" s="31">
        <v>0</v>
      </c>
    </row>
    <row r="25" spans="1:29" ht="13.5">
      <c r="A25" s="54" t="s">
        <v>0</v>
      </c>
      <c r="B25" s="54" t="s">
        <v>37</v>
      </c>
      <c r="C25" s="55" t="s">
        <v>38</v>
      </c>
      <c r="D25" s="31">
        <f t="shared" si="0"/>
        <v>14272</v>
      </c>
      <c r="E25" s="31">
        <f t="shared" si="1"/>
        <v>0</v>
      </c>
      <c r="F25" s="31">
        <v>0</v>
      </c>
      <c r="G25" s="31">
        <v>0</v>
      </c>
      <c r="H25" s="31">
        <f t="shared" si="2"/>
        <v>0</v>
      </c>
      <c r="I25" s="31">
        <v>0</v>
      </c>
      <c r="J25" s="31">
        <v>0</v>
      </c>
      <c r="K25" s="31">
        <f t="shared" si="3"/>
        <v>14272</v>
      </c>
      <c r="L25" s="31">
        <v>995</v>
      </c>
      <c r="M25" s="31">
        <v>13277</v>
      </c>
      <c r="N25" s="31">
        <f t="shared" si="4"/>
        <v>14272</v>
      </c>
      <c r="O25" s="31">
        <f t="shared" si="5"/>
        <v>995</v>
      </c>
      <c r="P25" s="31">
        <v>995</v>
      </c>
      <c r="Q25" s="31">
        <v>0</v>
      </c>
      <c r="R25" s="31">
        <v>0</v>
      </c>
      <c r="S25" s="31">
        <v>0</v>
      </c>
      <c r="T25" s="31">
        <v>0</v>
      </c>
      <c r="U25" s="31">
        <f t="shared" si="6"/>
        <v>13277</v>
      </c>
      <c r="V25" s="31">
        <v>13277</v>
      </c>
      <c r="W25" s="31">
        <v>0</v>
      </c>
      <c r="X25" s="31">
        <v>0</v>
      </c>
      <c r="Y25" s="31">
        <v>0</v>
      </c>
      <c r="Z25" s="31">
        <v>0</v>
      </c>
      <c r="AA25" s="31">
        <f t="shared" si="7"/>
        <v>0</v>
      </c>
      <c r="AB25" s="31">
        <v>0</v>
      </c>
      <c r="AC25" s="31">
        <v>0</v>
      </c>
    </row>
    <row r="26" spans="1:29" ht="13.5">
      <c r="A26" s="54" t="s">
        <v>0</v>
      </c>
      <c r="B26" s="54" t="s">
        <v>39</v>
      </c>
      <c r="C26" s="55" t="s">
        <v>40</v>
      </c>
      <c r="D26" s="31">
        <f t="shared" si="0"/>
        <v>23252</v>
      </c>
      <c r="E26" s="31">
        <f t="shared" si="1"/>
        <v>0</v>
      </c>
      <c r="F26" s="31">
        <v>0</v>
      </c>
      <c r="G26" s="31">
        <v>0</v>
      </c>
      <c r="H26" s="31">
        <f t="shared" si="2"/>
        <v>3285</v>
      </c>
      <c r="I26" s="31">
        <v>3285</v>
      </c>
      <c r="J26" s="31">
        <v>0</v>
      </c>
      <c r="K26" s="31">
        <f t="shared" si="3"/>
        <v>19967</v>
      </c>
      <c r="L26" s="31">
        <v>0</v>
      </c>
      <c r="M26" s="31">
        <v>19967</v>
      </c>
      <c r="N26" s="31">
        <f t="shared" si="4"/>
        <v>23252</v>
      </c>
      <c r="O26" s="31">
        <f t="shared" si="5"/>
        <v>3285</v>
      </c>
      <c r="P26" s="31">
        <v>3285</v>
      </c>
      <c r="Q26" s="31">
        <v>0</v>
      </c>
      <c r="R26" s="31">
        <v>0</v>
      </c>
      <c r="S26" s="31">
        <v>0</v>
      </c>
      <c r="T26" s="31">
        <v>0</v>
      </c>
      <c r="U26" s="31">
        <f t="shared" si="6"/>
        <v>19967</v>
      </c>
      <c r="V26" s="31">
        <v>19967</v>
      </c>
      <c r="W26" s="31">
        <v>0</v>
      </c>
      <c r="X26" s="31">
        <v>0</v>
      </c>
      <c r="Y26" s="31">
        <v>0</v>
      </c>
      <c r="Z26" s="31">
        <v>0</v>
      </c>
      <c r="AA26" s="31">
        <f t="shared" si="7"/>
        <v>0</v>
      </c>
      <c r="AB26" s="31">
        <v>0</v>
      </c>
      <c r="AC26" s="31">
        <v>0</v>
      </c>
    </row>
    <row r="27" spans="1:29" ht="13.5">
      <c r="A27" s="54" t="s">
        <v>0</v>
      </c>
      <c r="B27" s="54" t="s">
        <v>151</v>
      </c>
      <c r="C27" s="55" t="s">
        <v>152</v>
      </c>
      <c r="D27" s="31">
        <f t="shared" si="0"/>
        <v>10013</v>
      </c>
      <c r="E27" s="31">
        <f t="shared" si="1"/>
        <v>0</v>
      </c>
      <c r="F27" s="31">
        <v>0</v>
      </c>
      <c r="G27" s="31">
        <v>0</v>
      </c>
      <c r="H27" s="31">
        <f t="shared" si="2"/>
        <v>0</v>
      </c>
      <c r="I27" s="31">
        <v>0</v>
      </c>
      <c r="J27" s="31">
        <v>0</v>
      </c>
      <c r="K27" s="31">
        <f t="shared" si="3"/>
        <v>10013</v>
      </c>
      <c r="L27" s="31">
        <v>404</v>
      </c>
      <c r="M27" s="31">
        <v>9609</v>
      </c>
      <c r="N27" s="31">
        <f t="shared" si="4"/>
        <v>10013</v>
      </c>
      <c r="O27" s="31">
        <f t="shared" si="5"/>
        <v>404</v>
      </c>
      <c r="P27" s="31">
        <v>404</v>
      </c>
      <c r="Q27" s="31">
        <v>0</v>
      </c>
      <c r="R27" s="31">
        <v>0</v>
      </c>
      <c r="S27" s="31">
        <v>0</v>
      </c>
      <c r="T27" s="31">
        <v>0</v>
      </c>
      <c r="U27" s="31">
        <f t="shared" si="6"/>
        <v>9609</v>
      </c>
      <c r="V27" s="31">
        <v>9609</v>
      </c>
      <c r="W27" s="31">
        <v>0</v>
      </c>
      <c r="X27" s="31">
        <v>0</v>
      </c>
      <c r="Y27" s="31">
        <v>0</v>
      </c>
      <c r="Z27" s="31">
        <v>0</v>
      </c>
      <c r="AA27" s="31">
        <f t="shared" si="7"/>
        <v>0</v>
      </c>
      <c r="AB27" s="31">
        <v>0</v>
      </c>
      <c r="AC27" s="31">
        <v>0</v>
      </c>
    </row>
    <row r="28" spans="1:29" ht="13.5">
      <c r="A28" s="54" t="s">
        <v>0</v>
      </c>
      <c r="B28" s="54" t="s">
        <v>153</v>
      </c>
      <c r="C28" s="55" t="s">
        <v>154</v>
      </c>
      <c r="D28" s="31">
        <f t="shared" si="0"/>
        <v>16754</v>
      </c>
      <c r="E28" s="31">
        <f t="shared" si="1"/>
        <v>0</v>
      </c>
      <c r="F28" s="31">
        <v>0</v>
      </c>
      <c r="G28" s="31">
        <v>0</v>
      </c>
      <c r="H28" s="31">
        <f t="shared" si="2"/>
        <v>0</v>
      </c>
      <c r="I28" s="31">
        <v>0</v>
      </c>
      <c r="J28" s="31">
        <v>0</v>
      </c>
      <c r="K28" s="31">
        <f t="shared" si="3"/>
        <v>16754</v>
      </c>
      <c r="L28" s="31">
        <v>2602</v>
      </c>
      <c r="M28" s="31">
        <v>14152</v>
      </c>
      <c r="N28" s="31">
        <f t="shared" si="4"/>
        <v>16754</v>
      </c>
      <c r="O28" s="31">
        <f t="shared" si="5"/>
        <v>2602</v>
      </c>
      <c r="P28" s="31">
        <v>2602</v>
      </c>
      <c r="Q28" s="31">
        <v>0</v>
      </c>
      <c r="R28" s="31">
        <v>0</v>
      </c>
      <c r="S28" s="31">
        <v>0</v>
      </c>
      <c r="T28" s="31">
        <v>0</v>
      </c>
      <c r="U28" s="31">
        <f t="shared" si="6"/>
        <v>14152</v>
      </c>
      <c r="V28" s="31">
        <v>14152</v>
      </c>
      <c r="W28" s="31">
        <v>0</v>
      </c>
      <c r="X28" s="31">
        <v>0</v>
      </c>
      <c r="Y28" s="31">
        <v>0</v>
      </c>
      <c r="Z28" s="31">
        <v>0</v>
      </c>
      <c r="AA28" s="31">
        <f t="shared" si="7"/>
        <v>0</v>
      </c>
      <c r="AB28" s="31">
        <v>0</v>
      </c>
      <c r="AC28" s="31">
        <v>0</v>
      </c>
    </row>
    <row r="29" spans="1:29" ht="13.5">
      <c r="A29" s="54" t="s">
        <v>0</v>
      </c>
      <c r="B29" s="54" t="s">
        <v>155</v>
      </c>
      <c r="C29" s="55" t="s">
        <v>156</v>
      </c>
      <c r="D29" s="31">
        <f t="shared" si="0"/>
        <v>24849</v>
      </c>
      <c r="E29" s="31">
        <f t="shared" si="1"/>
        <v>0</v>
      </c>
      <c r="F29" s="31">
        <v>0</v>
      </c>
      <c r="G29" s="31">
        <v>0</v>
      </c>
      <c r="H29" s="31">
        <f t="shared" si="2"/>
        <v>17039</v>
      </c>
      <c r="I29" s="31">
        <v>1327</v>
      </c>
      <c r="J29" s="31">
        <v>15712</v>
      </c>
      <c r="K29" s="31">
        <f t="shared" si="3"/>
        <v>7810</v>
      </c>
      <c r="L29" s="31">
        <v>943</v>
      </c>
      <c r="M29" s="31">
        <v>6867</v>
      </c>
      <c r="N29" s="31">
        <f t="shared" si="4"/>
        <v>24849</v>
      </c>
      <c r="O29" s="31">
        <f t="shared" si="5"/>
        <v>2270</v>
      </c>
      <c r="P29" s="31">
        <v>2270</v>
      </c>
      <c r="Q29" s="31">
        <v>0</v>
      </c>
      <c r="R29" s="31">
        <v>0</v>
      </c>
      <c r="S29" s="31">
        <v>0</v>
      </c>
      <c r="T29" s="31">
        <v>0</v>
      </c>
      <c r="U29" s="31">
        <f t="shared" si="6"/>
        <v>22579</v>
      </c>
      <c r="V29" s="31">
        <v>22579</v>
      </c>
      <c r="W29" s="31">
        <v>0</v>
      </c>
      <c r="X29" s="31">
        <v>0</v>
      </c>
      <c r="Y29" s="31">
        <v>0</v>
      </c>
      <c r="Z29" s="31">
        <v>0</v>
      </c>
      <c r="AA29" s="31">
        <f t="shared" si="7"/>
        <v>0</v>
      </c>
      <c r="AB29" s="31">
        <v>0</v>
      </c>
      <c r="AC29" s="31">
        <v>0</v>
      </c>
    </row>
    <row r="30" spans="1:29" ht="13.5">
      <c r="A30" s="54" t="s">
        <v>0</v>
      </c>
      <c r="B30" s="54" t="s">
        <v>41</v>
      </c>
      <c r="C30" s="55" t="s">
        <v>42</v>
      </c>
      <c r="D30" s="31">
        <f t="shared" si="0"/>
        <v>6956</v>
      </c>
      <c r="E30" s="31">
        <f t="shared" si="1"/>
        <v>0</v>
      </c>
      <c r="F30" s="31">
        <v>0</v>
      </c>
      <c r="G30" s="31">
        <v>0</v>
      </c>
      <c r="H30" s="31">
        <f t="shared" si="2"/>
        <v>0</v>
      </c>
      <c r="I30" s="31">
        <v>0</v>
      </c>
      <c r="J30" s="31">
        <v>0</v>
      </c>
      <c r="K30" s="31">
        <f t="shared" si="3"/>
        <v>6956</v>
      </c>
      <c r="L30" s="31">
        <v>140</v>
      </c>
      <c r="M30" s="31">
        <v>6816</v>
      </c>
      <c r="N30" s="31">
        <f t="shared" si="4"/>
        <v>6956</v>
      </c>
      <c r="O30" s="31">
        <f t="shared" si="5"/>
        <v>140</v>
      </c>
      <c r="P30" s="31">
        <v>140</v>
      </c>
      <c r="Q30" s="31">
        <v>0</v>
      </c>
      <c r="R30" s="31">
        <v>0</v>
      </c>
      <c r="S30" s="31">
        <v>0</v>
      </c>
      <c r="T30" s="31">
        <v>0</v>
      </c>
      <c r="U30" s="31">
        <f t="shared" si="6"/>
        <v>6816</v>
      </c>
      <c r="V30" s="31">
        <v>6816</v>
      </c>
      <c r="W30" s="31">
        <v>0</v>
      </c>
      <c r="X30" s="31">
        <v>0</v>
      </c>
      <c r="Y30" s="31">
        <v>0</v>
      </c>
      <c r="Z30" s="31">
        <v>0</v>
      </c>
      <c r="AA30" s="31">
        <f t="shared" si="7"/>
        <v>0</v>
      </c>
      <c r="AB30" s="31">
        <v>0</v>
      </c>
      <c r="AC30" s="31">
        <v>0</v>
      </c>
    </row>
    <row r="31" spans="1:29" ht="13.5">
      <c r="A31" s="54" t="s">
        <v>0</v>
      </c>
      <c r="B31" s="54" t="s">
        <v>43</v>
      </c>
      <c r="C31" s="55" t="s">
        <v>44</v>
      </c>
      <c r="D31" s="31">
        <f t="shared" si="0"/>
        <v>4908</v>
      </c>
      <c r="E31" s="31">
        <f t="shared" si="1"/>
        <v>0</v>
      </c>
      <c r="F31" s="31">
        <v>0</v>
      </c>
      <c r="G31" s="31">
        <v>0</v>
      </c>
      <c r="H31" s="31">
        <f t="shared" si="2"/>
        <v>0</v>
      </c>
      <c r="I31" s="31">
        <v>0</v>
      </c>
      <c r="J31" s="31">
        <v>0</v>
      </c>
      <c r="K31" s="31">
        <f t="shared" si="3"/>
        <v>4908</v>
      </c>
      <c r="L31" s="31">
        <v>211</v>
      </c>
      <c r="M31" s="31">
        <v>4697</v>
      </c>
      <c r="N31" s="31">
        <f t="shared" si="4"/>
        <v>4908</v>
      </c>
      <c r="O31" s="31">
        <f t="shared" si="5"/>
        <v>211</v>
      </c>
      <c r="P31" s="31">
        <v>211</v>
      </c>
      <c r="Q31" s="31">
        <v>0</v>
      </c>
      <c r="R31" s="31">
        <v>0</v>
      </c>
      <c r="S31" s="31">
        <v>0</v>
      </c>
      <c r="T31" s="31">
        <v>0</v>
      </c>
      <c r="U31" s="31">
        <f t="shared" si="6"/>
        <v>4697</v>
      </c>
      <c r="V31" s="31">
        <v>4697</v>
      </c>
      <c r="W31" s="31">
        <v>0</v>
      </c>
      <c r="X31" s="31">
        <v>0</v>
      </c>
      <c r="Y31" s="31">
        <v>0</v>
      </c>
      <c r="Z31" s="31">
        <v>0</v>
      </c>
      <c r="AA31" s="31">
        <f t="shared" si="7"/>
        <v>0</v>
      </c>
      <c r="AB31" s="31">
        <v>0</v>
      </c>
      <c r="AC31" s="31">
        <v>0</v>
      </c>
    </row>
    <row r="32" spans="1:29" ht="13.5">
      <c r="A32" s="54" t="s">
        <v>0</v>
      </c>
      <c r="B32" s="54" t="s">
        <v>45</v>
      </c>
      <c r="C32" s="55" t="s">
        <v>46</v>
      </c>
      <c r="D32" s="31">
        <f t="shared" si="0"/>
        <v>4035</v>
      </c>
      <c r="E32" s="31">
        <f t="shared" si="1"/>
        <v>0</v>
      </c>
      <c r="F32" s="31">
        <v>0</v>
      </c>
      <c r="G32" s="31">
        <v>0</v>
      </c>
      <c r="H32" s="31">
        <f t="shared" si="2"/>
        <v>0</v>
      </c>
      <c r="I32" s="31">
        <v>0</v>
      </c>
      <c r="J32" s="31">
        <v>0</v>
      </c>
      <c r="K32" s="31">
        <f t="shared" si="3"/>
        <v>4035</v>
      </c>
      <c r="L32" s="31">
        <v>331</v>
      </c>
      <c r="M32" s="31">
        <v>3704</v>
      </c>
      <c r="N32" s="31">
        <f t="shared" si="4"/>
        <v>4035</v>
      </c>
      <c r="O32" s="31">
        <f t="shared" si="5"/>
        <v>331</v>
      </c>
      <c r="P32" s="31">
        <v>331</v>
      </c>
      <c r="Q32" s="31">
        <v>0</v>
      </c>
      <c r="R32" s="31">
        <v>0</v>
      </c>
      <c r="S32" s="31">
        <v>0</v>
      </c>
      <c r="T32" s="31">
        <v>0</v>
      </c>
      <c r="U32" s="31">
        <f t="shared" si="6"/>
        <v>3704</v>
      </c>
      <c r="V32" s="31">
        <v>3704</v>
      </c>
      <c r="W32" s="31">
        <v>0</v>
      </c>
      <c r="X32" s="31">
        <v>0</v>
      </c>
      <c r="Y32" s="31">
        <v>0</v>
      </c>
      <c r="Z32" s="31">
        <v>0</v>
      </c>
      <c r="AA32" s="31">
        <f t="shared" si="7"/>
        <v>0</v>
      </c>
      <c r="AB32" s="31">
        <v>0</v>
      </c>
      <c r="AC32" s="31">
        <v>0</v>
      </c>
    </row>
    <row r="33" spans="1:29" ht="13.5">
      <c r="A33" s="54" t="s">
        <v>0</v>
      </c>
      <c r="B33" s="54" t="s">
        <v>47</v>
      </c>
      <c r="C33" s="55" t="s">
        <v>48</v>
      </c>
      <c r="D33" s="31">
        <f t="shared" si="0"/>
        <v>4522</v>
      </c>
      <c r="E33" s="31">
        <f t="shared" si="1"/>
        <v>0</v>
      </c>
      <c r="F33" s="31">
        <v>0</v>
      </c>
      <c r="G33" s="31">
        <v>0</v>
      </c>
      <c r="H33" s="31">
        <f t="shared" si="2"/>
        <v>0</v>
      </c>
      <c r="I33" s="31">
        <v>0</v>
      </c>
      <c r="J33" s="31">
        <v>0</v>
      </c>
      <c r="K33" s="31">
        <f t="shared" si="3"/>
        <v>4522</v>
      </c>
      <c r="L33" s="31">
        <v>323</v>
      </c>
      <c r="M33" s="31">
        <v>4199</v>
      </c>
      <c r="N33" s="31">
        <f t="shared" si="4"/>
        <v>4522</v>
      </c>
      <c r="O33" s="31">
        <f t="shared" si="5"/>
        <v>323</v>
      </c>
      <c r="P33" s="31">
        <v>0</v>
      </c>
      <c r="Q33" s="31">
        <v>0</v>
      </c>
      <c r="R33" s="31">
        <v>323</v>
      </c>
      <c r="S33" s="31">
        <v>0</v>
      </c>
      <c r="T33" s="31">
        <v>0</v>
      </c>
      <c r="U33" s="31">
        <f t="shared" si="6"/>
        <v>4199</v>
      </c>
      <c r="V33" s="31">
        <v>0</v>
      </c>
      <c r="W33" s="31">
        <v>0</v>
      </c>
      <c r="X33" s="31">
        <v>4199</v>
      </c>
      <c r="Y33" s="31">
        <v>0</v>
      </c>
      <c r="Z33" s="31">
        <v>0</v>
      </c>
      <c r="AA33" s="31">
        <f t="shared" si="7"/>
        <v>0</v>
      </c>
      <c r="AB33" s="31">
        <v>0</v>
      </c>
      <c r="AC33" s="31">
        <v>0</v>
      </c>
    </row>
    <row r="34" spans="1:29" ht="13.5">
      <c r="A34" s="54" t="s">
        <v>0</v>
      </c>
      <c r="B34" s="54" t="s">
        <v>49</v>
      </c>
      <c r="C34" s="55" t="s">
        <v>50</v>
      </c>
      <c r="D34" s="31">
        <f t="shared" si="0"/>
        <v>6206</v>
      </c>
      <c r="E34" s="31">
        <f t="shared" si="1"/>
        <v>0</v>
      </c>
      <c r="F34" s="31">
        <v>0</v>
      </c>
      <c r="G34" s="31">
        <v>0</v>
      </c>
      <c r="H34" s="31">
        <f t="shared" si="2"/>
        <v>0</v>
      </c>
      <c r="I34" s="31">
        <v>0</v>
      </c>
      <c r="J34" s="31">
        <v>0</v>
      </c>
      <c r="K34" s="31">
        <f t="shared" si="3"/>
        <v>6206</v>
      </c>
      <c r="L34" s="31">
        <v>465</v>
      </c>
      <c r="M34" s="31">
        <v>5741</v>
      </c>
      <c r="N34" s="31">
        <f t="shared" si="4"/>
        <v>6206</v>
      </c>
      <c r="O34" s="31">
        <f t="shared" si="5"/>
        <v>465</v>
      </c>
      <c r="P34" s="31">
        <v>0</v>
      </c>
      <c r="Q34" s="31">
        <v>0</v>
      </c>
      <c r="R34" s="31">
        <v>465</v>
      </c>
      <c r="S34" s="31">
        <v>0</v>
      </c>
      <c r="T34" s="31">
        <v>0</v>
      </c>
      <c r="U34" s="31">
        <f t="shared" si="6"/>
        <v>5741</v>
      </c>
      <c r="V34" s="31">
        <v>0</v>
      </c>
      <c r="W34" s="31">
        <v>0</v>
      </c>
      <c r="X34" s="31">
        <v>5741</v>
      </c>
      <c r="Y34" s="31">
        <v>0</v>
      </c>
      <c r="Z34" s="31">
        <v>0</v>
      </c>
      <c r="AA34" s="31">
        <f t="shared" si="7"/>
        <v>0</v>
      </c>
      <c r="AB34" s="31">
        <v>0</v>
      </c>
      <c r="AC34" s="31">
        <v>0</v>
      </c>
    </row>
    <row r="35" spans="1:29" ht="13.5">
      <c r="A35" s="54" t="s">
        <v>0</v>
      </c>
      <c r="B35" s="54" t="s">
        <v>51</v>
      </c>
      <c r="C35" s="55" t="s">
        <v>52</v>
      </c>
      <c r="D35" s="31">
        <f t="shared" si="0"/>
        <v>2133</v>
      </c>
      <c r="E35" s="31">
        <f t="shared" si="1"/>
        <v>0</v>
      </c>
      <c r="F35" s="31">
        <v>0</v>
      </c>
      <c r="G35" s="31">
        <v>0</v>
      </c>
      <c r="H35" s="31">
        <f t="shared" si="2"/>
        <v>0</v>
      </c>
      <c r="I35" s="31">
        <v>0</v>
      </c>
      <c r="J35" s="31">
        <v>0</v>
      </c>
      <c r="K35" s="31">
        <f t="shared" si="3"/>
        <v>2133</v>
      </c>
      <c r="L35" s="31">
        <v>226</v>
      </c>
      <c r="M35" s="31">
        <v>1907</v>
      </c>
      <c r="N35" s="31">
        <f t="shared" si="4"/>
        <v>2133</v>
      </c>
      <c r="O35" s="31">
        <f t="shared" si="5"/>
        <v>226</v>
      </c>
      <c r="P35" s="31">
        <v>0</v>
      </c>
      <c r="Q35" s="31">
        <v>0</v>
      </c>
      <c r="R35" s="31">
        <v>226</v>
      </c>
      <c r="S35" s="31">
        <v>0</v>
      </c>
      <c r="T35" s="31">
        <v>0</v>
      </c>
      <c r="U35" s="31">
        <f t="shared" si="6"/>
        <v>1907</v>
      </c>
      <c r="V35" s="31">
        <v>0</v>
      </c>
      <c r="W35" s="31">
        <v>0</v>
      </c>
      <c r="X35" s="31">
        <v>1907</v>
      </c>
      <c r="Y35" s="31">
        <v>0</v>
      </c>
      <c r="Z35" s="31">
        <v>0</v>
      </c>
      <c r="AA35" s="31">
        <f t="shared" si="7"/>
        <v>0</v>
      </c>
      <c r="AB35" s="31">
        <v>0</v>
      </c>
      <c r="AC35" s="31">
        <v>0</v>
      </c>
    </row>
    <row r="36" spans="1:29" ht="13.5">
      <c r="A36" s="54" t="s">
        <v>0</v>
      </c>
      <c r="B36" s="54" t="s">
        <v>53</v>
      </c>
      <c r="C36" s="55" t="s">
        <v>54</v>
      </c>
      <c r="D36" s="31">
        <f t="shared" si="0"/>
        <v>2775</v>
      </c>
      <c r="E36" s="31">
        <f t="shared" si="1"/>
        <v>0</v>
      </c>
      <c r="F36" s="31">
        <v>0</v>
      </c>
      <c r="G36" s="31">
        <v>0</v>
      </c>
      <c r="H36" s="31">
        <f t="shared" si="2"/>
        <v>0</v>
      </c>
      <c r="I36" s="31">
        <v>0</v>
      </c>
      <c r="J36" s="31">
        <v>0</v>
      </c>
      <c r="K36" s="31">
        <f t="shared" si="3"/>
        <v>2775</v>
      </c>
      <c r="L36" s="31">
        <v>189</v>
      </c>
      <c r="M36" s="31">
        <v>2586</v>
      </c>
      <c r="N36" s="31">
        <f t="shared" si="4"/>
        <v>2775</v>
      </c>
      <c r="O36" s="31">
        <f t="shared" si="5"/>
        <v>189</v>
      </c>
      <c r="P36" s="31">
        <v>189</v>
      </c>
      <c r="Q36" s="31">
        <v>0</v>
      </c>
      <c r="R36" s="31">
        <v>0</v>
      </c>
      <c r="S36" s="31">
        <v>0</v>
      </c>
      <c r="T36" s="31">
        <v>0</v>
      </c>
      <c r="U36" s="31">
        <f t="shared" si="6"/>
        <v>2586</v>
      </c>
      <c r="V36" s="31">
        <v>2586</v>
      </c>
      <c r="W36" s="31">
        <v>0</v>
      </c>
      <c r="X36" s="31">
        <v>0</v>
      </c>
      <c r="Y36" s="31">
        <v>0</v>
      </c>
      <c r="Z36" s="31">
        <v>0</v>
      </c>
      <c r="AA36" s="31">
        <f t="shared" si="7"/>
        <v>0</v>
      </c>
      <c r="AB36" s="31">
        <v>0</v>
      </c>
      <c r="AC36" s="31">
        <v>0</v>
      </c>
    </row>
    <row r="37" spans="1:29" ht="13.5">
      <c r="A37" s="54" t="s">
        <v>0</v>
      </c>
      <c r="B37" s="54" t="s">
        <v>55</v>
      </c>
      <c r="C37" s="55" t="s">
        <v>56</v>
      </c>
      <c r="D37" s="31">
        <f t="shared" si="0"/>
        <v>2791</v>
      </c>
      <c r="E37" s="31">
        <f t="shared" si="1"/>
        <v>0</v>
      </c>
      <c r="F37" s="31">
        <v>0</v>
      </c>
      <c r="G37" s="31">
        <v>0</v>
      </c>
      <c r="H37" s="31">
        <f t="shared" si="2"/>
        <v>0</v>
      </c>
      <c r="I37" s="31">
        <v>0</v>
      </c>
      <c r="J37" s="31">
        <v>0</v>
      </c>
      <c r="K37" s="31">
        <f t="shared" si="3"/>
        <v>2791</v>
      </c>
      <c r="L37" s="31">
        <v>132</v>
      </c>
      <c r="M37" s="31">
        <v>2659</v>
      </c>
      <c r="N37" s="31">
        <f t="shared" si="4"/>
        <v>2791</v>
      </c>
      <c r="O37" s="31">
        <f t="shared" si="5"/>
        <v>132</v>
      </c>
      <c r="P37" s="31">
        <v>132</v>
      </c>
      <c r="Q37" s="31">
        <v>0</v>
      </c>
      <c r="R37" s="31">
        <v>0</v>
      </c>
      <c r="S37" s="31">
        <v>0</v>
      </c>
      <c r="T37" s="31">
        <v>0</v>
      </c>
      <c r="U37" s="31">
        <f t="shared" si="6"/>
        <v>2659</v>
      </c>
      <c r="V37" s="31">
        <v>2659</v>
      </c>
      <c r="W37" s="31">
        <v>0</v>
      </c>
      <c r="X37" s="31">
        <v>0</v>
      </c>
      <c r="Y37" s="31">
        <v>0</v>
      </c>
      <c r="Z37" s="31">
        <v>0</v>
      </c>
      <c r="AA37" s="31">
        <f t="shared" si="7"/>
        <v>0</v>
      </c>
      <c r="AB37" s="31">
        <v>0</v>
      </c>
      <c r="AC37" s="31">
        <v>0</v>
      </c>
    </row>
    <row r="38" spans="1:29" ht="13.5">
      <c r="A38" s="54" t="s">
        <v>0</v>
      </c>
      <c r="B38" s="54" t="s">
        <v>57</v>
      </c>
      <c r="C38" s="55" t="s">
        <v>58</v>
      </c>
      <c r="D38" s="31">
        <f t="shared" si="0"/>
        <v>4521</v>
      </c>
      <c r="E38" s="31">
        <f t="shared" si="1"/>
        <v>0</v>
      </c>
      <c r="F38" s="31">
        <v>0</v>
      </c>
      <c r="G38" s="31">
        <v>0</v>
      </c>
      <c r="H38" s="31">
        <f t="shared" si="2"/>
        <v>0</v>
      </c>
      <c r="I38" s="31">
        <v>0</v>
      </c>
      <c r="J38" s="31">
        <v>0</v>
      </c>
      <c r="K38" s="31">
        <f t="shared" si="3"/>
        <v>4521</v>
      </c>
      <c r="L38" s="31">
        <v>372</v>
      </c>
      <c r="M38" s="31">
        <v>4149</v>
      </c>
      <c r="N38" s="31">
        <f t="shared" si="4"/>
        <v>4521</v>
      </c>
      <c r="O38" s="31">
        <f t="shared" si="5"/>
        <v>372</v>
      </c>
      <c r="P38" s="31">
        <v>0</v>
      </c>
      <c r="Q38" s="31">
        <v>0</v>
      </c>
      <c r="R38" s="31">
        <v>0</v>
      </c>
      <c r="S38" s="31">
        <v>372</v>
      </c>
      <c r="T38" s="31">
        <v>0</v>
      </c>
      <c r="U38" s="31">
        <f t="shared" si="6"/>
        <v>4149</v>
      </c>
      <c r="V38" s="31">
        <v>0</v>
      </c>
      <c r="W38" s="31">
        <v>0</v>
      </c>
      <c r="X38" s="31">
        <v>0</v>
      </c>
      <c r="Y38" s="31">
        <v>4149</v>
      </c>
      <c r="Z38" s="31">
        <v>0</v>
      </c>
      <c r="AA38" s="31">
        <f t="shared" si="7"/>
        <v>0</v>
      </c>
      <c r="AB38" s="31">
        <v>0</v>
      </c>
      <c r="AC38" s="31">
        <v>0</v>
      </c>
    </row>
    <row r="39" spans="1:29" ht="13.5">
      <c r="A39" s="54" t="s">
        <v>0</v>
      </c>
      <c r="B39" s="54" t="s">
        <v>59</v>
      </c>
      <c r="C39" s="55" t="s">
        <v>60</v>
      </c>
      <c r="D39" s="31">
        <f t="shared" si="0"/>
        <v>3779</v>
      </c>
      <c r="E39" s="31">
        <f t="shared" si="1"/>
        <v>0</v>
      </c>
      <c r="F39" s="31">
        <v>0</v>
      </c>
      <c r="G39" s="31">
        <v>0</v>
      </c>
      <c r="H39" s="31">
        <f t="shared" si="2"/>
        <v>0</v>
      </c>
      <c r="I39" s="31">
        <v>0</v>
      </c>
      <c r="J39" s="31">
        <v>0</v>
      </c>
      <c r="K39" s="31">
        <f t="shared" si="3"/>
        <v>3779</v>
      </c>
      <c r="L39" s="31">
        <v>30</v>
      </c>
      <c r="M39" s="31">
        <v>3749</v>
      </c>
      <c r="N39" s="31">
        <f t="shared" si="4"/>
        <v>3779</v>
      </c>
      <c r="O39" s="31">
        <f t="shared" si="5"/>
        <v>30</v>
      </c>
      <c r="P39" s="31">
        <v>30</v>
      </c>
      <c r="Q39" s="31">
        <v>0</v>
      </c>
      <c r="R39" s="31">
        <v>0</v>
      </c>
      <c r="S39" s="31">
        <v>0</v>
      </c>
      <c r="T39" s="31">
        <v>0</v>
      </c>
      <c r="U39" s="31">
        <f t="shared" si="6"/>
        <v>3749</v>
      </c>
      <c r="V39" s="31">
        <v>3749</v>
      </c>
      <c r="W39" s="31">
        <v>0</v>
      </c>
      <c r="X39" s="31">
        <v>0</v>
      </c>
      <c r="Y39" s="31">
        <v>0</v>
      </c>
      <c r="Z39" s="31">
        <v>0</v>
      </c>
      <c r="AA39" s="31">
        <f t="shared" si="7"/>
        <v>0</v>
      </c>
      <c r="AB39" s="31">
        <v>0</v>
      </c>
      <c r="AC39" s="31">
        <v>0</v>
      </c>
    </row>
    <row r="40" spans="1:29" ht="13.5">
      <c r="A40" s="54" t="s">
        <v>0</v>
      </c>
      <c r="B40" s="54" t="s">
        <v>61</v>
      </c>
      <c r="C40" s="55" t="s">
        <v>62</v>
      </c>
      <c r="D40" s="31">
        <f t="shared" si="0"/>
        <v>1532</v>
      </c>
      <c r="E40" s="31">
        <f t="shared" si="1"/>
        <v>0</v>
      </c>
      <c r="F40" s="31">
        <v>0</v>
      </c>
      <c r="G40" s="31">
        <v>0</v>
      </c>
      <c r="H40" s="31">
        <f t="shared" si="2"/>
        <v>0</v>
      </c>
      <c r="I40" s="31">
        <v>0</v>
      </c>
      <c r="J40" s="31">
        <v>0</v>
      </c>
      <c r="K40" s="31">
        <f t="shared" si="3"/>
        <v>1532</v>
      </c>
      <c r="L40" s="31">
        <v>228</v>
      </c>
      <c r="M40" s="31">
        <v>1304</v>
      </c>
      <c r="N40" s="31">
        <f t="shared" si="4"/>
        <v>1532</v>
      </c>
      <c r="O40" s="31">
        <f t="shared" si="5"/>
        <v>228</v>
      </c>
      <c r="P40" s="31">
        <v>228</v>
      </c>
      <c r="Q40" s="31">
        <v>0</v>
      </c>
      <c r="R40" s="31">
        <v>0</v>
      </c>
      <c r="S40" s="31">
        <v>0</v>
      </c>
      <c r="T40" s="31">
        <v>0</v>
      </c>
      <c r="U40" s="31">
        <f t="shared" si="6"/>
        <v>1304</v>
      </c>
      <c r="V40" s="31">
        <v>1304</v>
      </c>
      <c r="W40" s="31">
        <v>0</v>
      </c>
      <c r="X40" s="31">
        <v>0</v>
      </c>
      <c r="Y40" s="31">
        <v>0</v>
      </c>
      <c r="Z40" s="31">
        <v>0</v>
      </c>
      <c r="AA40" s="31">
        <f t="shared" si="7"/>
        <v>0</v>
      </c>
      <c r="AB40" s="31">
        <v>0</v>
      </c>
      <c r="AC40" s="31">
        <v>0</v>
      </c>
    </row>
    <row r="41" spans="1:29" ht="13.5">
      <c r="A41" s="54" t="s">
        <v>0</v>
      </c>
      <c r="B41" s="54" t="s">
        <v>63</v>
      </c>
      <c r="C41" s="55" t="s">
        <v>217</v>
      </c>
      <c r="D41" s="31">
        <f t="shared" si="0"/>
        <v>5548</v>
      </c>
      <c r="E41" s="31">
        <f t="shared" si="1"/>
        <v>0</v>
      </c>
      <c r="F41" s="31">
        <v>0</v>
      </c>
      <c r="G41" s="31">
        <v>0</v>
      </c>
      <c r="H41" s="31">
        <f t="shared" si="2"/>
        <v>0</v>
      </c>
      <c r="I41" s="31">
        <v>0</v>
      </c>
      <c r="J41" s="31">
        <v>0</v>
      </c>
      <c r="K41" s="31">
        <f t="shared" si="3"/>
        <v>5548</v>
      </c>
      <c r="L41" s="31">
        <v>275</v>
      </c>
      <c r="M41" s="31">
        <v>5273</v>
      </c>
      <c r="N41" s="31">
        <f t="shared" si="4"/>
        <v>5548</v>
      </c>
      <c r="O41" s="31">
        <f t="shared" si="5"/>
        <v>275</v>
      </c>
      <c r="P41" s="31">
        <v>275</v>
      </c>
      <c r="Q41" s="31">
        <v>0</v>
      </c>
      <c r="R41" s="31">
        <v>0</v>
      </c>
      <c r="S41" s="31">
        <v>0</v>
      </c>
      <c r="T41" s="31">
        <v>0</v>
      </c>
      <c r="U41" s="31">
        <f t="shared" si="6"/>
        <v>5273</v>
      </c>
      <c r="V41" s="31">
        <v>5273</v>
      </c>
      <c r="W41" s="31">
        <v>0</v>
      </c>
      <c r="X41" s="31">
        <v>0</v>
      </c>
      <c r="Y41" s="31">
        <v>0</v>
      </c>
      <c r="Z41" s="31">
        <v>0</v>
      </c>
      <c r="AA41" s="31">
        <f t="shared" si="7"/>
        <v>0</v>
      </c>
      <c r="AB41" s="31">
        <v>0</v>
      </c>
      <c r="AC41" s="31">
        <v>0</v>
      </c>
    </row>
    <row r="42" spans="1:29" ht="13.5">
      <c r="A42" s="54" t="s">
        <v>0</v>
      </c>
      <c r="B42" s="54" t="s">
        <v>64</v>
      </c>
      <c r="C42" s="55" t="s">
        <v>65</v>
      </c>
      <c r="D42" s="31">
        <f t="shared" si="0"/>
        <v>6710</v>
      </c>
      <c r="E42" s="31">
        <f t="shared" si="1"/>
        <v>0</v>
      </c>
      <c r="F42" s="31">
        <v>0</v>
      </c>
      <c r="G42" s="31">
        <v>0</v>
      </c>
      <c r="H42" s="31">
        <f t="shared" si="2"/>
        <v>0</v>
      </c>
      <c r="I42" s="31">
        <v>0</v>
      </c>
      <c r="J42" s="31">
        <v>0</v>
      </c>
      <c r="K42" s="31">
        <f t="shared" si="3"/>
        <v>6710</v>
      </c>
      <c r="L42" s="31">
        <v>810</v>
      </c>
      <c r="M42" s="31">
        <v>5900</v>
      </c>
      <c r="N42" s="31">
        <f t="shared" si="4"/>
        <v>6710</v>
      </c>
      <c r="O42" s="31">
        <f t="shared" si="5"/>
        <v>810</v>
      </c>
      <c r="P42" s="31">
        <v>810</v>
      </c>
      <c r="Q42" s="31">
        <v>0</v>
      </c>
      <c r="R42" s="31">
        <v>0</v>
      </c>
      <c r="S42" s="31">
        <v>0</v>
      </c>
      <c r="T42" s="31">
        <v>0</v>
      </c>
      <c r="U42" s="31">
        <f t="shared" si="6"/>
        <v>5900</v>
      </c>
      <c r="V42" s="31">
        <v>5900</v>
      </c>
      <c r="W42" s="31">
        <v>0</v>
      </c>
      <c r="X42" s="31">
        <v>0</v>
      </c>
      <c r="Y42" s="31">
        <v>0</v>
      </c>
      <c r="Z42" s="31">
        <v>0</v>
      </c>
      <c r="AA42" s="31">
        <f t="shared" si="7"/>
        <v>0</v>
      </c>
      <c r="AB42" s="31">
        <v>0</v>
      </c>
      <c r="AC42" s="31">
        <v>0</v>
      </c>
    </row>
    <row r="43" spans="1:29" ht="13.5">
      <c r="A43" s="54" t="s">
        <v>0</v>
      </c>
      <c r="B43" s="54" t="s">
        <v>66</v>
      </c>
      <c r="C43" s="55" t="s">
        <v>67</v>
      </c>
      <c r="D43" s="31">
        <f t="shared" si="0"/>
        <v>9840</v>
      </c>
      <c r="E43" s="31">
        <f t="shared" si="1"/>
        <v>0</v>
      </c>
      <c r="F43" s="31">
        <v>0</v>
      </c>
      <c r="G43" s="31">
        <v>0</v>
      </c>
      <c r="H43" s="31">
        <f t="shared" si="2"/>
        <v>0</v>
      </c>
      <c r="I43" s="31">
        <v>0</v>
      </c>
      <c r="J43" s="31">
        <v>0</v>
      </c>
      <c r="K43" s="31">
        <f t="shared" si="3"/>
        <v>9840</v>
      </c>
      <c r="L43" s="31">
        <v>975</v>
      </c>
      <c r="M43" s="31">
        <v>8865</v>
      </c>
      <c r="N43" s="31">
        <f t="shared" si="4"/>
        <v>9840</v>
      </c>
      <c r="O43" s="31">
        <f t="shared" si="5"/>
        <v>975</v>
      </c>
      <c r="P43" s="31">
        <v>975</v>
      </c>
      <c r="Q43" s="31">
        <v>0</v>
      </c>
      <c r="R43" s="31">
        <v>0</v>
      </c>
      <c r="S43" s="31">
        <v>0</v>
      </c>
      <c r="T43" s="31">
        <v>0</v>
      </c>
      <c r="U43" s="31">
        <f t="shared" si="6"/>
        <v>8865</v>
      </c>
      <c r="V43" s="31">
        <v>8865</v>
      </c>
      <c r="W43" s="31">
        <v>0</v>
      </c>
      <c r="X43" s="31">
        <v>0</v>
      </c>
      <c r="Y43" s="31">
        <v>0</v>
      </c>
      <c r="Z43" s="31">
        <v>0</v>
      </c>
      <c r="AA43" s="31">
        <f t="shared" si="7"/>
        <v>0</v>
      </c>
      <c r="AB43" s="31">
        <v>0</v>
      </c>
      <c r="AC43" s="31">
        <v>0</v>
      </c>
    </row>
    <row r="44" spans="1:29" ht="13.5">
      <c r="A44" s="54" t="s">
        <v>0</v>
      </c>
      <c r="B44" s="54" t="s">
        <v>68</v>
      </c>
      <c r="C44" s="55" t="s">
        <v>69</v>
      </c>
      <c r="D44" s="31">
        <f t="shared" si="0"/>
        <v>6022</v>
      </c>
      <c r="E44" s="31">
        <f t="shared" si="1"/>
        <v>0</v>
      </c>
      <c r="F44" s="31">
        <v>0</v>
      </c>
      <c r="G44" s="31">
        <v>0</v>
      </c>
      <c r="H44" s="31">
        <f t="shared" si="2"/>
        <v>0</v>
      </c>
      <c r="I44" s="31">
        <v>0</v>
      </c>
      <c r="J44" s="31">
        <v>0</v>
      </c>
      <c r="K44" s="31">
        <f t="shared" si="3"/>
        <v>6022</v>
      </c>
      <c r="L44" s="31">
        <v>676</v>
      </c>
      <c r="M44" s="31">
        <v>5346</v>
      </c>
      <c r="N44" s="31">
        <f t="shared" si="4"/>
        <v>6022</v>
      </c>
      <c r="O44" s="31">
        <f t="shared" si="5"/>
        <v>676</v>
      </c>
      <c r="P44" s="31">
        <v>676</v>
      </c>
      <c r="Q44" s="31">
        <v>0</v>
      </c>
      <c r="R44" s="31">
        <v>0</v>
      </c>
      <c r="S44" s="31">
        <v>0</v>
      </c>
      <c r="T44" s="31">
        <v>0</v>
      </c>
      <c r="U44" s="31">
        <f t="shared" si="6"/>
        <v>5346</v>
      </c>
      <c r="V44" s="31">
        <v>5346</v>
      </c>
      <c r="W44" s="31">
        <v>0</v>
      </c>
      <c r="X44" s="31">
        <v>0</v>
      </c>
      <c r="Y44" s="31">
        <v>0</v>
      </c>
      <c r="Z44" s="31">
        <v>0</v>
      </c>
      <c r="AA44" s="31">
        <f t="shared" si="7"/>
        <v>0</v>
      </c>
      <c r="AB44" s="31">
        <v>0</v>
      </c>
      <c r="AC44" s="31">
        <v>0</v>
      </c>
    </row>
    <row r="45" spans="1:29" ht="13.5">
      <c r="A45" s="54" t="s">
        <v>0</v>
      </c>
      <c r="B45" s="54" t="s">
        <v>70</v>
      </c>
      <c r="C45" s="55" t="s">
        <v>71</v>
      </c>
      <c r="D45" s="31">
        <f t="shared" si="0"/>
        <v>12557</v>
      </c>
      <c r="E45" s="31">
        <f t="shared" si="1"/>
        <v>0</v>
      </c>
      <c r="F45" s="31">
        <v>0</v>
      </c>
      <c r="G45" s="31">
        <v>0</v>
      </c>
      <c r="H45" s="31">
        <f t="shared" si="2"/>
        <v>0</v>
      </c>
      <c r="I45" s="31">
        <v>0</v>
      </c>
      <c r="J45" s="31">
        <v>0</v>
      </c>
      <c r="K45" s="31">
        <f t="shared" si="3"/>
        <v>12557</v>
      </c>
      <c r="L45" s="31">
        <v>1640</v>
      </c>
      <c r="M45" s="31">
        <v>10917</v>
      </c>
      <c r="N45" s="31">
        <f t="shared" si="4"/>
        <v>12557</v>
      </c>
      <c r="O45" s="31">
        <f t="shared" si="5"/>
        <v>1640</v>
      </c>
      <c r="P45" s="31">
        <v>1640</v>
      </c>
      <c r="Q45" s="31">
        <v>0</v>
      </c>
      <c r="R45" s="31">
        <v>0</v>
      </c>
      <c r="S45" s="31">
        <v>0</v>
      </c>
      <c r="T45" s="31">
        <v>0</v>
      </c>
      <c r="U45" s="31">
        <f t="shared" si="6"/>
        <v>10917</v>
      </c>
      <c r="V45" s="31">
        <v>10917</v>
      </c>
      <c r="W45" s="31">
        <v>0</v>
      </c>
      <c r="X45" s="31">
        <v>0</v>
      </c>
      <c r="Y45" s="31">
        <v>0</v>
      </c>
      <c r="Z45" s="31">
        <v>0</v>
      </c>
      <c r="AA45" s="31">
        <f t="shared" si="7"/>
        <v>0</v>
      </c>
      <c r="AB45" s="31">
        <v>0</v>
      </c>
      <c r="AC45" s="31">
        <v>0</v>
      </c>
    </row>
    <row r="46" spans="1:29" ht="13.5">
      <c r="A46" s="54" t="s">
        <v>0</v>
      </c>
      <c r="B46" s="54" t="s">
        <v>72</v>
      </c>
      <c r="C46" s="55" t="s">
        <v>73</v>
      </c>
      <c r="D46" s="31">
        <f t="shared" si="0"/>
        <v>8775</v>
      </c>
      <c r="E46" s="31">
        <f t="shared" si="1"/>
        <v>0</v>
      </c>
      <c r="F46" s="31">
        <v>0</v>
      </c>
      <c r="G46" s="31">
        <v>0</v>
      </c>
      <c r="H46" s="31">
        <f t="shared" si="2"/>
        <v>0</v>
      </c>
      <c r="I46" s="31">
        <v>0</v>
      </c>
      <c r="J46" s="31">
        <v>0</v>
      </c>
      <c r="K46" s="31">
        <f t="shared" si="3"/>
        <v>8775</v>
      </c>
      <c r="L46" s="31">
        <v>961</v>
      </c>
      <c r="M46" s="31">
        <v>7814</v>
      </c>
      <c r="N46" s="31">
        <f t="shared" si="4"/>
        <v>8775</v>
      </c>
      <c r="O46" s="31">
        <f t="shared" si="5"/>
        <v>961</v>
      </c>
      <c r="P46" s="31">
        <v>961</v>
      </c>
      <c r="Q46" s="31">
        <v>0</v>
      </c>
      <c r="R46" s="31">
        <v>0</v>
      </c>
      <c r="S46" s="31">
        <v>0</v>
      </c>
      <c r="T46" s="31">
        <v>0</v>
      </c>
      <c r="U46" s="31">
        <f t="shared" si="6"/>
        <v>7814</v>
      </c>
      <c r="V46" s="31">
        <v>7814</v>
      </c>
      <c r="W46" s="31">
        <v>0</v>
      </c>
      <c r="X46" s="31">
        <v>0</v>
      </c>
      <c r="Y46" s="31">
        <v>0</v>
      </c>
      <c r="Z46" s="31">
        <v>0</v>
      </c>
      <c r="AA46" s="31">
        <f t="shared" si="7"/>
        <v>0</v>
      </c>
      <c r="AB46" s="31">
        <v>0</v>
      </c>
      <c r="AC46" s="31">
        <v>0</v>
      </c>
    </row>
    <row r="47" spans="1:29" ht="13.5">
      <c r="A47" s="54" t="s">
        <v>0</v>
      </c>
      <c r="B47" s="54" t="s">
        <v>74</v>
      </c>
      <c r="C47" s="55" t="s">
        <v>75</v>
      </c>
      <c r="D47" s="31">
        <f t="shared" si="0"/>
        <v>6929</v>
      </c>
      <c r="E47" s="31">
        <f t="shared" si="1"/>
        <v>0</v>
      </c>
      <c r="F47" s="31">
        <v>0</v>
      </c>
      <c r="G47" s="31">
        <v>0</v>
      </c>
      <c r="H47" s="31">
        <f t="shared" si="2"/>
        <v>0</v>
      </c>
      <c r="I47" s="31">
        <v>0</v>
      </c>
      <c r="J47" s="31">
        <v>0</v>
      </c>
      <c r="K47" s="31">
        <f t="shared" si="3"/>
        <v>6929</v>
      </c>
      <c r="L47" s="31">
        <v>991</v>
      </c>
      <c r="M47" s="31">
        <v>5938</v>
      </c>
      <c r="N47" s="31">
        <f t="shared" si="4"/>
        <v>6929</v>
      </c>
      <c r="O47" s="31">
        <f t="shared" si="5"/>
        <v>991</v>
      </c>
      <c r="P47" s="31">
        <v>991</v>
      </c>
      <c r="Q47" s="31">
        <v>0</v>
      </c>
      <c r="R47" s="31">
        <v>0</v>
      </c>
      <c r="S47" s="31">
        <v>0</v>
      </c>
      <c r="T47" s="31">
        <v>0</v>
      </c>
      <c r="U47" s="31">
        <f t="shared" si="6"/>
        <v>5938</v>
      </c>
      <c r="V47" s="31">
        <v>5938</v>
      </c>
      <c r="W47" s="31">
        <v>0</v>
      </c>
      <c r="X47" s="31">
        <v>0</v>
      </c>
      <c r="Y47" s="31">
        <v>0</v>
      </c>
      <c r="Z47" s="31">
        <v>0</v>
      </c>
      <c r="AA47" s="31">
        <f t="shared" si="7"/>
        <v>0</v>
      </c>
      <c r="AB47" s="31">
        <v>0</v>
      </c>
      <c r="AC47" s="31">
        <v>0</v>
      </c>
    </row>
    <row r="48" spans="1:29" ht="13.5">
      <c r="A48" s="54" t="s">
        <v>0</v>
      </c>
      <c r="B48" s="54" t="s">
        <v>76</v>
      </c>
      <c r="C48" s="55" t="s">
        <v>220</v>
      </c>
      <c r="D48" s="31">
        <f t="shared" si="0"/>
        <v>5436</v>
      </c>
      <c r="E48" s="31">
        <f t="shared" si="1"/>
        <v>0</v>
      </c>
      <c r="F48" s="31">
        <v>0</v>
      </c>
      <c r="G48" s="31">
        <v>0</v>
      </c>
      <c r="H48" s="31">
        <f t="shared" si="2"/>
        <v>951</v>
      </c>
      <c r="I48" s="31">
        <v>951</v>
      </c>
      <c r="J48" s="31">
        <v>0</v>
      </c>
      <c r="K48" s="31">
        <f t="shared" si="3"/>
        <v>4485</v>
      </c>
      <c r="L48" s="31">
        <v>0</v>
      </c>
      <c r="M48" s="31">
        <v>4485</v>
      </c>
      <c r="N48" s="31">
        <f t="shared" si="4"/>
        <v>5436</v>
      </c>
      <c r="O48" s="31">
        <f t="shared" si="5"/>
        <v>951</v>
      </c>
      <c r="P48" s="31">
        <v>951</v>
      </c>
      <c r="Q48" s="31">
        <v>0</v>
      </c>
      <c r="R48" s="31">
        <v>0</v>
      </c>
      <c r="S48" s="31">
        <v>0</v>
      </c>
      <c r="T48" s="31">
        <v>0</v>
      </c>
      <c r="U48" s="31">
        <f t="shared" si="6"/>
        <v>4485</v>
      </c>
      <c r="V48" s="31">
        <v>4485</v>
      </c>
      <c r="W48" s="31">
        <v>0</v>
      </c>
      <c r="X48" s="31">
        <v>0</v>
      </c>
      <c r="Y48" s="31">
        <v>0</v>
      </c>
      <c r="Z48" s="31">
        <v>0</v>
      </c>
      <c r="AA48" s="31">
        <f t="shared" si="7"/>
        <v>0</v>
      </c>
      <c r="AB48" s="31">
        <v>0</v>
      </c>
      <c r="AC48" s="31">
        <v>0</v>
      </c>
    </row>
    <row r="49" spans="1:29" ht="13.5">
      <c r="A49" s="54" t="s">
        <v>0</v>
      </c>
      <c r="B49" s="54" t="s">
        <v>77</v>
      </c>
      <c r="C49" s="55" t="s">
        <v>78</v>
      </c>
      <c r="D49" s="31">
        <f t="shared" si="0"/>
        <v>9851</v>
      </c>
      <c r="E49" s="31">
        <f t="shared" si="1"/>
        <v>0</v>
      </c>
      <c r="F49" s="31">
        <v>0</v>
      </c>
      <c r="G49" s="31">
        <v>0</v>
      </c>
      <c r="H49" s="31">
        <f t="shared" si="2"/>
        <v>1184</v>
      </c>
      <c r="I49" s="31">
        <v>1184</v>
      </c>
      <c r="J49" s="31">
        <v>0</v>
      </c>
      <c r="K49" s="31">
        <f t="shared" si="3"/>
        <v>8667</v>
      </c>
      <c r="L49" s="31">
        <v>0</v>
      </c>
      <c r="M49" s="31">
        <v>8667</v>
      </c>
      <c r="N49" s="31">
        <f t="shared" si="4"/>
        <v>9851</v>
      </c>
      <c r="O49" s="31">
        <f t="shared" si="5"/>
        <v>1184</v>
      </c>
      <c r="P49" s="31">
        <v>1184</v>
      </c>
      <c r="Q49" s="31">
        <v>0</v>
      </c>
      <c r="R49" s="31">
        <v>0</v>
      </c>
      <c r="S49" s="31">
        <v>0</v>
      </c>
      <c r="T49" s="31">
        <v>0</v>
      </c>
      <c r="U49" s="31">
        <f t="shared" si="6"/>
        <v>8667</v>
      </c>
      <c r="V49" s="31">
        <v>8667</v>
      </c>
      <c r="W49" s="31">
        <v>0</v>
      </c>
      <c r="X49" s="31">
        <v>0</v>
      </c>
      <c r="Y49" s="31">
        <v>0</v>
      </c>
      <c r="Z49" s="31">
        <v>0</v>
      </c>
      <c r="AA49" s="31">
        <f t="shared" si="7"/>
        <v>0</v>
      </c>
      <c r="AB49" s="31">
        <v>0</v>
      </c>
      <c r="AC49" s="31">
        <v>0</v>
      </c>
    </row>
    <row r="50" spans="1:29" ht="13.5">
      <c r="A50" s="54" t="s">
        <v>0</v>
      </c>
      <c r="B50" s="54" t="s">
        <v>79</v>
      </c>
      <c r="C50" s="55" t="s">
        <v>80</v>
      </c>
      <c r="D50" s="31">
        <f t="shared" si="0"/>
        <v>14018</v>
      </c>
      <c r="E50" s="31">
        <f t="shared" si="1"/>
        <v>0</v>
      </c>
      <c r="F50" s="31">
        <v>0</v>
      </c>
      <c r="G50" s="31">
        <v>0</v>
      </c>
      <c r="H50" s="31">
        <f t="shared" si="2"/>
        <v>0</v>
      </c>
      <c r="I50" s="31">
        <v>0</v>
      </c>
      <c r="J50" s="31">
        <v>0</v>
      </c>
      <c r="K50" s="31">
        <f t="shared" si="3"/>
        <v>14018</v>
      </c>
      <c r="L50" s="31">
        <v>1766</v>
      </c>
      <c r="M50" s="31">
        <v>12252</v>
      </c>
      <c r="N50" s="31">
        <f t="shared" si="4"/>
        <v>14018</v>
      </c>
      <c r="O50" s="31">
        <f t="shared" si="5"/>
        <v>1766</v>
      </c>
      <c r="P50" s="31">
        <v>1766</v>
      </c>
      <c r="Q50" s="31">
        <v>0</v>
      </c>
      <c r="R50" s="31">
        <v>0</v>
      </c>
      <c r="S50" s="31">
        <v>0</v>
      </c>
      <c r="T50" s="31">
        <v>0</v>
      </c>
      <c r="U50" s="31">
        <f t="shared" si="6"/>
        <v>12252</v>
      </c>
      <c r="V50" s="31">
        <v>12252</v>
      </c>
      <c r="W50" s="31">
        <v>0</v>
      </c>
      <c r="X50" s="31">
        <v>0</v>
      </c>
      <c r="Y50" s="31">
        <v>0</v>
      </c>
      <c r="Z50" s="31">
        <v>0</v>
      </c>
      <c r="AA50" s="31">
        <f t="shared" si="7"/>
        <v>0</v>
      </c>
      <c r="AB50" s="31">
        <v>0</v>
      </c>
      <c r="AC50" s="31">
        <v>0</v>
      </c>
    </row>
    <row r="51" spans="1:29" ht="13.5">
      <c r="A51" s="54" t="s">
        <v>0</v>
      </c>
      <c r="B51" s="54" t="s">
        <v>81</v>
      </c>
      <c r="C51" s="55" t="s">
        <v>82</v>
      </c>
      <c r="D51" s="31">
        <f t="shared" si="0"/>
        <v>13142</v>
      </c>
      <c r="E51" s="31">
        <f t="shared" si="1"/>
        <v>0</v>
      </c>
      <c r="F51" s="31">
        <v>0</v>
      </c>
      <c r="G51" s="31">
        <v>0</v>
      </c>
      <c r="H51" s="31">
        <f t="shared" si="2"/>
        <v>0</v>
      </c>
      <c r="I51" s="31">
        <v>0</v>
      </c>
      <c r="J51" s="31">
        <v>0</v>
      </c>
      <c r="K51" s="31">
        <f t="shared" si="3"/>
        <v>13142</v>
      </c>
      <c r="L51" s="31">
        <v>1539</v>
      </c>
      <c r="M51" s="31">
        <v>11603</v>
      </c>
      <c r="N51" s="31">
        <f t="shared" si="4"/>
        <v>13142</v>
      </c>
      <c r="O51" s="31">
        <f t="shared" si="5"/>
        <v>1539</v>
      </c>
      <c r="P51" s="31">
        <v>1539</v>
      </c>
      <c r="Q51" s="31">
        <v>0</v>
      </c>
      <c r="R51" s="31">
        <v>0</v>
      </c>
      <c r="S51" s="31">
        <v>0</v>
      </c>
      <c r="T51" s="31">
        <v>0</v>
      </c>
      <c r="U51" s="31">
        <f t="shared" si="6"/>
        <v>11603</v>
      </c>
      <c r="V51" s="31">
        <v>11603</v>
      </c>
      <c r="W51" s="31">
        <v>0</v>
      </c>
      <c r="X51" s="31">
        <v>0</v>
      </c>
      <c r="Y51" s="31">
        <v>0</v>
      </c>
      <c r="Z51" s="31">
        <v>0</v>
      </c>
      <c r="AA51" s="31">
        <f t="shared" si="7"/>
        <v>0</v>
      </c>
      <c r="AB51" s="31">
        <v>0</v>
      </c>
      <c r="AC51" s="31">
        <v>0</v>
      </c>
    </row>
    <row r="52" spans="1:29" ht="13.5">
      <c r="A52" s="54" t="s">
        <v>0</v>
      </c>
      <c r="B52" s="54" t="s">
        <v>83</v>
      </c>
      <c r="C52" s="55" t="s">
        <v>219</v>
      </c>
      <c r="D52" s="31">
        <f t="shared" si="0"/>
        <v>11843</v>
      </c>
      <c r="E52" s="31">
        <f t="shared" si="1"/>
        <v>0</v>
      </c>
      <c r="F52" s="31">
        <v>0</v>
      </c>
      <c r="G52" s="31">
        <v>0</v>
      </c>
      <c r="H52" s="31">
        <f t="shared" si="2"/>
        <v>0</v>
      </c>
      <c r="I52" s="31">
        <v>0</v>
      </c>
      <c r="J52" s="31">
        <v>0</v>
      </c>
      <c r="K52" s="31">
        <f t="shared" si="3"/>
        <v>11843</v>
      </c>
      <c r="L52" s="31">
        <v>1459</v>
      </c>
      <c r="M52" s="31">
        <v>10384</v>
      </c>
      <c r="N52" s="31">
        <f t="shared" si="4"/>
        <v>11843</v>
      </c>
      <c r="O52" s="31">
        <f t="shared" si="5"/>
        <v>1459</v>
      </c>
      <c r="P52" s="31">
        <v>1459</v>
      </c>
      <c r="Q52" s="31">
        <v>0</v>
      </c>
      <c r="R52" s="31">
        <v>0</v>
      </c>
      <c r="S52" s="31">
        <v>0</v>
      </c>
      <c r="T52" s="31">
        <v>0</v>
      </c>
      <c r="U52" s="31">
        <f t="shared" si="6"/>
        <v>10384</v>
      </c>
      <c r="V52" s="31">
        <v>10384</v>
      </c>
      <c r="W52" s="31">
        <v>0</v>
      </c>
      <c r="X52" s="31">
        <v>0</v>
      </c>
      <c r="Y52" s="31">
        <v>0</v>
      </c>
      <c r="Z52" s="31">
        <v>0</v>
      </c>
      <c r="AA52" s="31">
        <f t="shared" si="7"/>
        <v>0</v>
      </c>
      <c r="AB52" s="31">
        <v>0</v>
      </c>
      <c r="AC52" s="31">
        <v>0</v>
      </c>
    </row>
    <row r="53" spans="1:29" ht="13.5">
      <c r="A53" s="54" t="s">
        <v>0</v>
      </c>
      <c r="B53" s="54" t="s">
        <v>84</v>
      </c>
      <c r="C53" s="55" t="s">
        <v>85</v>
      </c>
      <c r="D53" s="31">
        <f t="shared" si="0"/>
        <v>11308</v>
      </c>
      <c r="E53" s="31">
        <f t="shared" si="1"/>
        <v>0</v>
      </c>
      <c r="F53" s="31">
        <v>0</v>
      </c>
      <c r="G53" s="31">
        <v>0</v>
      </c>
      <c r="H53" s="31">
        <f t="shared" si="2"/>
        <v>0</v>
      </c>
      <c r="I53" s="31">
        <v>0</v>
      </c>
      <c r="J53" s="31">
        <v>0</v>
      </c>
      <c r="K53" s="31">
        <f t="shared" si="3"/>
        <v>11308</v>
      </c>
      <c r="L53" s="31">
        <v>1574</v>
      </c>
      <c r="M53" s="31">
        <v>9734</v>
      </c>
      <c r="N53" s="31">
        <f t="shared" si="4"/>
        <v>11308</v>
      </c>
      <c r="O53" s="31">
        <f t="shared" si="5"/>
        <v>1574</v>
      </c>
      <c r="P53" s="31">
        <v>1574</v>
      </c>
      <c r="Q53" s="31">
        <v>0</v>
      </c>
      <c r="R53" s="31">
        <v>0</v>
      </c>
      <c r="S53" s="31">
        <v>0</v>
      </c>
      <c r="T53" s="31">
        <v>0</v>
      </c>
      <c r="U53" s="31">
        <f t="shared" si="6"/>
        <v>9734</v>
      </c>
      <c r="V53" s="31">
        <v>9734</v>
      </c>
      <c r="W53" s="31">
        <v>0</v>
      </c>
      <c r="X53" s="31">
        <v>0</v>
      </c>
      <c r="Y53" s="31">
        <v>0</v>
      </c>
      <c r="Z53" s="31">
        <v>0</v>
      </c>
      <c r="AA53" s="31">
        <f t="shared" si="7"/>
        <v>0</v>
      </c>
      <c r="AB53" s="31">
        <v>0</v>
      </c>
      <c r="AC53" s="31">
        <v>0</v>
      </c>
    </row>
    <row r="54" spans="1:29" ht="13.5">
      <c r="A54" s="54" t="s">
        <v>0</v>
      </c>
      <c r="B54" s="54" t="s">
        <v>86</v>
      </c>
      <c r="C54" s="55" t="s">
        <v>87</v>
      </c>
      <c r="D54" s="31">
        <f t="shared" si="0"/>
        <v>2439</v>
      </c>
      <c r="E54" s="31">
        <f t="shared" si="1"/>
        <v>0</v>
      </c>
      <c r="F54" s="31">
        <v>0</v>
      </c>
      <c r="G54" s="31">
        <v>0</v>
      </c>
      <c r="H54" s="31">
        <f t="shared" si="2"/>
        <v>0</v>
      </c>
      <c r="I54" s="31">
        <v>0</v>
      </c>
      <c r="J54" s="31">
        <v>0</v>
      </c>
      <c r="K54" s="31">
        <f t="shared" si="3"/>
        <v>2439</v>
      </c>
      <c r="L54" s="31">
        <v>696</v>
      </c>
      <c r="M54" s="31">
        <v>1743</v>
      </c>
      <c r="N54" s="31">
        <f t="shared" si="4"/>
        <v>2539</v>
      </c>
      <c r="O54" s="31">
        <f t="shared" si="5"/>
        <v>696</v>
      </c>
      <c r="P54" s="31">
        <v>696</v>
      </c>
      <c r="Q54" s="31">
        <v>0</v>
      </c>
      <c r="R54" s="31">
        <v>0</v>
      </c>
      <c r="S54" s="31">
        <v>0</v>
      </c>
      <c r="T54" s="31">
        <v>0</v>
      </c>
      <c r="U54" s="31">
        <f t="shared" si="6"/>
        <v>1743</v>
      </c>
      <c r="V54" s="31">
        <v>1743</v>
      </c>
      <c r="W54" s="31">
        <v>0</v>
      </c>
      <c r="X54" s="31">
        <v>0</v>
      </c>
      <c r="Y54" s="31">
        <v>0</v>
      </c>
      <c r="Z54" s="31">
        <v>0</v>
      </c>
      <c r="AA54" s="31">
        <f t="shared" si="7"/>
        <v>100</v>
      </c>
      <c r="AB54" s="31">
        <v>100</v>
      </c>
      <c r="AC54" s="31">
        <v>0</v>
      </c>
    </row>
    <row r="55" spans="1:29" ht="13.5">
      <c r="A55" s="54" t="s">
        <v>0</v>
      </c>
      <c r="B55" s="54" t="s">
        <v>88</v>
      </c>
      <c r="C55" s="55" t="s">
        <v>89</v>
      </c>
      <c r="D55" s="31">
        <f t="shared" si="0"/>
        <v>2218</v>
      </c>
      <c r="E55" s="31">
        <f t="shared" si="1"/>
        <v>0</v>
      </c>
      <c r="F55" s="31">
        <v>0</v>
      </c>
      <c r="G55" s="31">
        <v>0</v>
      </c>
      <c r="H55" s="31">
        <f t="shared" si="2"/>
        <v>0</v>
      </c>
      <c r="I55" s="31">
        <v>0</v>
      </c>
      <c r="J55" s="31">
        <v>0</v>
      </c>
      <c r="K55" s="31">
        <f t="shared" si="3"/>
        <v>2218</v>
      </c>
      <c r="L55" s="31">
        <v>333</v>
      </c>
      <c r="M55" s="31">
        <v>1885</v>
      </c>
      <c r="N55" s="31">
        <f t="shared" si="4"/>
        <v>2234</v>
      </c>
      <c r="O55" s="31">
        <f t="shared" si="5"/>
        <v>333</v>
      </c>
      <c r="P55" s="31">
        <v>333</v>
      </c>
      <c r="Q55" s="31">
        <v>0</v>
      </c>
      <c r="R55" s="31">
        <v>0</v>
      </c>
      <c r="S55" s="31">
        <v>0</v>
      </c>
      <c r="T55" s="31">
        <v>0</v>
      </c>
      <c r="U55" s="31">
        <f t="shared" si="6"/>
        <v>1885</v>
      </c>
      <c r="V55" s="31">
        <v>1885</v>
      </c>
      <c r="W55" s="31">
        <v>0</v>
      </c>
      <c r="X55" s="31">
        <v>0</v>
      </c>
      <c r="Y55" s="31">
        <v>0</v>
      </c>
      <c r="Z55" s="31">
        <v>0</v>
      </c>
      <c r="AA55" s="31">
        <f t="shared" si="7"/>
        <v>16</v>
      </c>
      <c r="AB55" s="31">
        <v>16</v>
      </c>
      <c r="AC55" s="31">
        <v>0</v>
      </c>
    </row>
    <row r="56" spans="1:29" ht="13.5">
      <c r="A56" s="54" t="s">
        <v>0</v>
      </c>
      <c r="B56" s="54" t="s">
        <v>90</v>
      </c>
      <c r="C56" s="55" t="s">
        <v>91</v>
      </c>
      <c r="D56" s="31">
        <f t="shared" si="0"/>
        <v>1536</v>
      </c>
      <c r="E56" s="31">
        <f t="shared" si="1"/>
        <v>0</v>
      </c>
      <c r="F56" s="31">
        <v>0</v>
      </c>
      <c r="G56" s="31">
        <v>0</v>
      </c>
      <c r="H56" s="31">
        <f t="shared" si="2"/>
        <v>0</v>
      </c>
      <c r="I56" s="31">
        <v>0</v>
      </c>
      <c r="J56" s="31">
        <v>0</v>
      </c>
      <c r="K56" s="31">
        <f t="shared" si="3"/>
        <v>1536</v>
      </c>
      <c r="L56" s="31">
        <v>274</v>
      </c>
      <c r="M56" s="31">
        <v>1262</v>
      </c>
      <c r="N56" s="31">
        <f t="shared" si="4"/>
        <v>1536</v>
      </c>
      <c r="O56" s="31">
        <f t="shared" si="5"/>
        <v>274</v>
      </c>
      <c r="P56" s="31">
        <v>274</v>
      </c>
      <c r="Q56" s="31">
        <v>0</v>
      </c>
      <c r="R56" s="31">
        <v>0</v>
      </c>
      <c r="S56" s="31">
        <v>0</v>
      </c>
      <c r="T56" s="31">
        <v>0</v>
      </c>
      <c r="U56" s="31">
        <f t="shared" si="6"/>
        <v>1262</v>
      </c>
      <c r="V56" s="31">
        <v>1262</v>
      </c>
      <c r="W56" s="31">
        <v>0</v>
      </c>
      <c r="X56" s="31">
        <v>0</v>
      </c>
      <c r="Y56" s="31">
        <v>0</v>
      </c>
      <c r="Z56" s="31">
        <v>0</v>
      </c>
      <c r="AA56" s="31">
        <f t="shared" si="7"/>
        <v>0</v>
      </c>
      <c r="AB56" s="31">
        <v>0</v>
      </c>
      <c r="AC56" s="31">
        <v>0</v>
      </c>
    </row>
    <row r="57" spans="1:29" ht="13.5">
      <c r="A57" s="54" t="s">
        <v>0</v>
      </c>
      <c r="B57" s="54" t="s">
        <v>92</v>
      </c>
      <c r="C57" s="55" t="s">
        <v>93</v>
      </c>
      <c r="D57" s="31">
        <f t="shared" si="0"/>
        <v>7473</v>
      </c>
      <c r="E57" s="31">
        <f t="shared" si="1"/>
        <v>0</v>
      </c>
      <c r="F57" s="31">
        <v>0</v>
      </c>
      <c r="G57" s="31">
        <v>0</v>
      </c>
      <c r="H57" s="31">
        <f t="shared" si="2"/>
        <v>0</v>
      </c>
      <c r="I57" s="31">
        <v>0</v>
      </c>
      <c r="J57" s="31">
        <v>0</v>
      </c>
      <c r="K57" s="31">
        <f t="shared" si="3"/>
        <v>7473</v>
      </c>
      <c r="L57" s="31">
        <v>1244</v>
      </c>
      <c r="M57" s="31">
        <v>6229</v>
      </c>
      <c r="N57" s="31">
        <f t="shared" si="4"/>
        <v>7473</v>
      </c>
      <c r="O57" s="31">
        <f t="shared" si="5"/>
        <v>1244</v>
      </c>
      <c r="P57" s="31">
        <v>1244</v>
      </c>
      <c r="Q57" s="31">
        <v>0</v>
      </c>
      <c r="R57" s="31">
        <v>0</v>
      </c>
      <c r="S57" s="31">
        <v>0</v>
      </c>
      <c r="T57" s="31">
        <v>0</v>
      </c>
      <c r="U57" s="31">
        <f t="shared" si="6"/>
        <v>6229</v>
      </c>
      <c r="V57" s="31">
        <v>6229</v>
      </c>
      <c r="W57" s="31">
        <v>0</v>
      </c>
      <c r="X57" s="31">
        <v>0</v>
      </c>
      <c r="Y57" s="31">
        <v>0</v>
      </c>
      <c r="Z57" s="31">
        <v>0</v>
      </c>
      <c r="AA57" s="31">
        <f t="shared" si="7"/>
        <v>0</v>
      </c>
      <c r="AB57" s="31">
        <v>0</v>
      </c>
      <c r="AC57" s="31">
        <v>0</v>
      </c>
    </row>
    <row r="58" spans="1:29" ht="13.5">
      <c r="A58" s="54" t="s">
        <v>0</v>
      </c>
      <c r="B58" s="54" t="s">
        <v>94</v>
      </c>
      <c r="C58" s="55" t="s">
        <v>218</v>
      </c>
      <c r="D58" s="31">
        <f t="shared" si="0"/>
        <v>10437</v>
      </c>
      <c r="E58" s="31">
        <f t="shared" si="1"/>
        <v>0</v>
      </c>
      <c r="F58" s="31">
        <v>0</v>
      </c>
      <c r="G58" s="31">
        <v>0</v>
      </c>
      <c r="H58" s="31">
        <f t="shared" si="2"/>
        <v>0</v>
      </c>
      <c r="I58" s="31">
        <v>0</v>
      </c>
      <c r="J58" s="31">
        <v>0</v>
      </c>
      <c r="K58" s="31">
        <f t="shared" si="3"/>
        <v>10437</v>
      </c>
      <c r="L58" s="31">
        <v>1118</v>
      </c>
      <c r="M58" s="31">
        <v>9319</v>
      </c>
      <c r="N58" s="31">
        <f t="shared" si="4"/>
        <v>10437</v>
      </c>
      <c r="O58" s="31">
        <f t="shared" si="5"/>
        <v>1118</v>
      </c>
      <c r="P58" s="31">
        <v>1118</v>
      </c>
      <c r="Q58" s="31">
        <v>0</v>
      </c>
      <c r="R58" s="31">
        <v>0</v>
      </c>
      <c r="S58" s="31">
        <v>0</v>
      </c>
      <c r="T58" s="31">
        <v>0</v>
      </c>
      <c r="U58" s="31">
        <f t="shared" si="6"/>
        <v>9319</v>
      </c>
      <c r="V58" s="31">
        <v>9319</v>
      </c>
      <c r="W58" s="31">
        <v>0</v>
      </c>
      <c r="X58" s="31">
        <v>0</v>
      </c>
      <c r="Y58" s="31">
        <v>0</v>
      </c>
      <c r="Z58" s="31">
        <v>0</v>
      </c>
      <c r="AA58" s="31">
        <f t="shared" si="7"/>
        <v>0</v>
      </c>
      <c r="AB58" s="31">
        <v>0</v>
      </c>
      <c r="AC58" s="31">
        <v>0</v>
      </c>
    </row>
    <row r="59" spans="1:29" ht="13.5">
      <c r="A59" s="54" t="s">
        <v>0</v>
      </c>
      <c r="B59" s="54" t="s">
        <v>95</v>
      </c>
      <c r="C59" s="55" t="s">
        <v>181</v>
      </c>
      <c r="D59" s="31">
        <f t="shared" si="0"/>
        <v>9200</v>
      </c>
      <c r="E59" s="31">
        <f t="shared" si="1"/>
        <v>0</v>
      </c>
      <c r="F59" s="31">
        <v>0</v>
      </c>
      <c r="G59" s="31">
        <v>0</v>
      </c>
      <c r="H59" s="31">
        <f t="shared" si="2"/>
        <v>0</v>
      </c>
      <c r="I59" s="31">
        <v>0</v>
      </c>
      <c r="J59" s="31">
        <v>0</v>
      </c>
      <c r="K59" s="31">
        <f t="shared" si="3"/>
        <v>9200</v>
      </c>
      <c r="L59" s="31">
        <v>1432</v>
      </c>
      <c r="M59" s="31">
        <v>7768</v>
      </c>
      <c r="N59" s="31">
        <f t="shared" si="4"/>
        <v>9458</v>
      </c>
      <c r="O59" s="31">
        <f t="shared" si="5"/>
        <v>1432</v>
      </c>
      <c r="P59" s="31">
        <v>1432</v>
      </c>
      <c r="Q59" s="31">
        <v>0</v>
      </c>
      <c r="R59" s="31">
        <v>0</v>
      </c>
      <c r="S59" s="31">
        <v>0</v>
      </c>
      <c r="T59" s="31">
        <v>0</v>
      </c>
      <c r="U59" s="31">
        <f t="shared" si="6"/>
        <v>7768</v>
      </c>
      <c r="V59" s="31">
        <v>7768</v>
      </c>
      <c r="W59" s="31">
        <v>0</v>
      </c>
      <c r="X59" s="31">
        <v>0</v>
      </c>
      <c r="Y59" s="31">
        <v>0</v>
      </c>
      <c r="Z59" s="31">
        <v>0</v>
      </c>
      <c r="AA59" s="31">
        <f t="shared" si="7"/>
        <v>258</v>
      </c>
      <c r="AB59" s="31">
        <v>258</v>
      </c>
      <c r="AC59" s="31">
        <v>0</v>
      </c>
    </row>
    <row r="60" spans="1:29" ht="13.5">
      <c r="A60" s="54" t="s">
        <v>0</v>
      </c>
      <c r="B60" s="54" t="s">
        <v>96</v>
      </c>
      <c r="C60" s="55" t="s">
        <v>97</v>
      </c>
      <c r="D60" s="31">
        <f t="shared" si="0"/>
        <v>2486</v>
      </c>
      <c r="E60" s="31">
        <f t="shared" si="1"/>
        <v>0</v>
      </c>
      <c r="F60" s="31">
        <v>0</v>
      </c>
      <c r="G60" s="31">
        <v>0</v>
      </c>
      <c r="H60" s="31">
        <f t="shared" si="2"/>
        <v>0</v>
      </c>
      <c r="I60" s="31">
        <v>0</v>
      </c>
      <c r="J60" s="31">
        <v>0</v>
      </c>
      <c r="K60" s="31">
        <f t="shared" si="3"/>
        <v>2486</v>
      </c>
      <c r="L60" s="31">
        <v>777</v>
      </c>
      <c r="M60" s="31">
        <v>1709</v>
      </c>
      <c r="N60" s="31">
        <f t="shared" si="4"/>
        <v>2539</v>
      </c>
      <c r="O60" s="31">
        <f t="shared" si="5"/>
        <v>777</v>
      </c>
      <c r="P60" s="31">
        <v>777</v>
      </c>
      <c r="Q60" s="31">
        <v>0</v>
      </c>
      <c r="R60" s="31">
        <v>0</v>
      </c>
      <c r="S60" s="31">
        <v>0</v>
      </c>
      <c r="T60" s="31">
        <v>0</v>
      </c>
      <c r="U60" s="31">
        <f t="shared" si="6"/>
        <v>1709</v>
      </c>
      <c r="V60" s="31">
        <v>1709</v>
      </c>
      <c r="W60" s="31">
        <v>0</v>
      </c>
      <c r="X60" s="31">
        <v>0</v>
      </c>
      <c r="Y60" s="31">
        <v>0</v>
      </c>
      <c r="Z60" s="31">
        <v>0</v>
      </c>
      <c r="AA60" s="31">
        <f t="shared" si="7"/>
        <v>53</v>
      </c>
      <c r="AB60" s="31">
        <v>53</v>
      </c>
      <c r="AC60" s="31">
        <v>0</v>
      </c>
    </row>
    <row r="61" spans="1:29" ht="13.5">
      <c r="A61" s="54" t="s">
        <v>0</v>
      </c>
      <c r="B61" s="54" t="s">
        <v>98</v>
      </c>
      <c r="C61" s="55" t="s">
        <v>99</v>
      </c>
      <c r="D61" s="31">
        <f t="shared" si="0"/>
        <v>10147</v>
      </c>
      <c r="E61" s="31">
        <f t="shared" si="1"/>
        <v>0</v>
      </c>
      <c r="F61" s="31">
        <v>0</v>
      </c>
      <c r="G61" s="31">
        <v>0</v>
      </c>
      <c r="H61" s="31">
        <f t="shared" si="2"/>
        <v>0</v>
      </c>
      <c r="I61" s="31">
        <v>0</v>
      </c>
      <c r="J61" s="31">
        <v>0</v>
      </c>
      <c r="K61" s="31">
        <f t="shared" si="3"/>
        <v>10147</v>
      </c>
      <c r="L61" s="31">
        <v>780</v>
      </c>
      <c r="M61" s="31">
        <v>9367</v>
      </c>
      <c r="N61" s="31">
        <f t="shared" si="4"/>
        <v>10147</v>
      </c>
      <c r="O61" s="31">
        <f t="shared" si="5"/>
        <v>780</v>
      </c>
      <c r="P61" s="31">
        <v>780</v>
      </c>
      <c r="Q61" s="31">
        <v>0</v>
      </c>
      <c r="R61" s="31">
        <v>0</v>
      </c>
      <c r="S61" s="31">
        <v>0</v>
      </c>
      <c r="T61" s="31">
        <v>0</v>
      </c>
      <c r="U61" s="31">
        <f t="shared" si="6"/>
        <v>9367</v>
      </c>
      <c r="V61" s="31">
        <v>9367</v>
      </c>
      <c r="W61" s="31">
        <v>0</v>
      </c>
      <c r="X61" s="31">
        <v>0</v>
      </c>
      <c r="Y61" s="31">
        <v>0</v>
      </c>
      <c r="Z61" s="31">
        <v>0</v>
      </c>
      <c r="AA61" s="31">
        <f t="shared" si="7"/>
        <v>0</v>
      </c>
      <c r="AB61" s="31">
        <v>0</v>
      </c>
      <c r="AC61" s="31">
        <v>0</v>
      </c>
    </row>
    <row r="62" spans="1:29" ht="13.5">
      <c r="A62" s="54" t="s">
        <v>0</v>
      </c>
      <c r="B62" s="54" t="s">
        <v>100</v>
      </c>
      <c r="C62" s="55" t="s">
        <v>101</v>
      </c>
      <c r="D62" s="31">
        <f t="shared" si="0"/>
        <v>4431</v>
      </c>
      <c r="E62" s="31">
        <f t="shared" si="1"/>
        <v>0</v>
      </c>
      <c r="F62" s="31">
        <v>0</v>
      </c>
      <c r="G62" s="31">
        <v>0</v>
      </c>
      <c r="H62" s="31">
        <f t="shared" si="2"/>
        <v>0</v>
      </c>
      <c r="I62" s="31">
        <v>0</v>
      </c>
      <c r="J62" s="31">
        <v>0</v>
      </c>
      <c r="K62" s="31">
        <f t="shared" si="3"/>
        <v>4431</v>
      </c>
      <c r="L62" s="31">
        <v>1580</v>
      </c>
      <c r="M62" s="31">
        <v>2851</v>
      </c>
      <c r="N62" s="31">
        <f t="shared" si="4"/>
        <v>4431</v>
      </c>
      <c r="O62" s="31">
        <f t="shared" si="5"/>
        <v>1580</v>
      </c>
      <c r="P62" s="31">
        <v>1580</v>
      </c>
      <c r="Q62" s="31">
        <v>0</v>
      </c>
      <c r="R62" s="31">
        <v>0</v>
      </c>
      <c r="S62" s="31">
        <v>0</v>
      </c>
      <c r="T62" s="31">
        <v>0</v>
      </c>
      <c r="U62" s="31">
        <f t="shared" si="6"/>
        <v>2851</v>
      </c>
      <c r="V62" s="31">
        <v>2851</v>
      </c>
      <c r="W62" s="31">
        <v>0</v>
      </c>
      <c r="X62" s="31">
        <v>0</v>
      </c>
      <c r="Y62" s="31">
        <v>0</v>
      </c>
      <c r="Z62" s="31">
        <v>0</v>
      </c>
      <c r="AA62" s="31">
        <f t="shared" si="7"/>
        <v>0</v>
      </c>
      <c r="AB62" s="31">
        <v>0</v>
      </c>
      <c r="AC62" s="31">
        <v>0</v>
      </c>
    </row>
    <row r="63" spans="1:29" ht="13.5">
      <c r="A63" s="54" t="s">
        <v>0</v>
      </c>
      <c r="B63" s="54" t="s">
        <v>102</v>
      </c>
      <c r="C63" s="55" t="s">
        <v>103</v>
      </c>
      <c r="D63" s="31">
        <f t="shared" si="0"/>
        <v>2568</v>
      </c>
      <c r="E63" s="31">
        <f t="shared" si="1"/>
        <v>0</v>
      </c>
      <c r="F63" s="31">
        <v>0</v>
      </c>
      <c r="G63" s="31">
        <v>0</v>
      </c>
      <c r="H63" s="31">
        <f t="shared" si="2"/>
        <v>0</v>
      </c>
      <c r="I63" s="31">
        <v>0</v>
      </c>
      <c r="J63" s="31">
        <v>0</v>
      </c>
      <c r="K63" s="31">
        <f t="shared" si="3"/>
        <v>2568</v>
      </c>
      <c r="L63" s="31">
        <v>640</v>
      </c>
      <c r="M63" s="31">
        <v>1928</v>
      </c>
      <c r="N63" s="31">
        <f t="shared" si="4"/>
        <v>2568</v>
      </c>
      <c r="O63" s="31">
        <f t="shared" si="5"/>
        <v>640</v>
      </c>
      <c r="P63" s="31">
        <v>640</v>
      </c>
      <c r="Q63" s="31">
        <v>0</v>
      </c>
      <c r="R63" s="31">
        <v>0</v>
      </c>
      <c r="S63" s="31">
        <v>0</v>
      </c>
      <c r="T63" s="31">
        <v>0</v>
      </c>
      <c r="U63" s="31">
        <f t="shared" si="6"/>
        <v>1928</v>
      </c>
      <c r="V63" s="31">
        <v>1928</v>
      </c>
      <c r="W63" s="31">
        <v>0</v>
      </c>
      <c r="X63" s="31">
        <v>0</v>
      </c>
      <c r="Y63" s="31">
        <v>0</v>
      </c>
      <c r="Z63" s="31">
        <v>0</v>
      </c>
      <c r="AA63" s="31">
        <f t="shared" si="7"/>
        <v>0</v>
      </c>
      <c r="AB63" s="31">
        <v>0</v>
      </c>
      <c r="AC63" s="31">
        <v>0</v>
      </c>
    </row>
    <row r="64" spans="1:29" ht="13.5">
      <c r="A64" s="54" t="s">
        <v>0</v>
      </c>
      <c r="B64" s="54" t="s">
        <v>104</v>
      </c>
      <c r="C64" s="55" t="s">
        <v>105</v>
      </c>
      <c r="D64" s="31">
        <f t="shared" si="0"/>
        <v>5917</v>
      </c>
      <c r="E64" s="31">
        <f t="shared" si="1"/>
        <v>0</v>
      </c>
      <c r="F64" s="31">
        <v>0</v>
      </c>
      <c r="G64" s="31">
        <v>0</v>
      </c>
      <c r="H64" s="31">
        <f t="shared" si="2"/>
        <v>0</v>
      </c>
      <c r="I64" s="31">
        <v>0</v>
      </c>
      <c r="J64" s="31">
        <v>0</v>
      </c>
      <c r="K64" s="31">
        <f t="shared" si="3"/>
        <v>5917</v>
      </c>
      <c r="L64" s="31">
        <v>1358</v>
      </c>
      <c r="M64" s="31">
        <v>4559</v>
      </c>
      <c r="N64" s="31">
        <f t="shared" si="4"/>
        <v>5917</v>
      </c>
      <c r="O64" s="31">
        <f t="shared" si="5"/>
        <v>1358</v>
      </c>
      <c r="P64" s="31">
        <v>1358</v>
      </c>
      <c r="Q64" s="31">
        <v>0</v>
      </c>
      <c r="R64" s="31">
        <v>0</v>
      </c>
      <c r="S64" s="31">
        <v>0</v>
      </c>
      <c r="T64" s="31">
        <v>0</v>
      </c>
      <c r="U64" s="31">
        <f t="shared" si="6"/>
        <v>4559</v>
      </c>
      <c r="V64" s="31">
        <v>4559</v>
      </c>
      <c r="W64" s="31">
        <v>0</v>
      </c>
      <c r="X64" s="31">
        <v>0</v>
      </c>
      <c r="Y64" s="31">
        <v>0</v>
      </c>
      <c r="Z64" s="31">
        <v>0</v>
      </c>
      <c r="AA64" s="31">
        <f t="shared" si="7"/>
        <v>0</v>
      </c>
      <c r="AB64" s="31">
        <v>0</v>
      </c>
      <c r="AC64" s="31">
        <v>0</v>
      </c>
    </row>
    <row r="65" spans="1:29" ht="13.5">
      <c r="A65" s="54" t="s">
        <v>0</v>
      </c>
      <c r="B65" s="54" t="s">
        <v>106</v>
      </c>
      <c r="C65" s="55" t="s">
        <v>107</v>
      </c>
      <c r="D65" s="31">
        <f t="shared" si="0"/>
        <v>4729</v>
      </c>
      <c r="E65" s="31">
        <f t="shared" si="1"/>
        <v>0</v>
      </c>
      <c r="F65" s="31">
        <v>0</v>
      </c>
      <c r="G65" s="31">
        <v>0</v>
      </c>
      <c r="H65" s="31">
        <f t="shared" si="2"/>
        <v>0</v>
      </c>
      <c r="I65" s="31">
        <v>0</v>
      </c>
      <c r="J65" s="31">
        <v>0</v>
      </c>
      <c r="K65" s="31">
        <f t="shared" si="3"/>
        <v>4729</v>
      </c>
      <c r="L65" s="31">
        <v>686</v>
      </c>
      <c r="M65" s="31">
        <v>4043</v>
      </c>
      <c r="N65" s="31">
        <f t="shared" si="4"/>
        <v>4770</v>
      </c>
      <c r="O65" s="31">
        <f t="shared" si="5"/>
        <v>686</v>
      </c>
      <c r="P65" s="31">
        <v>686</v>
      </c>
      <c r="Q65" s="31">
        <v>0</v>
      </c>
      <c r="R65" s="31">
        <v>0</v>
      </c>
      <c r="S65" s="31">
        <v>0</v>
      </c>
      <c r="T65" s="31">
        <v>0</v>
      </c>
      <c r="U65" s="31">
        <f t="shared" si="6"/>
        <v>4043</v>
      </c>
      <c r="V65" s="31">
        <v>4043</v>
      </c>
      <c r="W65" s="31">
        <v>0</v>
      </c>
      <c r="X65" s="31">
        <v>0</v>
      </c>
      <c r="Y65" s="31">
        <v>0</v>
      </c>
      <c r="Z65" s="31">
        <v>0</v>
      </c>
      <c r="AA65" s="31">
        <f t="shared" si="7"/>
        <v>41</v>
      </c>
      <c r="AB65" s="31">
        <v>41</v>
      </c>
      <c r="AC65" s="31">
        <v>0</v>
      </c>
    </row>
    <row r="66" spans="1:29" ht="13.5">
      <c r="A66" s="54" t="s">
        <v>0</v>
      </c>
      <c r="B66" s="54" t="s">
        <v>108</v>
      </c>
      <c r="C66" s="55" t="s">
        <v>109</v>
      </c>
      <c r="D66" s="31">
        <f t="shared" si="0"/>
        <v>581</v>
      </c>
      <c r="E66" s="31">
        <f t="shared" si="1"/>
        <v>0</v>
      </c>
      <c r="F66" s="31">
        <v>0</v>
      </c>
      <c r="G66" s="31">
        <v>0</v>
      </c>
      <c r="H66" s="31">
        <f t="shared" si="2"/>
        <v>0</v>
      </c>
      <c r="I66" s="31">
        <v>0</v>
      </c>
      <c r="J66" s="31">
        <v>0</v>
      </c>
      <c r="K66" s="31">
        <f t="shared" si="3"/>
        <v>581</v>
      </c>
      <c r="L66" s="31">
        <v>133</v>
      </c>
      <c r="M66" s="31">
        <v>448</v>
      </c>
      <c r="N66" s="31">
        <f t="shared" si="4"/>
        <v>660</v>
      </c>
      <c r="O66" s="31">
        <f t="shared" si="5"/>
        <v>133</v>
      </c>
      <c r="P66" s="31">
        <v>133</v>
      </c>
      <c r="Q66" s="31">
        <v>0</v>
      </c>
      <c r="R66" s="31">
        <v>0</v>
      </c>
      <c r="S66" s="31">
        <v>0</v>
      </c>
      <c r="T66" s="31">
        <v>0</v>
      </c>
      <c r="U66" s="31">
        <f t="shared" si="6"/>
        <v>448</v>
      </c>
      <c r="V66" s="31">
        <v>448</v>
      </c>
      <c r="W66" s="31">
        <v>0</v>
      </c>
      <c r="X66" s="31">
        <v>0</v>
      </c>
      <c r="Y66" s="31">
        <v>0</v>
      </c>
      <c r="Z66" s="31">
        <v>0</v>
      </c>
      <c r="AA66" s="31">
        <f t="shared" si="7"/>
        <v>79</v>
      </c>
      <c r="AB66" s="31">
        <v>79</v>
      </c>
      <c r="AC66" s="31">
        <v>0</v>
      </c>
    </row>
    <row r="67" spans="1:29" ht="13.5">
      <c r="A67" s="54" t="s">
        <v>0</v>
      </c>
      <c r="B67" s="54" t="s">
        <v>110</v>
      </c>
      <c r="C67" s="55" t="s">
        <v>111</v>
      </c>
      <c r="D67" s="31">
        <f t="shared" si="0"/>
        <v>1849</v>
      </c>
      <c r="E67" s="31">
        <f t="shared" si="1"/>
        <v>0</v>
      </c>
      <c r="F67" s="31">
        <v>0</v>
      </c>
      <c r="G67" s="31">
        <v>0</v>
      </c>
      <c r="H67" s="31">
        <f t="shared" si="2"/>
        <v>0</v>
      </c>
      <c r="I67" s="31">
        <v>0</v>
      </c>
      <c r="J67" s="31">
        <v>0</v>
      </c>
      <c r="K67" s="31">
        <f t="shared" si="3"/>
        <v>1849</v>
      </c>
      <c r="L67" s="31">
        <v>779</v>
      </c>
      <c r="M67" s="31">
        <v>1070</v>
      </c>
      <c r="N67" s="31">
        <f t="shared" si="4"/>
        <v>1950</v>
      </c>
      <c r="O67" s="31">
        <f t="shared" si="5"/>
        <v>779</v>
      </c>
      <c r="P67" s="31">
        <v>779</v>
      </c>
      <c r="Q67" s="31">
        <v>0</v>
      </c>
      <c r="R67" s="31">
        <v>0</v>
      </c>
      <c r="S67" s="31">
        <v>0</v>
      </c>
      <c r="T67" s="31">
        <v>0</v>
      </c>
      <c r="U67" s="31">
        <f t="shared" si="6"/>
        <v>1070</v>
      </c>
      <c r="V67" s="31">
        <v>1070</v>
      </c>
      <c r="W67" s="31">
        <v>0</v>
      </c>
      <c r="X67" s="31">
        <v>0</v>
      </c>
      <c r="Y67" s="31">
        <v>0</v>
      </c>
      <c r="Z67" s="31">
        <v>0</v>
      </c>
      <c r="AA67" s="31">
        <f t="shared" si="7"/>
        <v>101</v>
      </c>
      <c r="AB67" s="31">
        <v>101</v>
      </c>
      <c r="AC67" s="31">
        <v>0</v>
      </c>
    </row>
    <row r="68" spans="1:29" ht="13.5">
      <c r="A68" s="54" t="s">
        <v>0</v>
      </c>
      <c r="B68" s="54" t="s">
        <v>112</v>
      </c>
      <c r="C68" s="55" t="s">
        <v>113</v>
      </c>
      <c r="D68" s="31">
        <f t="shared" si="0"/>
        <v>1453</v>
      </c>
      <c r="E68" s="31">
        <f t="shared" si="1"/>
        <v>0</v>
      </c>
      <c r="F68" s="31">
        <v>0</v>
      </c>
      <c r="G68" s="31">
        <v>0</v>
      </c>
      <c r="H68" s="31">
        <f t="shared" si="2"/>
        <v>0</v>
      </c>
      <c r="I68" s="31">
        <v>0</v>
      </c>
      <c r="J68" s="31">
        <v>0</v>
      </c>
      <c r="K68" s="31">
        <f t="shared" si="3"/>
        <v>1453</v>
      </c>
      <c r="L68" s="31">
        <v>407</v>
      </c>
      <c r="M68" s="31">
        <v>1046</v>
      </c>
      <c r="N68" s="31">
        <f t="shared" si="4"/>
        <v>1695</v>
      </c>
      <c r="O68" s="31">
        <f t="shared" si="5"/>
        <v>407</v>
      </c>
      <c r="P68" s="31">
        <v>407</v>
      </c>
      <c r="Q68" s="31">
        <v>0</v>
      </c>
      <c r="R68" s="31">
        <v>0</v>
      </c>
      <c r="S68" s="31">
        <v>0</v>
      </c>
      <c r="T68" s="31">
        <v>0</v>
      </c>
      <c r="U68" s="31">
        <f t="shared" si="6"/>
        <v>1046</v>
      </c>
      <c r="V68" s="31">
        <v>1046</v>
      </c>
      <c r="W68" s="31">
        <v>0</v>
      </c>
      <c r="X68" s="31">
        <v>0</v>
      </c>
      <c r="Y68" s="31">
        <v>0</v>
      </c>
      <c r="Z68" s="31">
        <v>0</v>
      </c>
      <c r="AA68" s="31">
        <f t="shared" si="7"/>
        <v>242</v>
      </c>
      <c r="AB68" s="31">
        <v>242</v>
      </c>
      <c r="AC68" s="31">
        <v>0</v>
      </c>
    </row>
    <row r="69" spans="1:29" ht="13.5">
      <c r="A69" s="54" t="s">
        <v>0</v>
      </c>
      <c r="B69" s="54" t="s">
        <v>114</v>
      </c>
      <c r="C69" s="55" t="s">
        <v>115</v>
      </c>
      <c r="D69" s="31">
        <f t="shared" si="0"/>
        <v>403</v>
      </c>
      <c r="E69" s="31">
        <f t="shared" si="1"/>
        <v>0</v>
      </c>
      <c r="F69" s="31">
        <v>0</v>
      </c>
      <c r="G69" s="31">
        <v>0</v>
      </c>
      <c r="H69" s="31">
        <f t="shared" si="2"/>
        <v>0</v>
      </c>
      <c r="I69" s="31">
        <v>0</v>
      </c>
      <c r="J69" s="31">
        <v>0</v>
      </c>
      <c r="K69" s="31">
        <f t="shared" si="3"/>
        <v>403</v>
      </c>
      <c r="L69" s="31">
        <v>227</v>
      </c>
      <c r="M69" s="31">
        <v>176</v>
      </c>
      <c r="N69" s="31">
        <f t="shared" si="4"/>
        <v>403</v>
      </c>
      <c r="O69" s="31">
        <f t="shared" si="5"/>
        <v>227</v>
      </c>
      <c r="P69" s="31">
        <v>0</v>
      </c>
      <c r="Q69" s="31">
        <v>0</v>
      </c>
      <c r="R69" s="31">
        <v>227</v>
      </c>
      <c r="S69" s="31">
        <v>0</v>
      </c>
      <c r="T69" s="31">
        <v>0</v>
      </c>
      <c r="U69" s="31">
        <f t="shared" si="6"/>
        <v>176</v>
      </c>
      <c r="V69" s="31">
        <v>0</v>
      </c>
      <c r="W69" s="31">
        <v>0</v>
      </c>
      <c r="X69" s="31">
        <v>176</v>
      </c>
      <c r="Y69" s="31">
        <v>0</v>
      </c>
      <c r="Z69" s="31">
        <v>0</v>
      </c>
      <c r="AA69" s="31">
        <f t="shared" si="7"/>
        <v>0</v>
      </c>
      <c r="AB69" s="31">
        <v>0</v>
      </c>
      <c r="AC69" s="31">
        <v>0</v>
      </c>
    </row>
    <row r="70" spans="1:29" ht="13.5">
      <c r="A70" s="54" t="s">
        <v>0</v>
      </c>
      <c r="B70" s="54" t="s">
        <v>116</v>
      </c>
      <c r="C70" s="55" t="s">
        <v>117</v>
      </c>
      <c r="D70" s="31">
        <f t="shared" si="0"/>
        <v>9657</v>
      </c>
      <c r="E70" s="31">
        <f t="shared" si="1"/>
        <v>0</v>
      </c>
      <c r="F70" s="31">
        <v>0</v>
      </c>
      <c r="G70" s="31">
        <v>0</v>
      </c>
      <c r="H70" s="31">
        <f t="shared" si="2"/>
        <v>1248</v>
      </c>
      <c r="I70" s="31">
        <v>1248</v>
      </c>
      <c r="J70" s="31">
        <v>0</v>
      </c>
      <c r="K70" s="31">
        <f t="shared" si="3"/>
        <v>8409</v>
      </c>
      <c r="L70" s="31">
        <v>0</v>
      </c>
      <c r="M70" s="31">
        <v>8409</v>
      </c>
      <c r="N70" s="31">
        <f t="shared" si="4"/>
        <v>9657</v>
      </c>
      <c r="O70" s="31">
        <f t="shared" si="5"/>
        <v>1248</v>
      </c>
      <c r="P70" s="31">
        <v>1248</v>
      </c>
      <c r="Q70" s="31">
        <v>0</v>
      </c>
      <c r="R70" s="31">
        <v>0</v>
      </c>
      <c r="S70" s="31">
        <v>0</v>
      </c>
      <c r="T70" s="31">
        <v>0</v>
      </c>
      <c r="U70" s="31">
        <f t="shared" si="6"/>
        <v>8409</v>
      </c>
      <c r="V70" s="31">
        <v>8409</v>
      </c>
      <c r="W70" s="31">
        <v>0</v>
      </c>
      <c r="X70" s="31">
        <v>0</v>
      </c>
      <c r="Y70" s="31">
        <v>0</v>
      </c>
      <c r="Z70" s="31">
        <v>0</v>
      </c>
      <c r="AA70" s="31">
        <f t="shared" si="7"/>
        <v>0</v>
      </c>
      <c r="AB70" s="31">
        <v>0</v>
      </c>
      <c r="AC70" s="31">
        <v>0</v>
      </c>
    </row>
    <row r="71" spans="1:29" ht="13.5">
      <c r="A71" s="54" t="s">
        <v>0</v>
      </c>
      <c r="B71" s="54" t="s">
        <v>118</v>
      </c>
      <c r="C71" s="55" t="s">
        <v>119</v>
      </c>
      <c r="D71" s="31">
        <f>E71+H71+K71</f>
        <v>1987</v>
      </c>
      <c r="E71" s="31">
        <f>F71+G71</f>
        <v>0</v>
      </c>
      <c r="F71" s="31">
        <v>0</v>
      </c>
      <c r="G71" s="31">
        <v>0</v>
      </c>
      <c r="H71" s="31">
        <f>I71+J71</f>
        <v>0</v>
      </c>
      <c r="I71" s="31">
        <v>0</v>
      </c>
      <c r="J71" s="31">
        <v>0</v>
      </c>
      <c r="K71" s="31">
        <f>L71+M71</f>
        <v>1987</v>
      </c>
      <c r="L71" s="31">
        <v>434</v>
      </c>
      <c r="M71" s="31">
        <v>1553</v>
      </c>
      <c r="N71" s="31">
        <f>O71+U71+AA71</f>
        <v>1987</v>
      </c>
      <c r="O71" s="31">
        <f>SUM(P71:T71)</f>
        <v>434</v>
      </c>
      <c r="P71" s="31">
        <v>0</v>
      </c>
      <c r="Q71" s="31">
        <v>0</v>
      </c>
      <c r="R71" s="31">
        <v>434</v>
      </c>
      <c r="S71" s="31">
        <v>0</v>
      </c>
      <c r="T71" s="31">
        <v>0</v>
      </c>
      <c r="U71" s="31">
        <f>SUM(V71:Z71)</f>
        <v>1553</v>
      </c>
      <c r="V71" s="31">
        <v>0</v>
      </c>
      <c r="W71" s="31">
        <v>0</v>
      </c>
      <c r="X71" s="31">
        <v>1553</v>
      </c>
      <c r="Y71" s="31">
        <v>0</v>
      </c>
      <c r="Z71" s="31">
        <v>0</v>
      </c>
      <c r="AA71" s="31">
        <f>AB71+AC71</f>
        <v>0</v>
      </c>
      <c r="AB71" s="31">
        <v>0</v>
      </c>
      <c r="AC71" s="31">
        <v>0</v>
      </c>
    </row>
    <row r="72" spans="1:29" ht="13.5">
      <c r="A72" s="54" t="s">
        <v>0</v>
      </c>
      <c r="B72" s="54" t="s">
        <v>120</v>
      </c>
      <c r="C72" s="55" t="s">
        <v>121</v>
      </c>
      <c r="D72" s="31">
        <f>E72+H72+K72</f>
        <v>9392</v>
      </c>
      <c r="E72" s="31">
        <f>F72+G72</f>
        <v>0</v>
      </c>
      <c r="F72" s="31">
        <v>0</v>
      </c>
      <c r="G72" s="31">
        <v>0</v>
      </c>
      <c r="H72" s="31">
        <f>I72+J72</f>
        <v>0</v>
      </c>
      <c r="I72" s="31">
        <v>0</v>
      </c>
      <c r="J72" s="31">
        <v>0</v>
      </c>
      <c r="K72" s="31">
        <f>L72+M72</f>
        <v>9392</v>
      </c>
      <c r="L72" s="31">
        <v>866</v>
      </c>
      <c r="M72" s="31">
        <v>8526</v>
      </c>
      <c r="N72" s="31">
        <f>O72+U72+AA72</f>
        <v>9392</v>
      </c>
      <c r="O72" s="31">
        <f>SUM(P72:T72)</f>
        <v>866</v>
      </c>
      <c r="P72" s="31">
        <v>866</v>
      </c>
      <c r="Q72" s="31">
        <v>0</v>
      </c>
      <c r="R72" s="31">
        <v>0</v>
      </c>
      <c r="S72" s="31">
        <v>0</v>
      </c>
      <c r="T72" s="31">
        <v>0</v>
      </c>
      <c r="U72" s="31">
        <f>SUM(V72:Z72)</f>
        <v>8526</v>
      </c>
      <c r="V72" s="31">
        <v>8526</v>
      </c>
      <c r="W72" s="31">
        <v>0</v>
      </c>
      <c r="X72" s="31">
        <v>0</v>
      </c>
      <c r="Y72" s="31">
        <v>0</v>
      </c>
      <c r="Z72" s="31">
        <v>0</v>
      </c>
      <c r="AA72" s="31">
        <f>AB72+AC72</f>
        <v>0</v>
      </c>
      <c r="AB72" s="31">
        <v>0</v>
      </c>
      <c r="AC72" s="31">
        <v>0</v>
      </c>
    </row>
    <row r="73" spans="1:29" ht="13.5">
      <c r="A73" s="54" t="s">
        <v>0</v>
      </c>
      <c r="B73" s="54" t="s">
        <v>122</v>
      </c>
      <c r="C73" s="55" t="s">
        <v>123</v>
      </c>
      <c r="D73" s="31">
        <f>E73+H73+K73</f>
        <v>7032</v>
      </c>
      <c r="E73" s="31">
        <f>F73+G73</f>
        <v>0</v>
      </c>
      <c r="F73" s="31">
        <v>0</v>
      </c>
      <c r="G73" s="31">
        <v>0</v>
      </c>
      <c r="H73" s="31">
        <f>I73+J73</f>
        <v>0</v>
      </c>
      <c r="I73" s="31">
        <v>0</v>
      </c>
      <c r="J73" s="31">
        <v>0</v>
      </c>
      <c r="K73" s="31">
        <f>L73+M73</f>
        <v>7032</v>
      </c>
      <c r="L73" s="31">
        <v>848</v>
      </c>
      <c r="M73" s="31">
        <v>6184</v>
      </c>
      <c r="N73" s="31">
        <f>O73+U73+AA73</f>
        <v>7032</v>
      </c>
      <c r="O73" s="31">
        <f>SUM(P73:T73)</f>
        <v>848</v>
      </c>
      <c r="P73" s="31">
        <v>848</v>
      </c>
      <c r="Q73" s="31">
        <v>0</v>
      </c>
      <c r="R73" s="31">
        <v>0</v>
      </c>
      <c r="S73" s="31">
        <v>0</v>
      </c>
      <c r="T73" s="31">
        <v>0</v>
      </c>
      <c r="U73" s="31">
        <f>SUM(V73:Z73)</f>
        <v>6184</v>
      </c>
      <c r="V73" s="31">
        <v>6184</v>
      </c>
      <c r="W73" s="31">
        <v>0</v>
      </c>
      <c r="X73" s="31">
        <v>0</v>
      </c>
      <c r="Y73" s="31">
        <v>0</v>
      </c>
      <c r="Z73" s="31">
        <v>0</v>
      </c>
      <c r="AA73" s="31">
        <f>AB73+AC73</f>
        <v>0</v>
      </c>
      <c r="AB73" s="31">
        <v>0</v>
      </c>
      <c r="AC73" s="31">
        <v>0</v>
      </c>
    </row>
    <row r="74" spans="1:29" ht="13.5">
      <c r="A74" s="54" t="s">
        <v>0</v>
      </c>
      <c r="B74" s="54" t="s">
        <v>158</v>
      </c>
      <c r="C74" s="55" t="s">
        <v>159</v>
      </c>
      <c r="D74" s="31">
        <f>E74+H74+K74</f>
        <v>9640</v>
      </c>
      <c r="E74" s="31">
        <f>F74+G74</f>
        <v>0</v>
      </c>
      <c r="F74" s="31">
        <v>0</v>
      </c>
      <c r="G74" s="31">
        <v>0</v>
      </c>
      <c r="H74" s="31">
        <f>I74+J74</f>
        <v>0</v>
      </c>
      <c r="I74" s="31">
        <v>0</v>
      </c>
      <c r="J74" s="31">
        <v>0</v>
      </c>
      <c r="K74" s="31">
        <f>L74+M74</f>
        <v>9640</v>
      </c>
      <c r="L74" s="31">
        <v>1392</v>
      </c>
      <c r="M74" s="31">
        <v>8248</v>
      </c>
      <c r="N74" s="31">
        <f>O74+U74+AA74</f>
        <v>9640</v>
      </c>
      <c r="O74" s="31">
        <f>SUM(P74:T74)</f>
        <v>1392</v>
      </c>
      <c r="P74" s="31">
        <v>1392</v>
      </c>
      <c r="Q74" s="31">
        <v>0</v>
      </c>
      <c r="R74" s="31">
        <v>0</v>
      </c>
      <c r="S74" s="31">
        <v>0</v>
      </c>
      <c r="T74" s="31">
        <v>0</v>
      </c>
      <c r="U74" s="31">
        <f>SUM(V74:Z74)</f>
        <v>8248</v>
      </c>
      <c r="V74" s="31">
        <v>8248</v>
      </c>
      <c r="W74" s="31">
        <v>0</v>
      </c>
      <c r="X74" s="31">
        <v>0</v>
      </c>
      <c r="Y74" s="31">
        <v>0</v>
      </c>
      <c r="Z74" s="31">
        <v>0</v>
      </c>
      <c r="AA74" s="31">
        <f>AB74+AC74</f>
        <v>0</v>
      </c>
      <c r="AB74" s="31">
        <v>0</v>
      </c>
      <c r="AC74" s="31">
        <v>0</v>
      </c>
    </row>
    <row r="75" spans="1:29" ht="13.5">
      <c r="A75" s="84" t="s">
        <v>160</v>
      </c>
      <c r="B75" s="85"/>
      <c r="C75" s="85"/>
      <c r="D75" s="31">
        <f aca="true" t="shared" si="8" ref="D75:AC75">SUM(D7:D74)</f>
        <v>1049058</v>
      </c>
      <c r="E75" s="31">
        <f t="shared" si="8"/>
        <v>32942</v>
      </c>
      <c r="F75" s="31">
        <f t="shared" si="8"/>
        <v>4744</v>
      </c>
      <c r="G75" s="31">
        <f t="shared" si="8"/>
        <v>28198</v>
      </c>
      <c r="H75" s="31">
        <f t="shared" si="8"/>
        <v>27382</v>
      </c>
      <c r="I75" s="31">
        <f t="shared" si="8"/>
        <v>11670</v>
      </c>
      <c r="J75" s="31">
        <f t="shared" si="8"/>
        <v>15712</v>
      </c>
      <c r="K75" s="31">
        <f t="shared" si="8"/>
        <v>988734</v>
      </c>
      <c r="L75" s="31">
        <f t="shared" si="8"/>
        <v>124472</v>
      </c>
      <c r="M75" s="31">
        <f t="shared" si="8"/>
        <v>864262</v>
      </c>
      <c r="N75" s="31">
        <f t="shared" si="8"/>
        <v>1050806</v>
      </c>
      <c r="O75" s="31">
        <f t="shared" si="8"/>
        <v>140886</v>
      </c>
      <c r="P75" s="31">
        <f t="shared" si="8"/>
        <v>138839</v>
      </c>
      <c r="Q75" s="31">
        <f t="shared" si="8"/>
        <v>0</v>
      </c>
      <c r="R75" s="31">
        <f t="shared" si="8"/>
        <v>1675</v>
      </c>
      <c r="S75" s="31">
        <f t="shared" si="8"/>
        <v>372</v>
      </c>
      <c r="T75" s="31">
        <f t="shared" si="8"/>
        <v>0</v>
      </c>
      <c r="U75" s="31">
        <f t="shared" si="8"/>
        <v>908172</v>
      </c>
      <c r="V75" s="31">
        <f t="shared" si="8"/>
        <v>890134</v>
      </c>
      <c r="W75" s="31">
        <f t="shared" si="8"/>
        <v>0</v>
      </c>
      <c r="X75" s="31">
        <f t="shared" si="8"/>
        <v>13889</v>
      </c>
      <c r="Y75" s="31">
        <f t="shared" si="8"/>
        <v>4149</v>
      </c>
      <c r="Z75" s="31">
        <f t="shared" si="8"/>
        <v>0</v>
      </c>
      <c r="AA75" s="31">
        <f t="shared" si="8"/>
        <v>1748</v>
      </c>
      <c r="AB75" s="31">
        <f t="shared" si="8"/>
        <v>1748</v>
      </c>
      <c r="AC75" s="31">
        <f t="shared" si="8"/>
        <v>0</v>
      </c>
    </row>
  </sheetData>
  <mergeCells count="7">
    <mergeCell ref="A75:C75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6" customWidth="1"/>
    <col min="2" max="2" width="4.875" style="36" customWidth="1"/>
    <col min="3" max="3" width="13.375" style="36" customWidth="1"/>
    <col min="4" max="4" width="13.75390625" style="36" customWidth="1"/>
    <col min="5" max="5" width="3.375" style="36" customWidth="1"/>
    <col min="6" max="6" width="3.875" style="36" customWidth="1"/>
    <col min="7" max="9" width="13.00390625" style="36" customWidth="1"/>
    <col min="10" max="10" width="12.875" style="36" customWidth="1"/>
    <col min="11" max="16384" width="8.00390625" style="36" customWidth="1"/>
  </cols>
  <sheetData>
    <row r="1" spans="1:3" s="35" customFormat="1" ht="21" customHeight="1">
      <c r="A1" s="103" t="s">
        <v>157</v>
      </c>
      <c r="B1" s="92"/>
      <c r="C1" s="34" t="s">
        <v>182</v>
      </c>
    </row>
    <row r="2" ht="18" customHeight="1">
      <c r="J2" s="37" t="s">
        <v>183</v>
      </c>
    </row>
    <row r="3" spans="6:11" s="38" customFormat="1" ht="19.5" customHeight="1">
      <c r="F3" s="91" t="s">
        <v>184</v>
      </c>
      <c r="G3" s="91"/>
      <c r="H3" s="39" t="s">
        <v>185</v>
      </c>
      <c r="I3" s="39" t="s">
        <v>186</v>
      </c>
      <c r="J3" s="39" t="s">
        <v>174</v>
      </c>
      <c r="K3" s="39" t="s">
        <v>187</v>
      </c>
    </row>
    <row r="4" spans="2:11" s="38" customFormat="1" ht="19.5" customHeight="1">
      <c r="B4" s="93" t="s">
        <v>188</v>
      </c>
      <c r="C4" s="40" t="s">
        <v>189</v>
      </c>
      <c r="D4" s="41">
        <f>SUMIF('水洗化人口等'!$A$7:$C$75,$A$1,'水洗化人口等'!$G$7:$G$75)</f>
        <v>231234</v>
      </c>
      <c r="F4" s="101" t="s">
        <v>190</v>
      </c>
      <c r="G4" s="40" t="s">
        <v>191</v>
      </c>
      <c r="H4" s="41">
        <f>SUMIF('し尿処理の状況'!$A$7:$C$75,$A$1,'し尿処理の状況'!$P$7:$P$75)</f>
        <v>138839</v>
      </c>
      <c r="I4" s="41">
        <f>SUMIF('し尿処理の状況'!$A$7:$C$75,$A$1,'し尿処理の状況'!$V$7:$V$75)</f>
        <v>890134</v>
      </c>
      <c r="J4" s="41">
        <f aca="true" t="shared" si="0" ref="J4:J11">H4+I4</f>
        <v>1028973</v>
      </c>
      <c r="K4" s="42">
        <f aca="true" t="shared" si="1" ref="K4:K9">J4/$J$9</f>
        <v>0.9808542521004558</v>
      </c>
    </row>
    <row r="5" spans="2:11" s="38" customFormat="1" ht="19.5" customHeight="1">
      <c r="B5" s="94"/>
      <c r="C5" s="40" t="s">
        <v>192</v>
      </c>
      <c r="D5" s="41">
        <f>SUMIF('水洗化人口等'!$A$7:$C$75,$A$1,'水洗化人口等'!$H$7:$H$75)</f>
        <v>2996</v>
      </c>
      <c r="F5" s="102"/>
      <c r="G5" s="40" t="s">
        <v>193</v>
      </c>
      <c r="H5" s="41">
        <f>SUMIF('し尿処理の状況'!$A$7:$C$75,$A$1,'し尿処理の状況'!$Q$7:$Q$75)</f>
        <v>0</v>
      </c>
      <c r="I5" s="41">
        <f>SUMIF('し尿処理の状況'!$A$7:$C$75,$A$1,'し尿処理の状況'!$W$7:$W$75)</f>
        <v>0</v>
      </c>
      <c r="J5" s="41">
        <f t="shared" si="0"/>
        <v>0</v>
      </c>
      <c r="K5" s="42">
        <f t="shared" si="1"/>
        <v>0</v>
      </c>
    </row>
    <row r="6" spans="2:11" s="38" customFormat="1" ht="19.5" customHeight="1">
      <c r="B6" s="95"/>
      <c r="C6" s="43" t="s">
        <v>194</v>
      </c>
      <c r="D6" s="44">
        <f>SUM(D4:D5)</f>
        <v>234230</v>
      </c>
      <c r="F6" s="102"/>
      <c r="G6" s="40" t="s">
        <v>195</v>
      </c>
      <c r="H6" s="41">
        <f>SUMIF('し尿処理の状況'!$A$7:$C$75,$A$1,'し尿処理の状況'!$R$7:$R$75)</f>
        <v>1675</v>
      </c>
      <c r="I6" s="41">
        <f>SUMIF('し尿処理の状況'!$A$7:$C$75,$A$1,'し尿処理の状況'!$X$7:$X$75)</f>
        <v>13889</v>
      </c>
      <c r="J6" s="41">
        <f t="shared" si="0"/>
        <v>15564</v>
      </c>
      <c r="K6" s="42">
        <f t="shared" si="1"/>
        <v>0.014836167304381646</v>
      </c>
    </row>
    <row r="7" spans="2:11" s="38" customFormat="1" ht="19.5" customHeight="1">
      <c r="B7" s="96" t="s">
        <v>196</v>
      </c>
      <c r="C7" s="45" t="s">
        <v>197</v>
      </c>
      <c r="D7" s="41">
        <f>SUMIF('水洗化人口等'!$A$7:$C$75,$A$1,'水洗化人口等'!$K$7:$K$75)</f>
        <v>1634064</v>
      </c>
      <c r="F7" s="102"/>
      <c r="G7" s="40" t="s">
        <v>198</v>
      </c>
      <c r="H7" s="41">
        <f>SUMIF('し尿処理の状況'!$A$7:$C$75,$A$1,'し尿処理の状況'!$S$7:$S$75)</f>
        <v>372</v>
      </c>
      <c r="I7" s="41">
        <f>SUMIF('し尿処理の状況'!$A$7:$C$75,$A$1,'し尿処理の状況'!$Y$7:$Y$75)</f>
        <v>4149</v>
      </c>
      <c r="J7" s="41">
        <f t="shared" si="0"/>
        <v>4521</v>
      </c>
      <c r="K7" s="42">
        <f t="shared" si="1"/>
        <v>0.004309580595162517</v>
      </c>
    </row>
    <row r="8" spans="2:11" s="38" customFormat="1" ht="19.5" customHeight="1">
      <c r="B8" s="97"/>
      <c r="C8" s="40" t="s">
        <v>199</v>
      </c>
      <c r="D8" s="41">
        <f>SUMIF('水洗化人口等'!$A$7:$C$75,$A$1,'水洗化人口等'!$M$7:$M$75)</f>
        <v>21997</v>
      </c>
      <c r="F8" s="102"/>
      <c r="G8" s="40" t="s">
        <v>200</v>
      </c>
      <c r="H8" s="41">
        <f>SUMIF('し尿処理の状況'!$A$7:$C$75,$A$1,'し尿処理の状況'!$T$7:$T$75)</f>
        <v>0</v>
      </c>
      <c r="I8" s="41">
        <f>SUMIF('し尿処理の状況'!$A$7:$C$75,$A$1,'し尿処理の状況'!$Z$7:$Z$75)</f>
        <v>0</v>
      </c>
      <c r="J8" s="41">
        <f t="shared" si="0"/>
        <v>0</v>
      </c>
      <c r="K8" s="42">
        <f t="shared" si="1"/>
        <v>0</v>
      </c>
    </row>
    <row r="9" spans="2:11" s="38" customFormat="1" ht="19.5" customHeight="1">
      <c r="B9" s="97"/>
      <c r="C9" s="40" t="s">
        <v>201</v>
      </c>
      <c r="D9" s="41">
        <f>SUMIF('水洗化人口等'!$A$7:$C$75,$A$1,'水洗化人口等'!$O$7:$O$75)</f>
        <v>1904983</v>
      </c>
      <c r="F9" s="102"/>
      <c r="G9" s="40" t="s">
        <v>194</v>
      </c>
      <c r="H9" s="41">
        <f>SUM(H4:H8)</f>
        <v>140886</v>
      </c>
      <c r="I9" s="41">
        <f>SUM(I4:I8)</f>
        <v>908172</v>
      </c>
      <c r="J9" s="41">
        <f t="shared" si="0"/>
        <v>1049058</v>
      </c>
      <c r="K9" s="42">
        <f t="shared" si="1"/>
        <v>1</v>
      </c>
    </row>
    <row r="10" spans="2:10" s="38" customFormat="1" ht="19.5" customHeight="1">
      <c r="B10" s="98"/>
      <c r="C10" s="43" t="s">
        <v>194</v>
      </c>
      <c r="D10" s="44">
        <f>SUM(D7:D9)</f>
        <v>3561044</v>
      </c>
      <c r="F10" s="91" t="s">
        <v>202</v>
      </c>
      <c r="G10" s="91"/>
      <c r="H10" s="41">
        <f>SUMIF('し尿処理の状況'!$A$7:$C$75,$A$1,'し尿処理の状況'!$AB$7:$AB$75)</f>
        <v>1748</v>
      </c>
      <c r="I10" s="41">
        <f>SUMIF('し尿処理の状況'!$A$7:$C$75,$A$1,'し尿処理の状況'!$AC$7:$AC$75)</f>
        <v>0</v>
      </c>
      <c r="J10" s="41">
        <f t="shared" si="0"/>
        <v>1748</v>
      </c>
    </row>
    <row r="11" spans="2:10" s="38" customFormat="1" ht="19.5" customHeight="1">
      <c r="B11" s="99" t="s">
        <v>203</v>
      </c>
      <c r="C11" s="100"/>
      <c r="D11" s="44">
        <f>D6+D10</f>
        <v>3795274</v>
      </c>
      <c r="F11" s="91" t="s">
        <v>174</v>
      </c>
      <c r="G11" s="91"/>
      <c r="H11" s="41">
        <f>H9+H10</f>
        <v>142634</v>
      </c>
      <c r="I11" s="41">
        <f>I9+I10</f>
        <v>908172</v>
      </c>
      <c r="J11" s="41">
        <f t="shared" si="0"/>
        <v>1050806</v>
      </c>
    </row>
    <row r="12" spans="6:10" s="38" customFormat="1" ht="19.5" customHeight="1">
      <c r="F12" s="46"/>
      <c r="G12" s="46"/>
      <c r="H12" s="47"/>
      <c r="I12" s="47"/>
      <c r="J12" s="47"/>
    </row>
    <row r="13" spans="2:10" s="38" customFormat="1" ht="19.5" customHeight="1">
      <c r="B13" s="48" t="s">
        <v>204</v>
      </c>
      <c r="J13" s="37" t="s">
        <v>183</v>
      </c>
    </row>
    <row r="14" spans="3:10" s="38" customFormat="1" ht="19.5" customHeight="1">
      <c r="C14" s="41">
        <f>SUMIF('水洗化人口等'!$A$7:$C$75,$A$1,'水洗化人口等'!$P$7:$P$75)</f>
        <v>474555</v>
      </c>
      <c r="D14" s="38" t="s">
        <v>205</v>
      </c>
      <c r="F14" s="91" t="s">
        <v>206</v>
      </c>
      <c r="G14" s="91"/>
      <c r="H14" s="39" t="s">
        <v>185</v>
      </c>
      <c r="I14" s="39" t="s">
        <v>186</v>
      </c>
      <c r="J14" s="39" t="s">
        <v>174</v>
      </c>
    </row>
    <row r="15" spans="6:10" s="38" customFormat="1" ht="15.75" customHeight="1">
      <c r="F15" s="91" t="s">
        <v>207</v>
      </c>
      <c r="G15" s="91"/>
      <c r="H15" s="41">
        <f>SUMIF('し尿処理の状況'!$A$7:$C$75,$A$1,'し尿処理の状況'!$F$7:$F$75)</f>
        <v>4744</v>
      </c>
      <c r="I15" s="41">
        <f>SUMIF('し尿処理の状況'!$A$7:$C$75,$A$1,'し尿処理の状況'!$G$7:$G$75)</f>
        <v>28198</v>
      </c>
      <c r="J15" s="41">
        <f>H15+I15</f>
        <v>32942</v>
      </c>
    </row>
    <row r="16" spans="3:10" s="38" customFormat="1" ht="15.75" customHeight="1">
      <c r="C16" s="38" t="s">
        <v>208</v>
      </c>
      <c r="D16" s="49">
        <f>D10/D11</f>
        <v>0.9382837708160201</v>
      </c>
      <c r="F16" s="91" t="s">
        <v>209</v>
      </c>
      <c r="G16" s="91"/>
      <c r="H16" s="41">
        <f>SUMIF('し尿処理の状況'!$A$7:$C$75,$A$1,'し尿処理の状況'!$I$7:$I$75)</f>
        <v>11670</v>
      </c>
      <c r="I16" s="41">
        <f>SUMIF('し尿処理の状況'!$A$7:$C$75,$A$1,'し尿処理の状況'!$J$7:$J$75)</f>
        <v>15712</v>
      </c>
      <c r="J16" s="41">
        <f>H16+I16</f>
        <v>27382</v>
      </c>
    </row>
    <row r="17" spans="3:10" s="38" customFormat="1" ht="15.75" customHeight="1">
      <c r="C17" s="38" t="s">
        <v>210</v>
      </c>
      <c r="D17" s="49">
        <f>D6/D11</f>
        <v>0.061716229183979864</v>
      </c>
      <c r="F17" s="91" t="s">
        <v>211</v>
      </c>
      <c r="G17" s="91"/>
      <c r="H17" s="41">
        <f>SUMIF('し尿処理の状況'!$A$7:$C$75,$A$1,'し尿処理の状況'!$L$7:$L$75)</f>
        <v>124472</v>
      </c>
      <c r="I17" s="41">
        <f>SUMIF('し尿処理の状況'!$A$7:$C$75,$A$1,'し尿処理の状況'!$M$7:$M$75)</f>
        <v>864262</v>
      </c>
      <c r="J17" s="41">
        <f>H17+I17</f>
        <v>988734</v>
      </c>
    </row>
    <row r="18" spans="3:10" s="38" customFormat="1" ht="15.75" customHeight="1">
      <c r="C18" s="50" t="s">
        <v>212</v>
      </c>
      <c r="D18" s="49">
        <f>D7/D11</f>
        <v>0.4305523132190192</v>
      </c>
      <c r="F18" s="91" t="s">
        <v>174</v>
      </c>
      <c r="G18" s="91"/>
      <c r="H18" s="41">
        <f>SUM(H15:H17)</f>
        <v>140886</v>
      </c>
      <c r="I18" s="41">
        <f>SUM(I15:I17)</f>
        <v>908172</v>
      </c>
      <c r="J18" s="41">
        <f>SUM(J15:J17)</f>
        <v>1049058</v>
      </c>
    </row>
    <row r="19" spans="3:10" ht="15.75" customHeight="1">
      <c r="C19" s="36" t="s">
        <v>213</v>
      </c>
      <c r="D19" s="49">
        <f>(D8+D9)/D11</f>
        <v>0.5077314575970009</v>
      </c>
      <c r="J19" s="51"/>
    </row>
    <row r="20" spans="3:10" ht="15.75" customHeight="1">
      <c r="C20" s="36" t="s">
        <v>214</v>
      </c>
      <c r="D20" s="49">
        <f>C14/D11</f>
        <v>0.12503840302439298</v>
      </c>
      <c r="J20" s="52"/>
    </row>
    <row r="21" spans="3:10" ht="15.75" customHeight="1">
      <c r="C21" s="36" t="s">
        <v>215</v>
      </c>
      <c r="D21" s="49">
        <f>D4/D6</f>
        <v>0.9872091533962345</v>
      </c>
      <c r="F21" s="53"/>
      <c r="J21" s="52"/>
    </row>
    <row r="22" spans="3:10" ht="15.75" customHeight="1">
      <c r="C22" s="36" t="s">
        <v>216</v>
      </c>
      <c r="D22" s="49">
        <f>D5/D6</f>
        <v>0.01279084660376553</v>
      </c>
      <c r="F22" s="53"/>
      <c r="J22" s="52"/>
    </row>
    <row r="23" spans="6:10" ht="15" customHeight="1">
      <c r="F23" s="53"/>
      <c r="J23" s="52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2006-04-24T08:17:48Z</cp:lastPrinted>
  <dcterms:created xsi:type="dcterms:W3CDTF">2002-10-23T07:25:09Z</dcterms:created>
  <dcterms:modified xsi:type="dcterms:W3CDTF">2006-06-30T04:24:24Z</dcterms:modified>
  <cp:category/>
  <cp:version/>
  <cp:contentType/>
  <cp:contentStatus/>
</cp:coreProperties>
</file>