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'し尿処理の状況'!$A$2:$AC$118</definedName>
    <definedName name="_xlnm.Print_Area" localSheetId="0">'水洗化人口等'!$A$2:$U$118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<sst xmlns="http://schemas.openxmlformats.org/spreadsheetml/2006/main" count="927" uniqueCount="308">
  <si>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</si>
  <si>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</si>
  <si>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</si>
  <si>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</si>
  <si>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</si>
  <si>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</si>
  <si>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</si>
  <si>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</si>
  <si>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</si>
  <si>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</si>
  <si>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</si>
  <si>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</si>
  <si>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</si>
  <si>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</si>
  <si>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</si>
  <si>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</si>
  <si>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</si>
  <si>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</si>
  <si>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</si>
  <si>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</si>
  <si>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駒ケ根市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</si>
  <si>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</si>
  <si>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</si>
  <si>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</si>
  <si>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</si>
  <si>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</si>
  <si>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</si>
  <si>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</si>
  <si>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</si>
  <si>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</si>
  <si>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</si>
  <si>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</si>
  <si>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</si>
  <si>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20301</t>
  </si>
  <si>
    <t>臼田町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</si>
  <si>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</si>
  <si>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</si>
  <si>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</si>
  <si>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</si>
  <si>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</si>
  <si>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</si>
  <si>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</si>
  <si>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</si>
  <si>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</si>
  <si>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20321</t>
  </si>
  <si>
    <t>軽井沢町</t>
  </si>
  <si>
    <t>20322</t>
  </si>
  <si>
    <t>望月町</t>
  </si>
  <si>
    <t>20323</t>
  </si>
  <si>
    <t>御代田町</t>
  </si>
  <si>
    <t>20324</t>
  </si>
  <si>
    <t>立科町</t>
  </si>
  <si>
    <t>20325</t>
  </si>
  <si>
    <t>浅科村</t>
  </si>
  <si>
    <t>20341</t>
  </si>
  <si>
    <t>丸子町</t>
  </si>
  <si>
    <t>20342</t>
  </si>
  <si>
    <t>長門町</t>
  </si>
  <si>
    <t>20345</t>
  </si>
  <si>
    <t>真田町</t>
  </si>
  <si>
    <t>20346</t>
  </si>
  <si>
    <t>武石村</t>
  </si>
  <si>
    <t>20347</t>
  </si>
  <si>
    <t>和田村</t>
  </si>
  <si>
    <t>20349</t>
  </si>
  <si>
    <t>青木村</t>
  </si>
  <si>
    <t>20361</t>
  </si>
  <si>
    <t>下諏訪町</t>
  </si>
  <si>
    <t>20362</t>
  </si>
  <si>
    <t>富士見町</t>
  </si>
  <si>
    <t>20363</t>
  </si>
  <si>
    <t>原村</t>
  </si>
  <si>
    <t>20381</t>
  </si>
  <si>
    <t>高遠町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</si>
  <si>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</si>
  <si>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</si>
  <si>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</si>
  <si>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</si>
  <si>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</si>
  <si>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</si>
  <si>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</si>
  <si>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</si>
  <si>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</si>
  <si>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</si>
  <si>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20387</t>
  </si>
  <si>
    <t>長谷村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</si>
  <si>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</si>
  <si>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</si>
  <si>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</si>
  <si>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</si>
  <si>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</si>
  <si>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</si>
  <si>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</si>
  <si>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</si>
  <si>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20406</t>
  </si>
  <si>
    <t>清内路村</t>
  </si>
  <si>
    <t>20407</t>
  </si>
  <si>
    <t>阿智村</t>
  </si>
  <si>
    <t>20408</t>
  </si>
  <si>
    <t>浪合村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</si>
  <si>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</si>
  <si>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</si>
  <si>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</si>
  <si>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</si>
  <si>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</si>
  <si>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</si>
  <si>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</si>
  <si>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</si>
  <si>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</si>
  <si>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</si>
  <si>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</si>
  <si>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</si>
  <si>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</si>
  <si>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</si>
  <si>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</si>
  <si>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</si>
  <si>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</si>
  <si>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</si>
  <si>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20418</t>
  </si>
  <si>
    <t>上村</t>
  </si>
  <si>
    <t>20419</t>
  </si>
  <si>
    <t>南信濃村</t>
  </si>
  <si>
    <t>20421</t>
  </si>
  <si>
    <t>木曽福島町</t>
  </si>
  <si>
    <t>20422</t>
  </si>
  <si>
    <t>上松町</t>
  </si>
  <si>
    <t>20423</t>
  </si>
  <si>
    <t>南木曽町</t>
  </si>
  <si>
    <t>20424</t>
  </si>
  <si>
    <t>楢川村</t>
  </si>
  <si>
    <t>20425</t>
  </si>
  <si>
    <t>木祖村</t>
  </si>
  <si>
    <t>20426</t>
  </si>
  <si>
    <t>日義村</t>
  </si>
  <si>
    <t>20427</t>
  </si>
  <si>
    <t>開田村</t>
  </si>
  <si>
    <t>20428</t>
  </si>
  <si>
    <t>三岳村</t>
  </si>
  <si>
    <t>20429</t>
  </si>
  <si>
    <t>王滝村</t>
  </si>
  <si>
    <t>20430</t>
  </si>
  <si>
    <t>大桑村</t>
  </si>
  <si>
    <t>20441</t>
  </si>
  <si>
    <t>明科町</t>
  </si>
  <si>
    <t>20443</t>
  </si>
  <si>
    <t>四賀村</t>
  </si>
  <si>
    <t>20444</t>
  </si>
  <si>
    <t>本城村</t>
  </si>
  <si>
    <t>20445</t>
  </si>
  <si>
    <t>坂北村</t>
  </si>
  <si>
    <t>20446</t>
  </si>
  <si>
    <t>麻績村</t>
  </si>
  <si>
    <t>20447</t>
  </si>
  <si>
    <t>坂井村</t>
  </si>
  <si>
    <t>20448</t>
  </si>
  <si>
    <t>生坂村</t>
  </si>
  <si>
    <t>20449</t>
  </si>
  <si>
    <t>波田町</t>
  </si>
  <si>
    <t>20450</t>
  </si>
  <si>
    <t>20451</t>
  </si>
  <si>
    <t>20461</t>
  </si>
  <si>
    <t>豊科町</t>
  </si>
  <si>
    <t>20462</t>
  </si>
  <si>
    <t>穂高町</t>
  </si>
  <si>
    <t>20463</t>
  </si>
  <si>
    <t>奈川村</t>
  </si>
  <si>
    <t>20464</t>
  </si>
  <si>
    <t>安曇村</t>
  </si>
  <si>
    <t>20465</t>
  </si>
  <si>
    <t>梓川村</t>
  </si>
  <si>
    <t>20466</t>
  </si>
  <si>
    <t>三郷村</t>
  </si>
  <si>
    <t>20467</t>
  </si>
  <si>
    <t>堀金村</t>
  </si>
  <si>
    <t>20481</t>
  </si>
  <si>
    <t>20482</t>
  </si>
  <si>
    <t>松川村</t>
  </si>
  <si>
    <t>20483</t>
  </si>
  <si>
    <t>八坂村</t>
  </si>
  <si>
    <t>20484</t>
  </si>
  <si>
    <t>美麻村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</si>
  <si>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</si>
  <si>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</si>
  <si>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</si>
  <si>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</si>
  <si>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</si>
  <si>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</si>
  <si>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</si>
  <si>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</si>
  <si>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</si>
  <si>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</si>
  <si>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</si>
  <si>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</si>
  <si>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</si>
  <si>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</si>
  <si>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</si>
  <si>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20581</t>
  </si>
  <si>
    <t>信州新町</t>
  </si>
  <si>
    <t>20583</t>
  </si>
  <si>
    <t>信濃町</t>
  </si>
  <si>
    <t>20584</t>
  </si>
  <si>
    <t>牟礼村</t>
  </si>
  <si>
    <t>20585</t>
  </si>
  <si>
    <t>三水村</t>
  </si>
  <si>
    <t>20588</t>
  </si>
  <si>
    <t>小川村</t>
  </si>
  <si>
    <t>20589</t>
  </si>
  <si>
    <t>中条村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</si>
  <si>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</si>
  <si>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</si>
  <si>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</si>
  <si>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</si>
  <si>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</si>
  <si>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</si>
  <si>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</si>
  <si>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</si>
  <si>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</si>
  <si>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</si>
  <si>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</si>
  <si>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</si>
  <si>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</si>
  <si>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</si>
  <si>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</si>
  <si>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</si>
  <si>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</si>
  <si>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</si>
  <si>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</si>
  <si>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</si>
  <si>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</si>
  <si>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</si>
  <si>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</si>
  <si>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</si>
  <si>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</si>
  <si>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</si>
  <si>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</si>
  <si>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20219</t>
  </si>
  <si>
    <t>東御市</t>
  </si>
  <si>
    <t>20309</t>
  </si>
  <si>
    <t>佐久穂町</t>
  </si>
  <si>
    <t>長野県</t>
  </si>
  <si>
    <t>20218</t>
  </si>
  <si>
    <t>千曲市</t>
  </si>
  <si>
    <t>20601</t>
  </si>
  <si>
    <t>豊田村</t>
  </si>
  <si>
    <t>20602</t>
  </si>
  <si>
    <t>栄村</t>
  </si>
  <si>
    <t>長野県合計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</si>
  <si>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</si>
  <si>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</si>
  <si>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</si>
  <si>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</si>
  <si>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</si>
  <si>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</si>
  <si>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</si>
  <si>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</si>
  <si>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</si>
  <si>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</si>
  <si>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</si>
  <si>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</si>
  <si>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</si>
  <si>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</si>
  <si>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</si>
  <si>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</si>
  <si>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</si>
  <si>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</si>
  <si>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</si>
  <si>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</si>
  <si>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</si>
  <si>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</si>
  <si>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</si>
  <si>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</si>
  <si>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</si>
  <si>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</si>
  <si>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</si>
  <si>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</si>
  <si>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</si>
  <si>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</si>
  <si>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</si>
  <si>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</si>
  <si>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</si>
  <si>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</si>
  <si>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</si>
  <si>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</si>
  <si>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</si>
  <si>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</si>
  <si>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</si>
  <si>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</si>
  <si>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</si>
  <si>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</si>
  <si>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</si>
  <si>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</si>
  <si>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</si>
  <si>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</si>
  <si>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</si>
  <si>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</si>
  <si>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</si>
  <si>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</si>
  <si>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</si>
  <si>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</si>
  <si>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</si>
  <si>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</si>
  <si>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</si>
  <si>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池田町</t>
  </si>
  <si>
    <t>山形村</t>
  </si>
  <si>
    <t>朝日村</t>
  </si>
  <si>
    <t>南牧村</t>
  </si>
  <si>
    <t>高山村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</si>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</sst>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118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208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256</v>
      </c>
      <c r="B2" s="65" t="s">
        <v>209</v>
      </c>
      <c r="C2" s="68" t="s">
        <v>210</v>
      </c>
      <c r="D2" s="5" t="s">
        <v>257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258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259</v>
      </c>
      <c r="F3" s="20"/>
      <c r="G3" s="20"/>
      <c r="H3" s="23"/>
      <c r="I3" s="7" t="s">
        <v>211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260</v>
      </c>
      <c r="F4" s="77" t="s">
        <v>212</v>
      </c>
      <c r="G4" s="77" t="s">
        <v>213</v>
      </c>
      <c r="H4" s="77" t="s">
        <v>214</v>
      </c>
      <c r="I4" s="6" t="s">
        <v>260</v>
      </c>
      <c r="J4" s="77" t="s">
        <v>215</v>
      </c>
      <c r="K4" s="77" t="s">
        <v>216</v>
      </c>
      <c r="L4" s="77" t="s">
        <v>217</v>
      </c>
      <c r="M4" s="77" t="s">
        <v>218</v>
      </c>
      <c r="N4" s="77" t="s">
        <v>219</v>
      </c>
      <c r="O4" s="81" t="s">
        <v>220</v>
      </c>
      <c r="P4" s="8"/>
      <c r="Q4" s="77" t="s">
        <v>221</v>
      </c>
      <c r="R4" s="77" t="s">
        <v>261</v>
      </c>
      <c r="S4" s="77" t="s">
        <v>262</v>
      </c>
      <c r="T4" s="79" t="s">
        <v>263</v>
      </c>
      <c r="U4" s="79" t="s">
        <v>264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265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266</v>
      </c>
      <c r="E6" s="10" t="s">
        <v>266</v>
      </c>
      <c r="F6" s="11" t="s">
        <v>222</v>
      </c>
      <c r="G6" s="10" t="s">
        <v>266</v>
      </c>
      <c r="H6" s="10" t="s">
        <v>266</v>
      </c>
      <c r="I6" s="10" t="s">
        <v>266</v>
      </c>
      <c r="J6" s="11" t="s">
        <v>222</v>
      </c>
      <c r="K6" s="10" t="s">
        <v>266</v>
      </c>
      <c r="L6" s="11" t="s">
        <v>222</v>
      </c>
      <c r="M6" s="10" t="s">
        <v>266</v>
      </c>
      <c r="N6" s="11" t="s">
        <v>222</v>
      </c>
      <c r="O6" s="10" t="s">
        <v>266</v>
      </c>
      <c r="P6" s="10" t="s">
        <v>266</v>
      </c>
      <c r="Q6" s="11" t="s">
        <v>222</v>
      </c>
      <c r="R6" s="83"/>
      <c r="S6" s="83"/>
      <c r="T6" s="83"/>
      <c r="U6" s="80"/>
    </row>
    <row r="7" spans="1:21" ht="13.5">
      <c r="A7" s="54" t="s">
        <v>0</v>
      </c>
      <c r="B7" s="54" t="s">
        <v>1</v>
      </c>
      <c r="C7" s="55" t="s">
        <v>2</v>
      </c>
      <c r="D7" s="31">
        <f aca="true" t="shared" si="0" ref="D7:D70">E7+I7</f>
        <v>380152</v>
      </c>
      <c r="E7" s="32">
        <f aca="true" t="shared" si="1" ref="E7:E49">G7+H7</f>
        <v>101365</v>
      </c>
      <c r="F7" s="33">
        <f aca="true" t="shared" si="2" ref="F7:F25">E7/D7*100</f>
        <v>26.664334266293483</v>
      </c>
      <c r="G7" s="31">
        <v>101102</v>
      </c>
      <c r="H7" s="31">
        <v>263</v>
      </c>
      <c r="I7" s="32">
        <f aca="true" t="shared" si="3" ref="I7:I49">K7+M7+O7</f>
        <v>278787</v>
      </c>
      <c r="J7" s="33">
        <f aca="true" t="shared" si="4" ref="J7:J25">I7/D7*100</f>
        <v>73.3356657337065</v>
      </c>
      <c r="K7" s="31">
        <v>247261</v>
      </c>
      <c r="L7" s="33">
        <f aca="true" t="shared" si="5" ref="L7:L25">K7/D7*100</f>
        <v>65.04266714366885</v>
      </c>
      <c r="M7" s="31">
        <v>0</v>
      </c>
      <c r="N7" s="33">
        <f aca="true" t="shared" si="6" ref="N7:N25">M7/D7*100</f>
        <v>0</v>
      </c>
      <c r="O7" s="31">
        <v>31526</v>
      </c>
      <c r="P7" s="31">
        <v>20201</v>
      </c>
      <c r="Q7" s="33">
        <f aca="true" t="shared" si="7" ref="Q7:Q25">O7/D7*100</f>
        <v>8.29299859003767</v>
      </c>
      <c r="R7" s="31" t="s">
        <v>307</v>
      </c>
      <c r="S7" s="31"/>
      <c r="T7" s="31"/>
      <c r="U7" s="31"/>
    </row>
    <row r="8" spans="1:21" ht="13.5">
      <c r="A8" s="54" t="s">
        <v>0</v>
      </c>
      <c r="B8" s="54" t="s">
        <v>3</v>
      </c>
      <c r="C8" s="55" t="s">
        <v>4</v>
      </c>
      <c r="D8" s="31">
        <f t="shared" si="0"/>
        <v>203733</v>
      </c>
      <c r="E8" s="32">
        <f t="shared" si="1"/>
        <v>11868</v>
      </c>
      <c r="F8" s="33">
        <f t="shared" si="2"/>
        <v>5.825271310980548</v>
      </c>
      <c r="G8" s="31">
        <v>11868</v>
      </c>
      <c r="H8" s="31">
        <v>0</v>
      </c>
      <c r="I8" s="32">
        <f t="shared" si="3"/>
        <v>191865</v>
      </c>
      <c r="J8" s="33">
        <f t="shared" si="4"/>
        <v>94.17472868901945</v>
      </c>
      <c r="K8" s="31">
        <v>190000</v>
      </c>
      <c r="L8" s="33">
        <f t="shared" si="5"/>
        <v>93.25931488762252</v>
      </c>
      <c r="M8" s="31">
        <v>0</v>
      </c>
      <c r="N8" s="33">
        <f t="shared" si="6"/>
        <v>0</v>
      </c>
      <c r="O8" s="31">
        <v>1865</v>
      </c>
      <c r="P8" s="31">
        <v>1385</v>
      </c>
      <c r="Q8" s="33">
        <f t="shared" si="7"/>
        <v>0.9154138013969264</v>
      </c>
      <c r="R8" s="31" t="s">
        <v>307</v>
      </c>
      <c r="S8" s="31"/>
      <c r="T8" s="31"/>
      <c r="U8" s="31"/>
    </row>
    <row r="9" spans="1:21" ht="13.5">
      <c r="A9" s="54" t="s">
        <v>0</v>
      </c>
      <c r="B9" s="54" t="s">
        <v>5</v>
      </c>
      <c r="C9" s="55" t="s">
        <v>6</v>
      </c>
      <c r="D9" s="31">
        <f t="shared" si="0"/>
        <v>122001</v>
      </c>
      <c r="E9" s="32">
        <f t="shared" si="1"/>
        <v>28057</v>
      </c>
      <c r="F9" s="33">
        <f t="shared" si="2"/>
        <v>22.99735248071737</v>
      </c>
      <c r="G9" s="31">
        <v>28057</v>
      </c>
      <c r="H9" s="31">
        <v>0</v>
      </c>
      <c r="I9" s="32">
        <f t="shared" si="3"/>
        <v>93944</v>
      </c>
      <c r="J9" s="33">
        <f t="shared" si="4"/>
        <v>77.00264751928263</v>
      </c>
      <c r="K9" s="31">
        <v>70558</v>
      </c>
      <c r="L9" s="33">
        <f t="shared" si="5"/>
        <v>57.83395218071983</v>
      </c>
      <c r="M9" s="31">
        <v>0</v>
      </c>
      <c r="N9" s="33">
        <f t="shared" si="6"/>
        <v>0</v>
      </c>
      <c r="O9" s="31">
        <v>23386</v>
      </c>
      <c r="P9" s="31">
        <v>6686</v>
      </c>
      <c r="Q9" s="33">
        <f t="shared" si="7"/>
        <v>19.1686953385628</v>
      </c>
      <c r="R9" s="31" t="s">
        <v>307</v>
      </c>
      <c r="S9" s="31"/>
      <c r="T9" s="31"/>
      <c r="U9" s="31"/>
    </row>
    <row r="10" spans="1:21" ht="13.5">
      <c r="A10" s="54" t="s">
        <v>0</v>
      </c>
      <c r="B10" s="54" t="s">
        <v>7</v>
      </c>
      <c r="C10" s="55" t="s">
        <v>8</v>
      </c>
      <c r="D10" s="31">
        <f t="shared" si="0"/>
        <v>55359</v>
      </c>
      <c r="E10" s="32">
        <f t="shared" si="1"/>
        <v>2371</v>
      </c>
      <c r="F10" s="33">
        <f t="shared" si="2"/>
        <v>4.282953088025434</v>
      </c>
      <c r="G10" s="31">
        <v>2371</v>
      </c>
      <c r="H10" s="31">
        <v>0</v>
      </c>
      <c r="I10" s="32">
        <f t="shared" si="3"/>
        <v>52988</v>
      </c>
      <c r="J10" s="33">
        <f t="shared" si="4"/>
        <v>95.71704691197456</v>
      </c>
      <c r="K10" s="31">
        <v>52322</v>
      </c>
      <c r="L10" s="33">
        <f t="shared" si="5"/>
        <v>94.51399049838328</v>
      </c>
      <c r="M10" s="31">
        <v>0</v>
      </c>
      <c r="N10" s="33">
        <f t="shared" si="6"/>
        <v>0</v>
      </c>
      <c r="O10" s="31">
        <v>666</v>
      </c>
      <c r="P10" s="31">
        <v>322</v>
      </c>
      <c r="Q10" s="33">
        <f t="shared" si="7"/>
        <v>1.203056413591286</v>
      </c>
      <c r="R10" s="31" t="s">
        <v>307</v>
      </c>
      <c r="S10" s="31"/>
      <c r="T10" s="31"/>
      <c r="U10" s="31"/>
    </row>
    <row r="11" spans="1:21" ht="13.5">
      <c r="A11" s="54" t="s">
        <v>0</v>
      </c>
      <c r="B11" s="54" t="s">
        <v>9</v>
      </c>
      <c r="C11" s="55" t="s">
        <v>10</v>
      </c>
      <c r="D11" s="31">
        <f t="shared" si="0"/>
        <v>105870</v>
      </c>
      <c r="E11" s="32">
        <f t="shared" si="1"/>
        <v>27616</v>
      </c>
      <c r="F11" s="33">
        <f t="shared" si="2"/>
        <v>26.084821006895247</v>
      </c>
      <c r="G11" s="31">
        <v>27605</v>
      </c>
      <c r="H11" s="31">
        <v>11</v>
      </c>
      <c r="I11" s="32">
        <f t="shared" si="3"/>
        <v>78254</v>
      </c>
      <c r="J11" s="33">
        <f t="shared" si="4"/>
        <v>73.91517899310475</v>
      </c>
      <c r="K11" s="31">
        <v>67053</v>
      </c>
      <c r="L11" s="33">
        <f t="shared" si="5"/>
        <v>63.33522244261831</v>
      </c>
      <c r="M11" s="31">
        <v>0</v>
      </c>
      <c r="N11" s="33">
        <f t="shared" si="6"/>
        <v>0</v>
      </c>
      <c r="O11" s="31">
        <v>11201</v>
      </c>
      <c r="P11" s="31">
        <v>11201</v>
      </c>
      <c r="Q11" s="33">
        <f t="shared" si="7"/>
        <v>10.579956550486445</v>
      </c>
      <c r="R11" s="31" t="s">
        <v>307</v>
      </c>
      <c r="S11" s="31"/>
      <c r="T11" s="31"/>
      <c r="U11" s="31"/>
    </row>
    <row r="12" spans="1:21" ht="13.5">
      <c r="A12" s="54" t="s">
        <v>0</v>
      </c>
      <c r="B12" s="54" t="s">
        <v>11</v>
      </c>
      <c r="C12" s="55" t="s">
        <v>12</v>
      </c>
      <c r="D12" s="31">
        <f t="shared" si="0"/>
        <v>52583</v>
      </c>
      <c r="E12" s="32">
        <f t="shared" si="1"/>
        <v>2375</v>
      </c>
      <c r="F12" s="33">
        <f t="shared" si="2"/>
        <v>4.516668885381207</v>
      </c>
      <c r="G12" s="31">
        <v>2375</v>
      </c>
      <c r="H12" s="31">
        <v>0</v>
      </c>
      <c r="I12" s="32">
        <f t="shared" si="3"/>
        <v>50208</v>
      </c>
      <c r="J12" s="33">
        <f t="shared" si="4"/>
        <v>95.48333111461879</v>
      </c>
      <c r="K12" s="31">
        <v>47142</v>
      </c>
      <c r="L12" s="33">
        <f t="shared" si="5"/>
        <v>89.65254930300668</v>
      </c>
      <c r="M12" s="31">
        <v>0</v>
      </c>
      <c r="N12" s="33">
        <f t="shared" si="6"/>
        <v>0</v>
      </c>
      <c r="O12" s="31">
        <v>3066</v>
      </c>
      <c r="P12" s="31">
        <v>2939</v>
      </c>
      <c r="Q12" s="33">
        <f t="shared" si="7"/>
        <v>5.830781811612118</v>
      </c>
      <c r="R12" s="31" t="s">
        <v>307</v>
      </c>
      <c r="S12" s="31"/>
      <c r="T12" s="31"/>
      <c r="U12" s="31"/>
    </row>
    <row r="13" spans="1:21" ht="13.5">
      <c r="A13" s="54" t="s">
        <v>0</v>
      </c>
      <c r="B13" s="54" t="s">
        <v>13</v>
      </c>
      <c r="C13" s="55" t="s">
        <v>14</v>
      </c>
      <c r="D13" s="31">
        <f t="shared" si="0"/>
        <v>54145</v>
      </c>
      <c r="E13" s="32">
        <f t="shared" si="1"/>
        <v>13980</v>
      </c>
      <c r="F13" s="33">
        <f t="shared" si="2"/>
        <v>25.819558592667835</v>
      </c>
      <c r="G13" s="31">
        <v>13980</v>
      </c>
      <c r="H13" s="31">
        <v>0</v>
      </c>
      <c r="I13" s="32">
        <f t="shared" si="3"/>
        <v>40165</v>
      </c>
      <c r="J13" s="33">
        <f t="shared" si="4"/>
        <v>74.18044140733217</v>
      </c>
      <c r="K13" s="31">
        <v>35140</v>
      </c>
      <c r="L13" s="33">
        <f t="shared" si="5"/>
        <v>64.89980607627666</v>
      </c>
      <c r="M13" s="31">
        <v>0</v>
      </c>
      <c r="N13" s="33">
        <f t="shared" si="6"/>
        <v>0</v>
      </c>
      <c r="O13" s="31">
        <v>5025</v>
      </c>
      <c r="P13" s="31">
        <v>4753</v>
      </c>
      <c r="Q13" s="33">
        <f t="shared" si="7"/>
        <v>9.2806353310555</v>
      </c>
      <c r="R13" s="31" t="s">
        <v>307</v>
      </c>
      <c r="S13" s="31"/>
      <c r="T13" s="31"/>
      <c r="U13" s="31"/>
    </row>
    <row r="14" spans="1:21" ht="13.5">
      <c r="A14" s="54" t="s">
        <v>0</v>
      </c>
      <c r="B14" s="54" t="s">
        <v>15</v>
      </c>
      <c r="C14" s="55" t="s">
        <v>16</v>
      </c>
      <c r="D14" s="31">
        <f t="shared" si="0"/>
        <v>44816</v>
      </c>
      <c r="E14" s="32">
        <f t="shared" si="1"/>
        <v>16204</v>
      </c>
      <c r="F14" s="33">
        <f t="shared" si="2"/>
        <v>36.1567297393788</v>
      </c>
      <c r="G14" s="31">
        <v>16204</v>
      </c>
      <c r="H14" s="31">
        <v>0</v>
      </c>
      <c r="I14" s="32">
        <f t="shared" si="3"/>
        <v>28612</v>
      </c>
      <c r="J14" s="33">
        <f t="shared" si="4"/>
        <v>63.84327026062121</v>
      </c>
      <c r="K14" s="31">
        <v>17741</v>
      </c>
      <c r="L14" s="33">
        <f t="shared" si="5"/>
        <v>39.58630846126383</v>
      </c>
      <c r="M14" s="31">
        <v>0</v>
      </c>
      <c r="N14" s="33">
        <f t="shared" si="6"/>
        <v>0</v>
      </c>
      <c r="O14" s="31">
        <v>10871</v>
      </c>
      <c r="P14" s="31">
        <v>10623</v>
      </c>
      <c r="Q14" s="33">
        <f t="shared" si="7"/>
        <v>24.25696179935737</v>
      </c>
      <c r="R14" s="31" t="s">
        <v>307</v>
      </c>
      <c r="S14" s="31"/>
      <c r="T14" s="31"/>
      <c r="U14" s="31"/>
    </row>
    <row r="15" spans="1:21" ht="13.5">
      <c r="A15" s="54" t="s">
        <v>0</v>
      </c>
      <c r="B15" s="54" t="s">
        <v>17</v>
      </c>
      <c r="C15" s="55" t="s">
        <v>18</v>
      </c>
      <c r="D15" s="31">
        <f t="shared" si="0"/>
        <v>62137</v>
      </c>
      <c r="E15" s="32">
        <f t="shared" si="1"/>
        <v>27514</v>
      </c>
      <c r="F15" s="33">
        <f t="shared" si="2"/>
        <v>44.279575776107635</v>
      </c>
      <c r="G15" s="31">
        <v>27514</v>
      </c>
      <c r="H15" s="31">
        <v>0</v>
      </c>
      <c r="I15" s="32">
        <f t="shared" si="3"/>
        <v>34623</v>
      </c>
      <c r="J15" s="33">
        <f t="shared" si="4"/>
        <v>55.720424223892365</v>
      </c>
      <c r="K15" s="31">
        <v>15025</v>
      </c>
      <c r="L15" s="33">
        <f t="shared" si="5"/>
        <v>24.180439995493828</v>
      </c>
      <c r="M15" s="31">
        <v>0</v>
      </c>
      <c r="N15" s="33">
        <f t="shared" si="6"/>
        <v>0</v>
      </c>
      <c r="O15" s="31">
        <v>19598</v>
      </c>
      <c r="P15" s="31">
        <v>19598</v>
      </c>
      <c r="Q15" s="33">
        <f t="shared" si="7"/>
        <v>31.539984228398538</v>
      </c>
      <c r="R15" s="31"/>
      <c r="S15" s="31" t="s">
        <v>307</v>
      </c>
      <c r="T15" s="31"/>
      <c r="U15" s="31"/>
    </row>
    <row r="16" spans="1:21" ht="13.5">
      <c r="A16" s="54" t="s">
        <v>0</v>
      </c>
      <c r="B16" s="54" t="s">
        <v>19</v>
      </c>
      <c r="C16" s="55" t="s">
        <v>20</v>
      </c>
      <c r="D16" s="31">
        <f t="shared" si="0"/>
        <v>34001</v>
      </c>
      <c r="E16" s="32">
        <f t="shared" si="1"/>
        <v>12213</v>
      </c>
      <c r="F16" s="33">
        <f t="shared" si="2"/>
        <v>35.9195317784771</v>
      </c>
      <c r="G16" s="31">
        <v>12191</v>
      </c>
      <c r="H16" s="31">
        <v>22</v>
      </c>
      <c r="I16" s="32">
        <f t="shared" si="3"/>
        <v>21788</v>
      </c>
      <c r="J16" s="33">
        <f t="shared" si="4"/>
        <v>64.0804682215229</v>
      </c>
      <c r="K16" s="31">
        <v>8270</v>
      </c>
      <c r="L16" s="33">
        <f t="shared" si="5"/>
        <v>24.322814034881326</v>
      </c>
      <c r="M16" s="31">
        <v>0</v>
      </c>
      <c r="N16" s="33">
        <f t="shared" si="6"/>
        <v>0</v>
      </c>
      <c r="O16" s="31">
        <v>13518</v>
      </c>
      <c r="P16" s="31">
        <v>13075</v>
      </c>
      <c r="Q16" s="33">
        <f t="shared" si="7"/>
        <v>39.75765418664157</v>
      </c>
      <c r="R16" s="31" t="s">
        <v>307</v>
      </c>
      <c r="S16" s="31"/>
      <c r="T16" s="31"/>
      <c r="U16" s="31"/>
    </row>
    <row r="17" spans="1:21" ht="13.5">
      <c r="A17" s="54" t="s">
        <v>0</v>
      </c>
      <c r="B17" s="54" t="s">
        <v>21</v>
      </c>
      <c r="C17" s="55" t="s">
        <v>22</v>
      </c>
      <c r="D17" s="31">
        <f t="shared" si="0"/>
        <v>43220</v>
      </c>
      <c r="E17" s="32">
        <f t="shared" si="1"/>
        <v>8628</v>
      </c>
      <c r="F17" s="33">
        <f t="shared" si="2"/>
        <v>19.96298010180472</v>
      </c>
      <c r="G17" s="31">
        <v>8628</v>
      </c>
      <c r="H17" s="31">
        <v>0</v>
      </c>
      <c r="I17" s="32">
        <f t="shared" si="3"/>
        <v>34592</v>
      </c>
      <c r="J17" s="33">
        <f t="shared" si="4"/>
        <v>80.03701989819528</v>
      </c>
      <c r="K17" s="31">
        <v>25312</v>
      </c>
      <c r="L17" s="33">
        <f t="shared" si="5"/>
        <v>58.565478944932906</v>
      </c>
      <c r="M17" s="31">
        <v>0</v>
      </c>
      <c r="N17" s="33">
        <f t="shared" si="6"/>
        <v>0</v>
      </c>
      <c r="O17" s="31">
        <v>9280</v>
      </c>
      <c r="P17" s="31">
        <v>9085</v>
      </c>
      <c r="Q17" s="33">
        <f t="shared" si="7"/>
        <v>21.471540953262377</v>
      </c>
      <c r="R17" s="31" t="s">
        <v>307</v>
      </c>
      <c r="S17" s="31"/>
      <c r="T17" s="31"/>
      <c r="U17" s="31"/>
    </row>
    <row r="18" spans="1:21" ht="13.5">
      <c r="A18" s="54" t="s">
        <v>0</v>
      </c>
      <c r="B18" s="54" t="s">
        <v>23</v>
      </c>
      <c r="C18" s="55" t="s">
        <v>24</v>
      </c>
      <c r="D18" s="31">
        <f t="shared" si="0"/>
        <v>30198</v>
      </c>
      <c r="E18" s="32">
        <f t="shared" si="1"/>
        <v>13030</v>
      </c>
      <c r="F18" s="33">
        <f t="shared" si="2"/>
        <v>43.148552884296976</v>
      </c>
      <c r="G18" s="31">
        <v>13030</v>
      </c>
      <c r="H18" s="31">
        <v>0</v>
      </c>
      <c r="I18" s="32">
        <f t="shared" si="3"/>
        <v>17168</v>
      </c>
      <c r="J18" s="33">
        <f t="shared" si="4"/>
        <v>56.851447115703024</v>
      </c>
      <c r="K18" s="31">
        <v>10098</v>
      </c>
      <c r="L18" s="33">
        <f t="shared" si="5"/>
        <v>33.43930061593483</v>
      </c>
      <c r="M18" s="31">
        <v>0</v>
      </c>
      <c r="N18" s="33">
        <f t="shared" si="6"/>
        <v>0</v>
      </c>
      <c r="O18" s="31">
        <v>7070</v>
      </c>
      <c r="P18" s="31">
        <v>4677</v>
      </c>
      <c r="Q18" s="33">
        <f t="shared" si="7"/>
        <v>23.4121464997682</v>
      </c>
      <c r="R18" s="31" t="s">
        <v>307</v>
      </c>
      <c r="S18" s="31"/>
      <c r="T18" s="31"/>
      <c r="U18" s="31"/>
    </row>
    <row r="19" spans="1:21" ht="13.5">
      <c r="A19" s="54" t="s">
        <v>0</v>
      </c>
      <c r="B19" s="54" t="s">
        <v>25</v>
      </c>
      <c r="C19" s="55" t="s">
        <v>26</v>
      </c>
      <c r="D19" s="31">
        <f t="shared" si="0"/>
        <v>26201</v>
      </c>
      <c r="E19" s="32">
        <f t="shared" si="1"/>
        <v>6751</v>
      </c>
      <c r="F19" s="33">
        <f t="shared" si="2"/>
        <v>25.76619213007137</v>
      </c>
      <c r="G19" s="31">
        <v>6751</v>
      </c>
      <c r="H19" s="31">
        <v>0</v>
      </c>
      <c r="I19" s="32">
        <f t="shared" si="3"/>
        <v>19450</v>
      </c>
      <c r="J19" s="33">
        <f t="shared" si="4"/>
        <v>74.23380786992863</v>
      </c>
      <c r="K19" s="31">
        <v>12138</v>
      </c>
      <c r="L19" s="33">
        <f t="shared" si="5"/>
        <v>46.326476088698904</v>
      </c>
      <c r="M19" s="31">
        <v>1040</v>
      </c>
      <c r="N19" s="33">
        <f t="shared" si="6"/>
        <v>3.96931414831495</v>
      </c>
      <c r="O19" s="31">
        <v>6272</v>
      </c>
      <c r="P19" s="31">
        <v>5901</v>
      </c>
      <c r="Q19" s="33">
        <f t="shared" si="7"/>
        <v>23.938017632914775</v>
      </c>
      <c r="R19" s="31" t="s">
        <v>307</v>
      </c>
      <c r="S19" s="31"/>
      <c r="T19" s="31"/>
      <c r="U19" s="31"/>
    </row>
    <row r="20" spans="1:21" ht="13.5">
      <c r="A20" s="54" t="s">
        <v>0</v>
      </c>
      <c r="B20" s="54" t="s">
        <v>27</v>
      </c>
      <c r="C20" s="55" t="s">
        <v>28</v>
      </c>
      <c r="D20" s="31">
        <f t="shared" si="0"/>
        <v>55467</v>
      </c>
      <c r="E20" s="32">
        <f t="shared" si="1"/>
        <v>3796</v>
      </c>
      <c r="F20" s="33">
        <f t="shared" si="2"/>
        <v>6.8437088719418755</v>
      </c>
      <c r="G20" s="31">
        <v>3796</v>
      </c>
      <c r="H20" s="31">
        <v>0</v>
      </c>
      <c r="I20" s="32">
        <f t="shared" si="3"/>
        <v>51671</v>
      </c>
      <c r="J20" s="33">
        <f t="shared" si="4"/>
        <v>93.15629112805811</v>
      </c>
      <c r="K20" s="31">
        <v>48259</v>
      </c>
      <c r="L20" s="33">
        <f t="shared" si="5"/>
        <v>87.00488578794598</v>
      </c>
      <c r="M20" s="31">
        <v>0</v>
      </c>
      <c r="N20" s="33">
        <f t="shared" si="6"/>
        <v>0</v>
      </c>
      <c r="O20" s="31">
        <v>3412</v>
      </c>
      <c r="P20" s="31">
        <v>2700</v>
      </c>
      <c r="Q20" s="33">
        <f t="shared" si="7"/>
        <v>6.151405340112139</v>
      </c>
      <c r="R20" s="31" t="s">
        <v>307</v>
      </c>
      <c r="S20" s="31"/>
      <c r="T20" s="31"/>
      <c r="U20" s="31"/>
    </row>
    <row r="21" spans="1:21" ht="13.5">
      <c r="A21" s="54" t="s">
        <v>0</v>
      </c>
      <c r="B21" s="54" t="s">
        <v>29</v>
      </c>
      <c r="C21" s="55" t="s">
        <v>30</v>
      </c>
      <c r="D21" s="31">
        <f t="shared" si="0"/>
        <v>63771</v>
      </c>
      <c r="E21" s="32">
        <f t="shared" si="1"/>
        <v>3837</v>
      </c>
      <c r="F21" s="33">
        <f t="shared" si="2"/>
        <v>6.01684151103166</v>
      </c>
      <c r="G21" s="31">
        <v>3837</v>
      </c>
      <c r="H21" s="31">
        <v>0</v>
      </c>
      <c r="I21" s="32">
        <f t="shared" si="3"/>
        <v>59934</v>
      </c>
      <c r="J21" s="33">
        <f t="shared" si="4"/>
        <v>93.98315848896834</v>
      </c>
      <c r="K21" s="31">
        <v>50909</v>
      </c>
      <c r="L21" s="33">
        <f t="shared" si="5"/>
        <v>79.83095764532467</v>
      </c>
      <c r="M21" s="31">
        <v>0</v>
      </c>
      <c r="N21" s="33">
        <f t="shared" si="6"/>
        <v>0</v>
      </c>
      <c r="O21" s="31">
        <v>9025</v>
      </c>
      <c r="P21" s="31">
        <v>6148</v>
      </c>
      <c r="Q21" s="33">
        <f t="shared" si="7"/>
        <v>14.152200843643662</v>
      </c>
      <c r="R21" s="31"/>
      <c r="S21" s="31" t="s">
        <v>307</v>
      </c>
      <c r="T21" s="31"/>
      <c r="U21" s="31"/>
    </row>
    <row r="22" spans="1:21" ht="13.5">
      <c r="A22" s="54" t="s">
        <v>0</v>
      </c>
      <c r="B22" s="54" t="s">
        <v>31</v>
      </c>
      <c r="C22" s="55" t="s">
        <v>32</v>
      </c>
      <c r="D22" s="31">
        <f t="shared" si="0"/>
        <v>67737</v>
      </c>
      <c r="E22" s="32">
        <f t="shared" si="1"/>
        <v>13255</v>
      </c>
      <c r="F22" s="33">
        <f t="shared" si="2"/>
        <v>19.568330454552164</v>
      </c>
      <c r="G22" s="31">
        <v>13255</v>
      </c>
      <c r="H22" s="31">
        <v>0</v>
      </c>
      <c r="I22" s="32">
        <f t="shared" si="3"/>
        <v>54482</v>
      </c>
      <c r="J22" s="33">
        <f t="shared" si="4"/>
        <v>80.43166954544783</v>
      </c>
      <c r="K22" s="31">
        <v>32648</v>
      </c>
      <c r="L22" s="33">
        <f t="shared" si="5"/>
        <v>48.19817824822475</v>
      </c>
      <c r="M22" s="31">
        <v>1244</v>
      </c>
      <c r="N22" s="33">
        <f t="shared" si="6"/>
        <v>1.8365147555988603</v>
      </c>
      <c r="O22" s="31">
        <v>20590</v>
      </c>
      <c r="P22" s="31">
        <v>20289</v>
      </c>
      <c r="Q22" s="33">
        <f t="shared" si="7"/>
        <v>30.39697654162422</v>
      </c>
      <c r="R22" s="31" t="s">
        <v>307</v>
      </c>
      <c r="S22" s="31"/>
      <c r="T22" s="31"/>
      <c r="U22" s="31"/>
    </row>
    <row r="23" spans="1:21" ht="13.5">
      <c r="A23" s="54" t="s">
        <v>0</v>
      </c>
      <c r="B23" s="54" t="s">
        <v>240</v>
      </c>
      <c r="C23" s="55" t="s">
        <v>241</v>
      </c>
      <c r="D23" s="31">
        <f t="shared" si="0"/>
        <v>64699</v>
      </c>
      <c r="E23" s="32">
        <f t="shared" si="1"/>
        <v>29492</v>
      </c>
      <c r="F23" s="33">
        <f t="shared" si="2"/>
        <v>45.58339387007527</v>
      </c>
      <c r="G23" s="31">
        <v>29492</v>
      </c>
      <c r="H23" s="31">
        <v>0</v>
      </c>
      <c r="I23" s="32">
        <f t="shared" si="3"/>
        <v>35207</v>
      </c>
      <c r="J23" s="33">
        <f t="shared" si="4"/>
        <v>54.41660612992473</v>
      </c>
      <c r="K23" s="31">
        <v>21619</v>
      </c>
      <c r="L23" s="33">
        <f t="shared" si="5"/>
        <v>33.41473593100357</v>
      </c>
      <c r="M23" s="31">
        <v>0</v>
      </c>
      <c r="N23" s="33">
        <f t="shared" si="6"/>
        <v>0</v>
      </c>
      <c r="O23" s="31">
        <v>13588</v>
      </c>
      <c r="P23" s="31">
        <v>10685</v>
      </c>
      <c r="Q23" s="33">
        <f t="shared" si="7"/>
        <v>21.001870198921157</v>
      </c>
      <c r="R23" s="31" t="s">
        <v>307</v>
      </c>
      <c r="S23" s="31"/>
      <c r="T23" s="31"/>
      <c r="U23" s="31"/>
    </row>
    <row r="24" spans="1:21" ht="13.5">
      <c r="A24" s="54" t="s">
        <v>0</v>
      </c>
      <c r="B24" s="54" t="s">
        <v>235</v>
      </c>
      <c r="C24" s="55" t="s">
        <v>236</v>
      </c>
      <c r="D24" s="31">
        <f t="shared" si="0"/>
        <v>31357</v>
      </c>
      <c r="E24" s="32">
        <f t="shared" si="1"/>
        <v>4006</v>
      </c>
      <c r="F24" s="33">
        <f t="shared" si="2"/>
        <v>12.775456835794241</v>
      </c>
      <c r="G24" s="31">
        <v>4006</v>
      </c>
      <c r="H24" s="31">
        <v>0</v>
      </c>
      <c r="I24" s="32">
        <f t="shared" si="3"/>
        <v>27351</v>
      </c>
      <c r="J24" s="33">
        <f t="shared" si="4"/>
        <v>87.22454316420576</v>
      </c>
      <c r="K24" s="31">
        <v>16612</v>
      </c>
      <c r="L24" s="33">
        <f t="shared" si="5"/>
        <v>52.97700672896004</v>
      </c>
      <c r="M24" s="31">
        <v>431</v>
      </c>
      <c r="N24" s="33">
        <f t="shared" si="6"/>
        <v>1.3744937334566445</v>
      </c>
      <c r="O24" s="31">
        <v>10308</v>
      </c>
      <c r="P24" s="31">
        <v>9825</v>
      </c>
      <c r="Q24" s="33">
        <f t="shared" si="7"/>
        <v>32.873042701789075</v>
      </c>
      <c r="R24" s="31" t="s">
        <v>307</v>
      </c>
      <c r="S24" s="31"/>
      <c r="T24" s="31"/>
      <c r="U24" s="31"/>
    </row>
    <row r="25" spans="1:21" ht="13.5">
      <c r="A25" s="54" t="s">
        <v>0</v>
      </c>
      <c r="B25" s="54" t="s">
        <v>33</v>
      </c>
      <c r="C25" s="55" t="s">
        <v>34</v>
      </c>
      <c r="D25" s="31">
        <f t="shared" si="0"/>
        <v>15409</v>
      </c>
      <c r="E25" s="32">
        <f t="shared" si="1"/>
        <v>4025</v>
      </c>
      <c r="F25" s="33">
        <f t="shared" si="2"/>
        <v>26.12109805957557</v>
      </c>
      <c r="G25" s="31">
        <v>4025</v>
      </c>
      <c r="H25" s="31">
        <v>0</v>
      </c>
      <c r="I25" s="32">
        <f t="shared" si="3"/>
        <v>11384</v>
      </c>
      <c r="J25" s="33">
        <f t="shared" si="4"/>
        <v>73.87890194042443</v>
      </c>
      <c r="K25" s="31">
        <v>8439</v>
      </c>
      <c r="L25" s="33">
        <f t="shared" si="5"/>
        <v>54.76669478875982</v>
      </c>
      <c r="M25" s="31">
        <v>0</v>
      </c>
      <c r="N25" s="33">
        <f t="shared" si="6"/>
        <v>0</v>
      </c>
      <c r="O25" s="31">
        <v>2945</v>
      </c>
      <c r="P25" s="31">
        <v>2942</v>
      </c>
      <c r="Q25" s="33">
        <f t="shared" si="7"/>
        <v>19.112207151664613</v>
      </c>
      <c r="R25" s="31" t="s">
        <v>307</v>
      </c>
      <c r="S25" s="31"/>
      <c r="T25" s="31"/>
      <c r="U25" s="31"/>
    </row>
    <row r="26" spans="1:21" ht="13.5">
      <c r="A26" s="54" t="s">
        <v>0</v>
      </c>
      <c r="B26" s="54" t="s">
        <v>35</v>
      </c>
      <c r="C26" s="55" t="s">
        <v>36</v>
      </c>
      <c r="D26" s="31">
        <f t="shared" si="0"/>
        <v>5918</v>
      </c>
      <c r="E26" s="32">
        <f t="shared" si="1"/>
        <v>2152</v>
      </c>
      <c r="F26" s="33">
        <f aca="true" t="shared" si="8" ref="F26:F89">E26/D26*100</f>
        <v>36.36363636363637</v>
      </c>
      <c r="G26" s="31">
        <v>2152</v>
      </c>
      <c r="H26" s="31">
        <v>0</v>
      </c>
      <c r="I26" s="32">
        <f t="shared" si="3"/>
        <v>3766</v>
      </c>
      <c r="J26" s="33">
        <f aca="true" t="shared" si="9" ref="J26:J89">I26/D26*100</f>
        <v>63.63636363636363</v>
      </c>
      <c r="K26" s="31">
        <v>1624</v>
      </c>
      <c r="L26" s="33">
        <f aca="true" t="shared" si="10" ref="L26:L89">K26/D26*100</f>
        <v>27.441703278134504</v>
      </c>
      <c r="M26" s="31">
        <v>0</v>
      </c>
      <c r="N26" s="33">
        <f aca="true" t="shared" si="11" ref="N26:N89">M26/D26*100</f>
        <v>0</v>
      </c>
      <c r="O26" s="31">
        <v>2142</v>
      </c>
      <c r="P26" s="31">
        <v>2142</v>
      </c>
      <c r="Q26" s="33">
        <f aca="true" t="shared" si="12" ref="Q26:Q89">O26/D26*100</f>
        <v>36.19466035822913</v>
      </c>
      <c r="R26" s="31" t="s">
        <v>307</v>
      </c>
      <c r="S26" s="31"/>
      <c r="T26" s="31"/>
      <c r="U26" s="31"/>
    </row>
    <row r="27" spans="1:21" ht="13.5">
      <c r="A27" s="54" t="s">
        <v>0</v>
      </c>
      <c r="B27" s="54" t="s">
        <v>37</v>
      </c>
      <c r="C27" s="55" t="s">
        <v>38</v>
      </c>
      <c r="D27" s="31">
        <f t="shared" si="0"/>
        <v>4686</v>
      </c>
      <c r="E27" s="32">
        <f t="shared" si="1"/>
        <v>1821</v>
      </c>
      <c r="F27" s="33">
        <f t="shared" si="8"/>
        <v>38.86043533930858</v>
      </c>
      <c r="G27" s="31">
        <v>1821</v>
      </c>
      <c r="H27" s="31">
        <v>0</v>
      </c>
      <c r="I27" s="32">
        <f t="shared" si="3"/>
        <v>2865</v>
      </c>
      <c r="J27" s="33">
        <f t="shared" si="9"/>
        <v>61.13956466069143</v>
      </c>
      <c r="K27" s="31">
        <v>1382</v>
      </c>
      <c r="L27" s="33">
        <f t="shared" si="10"/>
        <v>29.492104139991465</v>
      </c>
      <c r="M27" s="31">
        <v>0</v>
      </c>
      <c r="N27" s="33">
        <f t="shared" si="11"/>
        <v>0</v>
      </c>
      <c r="O27" s="31">
        <v>1483</v>
      </c>
      <c r="P27" s="31">
        <v>1483</v>
      </c>
      <c r="Q27" s="33">
        <f t="shared" si="12"/>
        <v>31.647460520699955</v>
      </c>
      <c r="R27" s="31" t="s">
        <v>307</v>
      </c>
      <c r="S27" s="31"/>
      <c r="T27" s="31"/>
      <c r="U27" s="31"/>
    </row>
    <row r="28" spans="1:21" ht="13.5">
      <c r="A28" s="54" t="s">
        <v>0</v>
      </c>
      <c r="B28" s="54" t="s">
        <v>39</v>
      </c>
      <c r="C28" s="55" t="s">
        <v>305</v>
      </c>
      <c r="D28" s="31">
        <f t="shared" si="0"/>
        <v>3475</v>
      </c>
      <c r="E28" s="32">
        <f t="shared" si="1"/>
        <v>422</v>
      </c>
      <c r="F28" s="33">
        <f t="shared" si="8"/>
        <v>12.14388489208633</v>
      </c>
      <c r="G28" s="31">
        <v>422</v>
      </c>
      <c r="H28" s="31">
        <v>0</v>
      </c>
      <c r="I28" s="32">
        <f t="shared" si="3"/>
        <v>3053</v>
      </c>
      <c r="J28" s="33">
        <f t="shared" si="9"/>
        <v>87.85611510791367</v>
      </c>
      <c r="K28" s="31">
        <v>887</v>
      </c>
      <c r="L28" s="33">
        <f t="shared" si="10"/>
        <v>25.52517985611511</v>
      </c>
      <c r="M28" s="31">
        <v>74</v>
      </c>
      <c r="N28" s="33">
        <f t="shared" si="11"/>
        <v>2.1294964028776975</v>
      </c>
      <c r="O28" s="31">
        <v>2092</v>
      </c>
      <c r="P28" s="31">
        <v>2092</v>
      </c>
      <c r="Q28" s="33">
        <f t="shared" si="12"/>
        <v>60.201438848920866</v>
      </c>
      <c r="R28" s="31" t="s">
        <v>307</v>
      </c>
      <c r="S28" s="31"/>
      <c r="T28" s="31"/>
      <c r="U28" s="31"/>
    </row>
    <row r="29" spans="1:21" ht="13.5">
      <c r="A29" s="54" t="s">
        <v>0</v>
      </c>
      <c r="B29" s="54" t="s">
        <v>40</v>
      </c>
      <c r="C29" s="55" t="s">
        <v>41</v>
      </c>
      <c r="D29" s="31">
        <f t="shared" si="0"/>
        <v>1233</v>
      </c>
      <c r="E29" s="32">
        <f t="shared" si="1"/>
        <v>228</v>
      </c>
      <c r="F29" s="33">
        <f t="shared" si="8"/>
        <v>18.491484184914842</v>
      </c>
      <c r="G29" s="31">
        <v>228</v>
      </c>
      <c r="H29" s="31">
        <v>0</v>
      </c>
      <c r="I29" s="32">
        <f t="shared" si="3"/>
        <v>1005</v>
      </c>
      <c r="J29" s="33">
        <f t="shared" si="9"/>
        <v>81.50851581508516</v>
      </c>
      <c r="K29" s="31">
        <v>0</v>
      </c>
      <c r="L29" s="33">
        <f t="shared" si="10"/>
        <v>0</v>
      </c>
      <c r="M29" s="31">
        <v>0</v>
      </c>
      <c r="N29" s="33">
        <f t="shared" si="11"/>
        <v>0</v>
      </c>
      <c r="O29" s="31">
        <v>1005</v>
      </c>
      <c r="P29" s="31">
        <v>1005</v>
      </c>
      <c r="Q29" s="33">
        <f t="shared" si="12"/>
        <v>81.50851581508516</v>
      </c>
      <c r="R29" s="31" t="s">
        <v>307</v>
      </c>
      <c r="S29" s="31"/>
      <c r="T29" s="31"/>
      <c r="U29" s="31"/>
    </row>
    <row r="30" spans="1:21" ht="13.5">
      <c r="A30" s="54" t="s">
        <v>0</v>
      </c>
      <c r="B30" s="54" t="s">
        <v>42</v>
      </c>
      <c r="C30" s="55" t="s">
        <v>43</v>
      </c>
      <c r="D30" s="31">
        <f t="shared" si="0"/>
        <v>993</v>
      </c>
      <c r="E30" s="32">
        <f t="shared" si="1"/>
        <v>318</v>
      </c>
      <c r="F30" s="33">
        <f t="shared" si="8"/>
        <v>32.02416918429003</v>
      </c>
      <c r="G30" s="31">
        <v>318</v>
      </c>
      <c r="H30" s="31">
        <v>0</v>
      </c>
      <c r="I30" s="32">
        <f t="shared" si="3"/>
        <v>675</v>
      </c>
      <c r="J30" s="33">
        <f t="shared" si="9"/>
        <v>67.97583081570997</v>
      </c>
      <c r="K30" s="31">
        <v>0</v>
      </c>
      <c r="L30" s="33">
        <f t="shared" si="10"/>
        <v>0</v>
      </c>
      <c r="M30" s="31">
        <v>0</v>
      </c>
      <c r="N30" s="33">
        <f t="shared" si="11"/>
        <v>0</v>
      </c>
      <c r="O30" s="31">
        <v>675</v>
      </c>
      <c r="P30" s="31">
        <v>675</v>
      </c>
      <c r="Q30" s="33">
        <f t="shared" si="12"/>
        <v>67.97583081570997</v>
      </c>
      <c r="R30" s="31" t="s">
        <v>307</v>
      </c>
      <c r="S30" s="31"/>
      <c r="T30" s="31"/>
      <c r="U30" s="31"/>
    </row>
    <row r="31" spans="1:21" ht="13.5">
      <c r="A31" s="54" t="s">
        <v>0</v>
      </c>
      <c r="B31" s="54" t="s">
        <v>237</v>
      </c>
      <c r="C31" s="55" t="s">
        <v>238</v>
      </c>
      <c r="D31" s="31">
        <f t="shared" si="0"/>
        <v>13484</v>
      </c>
      <c r="E31" s="32">
        <f t="shared" si="1"/>
        <v>3780</v>
      </c>
      <c r="F31" s="33">
        <f t="shared" si="8"/>
        <v>28.03322456244438</v>
      </c>
      <c r="G31" s="31">
        <v>3780</v>
      </c>
      <c r="H31" s="31">
        <v>0</v>
      </c>
      <c r="I31" s="32">
        <f t="shared" si="3"/>
        <v>9704</v>
      </c>
      <c r="J31" s="33">
        <f t="shared" si="9"/>
        <v>71.96677543755563</v>
      </c>
      <c r="K31" s="31">
        <v>5965</v>
      </c>
      <c r="L31" s="33">
        <f t="shared" si="10"/>
        <v>44.237614951053104</v>
      </c>
      <c r="M31" s="31">
        <v>439</v>
      </c>
      <c r="N31" s="33">
        <f t="shared" si="11"/>
        <v>3.255710471670128</v>
      </c>
      <c r="O31" s="31">
        <v>3300</v>
      </c>
      <c r="P31" s="31">
        <v>3253</v>
      </c>
      <c r="Q31" s="33">
        <f t="shared" si="12"/>
        <v>24.473450014832395</v>
      </c>
      <c r="R31" s="31" t="s">
        <v>307</v>
      </c>
      <c r="S31" s="31"/>
      <c r="T31" s="31"/>
      <c r="U31" s="31"/>
    </row>
    <row r="32" spans="1:21" ht="13.5">
      <c r="A32" s="54" t="s">
        <v>0</v>
      </c>
      <c r="B32" s="54" t="s">
        <v>44</v>
      </c>
      <c r="C32" s="55" t="s">
        <v>45</v>
      </c>
      <c r="D32" s="31">
        <f t="shared" si="0"/>
        <v>17976</v>
      </c>
      <c r="E32" s="32">
        <f t="shared" si="1"/>
        <v>7770</v>
      </c>
      <c r="F32" s="33">
        <f t="shared" si="8"/>
        <v>43.22429906542056</v>
      </c>
      <c r="G32" s="31">
        <v>7770</v>
      </c>
      <c r="H32" s="31">
        <v>0</v>
      </c>
      <c r="I32" s="32">
        <f t="shared" si="3"/>
        <v>10206</v>
      </c>
      <c r="J32" s="33">
        <f t="shared" si="9"/>
        <v>56.77570093457944</v>
      </c>
      <c r="K32" s="31">
        <v>7044</v>
      </c>
      <c r="L32" s="33">
        <f t="shared" si="10"/>
        <v>39.18558077436582</v>
      </c>
      <c r="M32" s="31">
        <v>0</v>
      </c>
      <c r="N32" s="33">
        <f t="shared" si="11"/>
        <v>0</v>
      </c>
      <c r="O32" s="31">
        <v>3162</v>
      </c>
      <c r="P32" s="31">
        <v>3162</v>
      </c>
      <c r="Q32" s="33">
        <f t="shared" si="12"/>
        <v>17.59012016021362</v>
      </c>
      <c r="R32" s="31" t="s">
        <v>307</v>
      </c>
      <c r="S32" s="31"/>
      <c r="T32" s="31"/>
      <c r="U32" s="31"/>
    </row>
    <row r="33" spans="1:21" ht="13.5">
      <c r="A33" s="54" t="s">
        <v>0</v>
      </c>
      <c r="B33" s="54" t="s">
        <v>46</v>
      </c>
      <c r="C33" s="55" t="s">
        <v>47</v>
      </c>
      <c r="D33" s="31">
        <f t="shared" si="0"/>
        <v>10520</v>
      </c>
      <c r="E33" s="32">
        <f t="shared" si="1"/>
        <v>5606</v>
      </c>
      <c r="F33" s="33">
        <f t="shared" si="8"/>
        <v>53.28897338403041</v>
      </c>
      <c r="G33" s="31">
        <v>5606</v>
      </c>
      <c r="H33" s="31">
        <v>0</v>
      </c>
      <c r="I33" s="32">
        <f t="shared" si="3"/>
        <v>4914</v>
      </c>
      <c r="J33" s="33">
        <f t="shared" si="9"/>
        <v>46.71102661596958</v>
      </c>
      <c r="K33" s="31">
        <v>3172</v>
      </c>
      <c r="L33" s="33">
        <f t="shared" si="10"/>
        <v>30.15209125475285</v>
      </c>
      <c r="M33" s="31">
        <v>145</v>
      </c>
      <c r="N33" s="33">
        <f t="shared" si="11"/>
        <v>1.3783269961977187</v>
      </c>
      <c r="O33" s="31">
        <v>1597</v>
      </c>
      <c r="P33" s="31">
        <v>1597</v>
      </c>
      <c r="Q33" s="33">
        <f t="shared" si="12"/>
        <v>15.18060836501901</v>
      </c>
      <c r="R33" s="31" t="s">
        <v>307</v>
      </c>
      <c r="S33" s="31"/>
      <c r="T33" s="31"/>
      <c r="U33" s="31"/>
    </row>
    <row r="34" spans="1:21" ht="13.5">
      <c r="A34" s="54" t="s">
        <v>0</v>
      </c>
      <c r="B34" s="54" t="s">
        <v>48</v>
      </c>
      <c r="C34" s="55" t="s">
        <v>49</v>
      </c>
      <c r="D34" s="31">
        <f t="shared" si="0"/>
        <v>14134</v>
      </c>
      <c r="E34" s="32">
        <f t="shared" si="1"/>
        <v>4780</v>
      </c>
      <c r="F34" s="33">
        <f t="shared" si="8"/>
        <v>33.81915947360973</v>
      </c>
      <c r="G34" s="31">
        <v>4780</v>
      </c>
      <c r="H34" s="31">
        <v>0</v>
      </c>
      <c r="I34" s="32">
        <f t="shared" si="3"/>
        <v>9354</v>
      </c>
      <c r="J34" s="33">
        <f t="shared" si="9"/>
        <v>66.18084052639026</v>
      </c>
      <c r="K34" s="31">
        <v>7199</v>
      </c>
      <c r="L34" s="33">
        <f t="shared" si="10"/>
        <v>50.93391821140513</v>
      </c>
      <c r="M34" s="31">
        <v>0</v>
      </c>
      <c r="N34" s="33">
        <f t="shared" si="11"/>
        <v>0</v>
      </c>
      <c r="O34" s="31">
        <v>2155</v>
      </c>
      <c r="P34" s="31">
        <v>1573</v>
      </c>
      <c r="Q34" s="33">
        <f t="shared" si="12"/>
        <v>15.246922314985142</v>
      </c>
      <c r="R34" s="31" t="s">
        <v>307</v>
      </c>
      <c r="S34" s="31"/>
      <c r="T34" s="31"/>
      <c r="U34" s="31"/>
    </row>
    <row r="35" spans="1:21" ht="13.5">
      <c r="A35" s="54" t="s">
        <v>0</v>
      </c>
      <c r="B35" s="54" t="s">
        <v>50</v>
      </c>
      <c r="C35" s="55" t="s">
        <v>51</v>
      </c>
      <c r="D35" s="31">
        <f t="shared" si="0"/>
        <v>8471</v>
      </c>
      <c r="E35" s="32">
        <f t="shared" si="1"/>
        <v>1698</v>
      </c>
      <c r="F35" s="33">
        <f t="shared" si="8"/>
        <v>20.044858930468656</v>
      </c>
      <c r="G35" s="31">
        <v>1698</v>
      </c>
      <c r="H35" s="31">
        <v>0</v>
      </c>
      <c r="I35" s="32">
        <f t="shared" si="3"/>
        <v>6773</v>
      </c>
      <c r="J35" s="33">
        <f t="shared" si="9"/>
        <v>79.95514106953135</v>
      </c>
      <c r="K35" s="31">
        <v>2944</v>
      </c>
      <c r="L35" s="33">
        <f t="shared" si="10"/>
        <v>34.75386613150749</v>
      </c>
      <c r="M35" s="31">
        <v>275</v>
      </c>
      <c r="N35" s="33">
        <f t="shared" si="11"/>
        <v>3.246369968126549</v>
      </c>
      <c r="O35" s="31">
        <v>3554</v>
      </c>
      <c r="P35" s="31">
        <v>3554</v>
      </c>
      <c r="Q35" s="33">
        <f t="shared" si="12"/>
        <v>41.95490496989729</v>
      </c>
      <c r="R35" s="31" t="s">
        <v>307</v>
      </c>
      <c r="S35" s="31"/>
      <c r="T35" s="31"/>
      <c r="U35" s="31"/>
    </row>
    <row r="36" spans="1:21" ht="13.5">
      <c r="A36" s="54" t="s">
        <v>0</v>
      </c>
      <c r="B36" s="54" t="s">
        <v>52</v>
      </c>
      <c r="C36" s="55" t="s">
        <v>53</v>
      </c>
      <c r="D36" s="31">
        <f t="shared" si="0"/>
        <v>6652</v>
      </c>
      <c r="E36" s="32">
        <f t="shared" si="1"/>
        <v>2036</v>
      </c>
      <c r="F36" s="33">
        <f t="shared" si="8"/>
        <v>30.607336139506913</v>
      </c>
      <c r="G36" s="31">
        <v>2036</v>
      </c>
      <c r="H36" s="31">
        <v>0</v>
      </c>
      <c r="I36" s="32">
        <f t="shared" si="3"/>
        <v>4616</v>
      </c>
      <c r="J36" s="33">
        <f t="shared" si="9"/>
        <v>69.39266386049309</v>
      </c>
      <c r="K36" s="31">
        <v>3943</v>
      </c>
      <c r="L36" s="33">
        <f t="shared" si="10"/>
        <v>59.275405892964514</v>
      </c>
      <c r="M36" s="31">
        <v>0</v>
      </c>
      <c r="N36" s="33">
        <f t="shared" si="11"/>
        <v>0</v>
      </c>
      <c r="O36" s="31">
        <v>673</v>
      </c>
      <c r="P36" s="31">
        <v>673</v>
      </c>
      <c r="Q36" s="33">
        <f t="shared" si="12"/>
        <v>10.117257967528563</v>
      </c>
      <c r="R36" s="31" t="s">
        <v>307</v>
      </c>
      <c r="S36" s="31"/>
      <c r="T36" s="31"/>
      <c r="U36" s="31"/>
    </row>
    <row r="37" spans="1:21" ht="13.5">
      <c r="A37" s="54" t="s">
        <v>0</v>
      </c>
      <c r="B37" s="54" t="s">
        <v>54</v>
      </c>
      <c r="C37" s="55" t="s">
        <v>55</v>
      </c>
      <c r="D37" s="31">
        <f t="shared" si="0"/>
        <v>24331</v>
      </c>
      <c r="E37" s="32">
        <f t="shared" si="1"/>
        <v>8898</v>
      </c>
      <c r="F37" s="33">
        <f t="shared" si="8"/>
        <v>36.570630060416754</v>
      </c>
      <c r="G37" s="31">
        <v>8898</v>
      </c>
      <c r="H37" s="31">
        <v>0</v>
      </c>
      <c r="I37" s="32">
        <f t="shared" si="3"/>
        <v>15433</v>
      </c>
      <c r="J37" s="33">
        <f t="shared" si="9"/>
        <v>63.429369939583246</v>
      </c>
      <c r="K37" s="31">
        <v>14383</v>
      </c>
      <c r="L37" s="33">
        <f t="shared" si="10"/>
        <v>59.1138876330607</v>
      </c>
      <c r="M37" s="31">
        <v>0</v>
      </c>
      <c r="N37" s="33">
        <f t="shared" si="11"/>
        <v>0</v>
      </c>
      <c r="O37" s="31">
        <v>1050</v>
      </c>
      <c r="P37" s="31">
        <v>209</v>
      </c>
      <c r="Q37" s="33">
        <f t="shared" si="12"/>
        <v>4.315482306522543</v>
      </c>
      <c r="R37" s="31" t="s">
        <v>307</v>
      </c>
      <c r="S37" s="31"/>
      <c r="T37" s="31"/>
      <c r="U37" s="31"/>
    </row>
    <row r="38" spans="1:21" ht="13.5">
      <c r="A38" s="54" t="s">
        <v>0</v>
      </c>
      <c r="B38" s="54" t="s">
        <v>56</v>
      </c>
      <c r="C38" s="55" t="s">
        <v>57</v>
      </c>
      <c r="D38" s="31">
        <f t="shared" si="0"/>
        <v>5220</v>
      </c>
      <c r="E38" s="32">
        <f t="shared" si="1"/>
        <v>925</v>
      </c>
      <c r="F38" s="33">
        <f t="shared" si="8"/>
        <v>17.720306513409962</v>
      </c>
      <c r="G38" s="31">
        <v>925</v>
      </c>
      <c r="H38" s="31">
        <v>0</v>
      </c>
      <c r="I38" s="32">
        <f t="shared" si="3"/>
        <v>4295</v>
      </c>
      <c r="J38" s="33">
        <f t="shared" si="9"/>
        <v>82.27969348659003</v>
      </c>
      <c r="K38" s="31">
        <v>3900</v>
      </c>
      <c r="L38" s="33">
        <f t="shared" si="10"/>
        <v>74.71264367816092</v>
      </c>
      <c r="M38" s="31">
        <v>0</v>
      </c>
      <c r="N38" s="33">
        <f t="shared" si="11"/>
        <v>0</v>
      </c>
      <c r="O38" s="31">
        <v>395</v>
      </c>
      <c r="P38" s="31">
        <v>284</v>
      </c>
      <c r="Q38" s="33">
        <f t="shared" si="12"/>
        <v>7.567049808429119</v>
      </c>
      <c r="R38" s="31" t="s">
        <v>307</v>
      </c>
      <c r="S38" s="31"/>
      <c r="T38" s="31"/>
      <c r="U38" s="31"/>
    </row>
    <row r="39" spans="1:21" ht="13.5">
      <c r="A39" s="54" t="s">
        <v>0</v>
      </c>
      <c r="B39" s="54" t="s">
        <v>58</v>
      </c>
      <c r="C39" s="55" t="s">
        <v>59</v>
      </c>
      <c r="D39" s="31">
        <f t="shared" si="0"/>
        <v>11765</v>
      </c>
      <c r="E39" s="32">
        <f t="shared" si="1"/>
        <v>1907</v>
      </c>
      <c r="F39" s="33">
        <f t="shared" si="8"/>
        <v>16.209094772630685</v>
      </c>
      <c r="G39" s="31">
        <v>1907</v>
      </c>
      <c r="H39" s="31">
        <v>0</v>
      </c>
      <c r="I39" s="32">
        <f t="shared" si="3"/>
        <v>9858</v>
      </c>
      <c r="J39" s="33">
        <f t="shared" si="9"/>
        <v>83.79090522736932</v>
      </c>
      <c r="K39" s="31">
        <v>5177</v>
      </c>
      <c r="L39" s="33">
        <f t="shared" si="10"/>
        <v>44.00339991500212</v>
      </c>
      <c r="M39" s="31">
        <v>0</v>
      </c>
      <c r="N39" s="33">
        <f t="shared" si="11"/>
        <v>0</v>
      </c>
      <c r="O39" s="31">
        <v>4681</v>
      </c>
      <c r="P39" s="31">
        <v>4652</v>
      </c>
      <c r="Q39" s="33">
        <f t="shared" si="12"/>
        <v>39.78750531236719</v>
      </c>
      <c r="R39" s="31" t="s">
        <v>307</v>
      </c>
      <c r="S39" s="31"/>
      <c r="T39" s="31"/>
      <c r="U39" s="31"/>
    </row>
    <row r="40" spans="1:21" ht="13.5">
      <c r="A40" s="54" t="s">
        <v>0</v>
      </c>
      <c r="B40" s="54" t="s">
        <v>60</v>
      </c>
      <c r="C40" s="55" t="s">
        <v>61</v>
      </c>
      <c r="D40" s="31">
        <f t="shared" si="0"/>
        <v>4166</v>
      </c>
      <c r="E40" s="32">
        <f t="shared" si="1"/>
        <v>880</v>
      </c>
      <c r="F40" s="33">
        <f t="shared" si="8"/>
        <v>21.123379740758523</v>
      </c>
      <c r="G40" s="31">
        <v>880</v>
      </c>
      <c r="H40" s="31">
        <v>0</v>
      </c>
      <c r="I40" s="32">
        <f t="shared" si="3"/>
        <v>3286</v>
      </c>
      <c r="J40" s="33">
        <f t="shared" si="9"/>
        <v>78.87662025924148</v>
      </c>
      <c r="K40" s="31">
        <v>0</v>
      </c>
      <c r="L40" s="33">
        <f t="shared" si="10"/>
        <v>0</v>
      </c>
      <c r="M40" s="31">
        <v>0</v>
      </c>
      <c r="N40" s="33">
        <f t="shared" si="11"/>
        <v>0</v>
      </c>
      <c r="O40" s="31">
        <v>3286</v>
      </c>
      <c r="P40" s="31">
        <v>130</v>
      </c>
      <c r="Q40" s="33">
        <f t="shared" si="12"/>
        <v>78.87662025924148</v>
      </c>
      <c r="R40" s="31" t="s">
        <v>307</v>
      </c>
      <c r="S40" s="31"/>
      <c r="T40" s="31"/>
      <c r="U40" s="31"/>
    </row>
    <row r="41" spans="1:21" ht="13.5">
      <c r="A41" s="54" t="s">
        <v>0</v>
      </c>
      <c r="B41" s="54" t="s">
        <v>62</v>
      </c>
      <c r="C41" s="55" t="s">
        <v>63</v>
      </c>
      <c r="D41" s="31">
        <f t="shared" si="0"/>
        <v>2458</v>
      </c>
      <c r="E41" s="32">
        <f t="shared" si="1"/>
        <v>655</v>
      </c>
      <c r="F41" s="33">
        <f t="shared" si="8"/>
        <v>26.64768104149715</v>
      </c>
      <c r="G41" s="31">
        <v>655</v>
      </c>
      <c r="H41" s="31">
        <v>0</v>
      </c>
      <c r="I41" s="32">
        <f t="shared" si="3"/>
        <v>1803</v>
      </c>
      <c r="J41" s="33">
        <f t="shared" si="9"/>
        <v>73.35231895850285</v>
      </c>
      <c r="K41" s="31">
        <v>0</v>
      </c>
      <c r="L41" s="33">
        <f t="shared" si="10"/>
        <v>0</v>
      </c>
      <c r="M41" s="31">
        <v>0</v>
      </c>
      <c r="N41" s="33">
        <f t="shared" si="11"/>
        <v>0</v>
      </c>
      <c r="O41" s="31">
        <v>1803</v>
      </c>
      <c r="P41" s="31">
        <v>1803</v>
      </c>
      <c r="Q41" s="33">
        <f t="shared" si="12"/>
        <v>73.35231895850285</v>
      </c>
      <c r="R41" s="31" t="s">
        <v>307</v>
      </c>
      <c r="S41" s="31"/>
      <c r="T41" s="31"/>
      <c r="U41" s="31"/>
    </row>
    <row r="42" spans="1:21" ht="13.5">
      <c r="A42" s="54" t="s">
        <v>0</v>
      </c>
      <c r="B42" s="54" t="s">
        <v>64</v>
      </c>
      <c r="C42" s="55" t="s">
        <v>65</v>
      </c>
      <c r="D42" s="31">
        <f t="shared" si="0"/>
        <v>4944</v>
      </c>
      <c r="E42" s="32">
        <f t="shared" si="1"/>
        <v>1343</v>
      </c>
      <c r="F42" s="33">
        <f t="shared" si="8"/>
        <v>27.164239482200646</v>
      </c>
      <c r="G42" s="31">
        <v>1343</v>
      </c>
      <c r="H42" s="31">
        <v>0</v>
      </c>
      <c r="I42" s="32">
        <f t="shared" si="3"/>
        <v>3601</v>
      </c>
      <c r="J42" s="33">
        <f t="shared" si="9"/>
        <v>72.83576051779936</v>
      </c>
      <c r="K42" s="31">
        <v>3239</v>
      </c>
      <c r="L42" s="33">
        <f t="shared" si="10"/>
        <v>65.51375404530745</v>
      </c>
      <c r="M42" s="31">
        <v>0</v>
      </c>
      <c r="N42" s="33">
        <f t="shared" si="11"/>
        <v>0</v>
      </c>
      <c r="O42" s="31">
        <v>362</v>
      </c>
      <c r="P42" s="31">
        <v>341</v>
      </c>
      <c r="Q42" s="33">
        <f t="shared" si="12"/>
        <v>7.32200647249191</v>
      </c>
      <c r="R42" s="31" t="s">
        <v>307</v>
      </c>
      <c r="S42" s="31"/>
      <c r="T42" s="31"/>
      <c r="U42" s="31"/>
    </row>
    <row r="43" spans="1:21" ht="13.5">
      <c r="A43" s="54" t="s">
        <v>0</v>
      </c>
      <c r="B43" s="54" t="s">
        <v>66</v>
      </c>
      <c r="C43" s="55" t="s">
        <v>67</v>
      </c>
      <c r="D43" s="31">
        <f t="shared" si="0"/>
        <v>22967</v>
      </c>
      <c r="E43" s="32">
        <f t="shared" si="1"/>
        <v>60</v>
      </c>
      <c r="F43" s="33">
        <f t="shared" si="8"/>
        <v>0.26124439413070927</v>
      </c>
      <c r="G43" s="31">
        <v>60</v>
      </c>
      <c r="H43" s="31">
        <v>0</v>
      </c>
      <c r="I43" s="32">
        <f t="shared" si="3"/>
        <v>22907</v>
      </c>
      <c r="J43" s="33">
        <f t="shared" si="9"/>
        <v>99.73875560586929</v>
      </c>
      <c r="K43" s="31">
        <v>22880</v>
      </c>
      <c r="L43" s="33">
        <f t="shared" si="10"/>
        <v>99.62119562851048</v>
      </c>
      <c r="M43" s="31">
        <v>0</v>
      </c>
      <c r="N43" s="33">
        <f t="shared" si="11"/>
        <v>0</v>
      </c>
      <c r="O43" s="31">
        <v>27</v>
      </c>
      <c r="P43" s="31">
        <v>10</v>
      </c>
      <c r="Q43" s="33">
        <f t="shared" si="12"/>
        <v>0.11755997735881918</v>
      </c>
      <c r="R43" s="31" t="s">
        <v>307</v>
      </c>
      <c r="S43" s="31"/>
      <c r="T43" s="31"/>
      <c r="U43" s="31"/>
    </row>
    <row r="44" spans="1:21" ht="13.5">
      <c r="A44" s="54" t="s">
        <v>0</v>
      </c>
      <c r="B44" s="54" t="s">
        <v>68</v>
      </c>
      <c r="C44" s="55" t="s">
        <v>69</v>
      </c>
      <c r="D44" s="31">
        <f t="shared" si="0"/>
        <v>15591</v>
      </c>
      <c r="E44" s="32">
        <f t="shared" si="1"/>
        <v>1970</v>
      </c>
      <c r="F44" s="33">
        <f t="shared" si="8"/>
        <v>12.6354948367648</v>
      </c>
      <c r="G44" s="31">
        <v>1970</v>
      </c>
      <c r="H44" s="31">
        <v>0</v>
      </c>
      <c r="I44" s="32">
        <f t="shared" si="3"/>
        <v>13621</v>
      </c>
      <c r="J44" s="33">
        <f t="shared" si="9"/>
        <v>87.3645051632352</v>
      </c>
      <c r="K44" s="31">
        <v>8895</v>
      </c>
      <c r="L44" s="33">
        <f t="shared" si="10"/>
        <v>57.052145468539535</v>
      </c>
      <c r="M44" s="31">
        <v>0</v>
      </c>
      <c r="N44" s="33">
        <f t="shared" si="11"/>
        <v>0</v>
      </c>
      <c r="O44" s="31">
        <v>4726</v>
      </c>
      <c r="P44" s="31">
        <v>4651</v>
      </c>
      <c r="Q44" s="33">
        <f t="shared" si="12"/>
        <v>30.312359694695658</v>
      </c>
      <c r="R44" s="31" t="s">
        <v>307</v>
      </c>
      <c r="S44" s="31"/>
      <c r="T44" s="31"/>
      <c r="U44" s="31"/>
    </row>
    <row r="45" spans="1:21" ht="13.5">
      <c r="A45" s="54" t="s">
        <v>0</v>
      </c>
      <c r="B45" s="54" t="s">
        <v>70</v>
      </c>
      <c r="C45" s="55" t="s">
        <v>71</v>
      </c>
      <c r="D45" s="31">
        <f t="shared" si="0"/>
        <v>7636</v>
      </c>
      <c r="E45" s="32">
        <f t="shared" si="1"/>
        <v>1086</v>
      </c>
      <c r="F45" s="33">
        <f t="shared" si="8"/>
        <v>14.2221058145626</v>
      </c>
      <c r="G45" s="31">
        <v>1086</v>
      </c>
      <c r="H45" s="31">
        <v>0</v>
      </c>
      <c r="I45" s="32">
        <f t="shared" si="3"/>
        <v>6550</v>
      </c>
      <c r="J45" s="33">
        <f t="shared" si="9"/>
        <v>85.7778941854374</v>
      </c>
      <c r="K45" s="31">
        <v>6013</v>
      </c>
      <c r="L45" s="33">
        <f t="shared" si="10"/>
        <v>78.74541644840231</v>
      </c>
      <c r="M45" s="31">
        <v>0</v>
      </c>
      <c r="N45" s="33">
        <f t="shared" si="11"/>
        <v>0</v>
      </c>
      <c r="O45" s="31">
        <v>537</v>
      </c>
      <c r="P45" s="31">
        <v>537</v>
      </c>
      <c r="Q45" s="33">
        <f t="shared" si="12"/>
        <v>7.032477737035096</v>
      </c>
      <c r="R45" s="31" t="s">
        <v>307</v>
      </c>
      <c r="S45" s="31"/>
      <c r="T45" s="31"/>
      <c r="U45" s="31"/>
    </row>
    <row r="46" spans="1:21" ht="13.5">
      <c r="A46" s="54" t="s">
        <v>0</v>
      </c>
      <c r="B46" s="54" t="s">
        <v>72</v>
      </c>
      <c r="C46" s="55" t="s">
        <v>73</v>
      </c>
      <c r="D46" s="31">
        <f t="shared" si="0"/>
        <v>7222</v>
      </c>
      <c r="E46" s="32">
        <f t="shared" si="1"/>
        <v>637</v>
      </c>
      <c r="F46" s="33">
        <f t="shared" si="8"/>
        <v>8.820271392965937</v>
      </c>
      <c r="G46" s="31">
        <v>637</v>
      </c>
      <c r="H46" s="31">
        <v>0</v>
      </c>
      <c r="I46" s="32">
        <f t="shared" si="3"/>
        <v>6585</v>
      </c>
      <c r="J46" s="33">
        <f t="shared" si="9"/>
        <v>91.17972860703406</v>
      </c>
      <c r="K46" s="31">
        <v>4009</v>
      </c>
      <c r="L46" s="33">
        <f t="shared" si="10"/>
        <v>55.51093879811686</v>
      </c>
      <c r="M46" s="31">
        <v>0</v>
      </c>
      <c r="N46" s="33">
        <f t="shared" si="11"/>
        <v>0</v>
      </c>
      <c r="O46" s="31">
        <v>2576</v>
      </c>
      <c r="P46" s="31">
        <v>893</v>
      </c>
      <c r="Q46" s="33">
        <f t="shared" si="12"/>
        <v>35.6687898089172</v>
      </c>
      <c r="R46" s="31"/>
      <c r="S46" s="31" t="s">
        <v>307</v>
      </c>
      <c r="T46" s="31"/>
      <c r="U46" s="31"/>
    </row>
    <row r="47" spans="1:21" ht="13.5">
      <c r="A47" s="54" t="s">
        <v>0</v>
      </c>
      <c r="B47" s="54" t="s">
        <v>74</v>
      </c>
      <c r="C47" s="55" t="s">
        <v>75</v>
      </c>
      <c r="D47" s="31">
        <f t="shared" si="0"/>
        <v>22364</v>
      </c>
      <c r="E47" s="32">
        <f t="shared" si="1"/>
        <v>4655</v>
      </c>
      <c r="F47" s="33">
        <f t="shared" si="8"/>
        <v>20.814702199964227</v>
      </c>
      <c r="G47" s="31">
        <v>4655</v>
      </c>
      <c r="H47" s="31">
        <v>0</v>
      </c>
      <c r="I47" s="32">
        <f t="shared" si="3"/>
        <v>17709</v>
      </c>
      <c r="J47" s="33">
        <f t="shared" si="9"/>
        <v>79.18529780003577</v>
      </c>
      <c r="K47" s="31">
        <v>15171</v>
      </c>
      <c r="L47" s="33">
        <f t="shared" si="10"/>
        <v>67.83670184224647</v>
      </c>
      <c r="M47" s="31">
        <v>0</v>
      </c>
      <c r="N47" s="33">
        <f t="shared" si="11"/>
        <v>0</v>
      </c>
      <c r="O47" s="31">
        <v>2538</v>
      </c>
      <c r="P47" s="31">
        <v>710</v>
      </c>
      <c r="Q47" s="33">
        <f t="shared" si="12"/>
        <v>11.348595957789303</v>
      </c>
      <c r="R47" s="31" t="s">
        <v>307</v>
      </c>
      <c r="S47" s="31"/>
      <c r="T47" s="31"/>
      <c r="U47" s="31"/>
    </row>
    <row r="48" spans="1:21" ht="13.5">
      <c r="A48" s="54" t="s">
        <v>0</v>
      </c>
      <c r="B48" s="54" t="s">
        <v>76</v>
      </c>
      <c r="C48" s="55" t="s">
        <v>77</v>
      </c>
      <c r="D48" s="31">
        <f t="shared" si="0"/>
        <v>24752</v>
      </c>
      <c r="E48" s="32">
        <f t="shared" si="1"/>
        <v>7323</v>
      </c>
      <c r="F48" s="33">
        <f t="shared" si="8"/>
        <v>29.585488041370393</v>
      </c>
      <c r="G48" s="31">
        <v>7323</v>
      </c>
      <c r="H48" s="31">
        <v>0</v>
      </c>
      <c r="I48" s="32">
        <f t="shared" si="3"/>
        <v>17429</v>
      </c>
      <c r="J48" s="33">
        <f t="shared" si="9"/>
        <v>70.41451195862962</v>
      </c>
      <c r="K48" s="31">
        <v>9752</v>
      </c>
      <c r="L48" s="33">
        <f t="shared" si="10"/>
        <v>39.39883645765999</v>
      </c>
      <c r="M48" s="31">
        <v>0</v>
      </c>
      <c r="N48" s="33">
        <f t="shared" si="11"/>
        <v>0</v>
      </c>
      <c r="O48" s="31">
        <v>7677</v>
      </c>
      <c r="P48" s="31">
        <v>3118</v>
      </c>
      <c r="Q48" s="33">
        <f t="shared" si="12"/>
        <v>31.01567550096962</v>
      </c>
      <c r="R48" s="31"/>
      <c r="S48" s="31" t="s">
        <v>307</v>
      </c>
      <c r="T48" s="31"/>
      <c r="U48" s="31"/>
    </row>
    <row r="49" spans="1:21" ht="13.5">
      <c r="A49" s="54" t="s">
        <v>0</v>
      </c>
      <c r="B49" s="54" t="s">
        <v>78</v>
      </c>
      <c r="C49" s="55" t="s">
        <v>79</v>
      </c>
      <c r="D49" s="31">
        <f t="shared" si="0"/>
        <v>10383</v>
      </c>
      <c r="E49" s="32">
        <f t="shared" si="1"/>
        <v>4681</v>
      </c>
      <c r="F49" s="33">
        <f t="shared" si="8"/>
        <v>45.08330925551382</v>
      </c>
      <c r="G49" s="31">
        <v>4631</v>
      </c>
      <c r="H49" s="31">
        <v>50</v>
      </c>
      <c r="I49" s="32">
        <f t="shared" si="3"/>
        <v>5702</v>
      </c>
      <c r="J49" s="33">
        <f t="shared" si="9"/>
        <v>54.916690744486175</v>
      </c>
      <c r="K49" s="31">
        <v>1673</v>
      </c>
      <c r="L49" s="33">
        <f t="shared" si="10"/>
        <v>16.112876817875375</v>
      </c>
      <c r="M49" s="31">
        <v>0</v>
      </c>
      <c r="N49" s="33">
        <f t="shared" si="11"/>
        <v>0</v>
      </c>
      <c r="O49" s="31">
        <v>4029</v>
      </c>
      <c r="P49" s="31">
        <v>2710</v>
      </c>
      <c r="Q49" s="33">
        <f t="shared" si="12"/>
        <v>38.80381392661081</v>
      </c>
      <c r="R49" s="31" t="s">
        <v>307</v>
      </c>
      <c r="S49" s="31"/>
      <c r="T49" s="31"/>
      <c r="U49" s="31"/>
    </row>
    <row r="50" spans="1:21" ht="13.5">
      <c r="A50" s="54" t="s">
        <v>0</v>
      </c>
      <c r="B50" s="54" t="s">
        <v>80</v>
      </c>
      <c r="C50" s="55" t="s">
        <v>81</v>
      </c>
      <c r="D50" s="31">
        <f t="shared" si="0"/>
        <v>13501</v>
      </c>
      <c r="E50" s="32">
        <f aca="true" t="shared" si="13" ref="E50:E113">G50+H50</f>
        <v>4805</v>
      </c>
      <c r="F50" s="33">
        <f t="shared" si="8"/>
        <v>35.58995629953336</v>
      </c>
      <c r="G50" s="31">
        <v>4790</v>
      </c>
      <c r="H50" s="31">
        <v>15</v>
      </c>
      <c r="I50" s="32">
        <f aca="true" t="shared" si="14" ref="I50:I113">K50+M50+O50</f>
        <v>8696</v>
      </c>
      <c r="J50" s="33">
        <f t="shared" si="9"/>
        <v>64.41004370046663</v>
      </c>
      <c r="K50" s="31">
        <v>5314</v>
      </c>
      <c r="L50" s="33">
        <f t="shared" si="10"/>
        <v>39.36004740389601</v>
      </c>
      <c r="M50" s="31">
        <v>0</v>
      </c>
      <c r="N50" s="33">
        <f t="shared" si="11"/>
        <v>0</v>
      </c>
      <c r="O50" s="31">
        <v>3382</v>
      </c>
      <c r="P50" s="31">
        <v>2937</v>
      </c>
      <c r="Q50" s="33">
        <f t="shared" si="12"/>
        <v>25.049996296570626</v>
      </c>
      <c r="R50" s="31" t="s">
        <v>307</v>
      </c>
      <c r="S50" s="31"/>
      <c r="T50" s="31"/>
      <c r="U50" s="31"/>
    </row>
    <row r="51" spans="1:21" ht="13.5">
      <c r="A51" s="54" t="s">
        <v>0</v>
      </c>
      <c r="B51" s="54" t="s">
        <v>82</v>
      </c>
      <c r="C51" s="55" t="s">
        <v>83</v>
      </c>
      <c r="D51" s="31">
        <f t="shared" si="0"/>
        <v>5484</v>
      </c>
      <c r="E51" s="32">
        <f t="shared" si="13"/>
        <v>1934</v>
      </c>
      <c r="F51" s="33">
        <f t="shared" si="8"/>
        <v>35.266229029905176</v>
      </c>
      <c r="G51" s="31">
        <v>1886</v>
      </c>
      <c r="H51" s="31">
        <v>48</v>
      </c>
      <c r="I51" s="32">
        <f t="shared" si="14"/>
        <v>3550</v>
      </c>
      <c r="J51" s="33">
        <f t="shared" si="9"/>
        <v>64.73377097009482</v>
      </c>
      <c r="K51" s="31">
        <v>1343</v>
      </c>
      <c r="L51" s="33">
        <f t="shared" si="10"/>
        <v>24.48942377826404</v>
      </c>
      <c r="M51" s="31">
        <v>0</v>
      </c>
      <c r="N51" s="33">
        <f t="shared" si="11"/>
        <v>0</v>
      </c>
      <c r="O51" s="31">
        <v>2207</v>
      </c>
      <c r="P51" s="31">
        <v>1260</v>
      </c>
      <c r="Q51" s="33">
        <f t="shared" si="12"/>
        <v>40.244347191830784</v>
      </c>
      <c r="R51" s="31" t="s">
        <v>307</v>
      </c>
      <c r="S51" s="31"/>
      <c r="T51" s="31"/>
      <c r="U51" s="31"/>
    </row>
    <row r="52" spans="1:21" ht="13.5">
      <c r="A52" s="54" t="s">
        <v>0</v>
      </c>
      <c r="B52" s="54" t="s">
        <v>84</v>
      </c>
      <c r="C52" s="55" t="s">
        <v>85</v>
      </c>
      <c r="D52" s="31">
        <f t="shared" si="0"/>
        <v>2219</v>
      </c>
      <c r="E52" s="32">
        <f t="shared" si="13"/>
        <v>771</v>
      </c>
      <c r="F52" s="33">
        <f t="shared" si="8"/>
        <v>34.74538080216313</v>
      </c>
      <c r="G52" s="31">
        <v>771</v>
      </c>
      <c r="H52" s="31">
        <v>0</v>
      </c>
      <c r="I52" s="32">
        <f t="shared" si="14"/>
        <v>1448</v>
      </c>
      <c r="J52" s="33">
        <f t="shared" si="9"/>
        <v>65.25461919783686</v>
      </c>
      <c r="K52" s="31">
        <v>0</v>
      </c>
      <c r="L52" s="33">
        <f t="shared" si="10"/>
        <v>0</v>
      </c>
      <c r="M52" s="31">
        <v>0</v>
      </c>
      <c r="N52" s="33">
        <f t="shared" si="11"/>
        <v>0</v>
      </c>
      <c r="O52" s="31">
        <v>1448</v>
      </c>
      <c r="P52" s="31">
        <v>811</v>
      </c>
      <c r="Q52" s="33">
        <f t="shared" si="12"/>
        <v>65.25461919783686</v>
      </c>
      <c r="R52" s="31"/>
      <c r="S52" s="31" t="s">
        <v>307</v>
      </c>
      <c r="T52" s="31"/>
      <c r="U52" s="31"/>
    </row>
    <row r="53" spans="1:21" ht="13.5">
      <c r="A53" s="54" t="s">
        <v>0</v>
      </c>
      <c r="B53" s="54" t="s">
        <v>86</v>
      </c>
      <c r="C53" s="55" t="s">
        <v>87</v>
      </c>
      <c r="D53" s="31">
        <f t="shared" si="0"/>
        <v>9025</v>
      </c>
      <c r="E53" s="32">
        <f t="shared" si="13"/>
        <v>608</v>
      </c>
      <c r="F53" s="33">
        <f t="shared" si="8"/>
        <v>6.7368421052631575</v>
      </c>
      <c r="G53" s="31">
        <v>608</v>
      </c>
      <c r="H53" s="31">
        <v>0</v>
      </c>
      <c r="I53" s="32">
        <f t="shared" si="14"/>
        <v>8417</v>
      </c>
      <c r="J53" s="33">
        <f t="shared" si="9"/>
        <v>93.26315789473684</v>
      </c>
      <c r="K53" s="31">
        <v>4798</v>
      </c>
      <c r="L53" s="33">
        <f t="shared" si="10"/>
        <v>53.16343490304709</v>
      </c>
      <c r="M53" s="31">
        <v>0</v>
      </c>
      <c r="N53" s="33">
        <f t="shared" si="11"/>
        <v>0</v>
      </c>
      <c r="O53" s="31">
        <v>3619</v>
      </c>
      <c r="P53" s="31">
        <v>220</v>
      </c>
      <c r="Q53" s="33">
        <f t="shared" si="12"/>
        <v>40.09972299168975</v>
      </c>
      <c r="R53" s="31" t="s">
        <v>307</v>
      </c>
      <c r="S53" s="31"/>
      <c r="T53" s="31"/>
      <c r="U53" s="31"/>
    </row>
    <row r="54" spans="1:21" ht="13.5">
      <c r="A54" s="54" t="s">
        <v>0</v>
      </c>
      <c r="B54" s="54" t="s">
        <v>88</v>
      </c>
      <c r="C54" s="55" t="s">
        <v>89</v>
      </c>
      <c r="D54" s="31">
        <f t="shared" si="0"/>
        <v>14221</v>
      </c>
      <c r="E54" s="32">
        <f t="shared" si="13"/>
        <v>1172</v>
      </c>
      <c r="F54" s="33">
        <f t="shared" si="8"/>
        <v>8.241333239575276</v>
      </c>
      <c r="G54" s="31">
        <v>1172</v>
      </c>
      <c r="H54" s="31">
        <v>0</v>
      </c>
      <c r="I54" s="32">
        <f t="shared" si="14"/>
        <v>13049</v>
      </c>
      <c r="J54" s="33">
        <f t="shared" si="9"/>
        <v>91.75866676042472</v>
      </c>
      <c r="K54" s="31">
        <v>3684</v>
      </c>
      <c r="L54" s="33">
        <f t="shared" si="10"/>
        <v>25.905351241122283</v>
      </c>
      <c r="M54" s="31">
        <v>0</v>
      </c>
      <c r="N54" s="33">
        <f t="shared" si="11"/>
        <v>0</v>
      </c>
      <c r="O54" s="31">
        <v>9365</v>
      </c>
      <c r="P54" s="31">
        <v>6274</v>
      </c>
      <c r="Q54" s="33">
        <f t="shared" si="12"/>
        <v>65.85331551930244</v>
      </c>
      <c r="R54" s="31" t="s">
        <v>307</v>
      </c>
      <c r="S54" s="31"/>
      <c r="T54" s="31"/>
      <c r="U54" s="31"/>
    </row>
    <row r="55" spans="1:21" ht="13.5">
      <c r="A55" s="54" t="s">
        <v>0</v>
      </c>
      <c r="B55" s="54" t="s">
        <v>90</v>
      </c>
      <c r="C55" s="55" t="s">
        <v>91</v>
      </c>
      <c r="D55" s="31">
        <f t="shared" si="0"/>
        <v>13080</v>
      </c>
      <c r="E55" s="32">
        <f t="shared" si="13"/>
        <v>3761</v>
      </c>
      <c r="F55" s="33">
        <f t="shared" si="8"/>
        <v>28.753822629969417</v>
      </c>
      <c r="G55" s="31">
        <v>3761</v>
      </c>
      <c r="H55" s="31">
        <v>0</v>
      </c>
      <c r="I55" s="32">
        <f t="shared" si="14"/>
        <v>9319</v>
      </c>
      <c r="J55" s="33">
        <f t="shared" si="9"/>
        <v>71.24617737003058</v>
      </c>
      <c r="K55" s="31">
        <v>3647</v>
      </c>
      <c r="L55" s="33">
        <f t="shared" si="10"/>
        <v>27.882262996941897</v>
      </c>
      <c r="M55" s="31">
        <v>0</v>
      </c>
      <c r="N55" s="33">
        <f t="shared" si="11"/>
        <v>0</v>
      </c>
      <c r="O55" s="31">
        <v>5672</v>
      </c>
      <c r="P55" s="31">
        <v>5602</v>
      </c>
      <c r="Q55" s="33">
        <f t="shared" si="12"/>
        <v>43.36391437308868</v>
      </c>
      <c r="R55" s="31"/>
      <c r="S55" s="31"/>
      <c r="T55" s="31" t="s">
        <v>307</v>
      </c>
      <c r="U55" s="31"/>
    </row>
    <row r="56" spans="1:21" ht="13.5">
      <c r="A56" s="54" t="s">
        <v>0</v>
      </c>
      <c r="B56" s="54" t="s">
        <v>92</v>
      </c>
      <c r="C56" s="55" t="s">
        <v>93</v>
      </c>
      <c r="D56" s="31">
        <f t="shared" si="0"/>
        <v>5963</v>
      </c>
      <c r="E56" s="32">
        <f t="shared" si="13"/>
        <v>1677</v>
      </c>
      <c r="F56" s="33">
        <f t="shared" si="8"/>
        <v>28.123427804796243</v>
      </c>
      <c r="G56" s="31">
        <v>1244</v>
      </c>
      <c r="H56" s="31">
        <v>433</v>
      </c>
      <c r="I56" s="32">
        <f t="shared" si="14"/>
        <v>4286</v>
      </c>
      <c r="J56" s="33">
        <f t="shared" si="9"/>
        <v>71.87657219520376</v>
      </c>
      <c r="K56" s="31">
        <v>0</v>
      </c>
      <c r="L56" s="33">
        <f t="shared" si="10"/>
        <v>0</v>
      </c>
      <c r="M56" s="31">
        <v>0</v>
      </c>
      <c r="N56" s="33">
        <f t="shared" si="11"/>
        <v>0</v>
      </c>
      <c r="O56" s="31">
        <v>4286</v>
      </c>
      <c r="P56" s="31">
        <v>4286</v>
      </c>
      <c r="Q56" s="33">
        <f t="shared" si="12"/>
        <v>71.87657219520376</v>
      </c>
      <c r="R56" s="31" t="s">
        <v>307</v>
      </c>
      <c r="S56" s="31"/>
      <c r="T56" s="31"/>
      <c r="U56" s="31"/>
    </row>
    <row r="57" spans="1:21" ht="13.5">
      <c r="A57" s="54" t="s">
        <v>0</v>
      </c>
      <c r="B57" s="54" t="s">
        <v>94</v>
      </c>
      <c r="C57" s="55" t="s">
        <v>95</v>
      </c>
      <c r="D57" s="31">
        <f t="shared" si="0"/>
        <v>765</v>
      </c>
      <c r="E57" s="32">
        <f t="shared" si="13"/>
        <v>359</v>
      </c>
      <c r="F57" s="33">
        <f t="shared" si="8"/>
        <v>46.928104575163395</v>
      </c>
      <c r="G57" s="31">
        <v>355</v>
      </c>
      <c r="H57" s="31">
        <v>4</v>
      </c>
      <c r="I57" s="32">
        <f t="shared" si="14"/>
        <v>406</v>
      </c>
      <c r="J57" s="33">
        <f t="shared" si="9"/>
        <v>53.071895424836605</v>
      </c>
      <c r="K57" s="31">
        <v>0</v>
      </c>
      <c r="L57" s="33">
        <f t="shared" si="10"/>
        <v>0</v>
      </c>
      <c r="M57" s="31">
        <v>0</v>
      </c>
      <c r="N57" s="33">
        <f t="shared" si="11"/>
        <v>0</v>
      </c>
      <c r="O57" s="31">
        <v>406</v>
      </c>
      <c r="P57" s="31">
        <v>55</v>
      </c>
      <c r="Q57" s="33">
        <f t="shared" si="12"/>
        <v>53.071895424836605</v>
      </c>
      <c r="R57" s="31" t="s">
        <v>307</v>
      </c>
      <c r="S57" s="31"/>
      <c r="T57" s="31"/>
      <c r="U57" s="31"/>
    </row>
    <row r="58" spans="1:21" ht="13.5">
      <c r="A58" s="54" t="s">
        <v>0</v>
      </c>
      <c r="B58" s="54" t="s">
        <v>96</v>
      </c>
      <c r="C58" s="55" t="s">
        <v>97</v>
      </c>
      <c r="D58" s="31">
        <f t="shared" si="0"/>
        <v>5987</v>
      </c>
      <c r="E58" s="32">
        <f t="shared" si="13"/>
        <v>1239</v>
      </c>
      <c r="F58" s="33">
        <f t="shared" si="8"/>
        <v>20.694838817437784</v>
      </c>
      <c r="G58" s="31">
        <v>1239</v>
      </c>
      <c r="H58" s="31">
        <v>0</v>
      </c>
      <c r="I58" s="32">
        <f t="shared" si="14"/>
        <v>4748</v>
      </c>
      <c r="J58" s="33">
        <f t="shared" si="9"/>
        <v>79.30516118256222</v>
      </c>
      <c r="K58" s="31">
        <v>1953</v>
      </c>
      <c r="L58" s="33">
        <f t="shared" si="10"/>
        <v>32.62067813596125</v>
      </c>
      <c r="M58" s="31">
        <v>0</v>
      </c>
      <c r="N58" s="33">
        <f t="shared" si="11"/>
        <v>0</v>
      </c>
      <c r="O58" s="31">
        <v>2795</v>
      </c>
      <c r="P58" s="31">
        <v>2697</v>
      </c>
      <c r="Q58" s="33">
        <f t="shared" si="12"/>
        <v>46.68448304660097</v>
      </c>
      <c r="R58" s="31" t="s">
        <v>307</v>
      </c>
      <c r="S58" s="31"/>
      <c r="T58" s="31"/>
      <c r="U58" s="31"/>
    </row>
    <row r="59" spans="1:21" ht="13.5">
      <c r="A59" s="54" t="s">
        <v>0</v>
      </c>
      <c r="B59" s="54" t="s">
        <v>98</v>
      </c>
      <c r="C59" s="55" t="s">
        <v>99</v>
      </c>
      <c r="D59" s="31">
        <f t="shared" si="0"/>
        <v>753</v>
      </c>
      <c r="E59" s="32">
        <f t="shared" si="13"/>
        <v>96</v>
      </c>
      <c r="F59" s="33">
        <f t="shared" si="8"/>
        <v>12.749003984063744</v>
      </c>
      <c r="G59" s="31">
        <v>96</v>
      </c>
      <c r="H59" s="31">
        <v>0</v>
      </c>
      <c r="I59" s="32">
        <f t="shared" si="14"/>
        <v>657</v>
      </c>
      <c r="J59" s="33">
        <f t="shared" si="9"/>
        <v>87.25099601593625</v>
      </c>
      <c r="K59" s="31">
        <v>0</v>
      </c>
      <c r="L59" s="33">
        <f t="shared" si="10"/>
        <v>0</v>
      </c>
      <c r="M59" s="31">
        <v>0</v>
      </c>
      <c r="N59" s="33">
        <f t="shared" si="11"/>
        <v>0</v>
      </c>
      <c r="O59" s="31">
        <v>657</v>
      </c>
      <c r="P59" s="31">
        <v>650</v>
      </c>
      <c r="Q59" s="33">
        <f t="shared" si="12"/>
        <v>87.25099601593625</v>
      </c>
      <c r="R59" s="31" t="s">
        <v>307</v>
      </c>
      <c r="S59" s="31"/>
      <c r="T59" s="31"/>
      <c r="U59" s="31"/>
    </row>
    <row r="60" spans="1:21" ht="13.5">
      <c r="A60" s="54" t="s">
        <v>0</v>
      </c>
      <c r="B60" s="54" t="s">
        <v>100</v>
      </c>
      <c r="C60" s="55" t="s">
        <v>101</v>
      </c>
      <c r="D60" s="31">
        <f t="shared" si="0"/>
        <v>603</v>
      </c>
      <c r="E60" s="32">
        <f t="shared" si="13"/>
        <v>72</v>
      </c>
      <c r="F60" s="33">
        <f t="shared" si="8"/>
        <v>11.940298507462686</v>
      </c>
      <c r="G60" s="31">
        <v>70</v>
      </c>
      <c r="H60" s="31">
        <v>2</v>
      </c>
      <c r="I60" s="32">
        <f t="shared" si="14"/>
        <v>531</v>
      </c>
      <c r="J60" s="33">
        <f t="shared" si="9"/>
        <v>88.05970149253731</v>
      </c>
      <c r="K60" s="31">
        <v>0</v>
      </c>
      <c r="L60" s="33">
        <f t="shared" si="10"/>
        <v>0</v>
      </c>
      <c r="M60" s="31">
        <v>0</v>
      </c>
      <c r="N60" s="33">
        <f t="shared" si="11"/>
        <v>0</v>
      </c>
      <c r="O60" s="31">
        <v>531</v>
      </c>
      <c r="P60" s="31">
        <v>531</v>
      </c>
      <c r="Q60" s="33">
        <f t="shared" si="12"/>
        <v>88.05970149253731</v>
      </c>
      <c r="R60" s="31" t="s">
        <v>307</v>
      </c>
      <c r="S60" s="31"/>
      <c r="T60" s="31"/>
      <c r="U60" s="31"/>
    </row>
    <row r="61" spans="1:21" ht="13.5">
      <c r="A61" s="54" t="s">
        <v>0</v>
      </c>
      <c r="B61" s="54" t="s">
        <v>102</v>
      </c>
      <c r="C61" s="55" t="s">
        <v>103</v>
      </c>
      <c r="D61" s="31">
        <f t="shared" si="0"/>
        <v>1313</v>
      </c>
      <c r="E61" s="32">
        <f t="shared" si="13"/>
        <v>621</v>
      </c>
      <c r="F61" s="33">
        <f t="shared" si="8"/>
        <v>47.2962680883473</v>
      </c>
      <c r="G61" s="31">
        <v>595</v>
      </c>
      <c r="H61" s="31">
        <v>26</v>
      </c>
      <c r="I61" s="32">
        <f t="shared" si="14"/>
        <v>692</v>
      </c>
      <c r="J61" s="33">
        <f t="shared" si="9"/>
        <v>52.70373191165271</v>
      </c>
      <c r="K61" s="31">
        <v>0</v>
      </c>
      <c r="L61" s="33">
        <f t="shared" si="10"/>
        <v>0</v>
      </c>
      <c r="M61" s="31">
        <v>0</v>
      </c>
      <c r="N61" s="33">
        <f t="shared" si="11"/>
        <v>0</v>
      </c>
      <c r="O61" s="31">
        <v>692</v>
      </c>
      <c r="P61" s="31">
        <v>275</v>
      </c>
      <c r="Q61" s="33">
        <f t="shared" si="12"/>
        <v>52.70373191165271</v>
      </c>
      <c r="R61" s="31" t="s">
        <v>307</v>
      </c>
      <c r="S61" s="31"/>
      <c r="T61" s="31"/>
      <c r="U61" s="31"/>
    </row>
    <row r="62" spans="1:21" ht="13.5">
      <c r="A62" s="54" t="s">
        <v>0</v>
      </c>
      <c r="B62" s="54" t="s">
        <v>104</v>
      </c>
      <c r="C62" s="55" t="s">
        <v>105</v>
      </c>
      <c r="D62" s="31">
        <f t="shared" si="0"/>
        <v>4216</v>
      </c>
      <c r="E62" s="32">
        <f t="shared" si="13"/>
        <v>88</v>
      </c>
      <c r="F62" s="33">
        <f t="shared" si="8"/>
        <v>2.0872865275142316</v>
      </c>
      <c r="G62" s="31">
        <v>88</v>
      </c>
      <c r="H62" s="31">
        <v>0</v>
      </c>
      <c r="I62" s="32">
        <f t="shared" si="14"/>
        <v>4128</v>
      </c>
      <c r="J62" s="33">
        <f t="shared" si="9"/>
        <v>97.91271347248576</v>
      </c>
      <c r="K62" s="31">
        <v>0</v>
      </c>
      <c r="L62" s="33">
        <f t="shared" si="10"/>
        <v>0</v>
      </c>
      <c r="M62" s="31">
        <v>0</v>
      </c>
      <c r="N62" s="33">
        <f t="shared" si="11"/>
        <v>0</v>
      </c>
      <c r="O62" s="31">
        <v>4128</v>
      </c>
      <c r="P62" s="31">
        <v>4104</v>
      </c>
      <c r="Q62" s="33">
        <f t="shared" si="12"/>
        <v>97.91271347248576</v>
      </c>
      <c r="R62" s="31" t="s">
        <v>307</v>
      </c>
      <c r="S62" s="31"/>
      <c r="T62" s="31"/>
      <c r="U62" s="31"/>
    </row>
    <row r="63" spans="1:21" ht="13.5">
      <c r="A63" s="54" t="s">
        <v>0</v>
      </c>
      <c r="B63" s="54" t="s">
        <v>106</v>
      </c>
      <c r="C63" s="55" t="s">
        <v>107</v>
      </c>
      <c r="D63" s="31">
        <f t="shared" si="0"/>
        <v>711</v>
      </c>
      <c r="E63" s="32">
        <f t="shared" si="13"/>
        <v>162</v>
      </c>
      <c r="F63" s="33">
        <f t="shared" si="8"/>
        <v>22.78481012658228</v>
      </c>
      <c r="G63" s="31">
        <v>162</v>
      </c>
      <c r="H63" s="31">
        <v>0</v>
      </c>
      <c r="I63" s="32">
        <f t="shared" si="14"/>
        <v>549</v>
      </c>
      <c r="J63" s="33">
        <f t="shared" si="9"/>
        <v>77.21518987341773</v>
      </c>
      <c r="K63" s="31">
        <v>0</v>
      </c>
      <c r="L63" s="33">
        <f t="shared" si="10"/>
        <v>0</v>
      </c>
      <c r="M63" s="31">
        <v>0</v>
      </c>
      <c r="N63" s="33">
        <f t="shared" si="11"/>
        <v>0</v>
      </c>
      <c r="O63" s="31">
        <v>549</v>
      </c>
      <c r="P63" s="31">
        <v>541</v>
      </c>
      <c r="Q63" s="33">
        <f t="shared" si="12"/>
        <v>77.21518987341773</v>
      </c>
      <c r="R63" s="31" t="s">
        <v>307</v>
      </c>
      <c r="S63" s="31"/>
      <c r="T63" s="31"/>
      <c r="U63" s="31"/>
    </row>
    <row r="64" spans="1:21" ht="13.5">
      <c r="A64" s="54" t="s">
        <v>0</v>
      </c>
      <c r="B64" s="54" t="s">
        <v>108</v>
      </c>
      <c r="C64" s="55" t="s">
        <v>109</v>
      </c>
      <c r="D64" s="31">
        <f t="shared" si="0"/>
        <v>2046</v>
      </c>
      <c r="E64" s="32">
        <f t="shared" si="13"/>
        <v>796</v>
      </c>
      <c r="F64" s="33">
        <f t="shared" si="8"/>
        <v>38.90518084066471</v>
      </c>
      <c r="G64" s="31">
        <v>734</v>
      </c>
      <c r="H64" s="31">
        <v>62</v>
      </c>
      <c r="I64" s="32">
        <f t="shared" si="14"/>
        <v>1250</v>
      </c>
      <c r="J64" s="33">
        <f t="shared" si="9"/>
        <v>61.09481915933529</v>
      </c>
      <c r="K64" s="31">
        <v>950</v>
      </c>
      <c r="L64" s="33">
        <f t="shared" si="10"/>
        <v>46.43206256109482</v>
      </c>
      <c r="M64" s="31">
        <v>0</v>
      </c>
      <c r="N64" s="33">
        <f t="shared" si="11"/>
        <v>0</v>
      </c>
      <c r="O64" s="31">
        <v>300</v>
      </c>
      <c r="P64" s="31">
        <v>289</v>
      </c>
      <c r="Q64" s="33">
        <f t="shared" si="12"/>
        <v>14.66275659824047</v>
      </c>
      <c r="R64" s="31" t="s">
        <v>307</v>
      </c>
      <c r="S64" s="31"/>
      <c r="T64" s="31"/>
      <c r="U64" s="31"/>
    </row>
    <row r="65" spans="1:21" ht="13.5">
      <c r="A65" s="54" t="s">
        <v>0</v>
      </c>
      <c r="B65" s="54" t="s">
        <v>110</v>
      </c>
      <c r="C65" s="55" t="s">
        <v>111</v>
      </c>
      <c r="D65" s="31">
        <f t="shared" si="0"/>
        <v>2072</v>
      </c>
      <c r="E65" s="32">
        <f t="shared" si="13"/>
        <v>1079</v>
      </c>
      <c r="F65" s="33">
        <f t="shared" si="8"/>
        <v>52.075289575289574</v>
      </c>
      <c r="G65" s="31">
        <v>995</v>
      </c>
      <c r="H65" s="31">
        <v>84</v>
      </c>
      <c r="I65" s="32">
        <f t="shared" si="14"/>
        <v>993</v>
      </c>
      <c r="J65" s="33">
        <f t="shared" si="9"/>
        <v>47.924710424710426</v>
      </c>
      <c r="K65" s="31">
        <v>0</v>
      </c>
      <c r="L65" s="33">
        <f t="shared" si="10"/>
        <v>0</v>
      </c>
      <c r="M65" s="31">
        <v>0</v>
      </c>
      <c r="N65" s="33">
        <f t="shared" si="11"/>
        <v>0</v>
      </c>
      <c r="O65" s="31">
        <v>993</v>
      </c>
      <c r="P65" s="31">
        <v>987</v>
      </c>
      <c r="Q65" s="33">
        <f t="shared" si="12"/>
        <v>47.924710424710426</v>
      </c>
      <c r="R65" s="31" t="s">
        <v>307</v>
      </c>
      <c r="S65" s="31"/>
      <c r="T65" s="31"/>
      <c r="U65" s="31"/>
    </row>
    <row r="66" spans="1:21" ht="13.5">
      <c r="A66" s="54" t="s">
        <v>0</v>
      </c>
      <c r="B66" s="54" t="s">
        <v>112</v>
      </c>
      <c r="C66" s="55" t="s">
        <v>113</v>
      </c>
      <c r="D66" s="31">
        <f t="shared" si="0"/>
        <v>7172</v>
      </c>
      <c r="E66" s="32">
        <f t="shared" si="13"/>
        <v>668</v>
      </c>
      <c r="F66" s="33">
        <f t="shared" si="8"/>
        <v>9.313998884551031</v>
      </c>
      <c r="G66" s="31">
        <v>668</v>
      </c>
      <c r="H66" s="31">
        <v>0</v>
      </c>
      <c r="I66" s="32">
        <f t="shared" si="14"/>
        <v>6504</v>
      </c>
      <c r="J66" s="33">
        <f t="shared" si="9"/>
        <v>90.68600111544896</v>
      </c>
      <c r="K66" s="31">
        <v>3181</v>
      </c>
      <c r="L66" s="33">
        <f t="shared" si="10"/>
        <v>44.35303959843837</v>
      </c>
      <c r="M66" s="31">
        <v>233</v>
      </c>
      <c r="N66" s="33">
        <f t="shared" si="11"/>
        <v>3.248745119910764</v>
      </c>
      <c r="O66" s="31">
        <v>3090</v>
      </c>
      <c r="P66" s="31">
        <v>3090</v>
      </c>
      <c r="Q66" s="33">
        <f t="shared" si="12"/>
        <v>43.08421639709984</v>
      </c>
      <c r="R66" s="31"/>
      <c r="S66" s="31"/>
      <c r="T66" s="31" t="s">
        <v>307</v>
      </c>
      <c r="U66" s="31"/>
    </row>
    <row r="67" spans="1:21" ht="13.5">
      <c r="A67" s="54" t="s">
        <v>0</v>
      </c>
      <c r="B67" s="54" t="s">
        <v>114</v>
      </c>
      <c r="C67" s="55" t="s">
        <v>115</v>
      </c>
      <c r="D67" s="31">
        <f t="shared" si="0"/>
        <v>7242</v>
      </c>
      <c r="E67" s="32">
        <f t="shared" si="13"/>
        <v>345</v>
      </c>
      <c r="F67" s="33">
        <f t="shared" si="8"/>
        <v>4.76387738193869</v>
      </c>
      <c r="G67" s="31">
        <v>320</v>
      </c>
      <c r="H67" s="31">
        <v>25</v>
      </c>
      <c r="I67" s="32">
        <f t="shared" si="14"/>
        <v>6897</v>
      </c>
      <c r="J67" s="33">
        <f t="shared" si="9"/>
        <v>95.23612261806132</v>
      </c>
      <c r="K67" s="31">
        <v>3225</v>
      </c>
      <c r="L67" s="33">
        <f t="shared" si="10"/>
        <v>44.531897265948636</v>
      </c>
      <c r="M67" s="31">
        <v>0</v>
      </c>
      <c r="N67" s="33">
        <f t="shared" si="11"/>
        <v>0</v>
      </c>
      <c r="O67" s="31">
        <v>3672</v>
      </c>
      <c r="P67" s="31">
        <v>3672</v>
      </c>
      <c r="Q67" s="33">
        <f t="shared" si="12"/>
        <v>50.70422535211267</v>
      </c>
      <c r="R67" s="31"/>
      <c r="S67" s="31"/>
      <c r="T67" s="31"/>
      <c r="U67" s="31" t="s">
        <v>307</v>
      </c>
    </row>
    <row r="68" spans="1:21" ht="13.5">
      <c r="A68" s="54" t="s">
        <v>0</v>
      </c>
      <c r="B68" s="54" t="s">
        <v>116</v>
      </c>
      <c r="C68" s="55" t="s">
        <v>117</v>
      </c>
      <c r="D68" s="31">
        <f t="shared" si="0"/>
        <v>1378</v>
      </c>
      <c r="E68" s="32">
        <f t="shared" si="13"/>
        <v>932</v>
      </c>
      <c r="F68" s="33">
        <f t="shared" si="8"/>
        <v>67.63425253991292</v>
      </c>
      <c r="G68" s="31">
        <v>682</v>
      </c>
      <c r="H68" s="31">
        <v>250</v>
      </c>
      <c r="I68" s="32">
        <f t="shared" si="14"/>
        <v>446</v>
      </c>
      <c r="J68" s="33">
        <f t="shared" si="9"/>
        <v>32.365747460087086</v>
      </c>
      <c r="K68" s="31">
        <v>0</v>
      </c>
      <c r="L68" s="33">
        <f t="shared" si="10"/>
        <v>0</v>
      </c>
      <c r="M68" s="31">
        <v>0</v>
      </c>
      <c r="N68" s="33">
        <f t="shared" si="11"/>
        <v>0</v>
      </c>
      <c r="O68" s="31">
        <v>446</v>
      </c>
      <c r="P68" s="31">
        <v>391</v>
      </c>
      <c r="Q68" s="33">
        <f t="shared" si="12"/>
        <v>32.365747460087086</v>
      </c>
      <c r="R68" s="31" t="s">
        <v>307</v>
      </c>
      <c r="S68" s="31"/>
      <c r="T68" s="31"/>
      <c r="U68" s="31"/>
    </row>
    <row r="69" spans="1:21" ht="13.5">
      <c r="A69" s="54" t="s">
        <v>0</v>
      </c>
      <c r="B69" s="54" t="s">
        <v>118</v>
      </c>
      <c r="C69" s="55" t="s">
        <v>119</v>
      </c>
      <c r="D69" s="31">
        <f t="shared" si="0"/>
        <v>726</v>
      </c>
      <c r="E69" s="32">
        <f t="shared" si="13"/>
        <v>400</v>
      </c>
      <c r="F69" s="33">
        <f t="shared" si="8"/>
        <v>55.09641873278237</v>
      </c>
      <c r="G69" s="31">
        <v>369</v>
      </c>
      <c r="H69" s="31">
        <v>31</v>
      </c>
      <c r="I69" s="32">
        <f t="shared" si="14"/>
        <v>326</v>
      </c>
      <c r="J69" s="33">
        <f t="shared" si="9"/>
        <v>44.90358126721763</v>
      </c>
      <c r="K69" s="31">
        <v>0</v>
      </c>
      <c r="L69" s="33">
        <f t="shared" si="10"/>
        <v>0</v>
      </c>
      <c r="M69" s="31">
        <v>0</v>
      </c>
      <c r="N69" s="33">
        <f t="shared" si="11"/>
        <v>0</v>
      </c>
      <c r="O69" s="31">
        <v>326</v>
      </c>
      <c r="P69" s="31">
        <v>305</v>
      </c>
      <c r="Q69" s="33">
        <f t="shared" si="12"/>
        <v>44.90358126721763</v>
      </c>
      <c r="R69" s="31" t="s">
        <v>307</v>
      </c>
      <c r="S69" s="31"/>
      <c r="T69" s="31"/>
      <c r="U69" s="31"/>
    </row>
    <row r="70" spans="1:21" ht="13.5">
      <c r="A70" s="54" t="s">
        <v>0</v>
      </c>
      <c r="B70" s="54" t="s">
        <v>120</v>
      </c>
      <c r="C70" s="55" t="s">
        <v>121</v>
      </c>
      <c r="D70" s="31">
        <f t="shared" si="0"/>
        <v>2202</v>
      </c>
      <c r="E70" s="32">
        <f t="shared" si="13"/>
        <v>1014</v>
      </c>
      <c r="F70" s="33">
        <f t="shared" si="8"/>
        <v>46.049046321525886</v>
      </c>
      <c r="G70" s="31">
        <v>1012</v>
      </c>
      <c r="H70" s="31">
        <v>2</v>
      </c>
      <c r="I70" s="32">
        <f t="shared" si="14"/>
        <v>1188</v>
      </c>
      <c r="J70" s="33">
        <f t="shared" si="9"/>
        <v>53.950953678474114</v>
      </c>
      <c r="K70" s="31">
        <v>906</v>
      </c>
      <c r="L70" s="33">
        <f t="shared" si="10"/>
        <v>41.14441416893733</v>
      </c>
      <c r="M70" s="31">
        <v>0</v>
      </c>
      <c r="N70" s="33">
        <f t="shared" si="11"/>
        <v>0</v>
      </c>
      <c r="O70" s="31">
        <v>282</v>
      </c>
      <c r="P70" s="31">
        <v>282</v>
      </c>
      <c r="Q70" s="33">
        <f t="shared" si="12"/>
        <v>12.806539509536785</v>
      </c>
      <c r="R70" s="31" t="s">
        <v>307</v>
      </c>
      <c r="S70" s="31"/>
      <c r="T70" s="31"/>
      <c r="U70" s="31"/>
    </row>
    <row r="71" spans="1:21" ht="13.5">
      <c r="A71" s="54" t="s">
        <v>0</v>
      </c>
      <c r="B71" s="54" t="s">
        <v>122</v>
      </c>
      <c r="C71" s="55" t="s">
        <v>123</v>
      </c>
      <c r="D71" s="31">
        <f aca="true" t="shared" si="15" ref="D71:D117">E71+I71</f>
        <v>7598</v>
      </c>
      <c r="E71" s="32">
        <f t="shared" si="13"/>
        <v>2910</v>
      </c>
      <c r="F71" s="33">
        <f t="shared" si="8"/>
        <v>38.29955251381942</v>
      </c>
      <c r="G71" s="31">
        <v>2898</v>
      </c>
      <c r="H71" s="31">
        <v>12</v>
      </c>
      <c r="I71" s="32">
        <f t="shared" si="14"/>
        <v>4688</v>
      </c>
      <c r="J71" s="33">
        <f t="shared" si="9"/>
        <v>61.70044748618058</v>
      </c>
      <c r="K71" s="31">
        <v>3914</v>
      </c>
      <c r="L71" s="33">
        <f t="shared" si="10"/>
        <v>51.51355619899973</v>
      </c>
      <c r="M71" s="31">
        <v>0</v>
      </c>
      <c r="N71" s="33">
        <f t="shared" si="11"/>
        <v>0</v>
      </c>
      <c r="O71" s="31">
        <v>774</v>
      </c>
      <c r="P71" s="31">
        <v>774</v>
      </c>
      <c r="Q71" s="33">
        <f t="shared" si="12"/>
        <v>10.186891287180837</v>
      </c>
      <c r="R71" s="31" t="s">
        <v>307</v>
      </c>
      <c r="S71" s="31"/>
      <c r="T71" s="31"/>
      <c r="U71" s="31"/>
    </row>
    <row r="72" spans="1:21" ht="13.5">
      <c r="A72" s="54" t="s">
        <v>0</v>
      </c>
      <c r="B72" s="54" t="s">
        <v>124</v>
      </c>
      <c r="C72" s="55" t="s">
        <v>125</v>
      </c>
      <c r="D72" s="31">
        <f t="shared" si="15"/>
        <v>5929</v>
      </c>
      <c r="E72" s="32">
        <f t="shared" si="13"/>
        <v>4477</v>
      </c>
      <c r="F72" s="33">
        <f t="shared" si="8"/>
        <v>75.51020408163265</v>
      </c>
      <c r="G72" s="31">
        <v>4466</v>
      </c>
      <c r="H72" s="31">
        <v>11</v>
      </c>
      <c r="I72" s="32">
        <f t="shared" si="14"/>
        <v>1452</v>
      </c>
      <c r="J72" s="33">
        <f t="shared" si="9"/>
        <v>24.489795918367346</v>
      </c>
      <c r="K72" s="31">
        <v>90</v>
      </c>
      <c r="L72" s="33">
        <f t="shared" si="10"/>
        <v>1.517962556923596</v>
      </c>
      <c r="M72" s="31">
        <v>0</v>
      </c>
      <c r="N72" s="33">
        <f t="shared" si="11"/>
        <v>0</v>
      </c>
      <c r="O72" s="31">
        <v>1362</v>
      </c>
      <c r="P72" s="31">
        <v>1217</v>
      </c>
      <c r="Q72" s="33">
        <f t="shared" si="12"/>
        <v>22.97183336144375</v>
      </c>
      <c r="R72" s="31" t="s">
        <v>307</v>
      </c>
      <c r="S72" s="31"/>
      <c r="T72" s="31"/>
      <c r="U72" s="31"/>
    </row>
    <row r="73" spans="1:21" ht="13.5">
      <c r="A73" s="54" t="s">
        <v>0</v>
      </c>
      <c r="B73" s="54" t="s">
        <v>126</v>
      </c>
      <c r="C73" s="55" t="s">
        <v>127</v>
      </c>
      <c r="D73" s="31">
        <f t="shared" si="15"/>
        <v>5379</v>
      </c>
      <c r="E73" s="32">
        <f t="shared" si="13"/>
        <v>2439</v>
      </c>
      <c r="F73" s="33">
        <f t="shared" si="8"/>
        <v>45.34300055772448</v>
      </c>
      <c r="G73" s="31">
        <v>2428</v>
      </c>
      <c r="H73" s="31">
        <v>11</v>
      </c>
      <c r="I73" s="32">
        <f t="shared" si="14"/>
        <v>2940</v>
      </c>
      <c r="J73" s="33">
        <f t="shared" si="9"/>
        <v>54.65699944227551</v>
      </c>
      <c r="K73" s="31">
        <v>375</v>
      </c>
      <c r="L73" s="33">
        <f t="shared" si="10"/>
        <v>6.971556051310652</v>
      </c>
      <c r="M73" s="31">
        <v>0</v>
      </c>
      <c r="N73" s="33">
        <f t="shared" si="11"/>
        <v>0</v>
      </c>
      <c r="O73" s="31">
        <v>2565</v>
      </c>
      <c r="P73" s="31">
        <v>2538</v>
      </c>
      <c r="Q73" s="33">
        <f t="shared" si="12"/>
        <v>47.68544339096486</v>
      </c>
      <c r="R73" s="31" t="s">
        <v>307</v>
      </c>
      <c r="S73" s="31"/>
      <c r="T73" s="31"/>
      <c r="U73" s="31"/>
    </row>
    <row r="74" spans="1:21" ht="13.5">
      <c r="A74" s="54" t="s">
        <v>0</v>
      </c>
      <c r="B74" s="54" t="s">
        <v>128</v>
      </c>
      <c r="C74" s="55" t="s">
        <v>129</v>
      </c>
      <c r="D74" s="31">
        <f t="shared" si="15"/>
        <v>3325</v>
      </c>
      <c r="E74" s="32">
        <f t="shared" si="13"/>
        <v>1367</v>
      </c>
      <c r="F74" s="33">
        <f t="shared" si="8"/>
        <v>41.11278195488722</v>
      </c>
      <c r="G74" s="31">
        <v>1367</v>
      </c>
      <c r="H74" s="31">
        <v>0</v>
      </c>
      <c r="I74" s="32">
        <f t="shared" si="14"/>
        <v>1958</v>
      </c>
      <c r="J74" s="33">
        <f t="shared" si="9"/>
        <v>58.887218045112775</v>
      </c>
      <c r="K74" s="31">
        <v>1394</v>
      </c>
      <c r="L74" s="33">
        <f t="shared" si="10"/>
        <v>41.92481203007519</v>
      </c>
      <c r="M74" s="31">
        <v>0</v>
      </c>
      <c r="N74" s="33">
        <f t="shared" si="11"/>
        <v>0</v>
      </c>
      <c r="O74" s="31">
        <v>564</v>
      </c>
      <c r="P74" s="31">
        <v>202</v>
      </c>
      <c r="Q74" s="33">
        <f t="shared" si="12"/>
        <v>16.962406015037594</v>
      </c>
      <c r="R74" s="31" t="s">
        <v>307</v>
      </c>
      <c r="S74" s="31"/>
      <c r="T74" s="31"/>
      <c r="U74" s="31"/>
    </row>
    <row r="75" spans="1:21" ht="13.5">
      <c r="A75" s="54" t="s">
        <v>0</v>
      </c>
      <c r="B75" s="54" t="s">
        <v>130</v>
      </c>
      <c r="C75" s="55" t="s">
        <v>131</v>
      </c>
      <c r="D75" s="31">
        <f t="shared" si="15"/>
        <v>3556</v>
      </c>
      <c r="E75" s="32">
        <f t="shared" si="13"/>
        <v>1491</v>
      </c>
      <c r="F75" s="33">
        <f t="shared" si="8"/>
        <v>41.92913385826771</v>
      </c>
      <c r="G75" s="31">
        <v>1491</v>
      </c>
      <c r="H75" s="31">
        <v>0</v>
      </c>
      <c r="I75" s="32">
        <f t="shared" si="14"/>
        <v>2065</v>
      </c>
      <c r="J75" s="33">
        <f t="shared" si="9"/>
        <v>58.07086614173228</v>
      </c>
      <c r="K75" s="31">
        <v>1340</v>
      </c>
      <c r="L75" s="33">
        <f t="shared" si="10"/>
        <v>37.68278965129358</v>
      </c>
      <c r="M75" s="31">
        <v>0</v>
      </c>
      <c r="N75" s="33">
        <f t="shared" si="11"/>
        <v>0</v>
      </c>
      <c r="O75" s="31">
        <v>725</v>
      </c>
      <c r="P75" s="31">
        <v>725</v>
      </c>
      <c r="Q75" s="33">
        <f t="shared" si="12"/>
        <v>20.388076490438696</v>
      </c>
      <c r="R75" s="31" t="s">
        <v>307</v>
      </c>
      <c r="S75" s="31"/>
      <c r="T75" s="31"/>
      <c r="U75" s="31"/>
    </row>
    <row r="76" spans="1:21" ht="13.5">
      <c r="A76" s="54" t="s">
        <v>0</v>
      </c>
      <c r="B76" s="54" t="s">
        <v>132</v>
      </c>
      <c r="C76" s="55" t="s">
        <v>133</v>
      </c>
      <c r="D76" s="31">
        <f t="shared" si="15"/>
        <v>2693</v>
      </c>
      <c r="E76" s="32">
        <f t="shared" si="13"/>
        <v>588</v>
      </c>
      <c r="F76" s="33">
        <f t="shared" si="8"/>
        <v>21.834385443743038</v>
      </c>
      <c r="G76" s="31">
        <v>585</v>
      </c>
      <c r="H76" s="31">
        <v>3</v>
      </c>
      <c r="I76" s="32">
        <f t="shared" si="14"/>
        <v>2105</v>
      </c>
      <c r="J76" s="33">
        <f t="shared" si="9"/>
        <v>78.16561455625695</v>
      </c>
      <c r="K76" s="31">
        <v>1795</v>
      </c>
      <c r="L76" s="33">
        <f t="shared" si="10"/>
        <v>66.65428889714073</v>
      </c>
      <c r="M76" s="31">
        <v>0</v>
      </c>
      <c r="N76" s="33">
        <f t="shared" si="11"/>
        <v>0</v>
      </c>
      <c r="O76" s="31">
        <v>310</v>
      </c>
      <c r="P76" s="31">
        <v>282</v>
      </c>
      <c r="Q76" s="33">
        <f t="shared" si="12"/>
        <v>11.511325659116228</v>
      </c>
      <c r="R76" s="31" t="s">
        <v>307</v>
      </c>
      <c r="S76" s="31"/>
      <c r="T76" s="31"/>
      <c r="U76" s="31"/>
    </row>
    <row r="77" spans="1:21" ht="13.5">
      <c r="A77" s="54" t="s">
        <v>0</v>
      </c>
      <c r="B77" s="54" t="s">
        <v>134</v>
      </c>
      <c r="C77" s="55" t="s">
        <v>135</v>
      </c>
      <c r="D77" s="31">
        <f t="shared" si="15"/>
        <v>1964</v>
      </c>
      <c r="E77" s="32">
        <f t="shared" si="13"/>
        <v>548</v>
      </c>
      <c r="F77" s="33">
        <f t="shared" si="8"/>
        <v>27.90224032586558</v>
      </c>
      <c r="G77" s="31">
        <v>548</v>
      </c>
      <c r="H77" s="31">
        <v>0</v>
      </c>
      <c r="I77" s="32">
        <f t="shared" si="14"/>
        <v>1416</v>
      </c>
      <c r="J77" s="33">
        <f t="shared" si="9"/>
        <v>72.09775967413442</v>
      </c>
      <c r="K77" s="31">
        <v>0</v>
      </c>
      <c r="L77" s="33">
        <f t="shared" si="10"/>
        <v>0</v>
      </c>
      <c r="M77" s="31">
        <v>0</v>
      </c>
      <c r="N77" s="33">
        <f t="shared" si="11"/>
        <v>0</v>
      </c>
      <c r="O77" s="31">
        <v>1416</v>
      </c>
      <c r="P77" s="31">
        <v>1416</v>
      </c>
      <c r="Q77" s="33">
        <f t="shared" si="12"/>
        <v>72.09775967413442</v>
      </c>
      <c r="R77" s="31" t="s">
        <v>307</v>
      </c>
      <c r="S77" s="31"/>
      <c r="T77" s="31"/>
      <c r="U77" s="31"/>
    </row>
    <row r="78" spans="1:21" ht="13.5">
      <c r="A78" s="54" t="s">
        <v>0</v>
      </c>
      <c r="B78" s="54" t="s">
        <v>136</v>
      </c>
      <c r="C78" s="55" t="s">
        <v>137</v>
      </c>
      <c r="D78" s="31">
        <f t="shared" si="15"/>
        <v>1816</v>
      </c>
      <c r="E78" s="32">
        <f t="shared" si="13"/>
        <v>532</v>
      </c>
      <c r="F78" s="33">
        <f t="shared" si="8"/>
        <v>29.295154185022028</v>
      </c>
      <c r="G78" s="31">
        <v>532</v>
      </c>
      <c r="H78" s="31">
        <v>0</v>
      </c>
      <c r="I78" s="32">
        <f t="shared" si="14"/>
        <v>1284</v>
      </c>
      <c r="J78" s="33">
        <f t="shared" si="9"/>
        <v>70.70484581497797</v>
      </c>
      <c r="K78" s="31">
        <v>0</v>
      </c>
      <c r="L78" s="33">
        <f t="shared" si="10"/>
        <v>0</v>
      </c>
      <c r="M78" s="31">
        <v>0</v>
      </c>
      <c r="N78" s="33">
        <f t="shared" si="11"/>
        <v>0</v>
      </c>
      <c r="O78" s="31">
        <v>1284</v>
      </c>
      <c r="P78" s="31">
        <v>412</v>
      </c>
      <c r="Q78" s="33">
        <f t="shared" si="12"/>
        <v>70.70484581497797</v>
      </c>
      <c r="R78" s="31" t="s">
        <v>307</v>
      </c>
      <c r="S78" s="31"/>
      <c r="T78" s="31"/>
      <c r="U78" s="31"/>
    </row>
    <row r="79" spans="1:21" ht="13.5">
      <c r="A79" s="54" t="s">
        <v>0</v>
      </c>
      <c r="B79" s="54" t="s">
        <v>138</v>
      </c>
      <c r="C79" s="55" t="s">
        <v>139</v>
      </c>
      <c r="D79" s="31">
        <f t="shared" si="15"/>
        <v>1106</v>
      </c>
      <c r="E79" s="32">
        <f t="shared" si="13"/>
        <v>104</v>
      </c>
      <c r="F79" s="33">
        <f t="shared" si="8"/>
        <v>9.403254972875226</v>
      </c>
      <c r="G79" s="31">
        <v>104</v>
      </c>
      <c r="H79" s="31">
        <v>0</v>
      </c>
      <c r="I79" s="32">
        <f t="shared" si="14"/>
        <v>1002</v>
      </c>
      <c r="J79" s="33">
        <f t="shared" si="9"/>
        <v>90.59674502712477</v>
      </c>
      <c r="K79" s="31">
        <v>0</v>
      </c>
      <c r="L79" s="33">
        <f t="shared" si="10"/>
        <v>0</v>
      </c>
      <c r="M79" s="31">
        <v>0</v>
      </c>
      <c r="N79" s="33">
        <f t="shared" si="11"/>
        <v>0</v>
      </c>
      <c r="O79" s="31">
        <v>1002</v>
      </c>
      <c r="P79" s="31">
        <v>996</v>
      </c>
      <c r="Q79" s="33">
        <f t="shared" si="12"/>
        <v>90.59674502712477</v>
      </c>
      <c r="R79" s="31" t="s">
        <v>307</v>
      </c>
      <c r="S79" s="31"/>
      <c r="T79" s="31"/>
      <c r="U79" s="31"/>
    </row>
    <row r="80" spans="1:21" ht="13.5">
      <c r="A80" s="54" t="s">
        <v>0</v>
      </c>
      <c r="B80" s="54" t="s">
        <v>140</v>
      </c>
      <c r="C80" s="55" t="s">
        <v>141</v>
      </c>
      <c r="D80" s="31">
        <f t="shared" si="15"/>
        <v>4620</v>
      </c>
      <c r="E80" s="32">
        <f t="shared" si="13"/>
        <v>2107</v>
      </c>
      <c r="F80" s="33">
        <f t="shared" si="8"/>
        <v>45.60606060606061</v>
      </c>
      <c r="G80" s="31">
        <v>2053</v>
      </c>
      <c r="H80" s="31">
        <v>54</v>
      </c>
      <c r="I80" s="32">
        <f t="shared" si="14"/>
        <v>2513</v>
      </c>
      <c r="J80" s="33">
        <f t="shared" si="9"/>
        <v>54.39393939393939</v>
      </c>
      <c r="K80" s="31">
        <v>466</v>
      </c>
      <c r="L80" s="33">
        <f t="shared" si="10"/>
        <v>10.086580086580087</v>
      </c>
      <c r="M80" s="31">
        <v>0</v>
      </c>
      <c r="N80" s="33">
        <f t="shared" si="11"/>
        <v>0</v>
      </c>
      <c r="O80" s="31">
        <v>2047</v>
      </c>
      <c r="P80" s="31">
        <v>2023</v>
      </c>
      <c r="Q80" s="33">
        <f t="shared" si="12"/>
        <v>44.307359307359306</v>
      </c>
      <c r="R80" s="31" t="s">
        <v>307</v>
      </c>
      <c r="S80" s="31"/>
      <c r="T80" s="31"/>
      <c r="U80" s="31"/>
    </row>
    <row r="81" spans="1:21" ht="13.5">
      <c r="A81" s="54" t="s">
        <v>0</v>
      </c>
      <c r="B81" s="54" t="s">
        <v>142</v>
      </c>
      <c r="C81" s="55" t="s">
        <v>143</v>
      </c>
      <c r="D81" s="31">
        <f t="shared" si="15"/>
        <v>9558</v>
      </c>
      <c r="E81" s="32">
        <f t="shared" si="13"/>
        <v>2611</v>
      </c>
      <c r="F81" s="33">
        <f t="shared" si="8"/>
        <v>27.317430424775058</v>
      </c>
      <c r="G81" s="31">
        <v>2611</v>
      </c>
      <c r="H81" s="31">
        <v>0</v>
      </c>
      <c r="I81" s="32">
        <f t="shared" si="14"/>
        <v>6947</v>
      </c>
      <c r="J81" s="33">
        <f t="shared" si="9"/>
        <v>72.68256957522495</v>
      </c>
      <c r="K81" s="31">
        <v>2418</v>
      </c>
      <c r="L81" s="33">
        <f t="shared" si="10"/>
        <v>25.298179535467668</v>
      </c>
      <c r="M81" s="31">
        <v>0</v>
      </c>
      <c r="N81" s="33">
        <f t="shared" si="11"/>
        <v>0</v>
      </c>
      <c r="O81" s="31">
        <v>4529</v>
      </c>
      <c r="P81" s="31">
        <v>3609</v>
      </c>
      <c r="Q81" s="33">
        <f t="shared" si="12"/>
        <v>47.38439003975727</v>
      </c>
      <c r="R81" s="31" t="s">
        <v>307</v>
      </c>
      <c r="S81" s="31"/>
      <c r="T81" s="31"/>
      <c r="U81" s="31"/>
    </row>
    <row r="82" spans="1:21" ht="13.5">
      <c r="A82" s="54" t="s">
        <v>0</v>
      </c>
      <c r="B82" s="54" t="s">
        <v>144</v>
      </c>
      <c r="C82" s="55" t="s">
        <v>145</v>
      </c>
      <c r="D82" s="31">
        <f t="shared" si="15"/>
        <v>6044</v>
      </c>
      <c r="E82" s="32">
        <f t="shared" si="13"/>
        <v>439</v>
      </c>
      <c r="F82" s="33">
        <f t="shared" si="8"/>
        <v>7.263401720714759</v>
      </c>
      <c r="G82" s="31">
        <v>439</v>
      </c>
      <c r="H82" s="31">
        <v>0</v>
      </c>
      <c r="I82" s="32">
        <f t="shared" si="14"/>
        <v>5605</v>
      </c>
      <c r="J82" s="33">
        <f t="shared" si="9"/>
        <v>92.73659827928525</v>
      </c>
      <c r="K82" s="31">
        <v>987</v>
      </c>
      <c r="L82" s="33">
        <f t="shared" si="10"/>
        <v>16.33024487094639</v>
      </c>
      <c r="M82" s="31">
        <v>0</v>
      </c>
      <c r="N82" s="33">
        <f t="shared" si="11"/>
        <v>0</v>
      </c>
      <c r="O82" s="31">
        <v>4618</v>
      </c>
      <c r="P82" s="31">
        <v>3631</v>
      </c>
      <c r="Q82" s="33">
        <f t="shared" si="12"/>
        <v>76.40635340833884</v>
      </c>
      <c r="R82" s="31" t="s">
        <v>307</v>
      </c>
      <c r="S82" s="31"/>
      <c r="T82" s="31"/>
      <c r="U82" s="31"/>
    </row>
    <row r="83" spans="1:21" ht="13.5">
      <c r="A83" s="54" t="s">
        <v>0</v>
      </c>
      <c r="B83" s="54" t="s">
        <v>146</v>
      </c>
      <c r="C83" s="55" t="s">
        <v>147</v>
      </c>
      <c r="D83" s="31">
        <f t="shared" si="15"/>
        <v>2179</v>
      </c>
      <c r="E83" s="32">
        <f t="shared" si="13"/>
        <v>694</v>
      </c>
      <c r="F83" s="33">
        <f t="shared" si="8"/>
        <v>31.84947223497017</v>
      </c>
      <c r="G83" s="31">
        <v>694</v>
      </c>
      <c r="H83" s="31">
        <v>0</v>
      </c>
      <c r="I83" s="32">
        <f t="shared" si="14"/>
        <v>1485</v>
      </c>
      <c r="J83" s="33">
        <f t="shared" si="9"/>
        <v>68.15052776502984</v>
      </c>
      <c r="K83" s="31">
        <v>0</v>
      </c>
      <c r="L83" s="33">
        <f t="shared" si="10"/>
        <v>0</v>
      </c>
      <c r="M83" s="31">
        <v>0</v>
      </c>
      <c r="N83" s="33">
        <f t="shared" si="11"/>
        <v>0</v>
      </c>
      <c r="O83" s="31">
        <v>1485</v>
      </c>
      <c r="P83" s="31">
        <v>186</v>
      </c>
      <c r="Q83" s="33">
        <f t="shared" si="12"/>
        <v>68.15052776502984</v>
      </c>
      <c r="R83" s="31" t="s">
        <v>307</v>
      </c>
      <c r="S83" s="31"/>
      <c r="T83" s="31"/>
      <c r="U83" s="31"/>
    </row>
    <row r="84" spans="1:21" ht="13.5">
      <c r="A84" s="54" t="s">
        <v>0</v>
      </c>
      <c r="B84" s="54" t="s">
        <v>148</v>
      </c>
      <c r="C84" s="55" t="s">
        <v>149</v>
      </c>
      <c r="D84" s="31">
        <f t="shared" si="15"/>
        <v>2231</v>
      </c>
      <c r="E84" s="32">
        <f t="shared" si="13"/>
        <v>939</v>
      </c>
      <c r="F84" s="33">
        <f t="shared" si="8"/>
        <v>42.08874943971313</v>
      </c>
      <c r="G84" s="31">
        <v>939</v>
      </c>
      <c r="H84" s="31">
        <v>0</v>
      </c>
      <c r="I84" s="32">
        <f t="shared" si="14"/>
        <v>1292</v>
      </c>
      <c r="J84" s="33">
        <f t="shared" si="9"/>
        <v>57.91125056028687</v>
      </c>
      <c r="K84" s="31">
        <v>0</v>
      </c>
      <c r="L84" s="33">
        <f t="shared" si="10"/>
        <v>0</v>
      </c>
      <c r="M84" s="31">
        <v>0</v>
      </c>
      <c r="N84" s="33">
        <f t="shared" si="11"/>
        <v>0</v>
      </c>
      <c r="O84" s="31">
        <v>1292</v>
      </c>
      <c r="P84" s="31">
        <v>1292</v>
      </c>
      <c r="Q84" s="33">
        <f t="shared" si="12"/>
        <v>57.91125056028687</v>
      </c>
      <c r="R84" s="31" t="s">
        <v>307</v>
      </c>
      <c r="S84" s="31"/>
      <c r="T84" s="31"/>
      <c r="U84" s="31"/>
    </row>
    <row r="85" spans="1:21" ht="13.5">
      <c r="A85" s="54" t="s">
        <v>0</v>
      </c>
      <c r="B85" s="54" t="s">
        <v>150</v>
      </c>
      <c r="C85" s="55" t="s">
        <v>151</v>
      </c>
      <c r="D85" s="31">
        <f t="shared" si="15"/>
        <v>3384</v>
      </c>
      <c r="E85" s="32">
        <f t="shared" si="13"/>
        <v>1035</v>
      </c>
      <c r="F85" s="33">
        <f t="shared" si="8"/>
        <v>30.585106382978722</v>
      </c>
      <c r="G85" s="31">
        <v>1035</v>
      </c>
      <c r="H85" s="31">
        <v>0</v>
      </c>
      <c r="I85" s="32">
        <f t="shared" si="14"/>
        <v>2349</v>
      </c>
      <c r="J85" s="33">
        <f t="shared" si="9"/>
        <v>69.41489361702128</v>
      </c>
      <c r="K85" s="31">
        <v>1990</v>
      </c>
      <c r="L85" s="33">
        <f t="shared" si="10"/>
        <v>58.806146572104026</v>
      </c>
      <c r="M85" s="31">
        <v>0</v>
      </c>
      <c r="N85" s="33">
        <f t="shared" si="11"/>
        <v>0</v>
      </c>
      <c r="O85" s="31">
        <v>359</v>
      </c>
      <c r="P85" s="31">
        <v>359</v>
      </c>
      <c r="Q85" s="33">
        <f t="shared" si="12"/>
        <v>10.608747044917259</v>
      </c>
      <c r="R85" s="31" t="s">
        <v>307</v>
      </c>
      <c r="S85" s="31"/>
      <c r="T85" s="31"/>
      <c r="U85" s="31"/>
    </row>
    <row r="86" spans="1:21" ht="13.5">
      <c r="A86" s="54" t="s">
        <v>0</v>
      </c>
      <c r="B86" s="54" t="s">
        <v>152</v>
      </c>
      <c r="C86" s="55" t="s">
        <v>153</v>
      </c>
      <c r="D86" s="31">
        <f t="shared" si="15"/>
        <v>1621</v>
      </c>
      <c r="E86" s="32">
        <f t="shared" si="13"/>
        <v>89</v>
      </c>
      <c r="F86" s="33">
        <f t="shared" si="8"/>
        <v>5.490438001233806</v>
      </c>
      <c r="G86" s="31">
        <v>89</v>
      </c>
      <c r="H86" s="31">
        <v>0</v>
      </c>
      <c r="I86" s="32">
        <f t="shared" si="14"/>
        <v>1532</v>
      </c>
      <c r="J86" s="33">
        <f t="shared" si="9"/>
        <v>94.50956199876619</v>
      </c>
      <c r="K86" s="31">
        <v>1516</v>
      </c>
      <c r="L86" s="33">
        <f t="shared" si="10"/>
        <v>93.52251696483653</v>
      </c>
      <c r="M86" s="31">
        <v>0</v>
      </c>
      <c r="N86" s="33">
        <f t="shared" si="11"/>
        <v>0</v>
      </c>
      <c r="O86" s="31">
        <v>16</v>
      </c>
      <c r="P86" s="31">
        <v>16</v>
      </c>
      <c r="Q86" s="33">
        <f t="shared" si="12"/>
        <v>0.987045033929673</v>
      </c>
      <c r="R86" s="31" t="s">
        <v>307</v>
      </c>
      <c r="S86" s="31"/>
      <c r="T86" s="31"/>
      <c r="U86" s="31"/>
    </row>
    <row r="87" spans="1:21" ht="13.5">
      <c r="A87" s="54" t="s">
        <v>0</v>
      </c>
      <c r="B87" s="54" t="s">
        <v>154</v>
      </c>
      <c r="C87" s="55" t="s">
        <v>155</v>
      </c>
      <c r="D87" s="31">
        <f t="shared" si="15"/>
        <v>2317</v>
      </c>
      <c r="E87" s="32">
        <f t="shared" si="13"/>
        <v>809</v>
      </c>
      <c r="F87" s="33">
        <f t="shared" si="8"/>
        <v>34.9158394475615</v>
      </c>
      <c r="G87" s="31">
        <v>809</v>
      </c>
      <c r="H87" s="31">
        <v>0</v>
      </c>
      <c r="I87" s="32">
        <f t="shared" si="14"/>
        <v>1508</v>
      </c>
      <c r="J87" s="33">
        <f t="shared" si="9"/>
        <v>65.08416055243849</v>
      </c>
      <c r="K87" s="31">
        <v>0</v>
      </c>
      <c r="L87" s="33">
        <f t="shared" si="10"/>
        <v>0</v>
      </c>
      <c r="M87" s="31">
        <v>0</v>
      </c>
      <c r="N87" s="33">
        <f t="shared" si="11"/>
        <v>0</v>
      </c>
      <c r="O87" s="31">
        <v>1508</v>
      </c>
      <c r="P87" s="31">
        <v>1482</v>
      </c>
      <c r="Q87" s="33">
        <f t="shared" si="12"/>
        <v>65.08416055243849</v>
      </c>
      <c r="R87" s="31"/>
      <c r="S87" s="31"/>
      <c r="T87" s="31" t="s">
        <v>307</v>
      </c>
      <c r="U87" s="31"/>
    </row>
    <row r="88" spans="1:21" ht="13.5">
      <c r="A88" s="54" t="s">
        <v>0</v>
      </c>
      <c r="B88" s="54" t="s">
        <v>156</v>
      </c>
      <c r="C88" s="55" t="s">
        <v>157</v>
      </c>
      <c r="D88" s="31">
        <f t="shared" si="15"/>
        <v>15155</v>
      </c>
      <c r="E88" s="32">
        <f t="shared" si="13"/>
        <v>2378</v>
      </c>
      <c r="F88" s="33">
        <f t="shared" si="8"/>
        <v>15.691191026064006</v>
      </c>
      <c r="G88" s="31">
        <v>2378</v>
      </c>
      <c r="H88" s="31">
        <v>0</v>
      </c>
      <c r="I88" s="32">
        <f t="shared" si="14"/>
        <v>12777</v>
      </c>
      <c r="J88" s="33">
        <f t="shared" si="9"/>
        <v>84.308808973936</v>
      </c>
      <c r="K88" s="31">
        <v>11403</v>
      </c>
      <c r="L88" s="33">
        <f t="shared" si="10"/>
        <v>75.24249422632795</v>
      </c>
      <c r="M88" s="31">
        <v>0</v>
      </c>
      <c r="N88" s="33">
        <f t="shared" si="11"/>
        <v>0</v>
      </c>
      <c r="O88" s="31">
        <v>1374</v>
      </c>
      <c r="P88" s="31">
        <v>829</v>
      </c>
      <c r="Q88" s="33">
        <f t="shared" si="12"/>
        <v>9.06631474760805</v>
      </c>
      <c r="R88" s="31" t="s">
        <v>307</v>
      </c>
      <c r="S88" s="31"/>
      <c r="T88" s="31"/>
      <c r="U88" s="31"/>
    </row>
    <row r="89" spans="1:21" ht="13.5">
      <c r="A89" s="54" t="s">
        <v>0</v>
      </c>
      <c r="B89" s="54" t="s">
        <v>158</v>
      </c>
      <c r="C89" s="55" t="s">
        <v>303</v>
      </c>
      <c r="D89" s="31">
        <f t="shared" si="15"/>
        <v>8397</v>
      </c>
      <c r="E89" s="32">
        <f t="shared" si="13"/>
        <v>400</v>
      </c>
      <c r="F89" s="33">
        <f t="shared" si="8"/>
        <v>4.763606049779683</v>
      </c>
      <c r="G89" s="31">
        <v>400</v>
      </c>
      <c r="H89" s="31">
        <v>0</v>
      </c>
      <c r="I89" s="32">
        <f t="shared" si="14"/>
        <v>7997</v>
      </c>
      <c r="J89" s="33">
        <f t="shared" si="9"/>
        <v>95.23639395022032</v>
      </c>
      <c r="K89" s="31">
        <v>7652</v>
      </c>
      <c r="L89" s="33">
        <f t="shared" si="10"/>
        <v>91.12778373228534</v>
      </c>
      <c r="M89" s="31">
        <v>0</v>
      </c>
      <c r="N89" s="33">
        <f t="shared" si="11"/>
        <v>0</v>
      </c>
      <c r="O89" s="31">
        <v>345</v>
      </c>
      <c r="P89" s="31">
        <v>345</v>
      </c>
      <c r="Q89" s="33">
        <f t="shared" si="12"/>
        <v>4.108610217934977</v>
      </c>
      <c r="R89" s="31" t="s">
        <v>307</v>
      </c>
      <c r="S89" s="31"/>
      <c r="T89" s="31"/>
      <c r="U89" s="31"/>
    </row>
    <row r="90" spans="1:21" ht="13.5">
      <c r="A90" s="54" t="s">
        <v>0</v>
      </c>
      <c r="B90" s="54" t="s">
        <v>159</v>
      </c>
      <c r="C90" s="55" t="s">
        <v>304</v>
      </c>
      <c r="D90" s="31">
        <f t="shared" si="15"/>
        <v>5084</v>
      </c>
      <c r="E90" s="32">
        <f t="shared" si="13"/>
        <v>327</v>
      </c>
      <c r="F90" s="33">
        <f aca="true" t="shared" si="16" ref="F90:F118">E90/D90*100</f>
        <v>6.431943351691581</v>
      </c>
      <c r="G90" s="31">
        <v>327</v>
      </c>
      <c r="H90" s="31">
        <v>0</v>
      </c>
      <c r="I90" s="32">
        <f t="shared" si="14"/>
        <v>4757</v>
      </c>
      <c r="J90" s="33">
        <f aca="true" t="shared" si="17" ref="J90:J118">I90/D90*100</f>
        <v>93.56805664830841</v>
      </c>
      <c r="K90" s="31">
        <v>4722</v>
      </c>
      <c r="L90" s="33">
        <f aca="true" t="shared" si="18" ref="L90:L118">K90/D90*100</f>
        <v>92.87962234461055</v>
      </c>
      <c r="M90" s="31">
        <v>0</v>
      </c>
      <c r="N90" s="33">
        <f aca="true" t="shared" si="19" ref="N90:N118">M90/D90*100</f>
        <v>0</v>
      </c>
      <c r="O90" s="31">
        <v>35</v>
      </c>
      <c r="P90" s="31">
        <v>35</v>
      </c>
      <c r="Q90" s="33">
        <f aca="true" t="shared" si="20" ref="Q90:Q118">O90/D90*100</f>
        <v>0.6884343036978757</v>
      </c>
      <c r="R90" s="31" t="s">
        <v>307</v>
      </c>
      <c r="S90" s="31"/>
      <c r="T90" s="31"/>
      <c r="U90" s="31"/>
    </row>
    <row r="91" spans="1:21" ht="13.5">
      <c r="A91" s="54" t="s">
        <v>0</v>
      </c>
      <c r="B91" s="54" t="s">
        <v>160</v>
      </c>
      <c r="C91" s="55" t="s">
        <v>161</v>
      </c>
      <c r="D91" s="31">
        <f t="shared" si="15"/>
        <v>27221</v>
      </c>
      <c r="E91" s="32">
        <f t="shared" si="13"/>
        <v>3744</v>
      </c>
      <c r="F91" s="33">
        <f t="shared" si="16"/>
        <v>13.754086918188163</v>
      </c>
      <c r="G91" s="31">
        <v>3744</v>
      </c>
      <c r="H91" s="31">
        <v>0</v>
      </c>
      <c r="I91" s="32">
        <f t="shared" si="14"/>
        <v>23477</v>
      </c>
      <c r="J91" s="33">
        <f t="shared" si="17"/>
        <v>86.24591308181184</v>
      </c>
      <c r="K91" s="31">
        <v>15100</v>
      </c>
      <c r="L91" s="33">
        <f t="shared" si="18"/>
        <v>55.4718783292311</v>
      </c>
      <c r="M91" s="31">
        <v>0</v>
      </c>
      <c r="N91" s="33">
        <f t="shared" si="19"/>
        <v>0</v>
      </c>
      <c r="O91" s="31">
        <v>8377</v>
      </c>
      <c r="P91" s="31">
        <v>3432</v>
      </c>
      <c r="Q91" s="33">
        <f t="shared" si="20"/>
        <v>30.774034752580725</v>
      </c>
      <c r="R91" s="31" t="s">
        <v>307</v>
      </c>
      <c r="S91" s="31"/>
      <c r="T91" s="31"/>
      <c r="U91" s="31"/>
    </row>
    <row r="92" spans="1:21" ht="13.5">
      <c r="A92" s="54" t="s">
        <v>0</v>
      </c>
      <c r="B92" s="54" t="s">
        <v>162</v>
      </c>
      <c r="C92" s="55" t="s">
        <v>163</v>
      </c>
      <c r="D92" s="31">
        <f t="shared" si="15"/>
        <v>32294</v>
      </c>
      <c r="E92" s="32">
        <f t="shared" si="13"/>
        <v>10517</v>
      </c>
      <c r="F92" s="33">
        <f t="shared" si="16"/>
        <v>32.566421006998205</v>
      </c>
      <c r="G92" s="31">
        <v>10517</v>
      </c>
      <c r="H92" s="31">
        <v>0</v>
      </c>
      <c r="I92" s="32">
        <f t="shared" si="14"/>
        <v>21777</v>
      </c>
      <c r="J92" s="33">
        <f t="shared" si="17"/>
        <v>67.4335789930018</v>
      </c>
      <c r="K92" s="31">
        <v>11553</v>
      </c>
      <c r="L92" s="33">
        <f t="shared" si="18"/>
        <v>35.774447265745955</v>
      </c>
      <c r="M92" s="31">
        <v>0</v>
      </c>
      <c r="N92" s="33">
        <f t="shared" si="19"/>
        <v>0</v>
      </c>
      <c r="O92" s="31">
        <v>10224</v>
      </c>
      <c r="P92" s="31">
        <v>3650</v>
      </c>
      <c r="Q92" s="33">
        <f t="shared" si="20"/>
        <v>31.659131727255836</v>
      </c>
      <c r="R92" s="31" t="s">
        <v>307</v>
      </c>
      <c r="S92" s="31"/>
      <c r="T92" s="31"/>
      <c r="U92" s="31"/>
    </row>
    <row r="93" spans="1:21" ht="13.5">
      <c r="A93" s="54" t="s">
        <v>0</v>
      </c>
      <c r="B93" s="54" t="s">
        <v>164</v>
      </c>
      <c r="C93" s="55" t="s">
        <v>165</v>
      </c>
      <c r="D93" s="31">
        <f t="shared" si="15"/>
        <v>1046</v>
      </c>
      <c r="E93" s="32">
        <f t="shared" si="13"/>
        <v>256</v>
      </c>
      <c r="F93" s="33">
        <f t="shared" si="16"/>
        <v>24.47418738049713</v>
      </c>
      <c r="G93" s="31">
        <v>235</v>
      </c>
      <c r="H93" s="31">
        <v>21</v>
      </c>
      <c r="I93" s="32">
        <f t="shared" si="14"/>
        <v>790</v>
      </c>
      <c r="J93" s="33">
        <f t="shared" si="17"/>
        <v>75.52581261950286</v>
      </c>
      <c r="K93" s="31">
        <v>0</v>
      </c>
      <c r="L93" s="33">
        <f t="shared" si="18"/>
        <v>0</v>
      </c>
      <c r="M93" s="31">
        <v>0</v>
      </c>
      <c r="N93" s="33">
        <f t="shared" si="19"/>
        <v>0</v>
      </c>
      <c r="O93" s="31">
        <v>790</v>
      </c>
      <c r="P93" s="31">
        <v>790</v>
      </c>
      <c r="Q93" s="33">
        <f t="shared" si="20"/>
        <v>75.52581261950286</v>
      </c>
      <c r="R93" s="31" t="s">
        <v>307</v>
      </c>
      <c r="S93" s="31"/>
      <c r="T93" s="31"/>
      <c r="U93" s="31"/>
    </row>
    <row r="94" spans="1:21" ht="13.5">
      <c r="A94" s="54" t="s">
        <v>0</v>
      </c>
      <c r="B94" s="54" t="s">
        <v>166</v>
      </c>
      <c r="C94" s="55" t="s">
        <v>167</v>
      </c>
      <c r="D94" s="31">
        <f t="shared" si="15"/>
        <v>2190</v>
      </c>
      <c r="E94" s="32">
        <f t="shared" si="13"/>
        <v>652</v>
      </c>
      <c r="F94" s="33">
        <f t="shared" si="16"/>
        <v>29.771689497716896</v>
      </c>
      <c r="G94" s="31">
        <v>652</v>
      </c>
      <c r="H94" s="31">
        <v>0</v>
      </c>
      <c r="I94" s="32">
        <f t="shared" si="14"/>
        <v>1538</v>
      </c>
      <c r="J94" s="33">
        <f t="shared" si="17"/>
        <v>70.22831050228311</v>
      </c>
      <c r="K94" s="31">
        <v>29</v>
      </c>
      <c r="L94" s="33">
        <f t="shared" si="18"/>
        <v>1.3242009132420092</v>
      </c>
      <c r="M94" s="31">
        <v>0</v>
      </c>
      <c r="N94" s="33">
        <f t="shared" si="19"/>
        <v>0</v>
      </c>
      <c r="O94" s="31">
        <v>1509</v>
      </c>
      <c r="P94" s="31">
        <v>607</v>
      </c>
      <c r="Q94" s="33">
        <f t="shared" si="20"/>
        <v>68.9041095890411</v>
      </c>
      <c r="R94" s="31" t="s">
        <v>307</v>
      </c>
      <c r="S94" s="31"/>
      <c r="T94" s="31"/>
      <c r="U94" s="31"/>
    </row>
    <row r="95" spans="1:21" ht="13.5">
      <c r="A95" s="54" t="s">
        <v>0</v>
      </c>
      <c r="B95" s="54" t="s">
        <v>168</v>
      </c>
      <c r="C95" s="55" t="s">
        <v>169</v>
      </c>
      <c r="D95" s="31">
        <f t="shared" si="15"/>
        <v>11109</v>
      </c>
      <c r="E95" s="32">
        <f t="shared" si="13"/>
        <v>3433</v>
      </c>
      <c r="F95" s="33">
        <f t="shared" si="16"/>
        <v>30.902871545593662</v>
      </c>
      <c r="G95" s="31">
        <v>3433</v>
      </c>
      <c r="H95" s="31">
        <v>0</v>
      </c>
      <c r="I95" s="32">
        <f t="shared" si="14"/>
        <v>7676</v>
      </c>
      <c r="J95" s="33">
        <f t="shared" si="17"/>
        <v>69.09712845440635</v>
      </c>
      <c r="K95" s="31">
        <v>6811</v>
      </c>
      <c r="L95" s="33">
        <f t="shared" si="18"/>
        <v>61.31064902331443</v>
      </c>
      <c r="M95" s="31">
        <v>0</v>
      </c>
      <c r="N95" s="33">
        <f t="shared" si="19"/>
        <v>0</v>
      </c>
      <c r="O95" s="31">
        <v>865</v>
      </c>
      <c r="P95" s="31">
        <v>865</v>
      </c>
      <c r="Q95" s="33">
        <f t="shared" si="20"/>
        <v>7.786479431091907</v>
      </c>
      <c r="R95" s="31" t="s">
        <v>307</v>
      </c>
      <c r="S95" s="31"/>
      <c r="T95" s="31"/>
      <c r="U95" s="31"/>
    </row>
    <row r="96" spans="1:21" ht="13.5">
      <c r="A96" s="54" t="s">
        <v>0</v>
      </c>
      <c r="B96" s="54" t="s">
        <v>170</v>
      </c>
      <c r="C96" s="55" t="s">
        <v>171</v>
      </c>
      <c r="D96" s="31">
        <f t="shared" si="15"/>
        <v>17903</v>
      </c>
      <c r="E96" s="32">
        <f t="shared" si="13"/>
        <v>2815</v>
      </c>
      <c r="F96" s="33">
        <f t="shared" si="16"/>
        <v>15.72362173937329</v>
      </c>
      <c r="G96" s="31">
        <v>2815</v>
      </c>
      <c r="H96" s="31">
        <v>0</v>
      </c>
      <c r="I96" s="32">
        <f t="shared" si="14"/>
        <v>15088</v>
      </c>
      <c r="J96" s="33">
        <f t="shared" si="17"/>
        <v>84.2763782606267</v>
      </c>
      <c r="K96" s="31">
        <v>11785</v>
      </c>
      <c r="L96" s="33">
        <f t="shared" si="18"/>
        <v>65.82695637602637</v>
      </c>
      <c r="M96" s="31">
        <v>0</v>
      </c>
      <c r="N96" s="33">
        <f t="shared" si="19"/>
        <v>0</v>
      </c>
      <c r="O96" s="31">
        <v>3303</v>
      </c>
      <c r="P96" s="31">
        <v>1463</v>
      </c>
      <c r="Q96" s="33">
        <f t="shared" si="20"/>
        <v>18.449421884600344</v>
      </c>
      <c r="R96" s="31" t="s">
        <v>307</v>
      </c>
      <c r="S96" s="31"/>
      <c r="T96" s="31"/>
      <c r="U96" s="31"/>
    </row>
    <row r="97" spans="1:21" ht="13.5">
      <c r="A97" s="54" t="s">
        <v>0</v>
      </c>
      <c r="B97" s="54" t="s">
        <v>172</v>
      </c>
      <c r="C97" s="55" t="s">
        <v>173</v>
      </c>
      <c r="D97" s="31">
        <f t="shared" si="15"/>
        <v>9043</v>
      </c>
      <c r="E97" s="32">
        <f t="shared" si="13"/>
        <v>2120</v>
      </c>
      <c r="F97" s="33">
        <f t="shared" si="16"/>
        <v>23.443547495300233</v>
      </c>
      <c r="G97" s="31">
        <v>2120</v>
      </c>
      <c r="H97" s="31">
        <v>0</v>
      </c>
      <c r="I97" s="32">
        <f t="shared" si="14"/>
        <v>6923</v>
      </c>
      <c r="J97" s="33">
        <f t="shared" si="17"/>
        <v>76.55645250469976</v>
      </c>
      <c r="K97" s="31">
        <v>5357</v>
      </c>
      <c r="L97" s="33">
        <f t="shared" si="18"/>
        <v>59.23919053411478</v>
      </c>
      <c r="M97" s="31">
        <v>0</v>
      </c>
      <c r="N97" s="33">
        <f t="shared" si="19"/>
        <v>0</v>
      </c>
      <c r="O97" s="31">
        <v>1566</v>
      </c>
      <c r="P97" s="31">
        <v>679</v>
      </c>
      <c r="Q97" s="33">
        <f t="shared" si="20"/>
        <v>17.317261970584983</v>
      </c>
      <c r="R97" s="31" t="s">
        <v>307</v>
      </c>
      <c r="S97" s="31"/>
      <c r="T97" s="31"/>
      <c r="U97" s="31"/>
    </row>
    <row r="98" spans="1:21" ht="13.5">
      <c r="A98" s="54" t="s">
        <v>0</v>
      </c>
      <c r="B98" s="54" t="s">
        <v>174</v>
      </c>
      <c r="C98" s="55" t="s">
        <v>302</v>
      </c>
      <c r="D98" s="31">
        <f t="shared" si="15"/>
        <v>10859</v>
      </c>
      <c r="E98" s="32">
        <f t="shared" si="13"/>
        <v>3003</v>
      </c>
      <c r="F98" s="33">
        <f t="shared" si="16"/>
        <v>27.654480154710377</v>
      </c>
      <c r="G98" s="31">
        <v>2800</v>
      </c>
      <c r="H98" s="31">
        <v>203</v>
      </c>
      <c r="I98" s="32">
        <f t="shared" si="14"/>
        <v>7856</v>
      </c>
      <c r="J98" s="33">
        <f t="shared" si="17"/>
        <v>72.34551984528962</v>
      </c>
      <c r="K98" s="31">
        <v>5146</v>
      </c>
      <c r="L98" s="33">
        <f t="shared" si="18"/>
        <v>47.389262363016854</v>
      </c>
      <c r="M98" s="31">
        <v>0</v>
      </c>
      <c r="N98" s="33">
        <f t="shared" si="19"/>
        <v>0</v>
      </c>
      <c r="O98" s="31">
        <v>2710</v>
      </c>
      <c r="P98" s="31">
        <v>2710</v>
      </c>
      <c r="Q98" s="33">
        <f t="shared" si="20"/>
        <v>24.95625748227277</v>
      </c>
      <c r="R98" s="31" t="s">
        <v>307</v>
      </c>
      <c r="S98" s="31"/>
      <c r="T98" s="31"/>
      <c r="U98" s="31"/>
    </row>
    <row r="99" spans="1:21" ht="13.5">
      <c r="A99" s="54" t="s">
        <v>0</v>
      </c>
      <c r="B99" s="54" t="s">
        <v>175</v>
      </c>
      <c r="C99" s="55" t="s">
        <v>176</v>
      </c>
      <c r="D99" s="31">
        <f t="shared" si="15"/>
        <v>10067</v>
      </c>
      <c r="E99" s="32">
        <f t="shared" si="13"/>
        <v>2732</v>
      </c>
      <c r="F99" s="33">
        <f t="shared" si="16"/>
        <v>27.138174232641305</v>
      </c>
      <c r="G99" s="31">
        <v>2732</v>
      </c>
      <c r="H99" s="31">
        <v>0</v>
      </c>
      <c r="I99" s="32">
        <f t="shared" si="14"/>
        <v>7335</v>
      </c>
      <c r="J99" s="33">
        <f t="shared" si="17"/>
        <v>72.8618257673587</v>
      </c>
      <c r="K99" s="31">
        <v>6567</v>
      </c>
      <c r="L99" s="33">
        <f t="shared" si="18"/>
        <v>65.23293930664548</v>
      </c>
      <c r="M99" s="31">
        <v>0</v>
      </c>
      <c r="N99" s="33">
        <f t="shared" si="19"/>
        <v>0</v>
      </c>
      <c r="O99" s="31">
        <v>768</v>
      </c>
      <c r="P99" s="31">
        <v>768</v>
      </c>
      <c r="Q99" s="33">
        <f t="shared" si="20"/>
        <v>7.628886460713222</v>
      </c>
      <c r="R99" s="31" t="s">
        <v>307</v>
      </c>
      <c r="S99" s="31"/>
      <c r="T99" s="31"/>
      <c r="U99" s="31"/>
    </row>
    <row r="100" spans="1:21" ht="13.5">
      <c r="A100" s="54" t="s">
        <v>0</v>
      </c>
      <c r="B100" s="54" t="s">
        <v>177</v>
      </c>
      <c r="C100" s="55" t="s">
        <v>178</v>
      </c>
      <c r="D100" s="31">
        <f t="shared" si="15"/>
        <v>1180</v>
      </c>
      <c r="E100" s="32">
        <f t="shared" si="13"/>
        <v>69</v>
      </c>
      <c r="F100" s="33">
        <f t="shared" si="16"/>
        <v>5.8474576271186445</v>
      </c>
      <c r="G100" s="31">
        <v>69</v>
      </c>
      <c r="H100" s="31">
        <v>0</v>
      </c>
      <c r="I100" s="32">
        <f t="shared" si="14"/>
        <v>1111</v>
      </c>
      <c r="J100" s="33">
        <f t="shared" si="17"/>
        <v>94.15254237288136</v>
      </c>
      <c r="K100" s="31">
        <v>0</v>
      </c>
      <c r="L100" s="33">
        <f t="shared" si="18"/>
        <v>0</v>
      </c>
      <c r="M100" s="31">
        <v>0</v>
      </c>
      <c r="N100" s="33">
        <f t="shared" si="19"/>
        <v>0</v>
      </c>
      <c r="O100" s="31">
        <v>1111</v>
      </c>
      <c r="P100" s="31">
        <v>1111</v>
      </c>
      <c r="Q100" s="33">
        <f t="shared" si="20"/>
        <v>94.15254237288136</v>
      </c>
      <c r="R100" s="31" t="s">
        <v>307</v>
      </c>
      <c r="S100" s="31"/>
      <c r="T100" s="31"/>
      <c r="U100" s="31"/>
    </row>
    <row r="101" spans="1:21" ht="13.5">
      <c r="A101" s="54" t="s">
        <v>0</v>
      </c>
      <c r="B101" s="54" t="s">
        <v>179</v>
      </c>
      <c r="C101" s="55" t="s">
        <v>180</v>
      </c>
      <c r="D101" s="31">
        <f t="shared" si="15"/>
        <v>1232</v>
      </c>
      <c r="E101" s="32">
        <f t="shared" si="13"/>
        <v>413</v>
      </c>
      <c r="F101" s="33">
        <f t="shared" si="16"/>
        <v>33.52272727272727</v>
      </c>
      <c r="G101" s="31">
        <v>413</v>
      </c>
      <c r="H101" s="31">
        <v>0</v>
      </c>
      <c r="I101" s="32">
        <f t="shared" si="14"/>
        <v>819</v>
      </c>
      <c r="J101" s="33">
        <f t="shared" si="17"/>
        <v>66.47727272727273</v>
      </c>
      <c r="K101" s="31">
        <v>0</v>
      </c>
      <c r="L101" s="33">
        <f t="shared" si="18"/>
        <v>0</v>
      </c>
      <c r="M101" s="31">
        <v>0</v>
      </c>
      <c r="N101" s="33">
        <f t="shared" si="19"/>
        <v>0</v>
      </c>
      <c r="O101" s="31">
        <v>819</v>
      </c>
      <c r="P101" s="31">
        <v>810</v>
      </c>
      <c r="Q101" s="33">
        <f t="shared" si="20"/>
        <v>66.47727272727273</v>
      </c>
      <c r="R101" s="31" t="s">
        <v>307</v>
      </c>
      <c r="S101" s="31"/>
      <c r="T101" s="31"/>
      <c r="U101" s="31"/>
    </row>
    <row r="102" spans="1:21" ht="13.5">
      <c r="A102" s="54" t="s">
        <v>0</v>
      </c>
      <c r="B102" s="54" t="s">
        <v>181</v>
      </c>
      <c r="C102" s="55" t="s">
        <v>182</v>
      </c>
      <c r="D102" s="31">
        <f t="shared" si="15"/>
        <v>9509</v>
      </c>
      <c r="E102" s="32">
        <f t="shared" si="13"/>
        <v>2592</v>
      </c>
      <c r="F102" s="33">
        <f t="shared" si="16"/>
        <v>27.25838679146072</v>
      </c>
      <c r="G102" s="31">
        <v>2592</v>
      </c>
      <c r="H102" s="31">
        <v>0</v>
      </c>
      <c r="I102" s="32">
        <f t="shared" si="14"/>
        <v>6917</v>
      </c>
      <c r="J102" s="33">
        <f t="shared" si="17"/>
        <v>72.74161320853928</v>
      </c>
      <c r="K102" s="31">
        <v>4037</v>
      </c>
      <c r="L102" s="33">
        <f t="shared" si="18"/>
        <v>42.454516773582924</v>
      </c>
      <c r="M102" s="31">
        <v>0</v>
      </c>
      <c r="N102" s="33">
        <f t="shared" si="19"/>
        <v>0</v>
      </c>
      <c r="O102" s="31">
        <v>2880</v>
      </c>
      <c r="P102" s="31">
        <v>2533</v>
      </c>
      <c r="Q102" s="33">
        <f t="shared" si="20"/>
        <v>30.287096434956357</v>
      </c>
      <c r="R102" s="31" t="s">
        <v>307</v>
      </c>
      <c r="S102" s="31"/>
      <c r="T102" s="31"/>
      <c r="U102" s="31"/>
    </row>
    <row r="103" spans="1:21" ht="13.5">
      <c r="A103" s="54" t="s">
        <v>0</v>
      </c>
      <c r="B103" s="54" t="s">
        <v>183</v>
      </c>
      <c r="C103" s="55" t="s">
        <v>184</v>
      </c>
      <c r="D103" s="31">
        <f t="shared" si="15"/>
        <v>3796</v>
      </c>
      <c r="E103" s="32">
        <f t="shared" si="13"/>
        <v>410</v>
      </c>
      <c r="F103" s="33">
        <f t="shared" si="16"/>
        <v>10.800842992623814</v>
      </c>
      <c r="G103" s="31">
        <v>405</v>
      </c>
      <c r="H103" s="31">
        <v>5</v>
      </c>
      <c r="I103" s="32">
        <f t="shared" si="14"/>
        <v>3386</v>
      </c>
      <c r="J103" s="33">
        <f t="shared" si="17"/>
        <v>89.19915700737619</v>
      </c>
      <c r="K103" s="31">
        <v>240</v>
      </c>
      <c r="L103" s="33">
        <f t="shared" si="18"/>
        <v>6.322444678609063</v>
      </c>
      <c r="M103" s="31">
        <v>0</v>
      </c>
      <c r="N103" s="33">
        <f t="shared" si="19"/>
        <v>0</v>
      </c>
      <c r="O103" s="31">
        <v>3146</v>
      </c>
      <c r="P103" s="31">
        <v>2471</v>
      </c>
      <c r="Q103" s="33">
        <f t="shared" si="20"/>
        <v>82.87671232876713</v>
      </c>
      <c r="R103" s="31" t="s">
        <v>307</v>
      </c>
      <c r="S103" s="31"/>
      <c r="T103" s="31"/>
      <c r="U103" s="31"/>
    </row>
    <row r="104" spans="1:21" ht="13.5">
      <c r="A104" s="54" t="s">
        <v>0</v>
      </c>
      <c r="B104" s="54" t="s">
        <v>185</v>
      </c>
      <c r="C104" s="55" t="s">
        <v>186</v>
      </c>
      <c r="D104" s="31">
        <f t="shared" si="15"/>
        <v>16636</v>
      </c>
      <c r="E104" s="32">
        <f t="shared" si="13"/>
        <v>8940</v>
      </c>
      <c r="F104" s="33">
        <f t="shared" si="16"/>
        <v>53.738879538350574</v>
      </c>
      <c r="G104" s="31">
        <v>8940</v>
      </c>
      <c r="H104" s="31">
        <v>0</v>
      </c>
      <c r="I104" s="32">
        <f t="shared" si="14"/>
        <v>7696</v>
      </c>
      <c r="J104" s="33">
        <f t="shared" si="17"/>
        <v>46.26112046164943</v>
      </c>
      <c r="K104" s="31">
        <v>4532</v>
      </c>
      <c r="L104" s="33">
        <f t="shared" si="18"/>
        <v>27.24212551094013</v>
      </c>
      <c r="M104" s="31">
        <v>0</v>
      </c>
      <c r="N104" s="33">
        <f t="shared" si="19"/>
        <v>0</v>
      </c>
      <c r="O104" s="31">
        <v>3164</v>
      </c>
      <c r="P104" s="31">
        <v>2625</v>
      </c>
      <c r="Q104" s="33">
        <f t="shared" si="20"/>
        <v>19.018994950709306</v>
      </c>
      <c r="R104" s="31" t="s">
        <v>307</v>
      </c>
      <c r="S104" s="31"/>
      <c r="T104" s="31"/>
      <c r="U104" s="31"/>
    </row>
    <row r="105" spans="1:21" ht="13.5">
      <c r="A105" s="54" t="s">
        <v>0</v>
      </c>
      <c r="B105" s="54" t="s">
        <v>187</v>
      </c>
      <c r="C105" s="55" t="s">
        <v>188</v>
      </c>
      <c r="D105" s="31">
        <f t="shared" si="15"/>
        <v>11822</v>
      </c>
      <c r="E105" s="32">
        <f t="shared" si="13"/>
        <v>1254</v>
      </c>
      <c r="F105" s="33">
        <f t="shared" si="16"/>
        <v>10.60734224327525</v>
      </c>
      <c r="G105" s="31">
        <v>1254</v>
      </c>
      <c r="H105" s="31">
        <v>0</v>
      </c>
      <c r="I105" s="32">
        <f t="shared" si="14"/>
        <v>10568</v>
      </c>
      <c r="J105" s="33">
        <f t="shared" si="17"/>
        <v>89.39265775672474</v>
      </c>
      <c r="K105" s="31">
        <v>8106</v>
      </c>
      <c r="L105" s="33">
        <f t="shared" si="18"/>
        <v>68.56707832854</v>
      </c>
      <c r="M105" s="31">
        <v>0</v>
      </c>
      <c r="N105" s="33">
        <f t="shared" si="19"/>
        <v>0</v>
      </c>
      <c r="O105" s="31">
        <v>2462</v>
      </c>
      <c r="P105" s="31">
        <v>2340</v>
      </c>
      <c r="Q105" s="33">
        <f t="shared" si="20"/>
        <v>20.82557942818474</v>
      </c>
      <c r="R105" s="31" t="s">
        <v>307</v>
      </c>
      <c r="S105" s="31"/>
      <c r="T105" s="31"/>
      <c r="U105" s="31"/>
    </row>
    <row r="106" spans="1:21" ht="13.5">
      <c r="A106" s="54" t="s">
        <v>0</v>
      </c>
      <c r="B106" s="54" t="s">
        <v>189</v>
      </c>
      <c r="C106" s="55" t="s">
        <v>306</v>
      </c>
      <c r="D106" s="31">
        <f t="shared" si="15"/>
        <v>8026</v>
      </c>
      <c r="E106" s="32">
        <f t="shared" si="13"/>
        <v>1104</v>
      </c>
      <c r="F106" s="33">
        <f t="shared" si="16"/>
        <v>13.755295290306504</v>
      </c>
      <c r="G106" s="31">
        <v>1104</v>
      </c>
      <c r="H106" s="31">
        <v>0</v>
      </c>
      <c r="I106" s="32">
        <f t="shared" si="14"/>
        <v>6922</v>
      </c>
      <c r="J106" s="33">
        <f t="shared" si="17"/>
        <v>86.2447047096935</v>
      </c>
      <c r="K106" s="31">
        <v>6772</v>
      </c>
      <c r="L106" s="33">
        <f t="shared" si="18"/>
        <v>84.37577871916272</v>
      </c>
      <c r="M106" s="31">
        <v>0</v>
      </c>
      <c r="N106" s="33">
        <f t="shared" si="19"/>
        <v>0</v>
      </c>
      <c r="O106" s="31">
        <v>150</v>
      </c>
      <c r="P106" s="31">
        <v>150</v>
      </c>
      <c r="Q106" s="33">
        <f t="shared" si="20"/>
        <v>1.868925990530775</v>
      </c>
      <c r="R106" s="31" t="s">
        <v>307</v>
      </c>
      <c r="S106" s="31"/>
      <c r="T106" s="31"/>
      <c r="U106" s="31"/>
    </row>
    <row r="107" spans="1:21" ht="13.5">
      <c r="A107" s="54" t="s">
        <v>0</v>
      </c>
      <c r="B107" s="54" t="s">
        <v>190</v>
      </c>
      <c r="C107" s="55" t="s">
        <v>191</v>
      </c>
      <c r="D107" s="31">
        <f t="shared" si="15"/>
        <v>15663</v>
      </c>
      <c r="E107" s="32">
        <f t="shared" si="13"/>
        <v>5196</v>
      </c>
      <c r="F107" s="33">
        <f t="shared" si="16"/>
        <v>33.17372150928941</v>
      </c>
      <c r="G107" s="31">
        <v>5196</v>
      </c>
      <c r="H107" s="31">
        <v>0</v>
      </c>
      <c r="I107" s="32">
        <f t="shared" si="14"/>
        <v>10467</v>
      </c>
      <c r="J107" s="33">
        <f t="shared" si="17"/>
        <v>66.82627849071059</v>
      </c>
      <c r="K107" s="31">
        <v>7118</v>
      </c>
      <c r="L107" s="33">
        <f t="shared" si="18"/>
        <v>45.444678541786374</v>
      </c>
      <c r="M107" s="31">
        <v>0</v>
      </c>
      <c r="N107" s="33">
        <f t="shared" si="19"/>
        <v>0</v>
      </c>
      <c r="O107" s="31">
        <v>3349</v>
      </c>
      <c r="P107" s="31">
        <v>2232</v>
      </c>
      <c r="Q107" s="33">
        <f t="shared" si="20"/>
        <v>21.381599948924215</v>
      </c>
      <c r="R107" s="31" t="s">
        <v>307</v>
      </c>
      <c r="S107" s="31"/>
      <c r="T107" s="31"/>
      <c r="U107" s="31"/>
    </row>
    <row r="108" spans="1:21" ht="13.5">
      <c r="A108" s="54" t="s">
        <v>0</v>
      </c>
      <c r="B108" s="54" t="s">
        <v>192</v>
      </c>
      <c r="C108" s="55" t="s">
        <v>193</v>
      </c>
      <c r="D108" s="31">
        <f t="shared" si="15"/>
        <v>5627</v>
      </c>
      <c r="E108" s="32">
        <f t="shared" si="13"/>
        <v>1346</v>
      </c>
      <c r="F108" s="33">
        <f t="shared" si="16"/>
        <v>23.920383863515195</v>
      </c>
      <c r="G108" s="31">
        <v>1346</v>
      </c>
      <c r="H108" s="31">
        <v>0</v>
      </c>
      <c r="I108" s="32">
        <f t="shared" si="14"/>
        <v>4281</v>
      </c>
      <c r="J108" s="33">
        <f t="shared" si="17"/>
        <v>76.0796161364848</v>
      </c>
      <c r="K108" s="31">
        <v>3985</v>
      </c>
      <c r="L108" s="33">
        <f t="shared" si="18"/>
        <v>70.81926426159588</v>
      </c>
      <c r="M108" s="31">
        <v>0</v>
      </c>
      <c r="N108" s="33">
        <f t="shared" si="19"/>
        <v>0</v>
      </c>
      <c r="O108" s="31">
        <v>296</v>
      </c>
      <c r="P108" s="31">
        <v>255</v>
      </c>
      <c r="Q108" s="33">
        <f t="shared" si="20"/>
        <v>5.260351874888928</v>
      </c>
      <c r="R108" s="31" t="s">
        <v>307</v>
      </c>
      <c r="S108" s="31"/>
      <c r="T108" s="31"/>
      <c r="U108" s="31"/>
    </row>
    <row r="109" spans="1:21" ht="13.5">
      <c r="A109" s="54" t="s">
        <v>0</v>
      </c>
      <c r="B109" s="54" t="s">
        <v>194</v>
      </c>
      <c r="C109" s="55" t="s">
        <v>195</v>
      </c>
      <c r="D109" s="31">
        <f t="shared" si="15"/>
        <v>4523</v>
      </c>
      <c r="E109" s="32">
        <f t="shared" si="13"/>
        <v>129</v>
      </c>
      <c r="F109" s="33">
        <f t="shared" si="16"/>
        <v>2.85208932124696</v>
      </c>
      <c r="G109" s="31">
        <v>129</v>
      </c>
      <c r="H109" s="31">
        <v>0</v>
      </c>
      <c r="I109" s="32">
        <f t="shared" si="14"/>
        <v>4394</v>
      </c>
      <c r="J109" s="33">
        <f t="shared" si="17"/>
        <v>97.14791067875304</v>
      </c>
      <c r="K109" s="31">
        <v>3306</v>
      </c>
      <c r="L109" s="33">
        <f t="shared" si="18"/>
        <v>73.09307981428256</v>
      </c>
      <c r="M109" s="31">
        <v>1088</v>
      </c>
      <c r="N109" s="33">
        <f t="shared" si="19"/>
        <v>24.054830864470482</v>
      </c>
      <c r="O109" s="31">
        <v>0</v>
      </c>
      <c r="P109" s="31">
        <v>0</v>
      </c>
      <c r="Q109" s="33">
        <f t="shared" si="20"/>
        <v>0</v>
      </c>
      <c r="R109" s="31" t="s">
        <v>307</v>
      </c>
      <c r="S109" s="31"/>
      <c r="T109" s="31"/>
      <c r="U109" s="31"/>
    </row>
    <row r="110" spans="1:21" ht="13.5">
      <c r="A110" s="54" t="s">
        <v>0</v>
      </c>
      <c r="B110" s="54" t="s">
        <v>196</v>
      </c>
      <c r="C110" s="55" t="s">
        <v>197</v>
      </c>
      <c r="D110" s="31">
        <f t="shared" si="15"/>
        <v>5916</v>
      </c>
      <c r="E110" s="32">
        <f t="shared" si="13"/>
        <v>3338</v>
      </c>
      <c r="F110" s="33">
        <f t="shared" si="16"/>
        <v>56.423258958755916</v>
      </c>
      <c r="G110" s="31">
        <v>3338</v>
      </c>
      <c r="H110" s="31">
        <v>0</v>
      </c>
      <c r="I110" s="32">
        <f t="shared" si="14"/>
        <v>2578</v>
      </c>
      <c r="J110" s="33">
        <f t="shared" si="17"/>
        <v>43.576741041244084</v>
      </c>
      <c r="K110" s="31">
        <v>1466</v>
      </c>
      <c r="L110" s="33">
        <f t="shared" si="18"/>
        <v>24.780256930358348</v>
      </c>
      <c r="M110" s="31">
        <v>0</v>
      </c>
      <c r="N110" s="33">
        <f t="shared" si="19"/>
        <v>0</v>
      </c>
      <c r="O110" s="31">
        <v>1112</v>
      </c>
      <c r="P110" s="31">
        <v>991</v>
      </c>
      <c r="Q110" s="33">
        <f t="shared" si="20"/>
        <v>18.796484110885732</v>
      </c>
      <c r="R110" s="31" t="s">
        <v>307</v>
      </c>
      <c r="S110" s="31"/>
      <c r="T110" s="31"/>
      <c r="U110" s="31"/>
    </row>
    <row r="111" spans="1:21" ht="13.5">
      <c r="A111" s="54" t="s">
        <v>0</v>
      </c>
      <c r="B111" s="54" t="s">
        <v>198</v>
      </c>
      <c r="C111" s="55" t="s">
        <v>199</v>
      </c>
      <c r="D111" s="31">
        <f t="shared" si="15"/>
        <v>10502</v>
      </c>
      <c r="E111" s="32">
        <f t="shared" si="13"/>
        <v>5650</v>
      </c>
      <c r="F111" s="33">
        <f t="shared" si="16"/>
        <v>53.79927632831841</v>
      </c>
      <c r="G111" s="31">
        <v>5650</v>
      </c>
      <c r="H111" s="31">
        <v>0</v>
      </c>
      <c r="I111" s="32">
        <f t="shared" si="14"/>
        <v>4852</v>
      </c>
      <c r="J111" s="33">
        <f t="shared" si="17"/>
        <v>46.20072367168159</v>
      </c>
      <c r="K111" s="31">
        <v>1010</v>
      </c>
      <c r="L111" s="33">
        <f t="shared" si="18"/>
        <v>9.617215768425062</v>
      </c>
      <c r="M111" s="31">
        <v>0</v>
      </c>
      <c r="N111" s="33">
        <f t="shared" si="19"/>
        <v>0</v>
      </c>
      <c r="O111" s="31">
        <v>3842</v>
      </c>
      <c r="P111" s="31">
        <v>3842</v>
      </c>
      <c r="Q111" s="33">
        <f t="shared" si="20"/>
        <v>36.583507903256525</v>
      </c>
      <c r="R111" s="31" t="s">
        <v>307</v>
      </c>
      <c r="S111" s="31"/>
      <c r="T111" s="31"/>
      <c r="U111" s="31"/>
    </row>
    <row r="112" spans="1:21" ht="13.5">
      <c r="A112" s="54" t="s">
        <v>0</v>
      </c>
      <c r="B112" s="54" t="s">
        <v>200</v>
      </c>
      <c r="C112" s="55" t="s">
        <v>201</v>
      </c>
      <c r="D112" s="31">
        <f t="shared" si="15"/>
        <v>7704</v>
      </c>
      <c r="E112" s="32">
        <f t="shared" si="13"/>
        <v>1860</v>
      </c>
      <c r="F112" s="33">
        <f t="shared" si="16"/>
        <v>24.143302180685357</v>
      </c>
      <c r="G112" s="31">
        <v>1860</v>
      </c>
      <c r="H112" s="31">
        <v>0</v>
      </c>
      <c r="I112" s="32">
        <f t="shared" si="14"/>
        <v>5844</v>
      </c>
      <c r="J112" s="33">
        <f t="shared" si="17"/>
        <v>75.85669781931465</v>
      </c>
      <c r="K112" s="31">
        <v>1600</v>
      </c>
      <c r="L112" s="33">
        <f t="shared" si="18"/>
        <v>20.768431983385256</v>
      </c>
      <c r="M112" s="31">
        <v>0</v>
      </c>
      <c r="N112" s="33">
        <f t="shared" si="19"/>
        <v>0</v>
      </c>
      <c r="O112" s="31">
        <v>4244</v>
      </c>
      <c r="P112" s="31">
        <v>4244</v>
      </c>
      <c r="Q112" s="33">
        <f t="shared" si="20"/>
        <v>55.088265835929384</v>
      </c>
      <c r="R112" s="31" t="s">
        <v>307</v>
      </c>
      <c r="S112" s="31"/>
      <c r="T112" s="31"/>
      <c r="U112" s="31"/>
    </row>
    <row r="113" spans="1:21" ht="13.5">
      <c r="A113" s="54" t="s">
        <v>0</v>
      </c>
      <c r="B113" s="54" t="s">
        <v>202</v>
      </c>
      <c r="C113" s="55" t="s">
        <v>203</v>
      </c>
      <c r="D113" s="31">
        <f t="shared" si="15"/>
        <v>5567</v>
      </c>
      <c r="E113" s="32">
        <f t="shared" si="13"/>
        <v>2059</v>
      </c>
      <c r="F113" s="33">
        <f t="shared" si="16"/>
        <v>36.98580923298006</v>
      </c>
      <c r="G113" s="31">
        <v>1974</v>
      </c>
      <c r="H113" s="31">
        <v>85</v>
      </c>
      <c r="I113" s="32">
        <f t="shared" si="14"/>
        <v>3508</v>
      </c>
      <c r="J113" s="33">
        <f t="shared" si="17"/>
        <v>63.01419076701994</v>
      </c>
      <c r="K113" s="31">
        <v>1810</v>
      </c>
      <c r="L113" s="33">
        <f t="shared" si="18"/>
        <v>32.51302317226513</v>
      </c>
      <c r="M113" s="31">
        <v>0</v>
      </c>
      <c r="N113" s="33">
        <f t="shared" si="19"/>
        <v>0</v>
      </c>
      <c r="O113" s="31">
        <v>1698</v>
      </c>
      <c r="P113" s="31">
        <v>381</v>
      </c>
      <c r="Q113" s="33">
        <f t="shared" si="20"/>
        <v>30.501167594754808</v>
      </c>
      <c r="R113" s="31" t="s">
        <v>307</v>
      </c>
      <c r="S113" s="31"/>
      <c r="T113" s="31"/>
      <c r="U113" s="31"/>
    </row>
    <row r="114" spans="1:21" ht="13.5">
      <c r="A114" s="54" t="s">
        <v>0</v>
      </c>
      <c r="B114" s="54" t="s">
        <v>204</v>
      </c>
      <c r="C114" s="55" t="s">
        <v>205</v>
      </c>
      <c r="D114" s="31">
        <f t="shared" si="15"/>
        <v>3472</v>
      </c>
      <c r="E114" s="32">
        <f>G114+H114</f>
        <v>1059</v>
      </c>
      <c r="F114" s="33">
        <f t="shared" si="16"/>
        <v>30.50115207373272</v>
      </c>
      <c r="G114" s="31">
        <v>1049</v>
      </c>
      <c r="H114" s="31">
        <v>10</v>
      </c>
      <c r="I114" s="32">
        <f>K114+M114+O114</f>
        <v>2413</v>
      </c>
      <c r="J114" s="33">
        <f t="shared" si="17"/>
        <v>69.49884792626729</v>
      </c>
      <c r="K114" s="31">
        <v>1876</v>
      </c>
      <c r="L114" s="33">
        <f t="shared" si="18"/>
        <v>54.03225806451613</v>
      </c>
      <c r="M114" s="31">
        <v>0</v>
      </c>
      <c r="N114" s="33">
        <f t="shared" si="19"/>
        <v>0</v>
      </c>
      <c r="O114" s="31">
        <v>537</v>
      </c>
      <c r="P114" s="31">
        <v>305</v>
      </c>
      <c r="Q114" s="33">
        <f t="shared" si="20"/>
        <v>15.466589861751151</v>
      </c>
      <c r="R114" s="31" t="s">
        <v>307</v>
      </c>
      <c r="S114" s="31"/>
      <c r="T114" s="31"/>
      <c r="U114" s="31"/>
    </row>
    <row r="115" spans="1:21" ht="13.5">
      <c r="A115" s="54" t="s">
        <v>0</v>
      </c>
      <c r="B115" s="54" t="s">
        <v>206</v>
      </c>
      <c r="C115" s="55" t="s">
        <v>207</v>
      </c>
      <c r="D115" s="31">
        <f t="shared" si="15"/>
        <v>2614</v>
      </c>
      <c r="E115" s="32">
        <f>G115+H115</f>
        <v>1204</v>
      </c>
      <c r="F115" s="33">
        <f t="shared" si="16"/>
        <v>46.059678653404745</v>
      </c>
      <c r="G115" s="31">
        <v>1134</v>
      </c>
      <c r="H115" s="31">
        <v>70</v>
      </c>
      <c r="I115" s="32">
        <f>K115+M115+O115</f>
        <v>1410</v>
      </c>
      <c r="J115" s="33">
        <f t="shared" si="17"/>
        <v>53.940321346595255</v>
      </c>
      <c r="K115" s="31">
        <v>818</v>
      </c>
      <c r="L115" s="33">
        <f t="shared" si="18"/>
        <v>31.293037490436117</v>
      </c>
      <c r="M115" s="31">
        <v>0</v>
      </c>
      <c r="N115" s="33">
        <f t="shared" si="19"/>
        <v>0</v>
      </c>
      <c r="O115" s="31">
        <v>592</v>
      </c>
      <c r="P115" s="31">
        <v>592</v>
      </c>
      <c r="Q115" s="33">
        <f t="shared" si="20"/>
        <v>22.64728385615914</v>
      </c>
      <c r="R115" s="31" t="s">
        <v>307</v>
      </c>
      <c r="S115" s="31"/>
      <c r="T115" s="31"/>
      <c r="U115" s="31"/>
    </row>
    <row r="116" spans="1:21" ht="13.5">
      <c r="A116" s="54" t="s">
        <v>0</v>
      </c>
      <c r="B116" s="54" t="s">
        <v>242</v>
      </c>
      <c r="C116" s="55" t="s">
        <v>243</v>
      </c>
      <c r="D116" s="31">
        <f t="shared" si="15"/>
        <v>5041</v>
      </c>
      <c r="E116" s="32">
        <f>G116+H116</f>
        <v>2155</v>
      </c>
      <c r="F116" s="33">
        <f t="shared" si="16"/>
        <v>42.749454473318785</v>
      </c>
      <c r="G116" s="31">
        <v>2155</v>
      </c>
      <c r="H116" s="31">
        <v>0</v>
      </c>
      <c r="I116" s="32">
        <f>K116+M116+O116</f>
        <v>2886</v>
      </c>
      <c r="J116" s="33">
        <f t="shared" si="17"/>
        <v>57.250545526681215</v>
      </c>
      <c r="K116" s="31">
        <v>543</v>
      </c>
      <c r="L116" s="33">
        <f t="shared" si="18"/>
        <v>10.771672287244595</v>
      </c>
      <c r="M116" s="31">
        <v>0</v>
      </c>
      <c r="N116" s="33">
        <f t="shared" si="19"/>
        <v>0</v>
      </c>
      <c r="O116" s="31">
        <v>2343</v>
      </c>
      <c r="P116" s="31">
        <v>2343</v>
      </c>
      <c r="Q116" s="33">
        <f t="shared" si="20"/>
        <v>46.478873239436616</v>
      </c>
      <c r="R116" s="31" t="s">
        <v>307</v>
      </c>
      <c r="S116" s="31"/>
      <c r="T116" s="31"/>
      <c r="U116" s="31"/>
    </row>
    <row r="117" spans="1:21" ht="13.5">
      <c r="A117" s="54" t="s">
        <v>0</v>
      </c>
      <c r="B117" s="54" t="s">
        <v>244</v>
      </c>
      <c r="C117" s="55" t="s">
        <v>245</v>
      </c>
      <c r="D117" s="31">
        <f t="shared" si="15"/>
        <v>2588</v>
      </c>
      <c r="E117" s="32">
        <f>G117+H117</f>
        <v>964</v>
      </c>
      <c r="F117" s="33">
        <f t="shared" si="16"/>
        <v>37.24884080370943</v>
      </c>
      <c r="G117" s="31">
        <v>964</v>
      </c>
      <c r="H117" s="31">
        <v>0</v>
      </c>
      <c r="I117" s="32">
        <f>K117+M117+O117</f>
        <v>1624</v>
      </c>
      <c r="J117" s="33">
        <f t="shared" si="17"/>
        <v>62.75115919629057</v>
      </c>
      <c r="K117" s="31">
        <v>0</v>
      </c>
      <c r="L117" s="33">
        <f t="shared" si="18"/>
        <v>0</v>
      </c>
      <c r="M117" s="31">
        <v>0</v>
      </c>
      <c r="N117" s="33">
        <f t="shared" si="19"/>
        <v>0</v>
      </c>
      <c r="O117" s="31">
        <v>1624</v>
      </c>
      <c r="P117" s="31">
        <v>1619</v>
      </c>
      <c r="Q117" s="33">
        <f t="shared" si="20"/>
        <v>62.75115919629057</v>
      </c>
      <c r="R117" s="31" t="s">
        <v>307</v>
      </c>
      <c r="S117" s="31"/>
      <c r="T117" s="31"/>
      <c r="U117" s="31"/>
    </row>
    <row r="118" spans="1:21" ht="13.5">
      <c r="A118" s="84" t="s">
        <v>246</v>
      </c>
      <c r="B118" s="85"/>
      <c r="C118" s="85"/>
      <c r="D118" s="31">
        <f>SUM(D7:D117)</f>
        <v>2201982</v>
      </c>
      <c r="E118" s="31">
        <f>SUM(E7:E117)</f>
        <v>513911</v>
      </c>
      <c r="F118" s="33">
        <f t="shared" si="16"/>
        <v>23.338564983728297</v>
      </c>
      <c r="G118" s="31">
        <f>SUM(G7:G117)</f>
        <v>512098</v>
      </c>
      <c r="H118" s="31">
        <f>SUM(H7:H117)</f>
        <v>1813</v>
      </c>
      <c r="I118" s="31">
        <f>SUM(I7:I117)</f>
        <v>1688071</v>
      </c>
      <c r="J118" s="33">
        <f t="shared" si="17"/>
        <v>76.66143501627171</v>
      </c>
      <c r="K118" s="31">
        <f>SUM(K7:K117)</f>
        <v>1284428</v>
      </c>
      <c r="L118" s="33">
        <f t="shared" si="18"/>
        <v>58.33054039497144</v>
      </c>
      <c r="M118" s="31">
        <f>SUM(M7:M117)</f>
        <v>4969</v>
      </c>
      <c r="N118" s="33">
        <f t="shared" si="19"/>
        <v>0.22566033691465234</v>
      </c>
      <c r="O118" s="31">
        <f>SUM(O7:O117)</f>
        <v>398674</v>
      </c>
      <c r="P118" s="31">
        <f>SUM(P7:P117)</f>
        <v>309728</v>
      </c>
      <c r="Q118" s="33">
        <f t="shared" si="20"/>
        <v>18.105234284385613</v>
      </c>
      <c r="R118" s="31">
        <f>COUNTIF(R7:R117,"○")</f>
        <v>102</v>
      </c>
      <c r="S118" s="31">
        <f>COUNTIF(S7:S117,"○")</f>
        <v>5</v>
      </c>
      <c r="T118" s="31">
        <f>COUNTIF(T7:T117,"○")</f>
        <v>3</v>
      </c>
      <c r="U118" s="31">
        <f>COUNTIF(U7:U117,"○")</f>
        <v>1</v>
      </c>
    </row>
  </sheetData>
  <mergeCells count="19">
    <mergeCell ref="A118:C118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11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223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247</v>
      </c>
      <c r="B2" s="65" t="s">
        <v>224</v>
      </c>
      <c r="C2" s="68" t="s">
        <v>225</v>
      </c>
      <c r="D2" s="14" t="s">
        <v>248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226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249</v>
      </c>
      <c r="E3" s="59" t="s">
        <v>250</v>
      </c>
      <c r="F3" s="89"/>
      <c r="G3" s="90"/>
      <c r="H3" s="86" t="s">
        <v>251</v>
      </c>
      <c r="I3" s="57"/>
      <c r="J3" s="58"/>
      <c r="K3" s="59" t="s">
        <v>252</v>
      </c>
      <c r="L3" s="57"/>
      <c r="M3" s="58"/>
      <c r="N3" s="26" t="s">
        <v>249</v>
      </c>
      <c r="O3" s="17" t="s">
        <v>253</v>
      </c>
      <c r="P3" s="24"/>
      <c r="Q3" s="24"/>
      <c r="R3" s="24"/>
      <c r="S3" s="24"/>
      <c r="T3" s="25"/>
      <c r="U3" s="17" t="s">
        <v>254</v>
      </c>
      <c r="V3" s="24"/>
      <c r="W3" s="24"/>
      <c r="X3" s="24"/>
      <c r="Y3" s="24"/>
      <c r="Z3" s="25"/>
      <c r="AA3" s="17" t="s">
        <v>255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249</v>
      </c>
      <c r="F4" s="18" t="s">
        <v>227</v>
      </c>
      <c r="G4" s="18" t="s">
        <v>228</v>
      </c>
      <c r="H4" s="26" t="s">
        <v>249</v>
      </c>
      <c r="I4" s="18" t="s">
        <v>227</v>
      </c>
      <c r="J4" s="18" t="s">
        <v>228</v>
      </c>
      <c r="K4" s="26" t="s">
        <v>249</v>
      </c>
      <c r="L4" s="18" t="s">
        <v>227</v>
      </c>
      <c r="M4" s="18" t="s">
        <v>228</v>
      </c>
      <c r="N4" s="27"/>
      <c r="O4" s="26" t="s">
        <v>249</v>
      </c>
      <c r="P4" s="18" t="s">
        <v>229</v>
      </c>
      <c r="Q4" s="18" t="s">
        <v>230</v>
      </c>
      <c r="R4" s="18" t="s">
        <v>231</v>
      </c>
      <c r="S4" s="18" t="s">
        <v>232</v>
      </c>
      <c r="T4" s="18" t="s">
        <v>233</v>
      </c>
      <c r="U4" s="26" t="s">
        <v>249</v>
      </c>
      <c r="V4" s="18" t="s">
        <v>229</v>
      </c>
      <c r="W4" s="18" t="s">
        <v>230</v>
      </c>
      <c r="X4" s="18" t="s">
        <v>231</v>
      </c>
      <c r="Y4" s="18" t="s">
        <v>232</v>
      </c>
      <c r="Z4" s="18" t="s">
        <v>233</v>
      </c>
      <c r="AA4" s="26" t="s">
        <v>249</v>
      </c>
      <c r="AB4" s="18" t="s">
        <v>227</v>
      </c>
      <c r="AC4" s="18" t="s">
        <v>228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234</v>
      </c>
      <c r="E6" s="19" t="s">
        <v>234</v>
      </c>
      <c r="F6" s="19" t="s">
        <v>234</v>
      </c>
      <c r="G6" s="19" t="s">
        <v>234</v>
      </c>
      <c r="H6" s="19" t="s">
        <v>234</v>
      </c>
      <c r="I6" s="19" t="s">
        <v>234</v>
      </c>
      <c r="J6" s="19" t="s">
        <v>234</v>
      </c>
      <c r="K6" s="19" t="s">
        <v>234</v>
      </c>
      <c r="L6" s="19" t="s">
        <v>234</v>
      </c>
      <c r="M6" s="19" t="s">
        <v>234</v>
      </c>
      <c r="N6" s="19" t="s">
        <v>234</v>
      </c>
      <c r="O6" s="19" t="s">
        <v>234</v>
      </c>
      <c r="P6" s="19" t="s">
        <v>234</v>
      </c>
      <c r="Q6" s="19" t="s">
        <v>234</v>
      </c>
      <c r="R6" s="19" t="s">
        <v>234</v>
      </c>
      <c r="S6" s="19" t="s">
        <v>234</v>
      </c>
      <c r="T6" s="19" t="s">
        <v>234</v>
      </c>
      <c r="U6" s="19" t="s">
        <v>234</v>
      </c>
      <c r="V6" s="19" t="s">
        <v>234</v>
      </c>
      <c r="W6" s="19" t="s">
        <v>234</v>
      </c>
      <c r="X6" s="19" t="s">
        <v>234</v>
      </c>
      <c r="Y6" s="19" t="s">
        <v>234</v>
      </c>
      <c r="Z6" s="19" t="s">
        <v>234</v>
      </c>
      <c r="AA6" s="19" t="s">
        <v>234</v>
      </c>
      <c r="AB6" s="19" t="s">
        <v>234</v>
      </c>
      <c r="AC6" s="19" t="s">
        <v>234</v>
      </c>
    </row>
    <row r="7" spans="1:29" ht="13.5">
      <c r="A7" s="54" t="s">
        <v>0</v>
      </c>
      <c r="B7" s="54" t="s">
        <v>1</v>
      </c>
      <c r="C7" s="55" t="s">
        <v>2</v>
      </c>
      <c r="D7" s="31">
        <f aca="true" t="shared" si="0" ref="D7:D70">E7+H7+K7</f>
        <v>127821</v>
      </c>
      <c r="E7" s="31">
        <f aca="true" t="shared" si="1" ref="E7:E70">F7+G7</f>
        <v>6</v>
      </c>
      <c r="F7" s="31">
        <v>6</v>
      </c>
      <c r="G7" s="31">
        <v>0</v>
      </c>
      <c r="H7" s="31">
        <f aca="true" t="shared" si="2" ref="H7:H70">I7+J7</f>
        <v>109772</v>
      </c>
      <c r="I7" s="31">
        <v>101350</v>
      </c>
      <c r="J7" s="31">
        <v>8422</v>
      </c>
      <c r="K7" s="31">
        <f aca="true" t="shared" si="3" ref="K7:K70">L7+M7</f>
        <v>18043</v>
      </c>
      <c r="L7" s="31">
        <v>10228</v>
      </c>
      <c r="M7" s="31">
        <v>7815</v>
      </c>
      <c r="N7" s="31">
        <f aca="true" t="shared" si="4" ref="N7:N70">O7+U7+AA7</f>
        <v>128111</v>
      </c>
      <c r="O7" s="31">
        <f aca="true" t="shared" si="5" ref="O7:O70">SUM(P7:T7)</f>
        <v>111584</v>
      </c>
      <c r="P7" s="31">
        <v>105373</v>
      </c>
      <c r="Q7" s="31">
        <v>6211</v>
      </c>
      <c r="R7" s="31">
        <v>0</v>
      </c>
      <c r="S7" s="31">
        <v>0</v>
      </c>
      <c r="T7" s="31">
        <v>0</v>
      </c>
      <c r="U7" s="31">
        <f aca="true" t="shared" si="6" ref="U7:U70">SUM(V7:Z7)</f>
        <v>16237</v>
      </c>
      <c r="V7" s="31">
        <v>14362</v>
      </c>
      <c r="W7" s="31">
        <v>0</v>
      </c>
      <c r="X7" s="31">
        <v>0</v>
      </c>
      <c r="Y7" s="31">
        <v>0</v>
      </c>
      <c r="Z7" s="31">
        <v>1875</v>
      </c>
      <c r="AA7" s="31">
        <f aca="true" t="shared" si="7" ref="AA7:AA70">AB7+AC7</f>
        <v>290</v>
      </c>
      <c r="AB7" s="31">
        <v>290</v>
      </c>
      <c r="AC7" s="31">
        <v>0</v>
      </c>
    </row>
    <row r="8" spans="1:29" ht="13.5">
      <c r="A8" s="54" t="s">
        <v>0</v>
      </c>
      <c r="B8" s="54" t="s">
        <v>3</v>
      </c>
      <c r="C8" s="55" t="s">
        <v>4</v>
      </c>
      <c r="D8" s="31">
        <f t="shared" si="0"/>
        <v>8914</v>
      </c>
      <c r="E8" s="31">
        <f t="shared" si="1"/>
        <v>38</v>
      </c>
      <c r="F8" s="31">
        <v>38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8876</v>
      </c>
      <c r="L8" s="31">
        <v>6573</v>
      </c>
      <c r="M8" s="31">
        <v>2303</v>
      </c>
      <c r="N8" s="31">
        <f t="shared" si="4"/>
        <v>8914</v>
      </c>
      <c r="O8" s="31">
        <f t="shared" si="5"/>
        <v>6611</v>
      </c>
      <c r="P8" s="31">
        <v>6611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2303</v>
      </c>
      <c r="V8" s="31">
        <v>2303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0</v>
      </c>
      <c r="B9" s="54" t="s">
        <v>5</v>
      </c>
      <c r="C9" s="55" t="s">
        <v>6</v>
      </c>
      <c r="D9" s="31">
        <f t="shared" si="0"/>
        <v>49295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49295</v>
      </c>
      <c r="L9" s="31">
        <v>36719</v>
      </c>
      <c r="M9" s="31">
        <v>12576</v>
      </c>
      <c r="N9" s="31">
        <f t="shared" si="4"/>
        <v>49295</v>
      </c>
      <c r="O9" s="31">
        <f t="shared" si="5"/>
        <v>36719</v>
      </c>
      <c r="P9" s="31">
        <v>36719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12576</v>
      </c>
      <c r="V9" s="31">
        <v>12576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0</v>
      </c>
      <c r="B10" s="54" t="s">
        <v>7</v>
      </c>
      <c r="C10" s="55" t="s">
        <v>8</v>
      </c>
      <c r="D10" s="31">
        <f t="shared" si="0"/>
        <v>3267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3267</v>
      </c>
      <c r="L10" s="31">
        <v>2790</v>
      </c>
      <c r="M10" s="31">
        <v>477</v>
      </c>
      <c r="N10" s="31">
        <f t="shared" si="4"/>
        <v>3267</v>
      </c>
      <c r="O10" s="31">
        <f t="shared" si="5"/>
        <v>2790</v>
      </c>
      <c r="P10" s="31">
        <v>2790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477</v>
      </c>
      <c r="V10" s="31">
        <v>477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0</v>
      </c>
      <c r="AB10" s="31">
        <v>0</v>
      </c>
      <c r="AC10" s="31">
        <v>0</v>
      </c>
    </row>
    <row r="11" spans="1:29" ht="13.5">
      <c r="A11" s="54" t="s">
        <v>0</v>
      </c>
      <c r="B11" s="54" t="s">
        <v>9</v>
      </c>
      <c r="C11" s="55" t="s">
        <v>10</v>
      </c>
      <c r="D11" s="31">
        <f t="shared" si="0"/>
        <v>27084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27084</v>
      </c>
      <c r="L11" s="31">
        <v>23150</v>
      </c>
      <c r="M11" s="31">
        <v>3934</v>
      </c>
      <c r="N11" s="31">
        <f t="shared" si="4"/>
        <v>27092</v>
      </c>
      <c r="O11" s="31">
        <f t="shared" si="5"/>
        <v>23150</v>
      </c>
      <c r="P11" s="31">
        <v>23150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3934</v>
      </c>
      <c r="V11" s="31">
        <v>3934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8</v>
      </c>
      <c r="AB11" s="31">
        <v>8</v>
      </c>
      <c r="AC11" s="31">
        <v>0</v>
      </c>
    </row>
    <row r="12" spans="1:29" ht="13.5">
      <c r="A12" s="54" t="s">
        <v>0</v>
      </c>
      <c r="B12" s="54" t="s">
        <v>11</v>
      </c>
      <c r="C12" s="55" t="s">
        <v>12</v>
      </c>
      <c r="D12" s="31">
        <f t="shared" si="0"/>
        <v>11382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11382</v>
      </c>
      <c r="L12" s="31">
        <v>10289</v>
      </c>
      <c r="M12" s="31">
        <v>1093</v>
      </c>
      <c r="N12" s="31">
        <f t="shared" si="4"/>
        <v>11382</v>
      </c>
      <c r="O12" s="31">
        <f t="shared" si="5"/>
        <v>10289</v>
      </c>
      <c r="P12" s="31">
        <v>10289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1093</v>
      </c>
      <c r="V12" s="31">
        <v>1093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0</v>
      </c>
      <c r="B13" s="54" t="s">
        <v>13</v>
      </c>
      <c r="C13" s="55" t="s">
        <v>14</v>
      </c>
      <c r="D13" s="31">
        <f t="shared" si="0"/>
        <v>18952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18952</v>
      </c>
      <c r="L13" s="31">
        <v>17073</v>
      </c>
      <c r="M13" s="31">
        <v>1879</v>
      </c>
      <c r="N13" s="31">
        <f t="shared" si="4"/>
        <v>18952</v>
      </c>
      <c r="O13" s="31">
        <f t="shared" si="5"/>
        <v>17073</v>
      </c>
      <c r="P13" s="31">
        <v>17073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1879</v>
      </c>
      <c r="V13" s="31">
        <v>1879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0</v>
      </c>
      <c r="B14" s="54" t="s">
        <v>15</v>
      </c>
      <c r="C14" s="55" t="s">
        <v>16</v>
      </c>
      <c r="D14" s="31">
        <f t="shared" si="0"/>
        <v>25390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25390</v>
      </c>
      <c r="L14" s="31">
        <v>18025</v>
      </c>
      <c r="M14" s="31">
        <v>7365</v>
      </c>
      <c r="N14" s="31">
        <f t="shared" si="4"/>
        <v>25390</v>
      </c>
      <c r="O14" s="31">
        <f t="shared" si="5"/>
        <v>18025</v>
      </c>
      <c r="P14" s="31">
        <v>18025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7365</v>
      </c>
      <c r="V14" s="31">
        <v>7365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0</v>
      </c>
      <c r="B15" s="54" t="s">
        <v>17</v>
      </c>
      <c r="C15" s="55" t="s">
        <v>18</v>
      </c>
      <c r="D15" s="31">
        <f t="shared" si="0"/>
        <v>35531</v>
      </c>
      <c r="E15" s="31">
        <f t="shared" si="1"/>
        <v>329</v>
      </c>
      <c r="F15" s="31">
        <v>329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35202</v>
      </c>
      <c r="L15" s="31">
        <v>26135</v>
      </c>
      <c r="M15" s="31">
        <v>9067</v>
      </c>
      <c r="N15" s="31">
        <f t="shared" si="4"/>
        <v>35531</v>
      </c>
      <c r="O15" s="31">
        <f t="shared" si="5"/>
        <v>26464</v>
      </c>
      <c r="P15" s="31">
        <v>26464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9067</v>
      </c>
      <c r="V15" s="31">
        <v>9067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0</v>
      </c>
      <c r="B16" s="54" t="s">
        <v>19</v>
      </c>
      <c r="C16" s="55" t="s">
        <v>20</v>
      </c>
      <c r="D16" s="31">
        <f t="shared" si="0"/>
        <v>13532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13532</v>
      </c>
      <c r="L16" s="31">
        <v>11160</v>
      </c>
      <c r="M16" s="31">
        <v>2372</v>
      </c>
      <c r="N16" s="31">
        <f t="shared" si="4"/>
        <v>13550</v>
      </c>
      <c r="O16" s="31">
        <f t="shared" si="5"/>
        <v>11160</v>
      </c>
      <c r="P16" s="31">
        <v>11160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2372</v>
      </c>
      <c r="V16" s="31">
        <v>2372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18</v>
      </c>
      <c r="AB16" s="31">
        <v>18</v>
      </c>
      <c r="AC16" s="31">
        <v>0</v>
      </c>
    </row>
    <row r="17" spans="1:29" ht="13.5">
      <c r="A17" s="54" t="s">
        <v>0</v>
      </c>
      <c r="B17" s="54" t="s">
        <v>21</v>
      </c>
      <c r="C17" s="55" t="s">
        <v>22</v>
      </c>
      <c r="D17" s="31">
        <f t="shared" si="0"/>
        <v>13177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13177</v>
      </c>
      <c r="L17" s="31">
        <v>9795</v>
      </c>
      <c r="M17" s="31">
        <v>3382</v>
      </c>
      <c r="N17" s="31">
        <f t="shared" si="4"/>
        <v>13177</v>
      </c>
      <c r="O17" s="31">
        <f t="shared" si="5"/>
        <v>9795</v>
      </c>
      <c r="P17" s="31">
        <v>9795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3382</v>
      </c>
      <c r="V17" s="31">
        <v>3382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0</v>
      </c>
      <c r="B18" s="54" t="s">
        <v>23</v>
      </c>
      <c r="C18" s="55" t="s">
        <v>24</v>
      </c>
      <c r="D18" s="31">
        <f t="shared" si="0"/>
        <v>16313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16313</v>
      </c>
      <c r="L18" s="31">
        <v>11989</v>
      </c>
      <c r="M18" s="31">
        <v>4324</v>
      </c>
      <c r="N18" s="31">
        <f t="shared" si="4"/>
        <v>16313</v>
      </c>
      <c r="O18" s="31">
        <f t="shared" si="5"/>
        <v>11989</v>
      </c>
      <c r="P18" s="31">
        <v>11989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4324</v>
      </c>
      <c r="V18" s="31">
        <v>4324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0</v>
      </c>
      <c r="B19" s="54" t="s">
        <v>25</v>
      </c>
      <c r="C19" s="55" t="s">
        <v>26</v>
      </c>
      <c r="D19" s="31">
        <f t="shared" si="0"/>
        <v>6267</v>
      </c>
      <c r="E19" s="31">
        <f t="shared" si="1"/>
        <v>116</v>
      </c>
      <c r="F19" s="31">
        <v>0</v>
      </c>
      <c r="G19" s="31">
        <v>116</v>
      </c>
      <c r="H19" s="31">
        <f t="shared" si="2"/>
        <v>0</v>
      </c>
      <c r="I19" s="31">
        <v>0</v>
      </c>
      <c r="J19" s="31">
        <v>0</v>
      </c>
      <c r="K19" s="31">
        <f t="shared" si="3"/>
        <v>6151</v>
      </c>
      <c r="L19" s="31">
        <v>4869</v>
      </c>
      <c r="M19" s="31">
        <v>1282</v>
      </c>
      <c r="N19" s="31">
        <f t="shared" si="4"/>
        <v>6267</v>
      </c>
      <c r="O19" s="31">
        <f t="shared" si="5"/>
        <v>4869</v>
      </c>
      <c r="P19" s="31">
        <v>4869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1398</v>
      </c>
      <c r="V19" s="31">
        <v>1282</v>
      </c>
      <c r="W19" s="31">
        <v>0</v>
      </c>
      <c r="X19" s="31">
        <v>0</v>
      </c>
      <c r="Y19" s="31">
        <v>0</v>
      </c>
      <c r="Z19" s="31">
        <v>116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0</v>
      </c>
      <c r="B20" s="54" t="s">
        <v>27</v>
      </c>
      <c r="C20" s="55" t="s">
        <v>28</v>
      </c>
      <c r="D20" s="31">
        <f t="shared" si="0"/>
        <v>9771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9771</v>
      </c>
      <c r="L20" s="31">
        <v>7676</v>
      </c>
      <c r="M20" s="31">
        <v>2095</v>
      </c>
      <c r="N20" s="31">
        <f t="shared" si="4"/>
        <v>9771</v>
      </c>
      <c r="O20" s="31">
        <f t="shared" si="5"/>
        <v>7676</v>
      </c>
      <c r="P20" s="31">
        <v>7676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2095</v>
      </c>
      <c r="V20" s="31">
        <v>2095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0</v>
      </c>
      <c r="B21" s="54" t="s">
        <v>29</v>
      </c>
      <c r="C21" s="55" t="s">
        <v>30</v>
      </c>
      <c r="D21" s="31">
        <f t="shared" si="0"/>
        <v>7377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7377</v>
      </c>
      <c r="L21" s="31">
        <v>5574</v>
      </c>
      <c r="M21" s="31">
        <v>1803</v>
      </c>
      <c r="N21" s="31">
        <f t="shared" si="4"/>
        <v>7377</v>
      </c>
      <c r="O21" s="31">
        <f t="shared" si="5"/>
        <v>5574</v>
      </c>
      <c r="P21" s="31">
        <v>5574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1803</v>
      </c>
      <c r="V21" s="31">
        <v>1803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0</v>
      </c>
      <c r="B22" s="54" t="s">
        <v>31</v>
      </c>
      <c r="C22" s="55" t="s">
        <v>32</v>
      </c>
      <c r="D22" s="31">
        <f t="shared" si="0"/>
        <v>26406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26406</v>
      </c>
      <c r="L22" s="31">
        <v>16494</v>
      </c>
      <c r="M22" s="31">
        <v>9912</v>
      </c>
      <c r="N22" s="31">
        <f t="shared" si="4"/>
        <v>26406</v>
      </c>
      <c r="O22" s="31">
        <f t="shared" si="5"/>
        <v>16494</v>
      </c>
      <c r="P22" s="31">
        <v>16494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9912</v>
      </c>
      <c r="V22" s="31">
        <v>9912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0</v>
      </c>
      <c r="B23" s="54" t="s">
        <v>240</v>
      </c>
      <c r="C23" s="55" t="s">
        <v>241</v>
      </c>
      <c r="D23" s="31">
        <f t="shared" si="0"/>
        <v>38536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38536</v>
      </c>
      <c r="L23" s="31">
        <v>29546</v>
      </c>
      <c r="M23" s="31">
        <v>8990</v>
      </c>
      <c r="N23" s="31">
        <f t="shared" si="4"/>
        <v>38536</v>
      </c>
      <c r="O23" s="31">
        <f t="shared" si="5"/>
        <v>29546</v>
      </c>
      <c r="P23" s="31">
        <v>29546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8990</v>
      </c>
      <c r="V23" s="31">
        <v>8990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0</v>
      </c>
      <c r="B24" s="54" t="s">
        <v>235</v>
      </c>
      <c r="C24" s="55" t="s">
        <v>236</v>
      </c>
      <c r="D24" s="31">
        <f t="shared" si="0"/>
        <v>8522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8522</v>
      </c>
      <c r="L24" s="31">
        <v>5463</v>
      </c>
      <c r="M24" s="31">
        <v>3059</v>
      </c>
      <c r="N24" s="31">
        <f t="shared" si="4"/>
        <v>8522</v>
      </c>
      <c r="O24" s="31">
        <f t="shared" si="5"/>
        <v>5463</v>
      </c>
      <c r="P24" s="31">
        <v>5463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3059</v>
      </c>
      <c r="V24" s="31">
        <v>3059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0</v>
      </c>
      <c r="B25" s="54" t="s">
        <v>33</v>
      </c>
      <c r="C25" s="55" t="s">
        <v>34</v>
      </c>
      <c r="D25" s="31">
        <f t="shared" si="0"/>
        <v>5588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5588</v>
      </c>
      <c r="L25" s="31">
        <v>4623</v>
      </c>
      <c r="M25" s="31">
        <v>965</v>
      </c>
      <c r="N25" s="31">
        <f t="shared" si="4"/>
        <v>5588</v>
      </c>
      <c r="O25" s="31">
        <f t="shared" si="5"/>
        <v>4623</v>
      </c>
      <c r="P25" s="31">
        <v>4623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965</v>
      </c>
      <c r="V25" s="31">
        <v>965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0</v>
      </c>
      <c r="B26" s="54" t="s">
        <v>35</v>
      </c>
      <c r="C26" s="55" t="s">
        <v>36</v>
      </c>
      <c r="D26" s="31">
        <f t="shared" si="0"/>
        <v>3522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3522</v>
      </c>
      <c r="L26" s="31">
        <v>2550</v>
      </c>
      <c r="M26" s="31">
        <v>972</v>
      </c>
      <c r="N26" s="31">
        <f t="shared" si="4"/>
        <v>3522</v>
      </c>
      <c r="O26" s="31">
        <f t="shared" si="5"/>
        <v>2550</v>
      </c>
      <c r="P26" s="31">
        <v>2550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972</v>
      </c>
      <c r="V26" s="31">
        <v>972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0</v>
      </c>
      <c r="B27" s="54" t="s">
        <v>37</v>
      </c>
      <c r="C27" s="55" t="s">
        <v>38</v>
      </c>
      <c r="D27" s="31">
        <f t="shared" si="0"/>
        <v>1912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1912</v>
      </c>
      <c r="L27" s="31">
        <v>1103</v>
      </c>
      <c r="M27" s="31">
        <v>809</v>
      </c>
      <c r="N27" s="31">
        <f t="shared" si="4"/>
        <v>1912</v>
      </c>
      <c r="O27" s="31">
        <f t="shared" si="5"/>
        <v>1103</v>
      </c>
      <c r="P27" s="31">
        <v>1103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809</v>
      </c>
      <c r="V27" s="31">
        <v>809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0</v>
      </c>
      <c r="B28" s="54" t="s">
        <v>39</v>
      </c>
      <c r="C28" s="55" t="s">
        <v>305</v>
      </c>
      <c r="D28" s="31">
        <f t="shared" si="0"/>
        <v>2076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2076</v>
      </c>
      <c r="L28" s="31">
        <v>1308</v>
      </c>
      <c r="M28" s="31">
        <v>768</v>
      </c>
      <c r="N28" s="31">
        <f t="shared" si="4"/>
        <v>2076</v>
      </c>
      <c r="O28" s="31">
        <f t="shared" si="5"/>
        <v>1308</v>
      </c>
      <c r="P28" s="31">
        <v>1308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768</v>
      </c>
      <c r="V28" s="31">
        <v>768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0</v>
      </c>
      <c r="B29" s="54" t="s">
        <v>40</v>
      </c>
      <c r="C29" s="55" t="s">
        <v>41</v>
      </c>
      <c r="D29" s="31">
        <f t="shared" si="0"/>
        <v>934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934</v>
      </c>
      <c r="L29" s="31">
        <v>312</v>
      </c>
      <c r="M29" s="31">
        <v>622</v>
      </c>
      <c r="N29" s="31">
        <f t="shared" si="4"/>
        <v>934</v>
      </c>
      <c r="O29" s="31">
        <f t="shared" si="5"/>
        <v>312</v>
      </c>
      <c r="P29" s="31">
        <v>312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622</v>
      </c>
      <c r="V29" s="31">
        <v>622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0</v>
      </c>
      <c r="B30" s="54" t="s">
        <v>42</v>
      </c>
      <c r="C30" s="55" t="s">
        <v>43</v>
      </c>
      <c r="D30" s="31">
        <f t="shared" si="0"/>
        <v>431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431</v>
      </c>
      <c r="L30" s="31">
        <v>196</v>
      </c>
      <c r="M30" s="31">
        <v>235</v>
      </c>
      <c r="N30" s="31">
        <f t="shared" si="4"/>
        <v>431</v>
      </c>
      <c r="O30" s="31">
        <f t="shared" si="5"/>
        <v>196</v>
      </c>
      <c r="P30" s="31">
        <v>196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235</v>
      </c>
      <c r="V30" s="31">
        <v>235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0</v>
      </c>
      <c r="B31" s="54" t="s">
        <v>237</v>
      </c>
      <c r="C31" s="55" t="s">
        <v>238</v>
      </c>
      <c r="D31" s="31">
        <f t="shared" si="0"/>
        <v>5273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5273</v>
      </c>
      <c r="L31" s="31">
        <v>3720</v>
      </c>
      <c r="M31" s="31">
        <v>1553</v>
      </c>
      <c r="N31" s="31">
        <f t="shared" si="4"/>
        <v>5273</v>
      </c>
      <c r="O31" s="31">
        <f t="shared" si="5"/>
        <v>3720</v>
      </c>
      <c r="P31" s="31">
        <v>3720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1553</v>
      </c>
      <c r="V31" s="31">
        <v>1553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0</v>
      </c>
      <c r="B32" s="54" t="s">
        <v>44</v>
      </c>
      <c r="C32" s="55" t="s">
        <v>45</v>
      </c>
      <c r="D32" s="31">
        <f t="shared" si="0"/>
        <v>11314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11314</v>
      </c>
      <c r="L32" s="31">
        <v>4711</v>
      </c>
      <c r="M32" s="31">
        <v>6603</v>
      </c>
      <c r="N32" s="31">
        <f t="shared" si="4"/>
        <v>11314</v>
      </c>
      <c r="O32" s="31">
        <f t="shared" si="5"/>
        <v>4711</v>
      </c>
      <c r="P32" s="31">
        <v>4711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6603</v>
      </c>
      <c r="V32" s="31">
        <v>6603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0</v>
      </c>
      <c r="B33" s="54" t="s">
        <v>46</v>
      </c>
      <c r="C33" s="55" t="s">
        <v>47</v>
      </c>
      <c r="D33" s="31">
        <f t="shared" si="0"/>
        <v>5664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5664</v>
      </c>
      <c r="L33" s="31">
        <v>4245</v>
      </c>
      <c r="M33" s="31">
        <v>1419</v>
      </c>
      <c r="N33" s="31">
        <f t="shared" si="4"/>
        <v>5664</v>
      </c>
      <c r="O33" s="31">
        <f t="shared" si="5"/>
        <v>4245</v>
      </c>
      <c r="P33" s="31">
        <v>4245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1419</v>
      </c>
      <c r="V33" s="31">
        <v>1419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0</v>
      </c>
      <c r="B34" s="54" t="s">
        <v>48</v>
      </c>
      <c r="C34" s="55" t="s">
        <v>49</v>
      </c>
      <c r="D34" s="31">
        <f t="shared" si="0"/>
        <v>5446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5446</v>
      </c>
      <c r="L34" s="31">
        <v>3729</v>
      </c>
      <c r="M34" s="31">
        <v>1717</v>
      </c>
      <c r="N34" s="31">
        <f t="shared" si="4"/>
        <v>5446</v>
      </c>
      <c r="O34" s="31">
        <f t="shared" si="5"/>
        <v>3729</v>
      </c>
      <c r="P34" s="31">
        <v>3729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1717</v>
      </c>
      <c r="V34" s="31">
        <v>1717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0</v>
      </c>
      <c r="B35" s="54" t="s">
        <v>50</v>
      </c>
      <c r="C35" s="55" t="s">
        <v>51</v>
      </c>
      <c r="D35" s="31">
        <f t="shared" si="0"/>
        <v>2116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2116</v>
      </c>
      <c r="L35" s="31">
        <v>1668</v>
      </c>
      <c r="M35" s="31">
        <v>448</v>
      </c>
      <c r="N35" s="31">
        <f t="shared" si="4"/>
        <v>2116</v>
      </c>
      <c r="O35" s="31">
        <f t="shared" si="5"/>
        <v>1668</v>
      </c>
      <c r="P35" s="31">
        <v>1668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448</v>
      </c>
      <c r="V35" s="31">
        <v>448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0</v>
      </c>
      <c r="B36" s="54" t="s">
        <v>52</v>
      </c>
      <c r="C36" s="55" t="s">
        <v>53</v>
      </c>
      <c r="D36" s="31">
        <f t="shared" si="0"/>
        <v>2139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2139</v>
      </c>
      <c r="L36" s="31">
        <v>1597</v>
      </c>
      <c r="M36" s="31">
        <v>542</v>
      </c>
      <c r="N36" s="31">
        <f t="shared" si="4"/>
        <v>2139</v>
      </c>
      <c r="O36" s="31">
        <f t="shared" si="5"/>
        <v>1597</v>
      </c>
      <c r="P36" s="31">
        <v>1597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542</v>
      </c>
      <c r="V36" s="31">
        <v>542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0</v>
      </c>
      <c r="B37" s="54" t="s">
        <v>54</v>
      </c>
      <c r="C37" s="55" t="s">
        <v>55</v>
      </c>
      <c r="D37" s="31">
        <f t="shared" si="0"/>
        <v>9152</v>
      </c>
      <c r="E37" s="31">
        <f t="shared" si="1"/>
        <v>0</v>
      </c>
      <c r="F37" s="31">
        <v>0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9152</v>
      </c>
      <c r="L37" s="31">
        <v>7872</v>
      </c>
      <c r="M37" s="31">
        <v>1280</v>
      </c>
      <c r="N37" s="31">
        <f t="shared" si="4"/>
        <v>9152</v>
      </c>
      <c r="O37" s="31">
        <f t="shared" si="5"/>
        <v>7872</v>
      </c>
      <c r="P37" s="31">
        <v>7872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1280</v>
      </c>
      <c r="V37" s="31">
        <v>1280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0</v>
      </c>
      <c r="B38" s="54" t="s">
        <v>56</v>
      </c>
      <c r="C38" s="55" t="s">
        <v>57</v>
      </c>
      <c r="D38" s="31">
        <f t="shared" si="0"/>
        <v>2421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2421</v>
      </c>
      <c r="L38" s="31">
        <v>2118</v>
      </c>
      <c r="M38" s="31">
        <v>303</v>
      </c>
      <c r="N38" s="31">
        <f t="shared" si="4"/>
        <v>2421</v>
      </c>
      <c r="O38" s="31">
        <f t="shared" si="5"/>
        <v>2118</v>
      </c>
      <c r="P38" s="31">
        <v>2118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303</v>
      </c>
      <c r="V38" s="31">
        <v>303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0</v>
      </c>
      <c r="B39" s="54" t="s">
        <v>58</v>
      </c>
      <c r="C39" s="55" t="s">
        <v>59</v>
      </c>
      <c r="D39" s="31">
        <f t="shared" si="0"/>
        <v>4039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4039</v>
      </c>
      <c r="L39" s="31">
        <v>2695</v>
      </c>
      <c r="M39" s="31">
        <v>1344</v>
      </c>
      <c r="N39" s="31">
        <f t="shared" si="4"/>
        <v>4039</v>
      </c>
      <c r="O39" s="31">
        <f t="shared" si="5"/>
        <v>2695</v>
      </c>
      <c r="P39" s="31">
        <v>2695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1344</v>
      </c>
      <c r="V39" s="31">
        <v>1344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0</v>
      </c>
      <c r="B40" s="54" t="s">
        <v>60</v>
      </c>
      <c r="C40" s="55" t="s">
        <v>61</v>
      </c>
      <c r="D40" s="31">
        <f t="shared" si="0"/>
        <v>2504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2504</v>
      </c>
      <c r="L40" s="31">
        <v>828</v>
      </c>
      <c r="M40" s="31">
        <v>1676</v>
      </c>
      <c r="N40" s="31">
        <f t="shared" si="4"/>
        <v>2504</v>
      </c>
      <c r="O40" s="31">
        <f t="shared" si="5"/>
        <v>828</v>
      </c>
      <c r="P40" s="31">
        <v>828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1676</v>
      </c>
      <c r="V40" s="31">
        <v>1676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0</v>
      </c>
      <c r="B41" s="54" t="s">
        <v>62</v>
      </c>
      <c r="C41" s="55" t="s">
        <v>63</v>
      </c>
      <c r="D41" s="31">
        <f t="shared" si="0"/>
        <v>1560</v>
      </c>
      <c r="E41" s="31">
        <f t="shared" si="1"/>
        <v>0</v>
      </c>
      <c r="F41" s="31">
        <v>0</v>
      </c>
      <c r="G41" s="31">
        <v>0</v>
      </c>
      <c r="H41" s="31">
        <f t="shared" si="2"/>
        <v>0</v>
      </c>
      <c r="I41" s="31">
        <v>0</v>
      </c>
      <c r="J41" s="31">
        <v>0</v>
      </c>
      <c r="K41" s="31">
        <f t="shared" si="3"/>
        <v>1560</v>
      </c>
      <c r="L41" s="31">
        <v>684</v>
      </c>
      <c r="M41" s="31">
        <v>876</v>
      </c>
      <c r="N41" s="31">
        <f t="shared" si="4"/>
        <v>1560</v>
      </c>
      <c r="O41" s="31">
        <f t="shared" si="5"/>
        <v>684</v>
      </c>
      <c r="P41" s="31">
        <v>684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876</v>
      </c>
      <c r="V41" s="31">
        <v>876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0</v>
      </c>
      <c r="B42" s="54" t="s">
        <v>64</v>
      </c>
      <c r="C42" s="55" t="s">
        <v>65</v>
      </c>
      <c r="D42" s="31">
        <f t="shared" si="0"/>
        <v>1272</v>
      </c>
      <c r="E42" s="31">
        <f t="shared" si="1"/>
        <v>0</v>
      </c>
      <c r="F42" s="31">
        <v>0</v>
      </c>
      <c r="G42" s="31">
        <v>0</v>
      </c>
      <c r="H42" s="31">
        <f t="shared" si="2"/>
        <v>0</v>
      </c>
      <c r="I42" s="31">
        <v>0</v>
      </c>
      <c r="J42" s="31">
        <v>0</v>
      </c>
      <c r="K42" s="31">
        <f t="shared" si="3"/>
        <v>1272</v>
      </c>
      <c r="L42" s="31">
        <v>1189</v>
      </c>
      <c r="M42" s="31">
        <v>83</v>
      </c>
      <c r="N42" s="31">
        <f t="shared" si="4"/>
        <v>1272</v>
      </c>
      <c r="O42" s="31">
        <f t="shared" si="5"/>
        <v>1189</v>
      </c>
      <c r="P42" s="31">
        <v>1189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83</v>
      </c>
      <c r="V42" s="31">
        <v>83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0</v>
      </c>
      <c r="B43" s="54" t="s">
        <v>66</v>
      </c>
      <c r="C43" s="55" t="s">
        <v>67</v>
      </c>
      <c r="D43" s="31">
        <f t="shared" si="0"/>
        <v>979</v>
      </c>
      <c r="E43" s="31">
        <f t="shared" si="1"/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f t="shared" si="3"/>
        <v>979</v>
      </c>
      <c r="L43" s="31">
        <v>882</v>
      </c>
      <c r="M43" s="31">
        <v>97</v>
      </c>
      <c r="N43" s="31">
        <f t="shared" si="4"/>
        <v>979</v>
      </c>
      <c r="O43" s="31">
        <f t="shared" si="5"/>
        <v>882</v>
      </c>
      <c r="P43" s="31">
        <v>882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97</v>
      </c>
      <c r="V43" s="31">
        <v>97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0</v>
      </c>
      <c r="B44" s="54" t="s">
        <v>68</v>
      </c>
      <c r="C44" s="55" t="s">
        <v>69</v>
      </c>
      <c r="D44" s="31">
        <f t="shared" si="0"/>
        <v>7669</v>
      </c>
      <c r="E44" s="31">
        <f t="shared" si="1"/>
        <v>0</v>
      </c>
      <c r="F44" s="31">
        <v>0</v>
      </c>
      <c r="G44" s="31">
        <v>0</v>
      </c>
      <c r="H44" s="31">
        <f t="shared" si="2"/>
        <v>0</v>
      </c>
      <c r="I44" s="31">
        <v>0</v>
      </c>
      <c r="J44" s="31">
        <v>0</v>
      </c>
      <c r="K44" s="31">
        <f t="shared" si="3"/>
        <v>7669</v>
      </c>
      <c r="L44" s="31">
        <v>6906</v>
      </c>
      <c r="M44" s="31">
        <v>763</v>
      </c>
      <c r="N44" s="31">
        <f t="shared" si="4"/>
        <v>7669</v>
      </c>
      <c r="O44" s="31">
        <f t="shared" si="5"/>
        <v>6906</v>
      </c>
      <c r="P44" s="31">
        <v>6906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763</v>
      </c>
      <c r="V44" s="31">
        <v>763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0</v>
      </c>
      <c r="B45" s="54" t="s">
        <v>70</v>
      </c>
      <c r="C45" s="55" t="s">
        <v>71</v>
      </c>
      <c r="D45" s="31">
        <f t="shared" si="0"/>
        <v>1996</v>
      </c>
      <c r="E45" s="31">
        <f t="shared" si="1"/>
        <v>0</v>
      </c>
      <c r="F45" s="31">
        <v>0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1996</v>
      </c>
      <c r="L45" s="31">
        <v>1744</v>
      </c>
      <c r="M45" s="31">
        <v>252</v>
      </c>
      <c r="N45" s="31">
        <f t="shared" si="4"/>
        <v>1996</v>
      </c>
      <c r="O45" s="31">
        <f t="shared" si="5"/>
        <v>1744</v>
      </c>
      <c r="P45" s="31">
        <v>1744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252</v>
      </c>
      <c r="V45" s="31">
        <v>252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0</v>
      </c>
      <c r="AB45" s="31">
        <v>0</v>
      </c>
      <c r="AC45" s="31">
        <v>0</v>
      </c>
    </row>
    <row r="46" spans="1:29" ht="13.5">
      <c r="A46" s="54" t="s">
        <v>0</v>
      </c>
      <c r="B46" s="54" t="s">
        <v>72</v>
      </c>
      <c r="C46" s="55" t="s">
        <v>73</v>
      </c>
      <c r="D46" s="31">
        <f t="shared" si="0"/>
        <v>1516</v>
      </c>
      <c r="E46" s="31">
        <f t="shared" si="1"/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1">
        <v>0</v>
      </c>
      <c r="K46" s="31">
        <f t="shared" si="3"/>
        <v>1516</v>
      </c>
      <c r="L46" s="31">
        <v>633</v>
      </c>
      <c r="M46" s="31">
        <v>883</v>
      </c>
      <c r="N46" s="31">
        <f t="shared" si="4"/>
        <v>1516</v>
      </c>
      <c r="O46" s="31">
        <f t="shared" si="5"/>
        <v>633</v>
      </c>
      <c r="P46" s="31">
        <v>633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883</v>
      </c>
      <c r="V46" s="31">
        <v>883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0</v>
      </c>
      <c r="B47" s="54" t="s">
        <v>74</v>
      </c>
      <c r="C47" s="55" t="s">
        <v>75</v>
      </c>
      <c r="D47" s="31">
        <f t="shared" si="0"/>
        <v>5402</v>
      </c>
      <c r="E47" s="31">
        <f t="shared" si="1"/>
        <v>0</v>
      </c>
      <c r="F47" s="31">
        <v>0</v>
      </c>
      <c r="G47" s="31">
        <v>0</v>
      </c>
      <c r="H47" s="31">
        <f t="shared" si="2"/>
        <v>0</v>
      </c>
      <c r="I47" s="31">
        <v>0</v>
      </c>
      <c r="J47" s="31">
        <v>0</v>
      </c>
      <c r="K47" s="31">
        <f t="shared" si="3"/>
        <v>5402</v>
      </c>
      <c r="L47" s="31">
        <v>4984</v>
      </c>
      <c r="M47" s="31">
        <v>418</v>
      </c>
      <c r="N47" s="31">
        <f t="shared" si="4"/>
        <v>5402</v>
      </c>
      <c r="O47" s="31">
        <f t="shared" si="5"/>
        <v>4984</v>
      </c>
      <c r="P47" s="31">
        <v>4984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418</v>
      </c>
      <c r="V47" s="31">
        <v>418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0</v>
      </c>
      <c r="AB47" s="31">
        <v>0</v>
      </c>
      <c r="AC47" s="31">
        <v>0</v>
      </c>
    </row>
    <row r="48" spans="1:29" ht="13.5">
      <c r="A48" s="54" t="s">
        <v>0</v>
      </c>
      <c r="B48" s="54" t="s">
        <v>76</v>
      </c>
      <c r="C48" s="55" t="s">
        <v>77</v>
      </c>
      <c r="D48" s="31">
        <f t="shared" si="0"/>
        <v>12694</v>
      </c>
      <c r="E48" s="31">
        <f t="shared" si="1"/>
        <v>0</v>
      </c>
      <c r="F48" s="31">
        <v>0</v>
      </c>
      <c r="G48" s="31">
        <v>0</v>
      </c>
      <c r="H48" s="31">
        <f t="shared" si="2"/>
        <v>0</v>
      </c>
      <c r="I48" s="31">
        <v>0</v>
      </c>
      <c r="J48" s="31">
        <v>0</v>
      </c>
      <c r="K48" s="31">
        <f t="shared" si="3"/>
        <v>12694</v>
      </c>
      <c r="L48" s="31">
        <v>9780</v>
      </c>
      <c r="M48" s="31">
        <v>2914</v>
      </c>
      <c r="N48" s="31">
        <f t="shared" si="4"/>
        <v>12694</v>
      </c>
      <c r="O48" s="31">
        <f t="shared" si="5"/>
        <v>9780</v>
      </c>
      <c r="P48" s="31">
        <v>9780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2914</v>
      </c>
      <c r="V48" s="31">
        <v>2914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0</v>
      </c>
      <c r="AB48" s="31">
        <v>0</v>
      </c>
      <c r="AC48" s="31">
        <v>0</v>
      </c>
    </row>
    <row r="49" spans="1:29" ht="13.5">
      <c r="A49" s="54" t="s">
        <v>0</v>
      </c>
      <c r="B49" s="54" t="s">
        <v>78</v>
      </c>
      <c r="C49" s="55" t="s">
        <v>79</v>
      </c>
      <c r="D49" s="31">
        <f t="shared" si="0"/>
        <v>4423</v>
      </c>
      <c r="E49" s="31">
        <f t="shared" si="1"/>
        <v>0</v>
      </c>
      <c r="F49" s="31">
        <v>0</v>
      </c>
      <c r="G49" s="31">
        <v>0</v>
      </c>
      <c r="H49" s="31">
        <f t="shared" si="2"/>
        <v>0</v>
      </c>
      <c r="I49" s="31">
        <v>0</v>
      </c>
      <c r="J49" s="31">
        <v>0</v>
      </c>
      <c r="K49" s="31">
        <f t="shared" si="3"/>
        <v>4423</v>
      </c>
      <c r="L49" s="31">
        <v>3157</v>
      </c>
      <c r="M49" s="31">
        <v>1266</v>
      </c>
      <c r="N49" s="31">
        <f t="shared" si="4"/>
        <v>4457</v>
      </c>
      <c r="O49" s="31">
        <f t="shared" si="5"/>
        <v>3157</v>
      </c>
      <c r="P49" s="31">
        <v>3157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1266</v>
      </c>
      <c r="V49" s="31">
        <v>1266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34</v>
      </c>
      <c r="AB49" s="31">
        <v>34</v>
      </c>
      <c r="AC49" s="31">
        <v>0</v>
      </c>
    </row>
    <row r="50" spans="1:29" ht="13.5">
      <c r="A50" s="54" t="s">
        <v>0</v>
      </c>
      <c r="B50" s="54" t="s">
        <v>80</v>
      </c>
      <c r="C50" s="55" t="s">
        <v>81</v>
      </c>
      <c r="D50" s="31">
        <f t="shared" si="0"/>
        <v>6889</v>
      </c>
      <c r="E50" s="31">
        <f t="shared" si="1"/>
        <v>0</v>
      </c>
      <c r="F50" s="31">
        <v>0</v>
      </c>
      <c r="G50" s="31">
        <v>0</v>
      </c>
      <c r="H50" s="31">
        <f t="shared" si="2"/>
        <v>0</v>
      </c>
      <c r="I50" s="31">
        <v>0</v>
      </c>
      <c r="J50" s="31">
        <v>0</v>
      </c>
      <c r="K50" s="31">
        <f t="shared" si="3"/>
        <v>6889</v>
      </c>
      <c r="L50" s="31">
        <v>5342</v>
      </c>
      <c r="M50" s="31">
        <v>1547</v>
      </c>
      <c r="N50" s="31">
        <f t="shared" si="4"/>
        <v>6894</v>
      </c>
      <c r="O50" s="31">
        <f t="shared" si="5"/>
        <v>5342</v>
      </c>
      <c r="P50" s="31">
        <v>5342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1547</v>
      </c>
      <c r="V50" s="31">
        <v>1547</v>
      </c>
      <c r="W50" s="31">
        <v>0</v>
      </c>
      <c r="X50" s="31">
        <v>0</v>
      </c>
      <c r="Y50" s="31">
        <v>0</v>
      </c>
      <c r="Z50" s="31">
        <v>0</v>
      </c>
      <c r="AA50" s="31">
        <f t="shared" si="7"/>
        <v>5</v>
      </c>
      <c r="AB50" s="31">
        <v>5</v>
      </c>
      <c r="AC50" s="31">
        <v>0</v>
      </c>
    </row>
    <row r="51" spans="1:29" ht="13.5">
      <c r="A51" s="54" t="s">
        <v>0</v>
      </c>
      <c r="B51" s="54" t="s">
        <v>82</v>
      </c>
      <c r="C51" s="55" t="s">
        <v>83</v>
      </c>
      <c r="D51" s="31">
        <f t="shared" si="0"/>
        <v>2596</v>
      </c>
      <c r="E51" s="31">
        <f t="shared" si="1"/>
        <v>0</v>
      </c>
      <c r="F51" s="31">
        <v>0</v>
      </c>
      <c r="G51" s="31">
        <v>0</v>
      </c>
      <c r="H51" s="31">
        <f t="shared" si="2"/>
        <v>0</v>
      </c>
      <c r="I51" s="31">
        <v>0</v>
      </c>
      <c r="J51" s="31">
        <v>0</v>
      </c>
      <c r="K51" s="31">
        <f t="shared" si="3"/>
        <v>2596</v>
      </c>
      <c r="L51" s="31">
        <v>2050</v>
      </c>
      <c r="M51" s="31">
        <v>546</v>
      </c>
      <c r="N51" s="31">
        <f t="shared" si="4"/>
        <v>2648</v>
      </c>
      <c r="O51" s="31">
        <f t="shared" si="5"/>
        <v>2050</v>
      </c>
      <c r="P51" s="31">
        <v>2050</v>
      </c>
      <c r="Q51" s="31">
        <v>0</v>
      </c>
      <c r="R51" s="31">
        <v>0</v>
      </c>
      <c r="S51" s="31">
        <v>0</v>
      </c>
      <c r="T51" s="31">
        <v>0</v>
      </c>
      <c r="U51" s="31">
        <f t="shared" si="6"/>
        <v>546</v>
      </c>
      <c r="V51" s="31">
        <v>546</v>
      </c>
      <c r="W51" s="31">
        <v>0</v>
      </c>
      <c r="X51" s="31">
        <v>0</v>
      </c>
      <c r="Y51" s="31">
        <v>0</v>
      </c>
      <c r="Z51" s="31">
        <v>0</v>
      </c>
      <c r="AA51" s="31">
        <f t="shared" si="7"/>
        <v>52</v>
      </c>
      <c r="AB51" s="31">
        <v>52</v>
      </c>
      <c r="AC51" s="31">
        <v>0</v>
      </c>
    </row>
    <row r="52" spans="1:29" ht="13.5">
      <c r="A52" s="54" t="s">
        <v>0</v>
      </c>
      <c r="B52" s="54" t="s">
        <v>84</v>
      </c>
      <c r="C52" s="55" t="s">
        <v>85</v>
      </c>
      <c r="D52" s="31">
        <f t="shared" si="0"/>
        <v>1253</v>
      </c>
      <c r="E52" s="31">
        <f t="shared" si="1"/>
        <v>0</v>
      </c>
      <c r="F52" s="31">
        <v>0</v>
      </c>
      <c r="G52" s="31">
        <v>0</v>
      </c>
      <c r="H52" s="31">
        <f t="shared" si="2"/>
        <v>0</v>
      </c>
      <c r="I52" s="31">
        <v>0</v>
      </c>
      <c r="J52" s="31">
        <v>0</v>
      </c>
      <c r="K52" s="31">
        <f t="shared" si="3"/>
        <v>1253</v>
      </c>
      <c r="L52" s="31">
        <v>559</v>
      </c>
      <c r="M52" s="31">
        <v>694</v>
      </c>
      <c r="N52" s="31">
        <f t="shared" si="4"/>
        <v>1253</v>
      </c>
      <c r="O52" s="31">
        <f t="shared" si="5"/>
        <v>559</v>
      </c>
      <c r="P52" s="31">
        <v>559</v>
      </c>
      <c r="Q52" s="31">
        <v>0</v>
      </c>
      <c r="R52" s="31">
        <v>0</v>
      </c>
      <c r="S52" s="31">
        <v>0</v>
      </c>
      <c r="T52" s="31">
        <v>0</v>
      </c>
      <c r="U52" s="31">
        <f t="shared" si="6"/>
        <v>694</v>
      </c>
      <c r="V52" s="31">
        <v>694</v>
      </c>
      <c r="W52" s="31">
        <v>0</v>
      </c>
      <c r="X52" s="31">
        <v>0</v>
      </c>
      <c r="Y52" s="31">
        <v>0</v>
      </c>
      <c r="Z52" s="31">
        <v>0</v>
      </c>
      <c r="AA52" s="31">
        <f t="shared" si="7"/>
        <v>0</v>
      </c>
      <c r="AB52" s="31">
        <v>0</v>
      </c>
      <c r="AC52" s="31">
        <v>0</v>
      </c>
    </row>
    <row r="53" spans="1:29" ht="13.5">
      <c r="A53" s="54" t="s">
        <v>0</v>
      </c>
      <c r="B53" s="54" t="s">
        <v>86</v>
      </c>
      <c r="C53" s="55" t="s">
        <v>87</v>
      </c>
      <c r="D53" s="31">
        <f t="shared" si="0"/>
        <v>964</v>
      </c>
      <c r="E53" s="31">
        <f t="shared" si="1"/>
        <v>0</v>
      </c>
      <c r="F53" s="31">
        <v>0</v>
      </c>
      <c r="G53" s="31">
        <v>0</v>
      </c>
      <c r="H53" s="31">
        <f t="shared" si="2"/>
        <v>0</v>
      </c>
      <c r="I53" s="31">
        <v>0</v>
      </c>
      <c r="J53" s="31">
        <v>0</v>
      </c>
      <c r="K53" s="31">
        <f t="shared" si="3"/>
        <v>964</v>
      </c>
      <c r="L53" s="31">
        <v>783</v>
      </c>
      <c r="M53" s="31">
        <v>181</v>
      </c>
      <c r="N53" s="31">
        <f t="shared" si="4"/>
        <v>964</v>
      </c>
      <c r="O53" s="31">
        <f t="shared" si="5"/>
        <v>783</v>
      </c>
      <c r="P53" s="31">
        <v>783</v>
      </c>
      <c r="Q53" s="31">
        <v>0</v>
      </c>
      <c r="R53" s="31">
        <v>0</v>
      </c>
      <c r="S53" s="31">
        <v>0</v>
      </c>
      <c r="T53" s="31">
        <v>0</v>
      </c>
      <c r="U53" s="31">
        <f t="shared" si="6"/>
        <v>181</v>
      </c>
      <c r="V53" s="31">
        <v>181</v>
      </c>
      <c r="W53" s="31">
        <v>0</v>
      </c>
      <c r="X53" s="31">
        <v>0</v>
      </c>
      <c r="Y53" s="31">
        <v>0</v>
      </c>
      <c r="Z53" s="31">
        <v>0</v>
      </c>
      <c r="AA53" s="31">
        <f t="shared" si="7"/>
        <v>0</v>
      </c>
      <c r="AB53" s="31">
        <v>0</v>
      </c>
      <c r="AC53" s="31">
        <v>0</v>
      </c>
    </row>
    <row r="54" spans="1:29" ht="13.5">
      <c r="A54" s="54" t="s">
        <v>0</v>
      </c>
      <c r="B54" s="54" t="s">
        <v>88</v>
      </c>
      <c r="C54" s="55" t="s">
        <v>89</v>
      </c>
      <c r="D54" s="31">
        <f t="shared" si="0"/>
        <v>6360</v>
      </c>
      <c r="E54" s="31">
        <f t="shared" si="1"/>
        <v>0</v>
      </c>
      <c r="F54" s="31">
        <v>0</v>
      </c>
      <c r="G54" s="31">
        <v>0</v>
      </c>
      <c r="H54" s="31">
        <f t="shared" si="2"/>
        <v>0</v>
      </c>
      <c r="I54" s="31">
        <v>0</v>
      </c>
      <c r="J54" s="31">
        <v>0</v>
      </c>
      <c r="K54" s="31">
        <f t="shared" si="3"/>
        <v>6360</v>
      </c>
      <c r="L54" s="31">
        <v>4528</v>
      </c>
      <c r="M54" s="31">
        <v>1832</v>
      </c>
      <c r="N54" s="31">
        <f t="shared" si="4"/>
        <v>6360</v>
      </c>
      <c r="O54" s="31">
        <f t="shared" si="5"/>
        <v>4528</v>
      </c>
      <c r="P54" s="31">
        <v>4528</v>
      </c>
      <c r="Q54" s="31">
        <v>0</v>
      </c>
      <c r="R54" s="31">
        <v>0</v>
      </c>
      <c r="S54" s="31">
        <v>0</v>
      </c>
      <c r="T54" s="31">
        <v>0</v>
      </c>
      <c r="U54" s="31">
        <f t="shared" si="6"/>
        <v>1832</v>
      </c>
      <c r="V54" s="31">
        <v>1832</v>
      </c>
      <c r="W54" s="31">
        <v>0</v>
      </c>
      <c r="X54" s="31">
        <v>0</v>
      </c>
      <c r="Y54" s="31">
        <v>0</v>
      </c>
      <c r="Z54" s="31">
        <v>0</v>
      </c>
      <c r="AA54" s="31">
        <f t="shared" si="7"/>
        <v>0</v>
      </c>
      <c r="AB54" s="31">
        <v>0</v>
      </c>
      <c r="AC54" s="31">
        <v>0</v>
      </c>
    </row>
    <row r="55" spans="1:29" ht="13.5">
      <c r="A55" s="54" t="s">
        <v>0</v>
      </c>
      <c r="B55" s="54" t="s">
        <v>90</v>
      </c>
      <c r="C55" s="55" t="s">
        <v>91</v>
      </c>
      <c r="D55" s="31">
        <f t="shared" si="0"/>
        <v>5820</v>
      </c>
      <c r="E55" s="31">
        <f t="shared" si="1"/>
        <v>0</v>
      </c>
      <c r="F55" s="31">
        <v>0</v>
      </c>
      <c r="G55" s="31">
        <v>0</v>
      </c>
      <c r="H55" s="31">
        <f t="shared" si="2"/>
        <v>0</v>
      </c>
      <c r="I55" s="31">
        <v>0</v>
      </c>
      <c r="J55" s="31">
        <v>0</v>
      </c>
      <c r="K55" s="31">
        <f t="shared" si="3"/>
        <v>5820</v>
      </c>
      <c r="L55" s="31">
        <v>4351</v>
      </c>
      <c r="M55" s="31">
        <v>1469</v>
      </c>
      <c r="N55" s="31">
        <f t="shared" si="4"/>
        <v>5820</v>
      </c>
      <c r="O55" s="31">
        <f t="shared" si="5"/>
        <v>4351</v>
      </c>
      <c r="P55" s="31">
        <v>4351</v>
      </c>
      <c r="Q55" s="31">
        <v>0</v>
      </c>
      <c r="R55" s="31">
        <v>0</v>
      </c>
      <c r="S55" s="31">
        <v>0</v>
      </c>
      <c r="T55" s="31">
        <v>0</v>
      </c>
      <c r="U55" s="31">
        <f t="shared" si="6"/>
        <v>1469</v>
      </c>
      <c r="V55" s="31">
        <v>1469</v>
      </c>
      <c r="W55" s="31">
        <v>0</v>
      </c>
      <c r="X55" s="31">
        <v>0</v>
      </c>
      <c r="Y55" s="31">
        <v>0</v>
      </c>
      <c r="Z55" s="31">
        <v>0</v>
      </c>
      <c r="AA55" s="31">
        <f t="shared" si="7"/>
        <v>0</v>
      </c>
      <c r="AB55" s="31">
        <v>0</v>
      </c>
      <c r="AC55" s="31">
        <v>0</v>
      </c>
    </row>
    <row r="56" spans="1:29" ht="13.5">
      <c r="A56" s="54" t="s">
        <v>0</v>
      </c>
      <c r="B56" s="54" t="s">
        <v>92</v>
      </c>
      <c r="C56" s="55" t="s">
        <v>93</v>
      </c>
      <c r="D56" s="31">
        <f t="shared" si="0"/>
        <v>2136</v>
      </c>
      <c r="E56" s="31">
        <f t="shared" si="1"/>
        <v>0</v>
      </c>
      <c r="F56" s="31">
        <v>0</v>
      </c>
      <c r="G56" s="31">
        <v>0</v>
      </c>
      <c r="H56" s="31">
        <f t="shared" si="2"/>
        <v>0</v>
      </c>
      <c r="I56" s="31">
        <v>0</v>
      </c>
      <c r="J56" s="31">
        <v>0</v>
      </c>
      <c r="K56" s="31">
        <f t="shared" si="3"/>
        <v>2136</v>
      </c>
      <c r="L56" s="31">
        <v>767</v>
      </c>
      <c r="M56" s="31">
        <v>1369</v>
      </c>
      <c r="N56" s="31">
        <f t="shared" si="4"/>
        <v>2403</v>
      </c>
      <c r="O56" s="31">
        <f t="shared" si="5"/>
        <v>767</v>
      </c>
      <c r="P56" s="31">
        <v>767</v>
      </c>
      <c r="Q56" s="31">
        <v>0</v>
      </c>
      <c r="R56" s="31">
        <v>0</v>
      </c>
      <c r="S56" s="31">
        <v>0</v>
      </c>
      <c r="T56" s="31">
        <v>0</v>
      </c>
      <c r="U56" s="31">
        <f t="shared" si="6"/>
        <v>1369</v>
      </c>
      <c r="V56" s="31">
        <v>1369</v>
      </c>
      <c r="W56" s="31">
        <v>0</v>
      </c>
      <c r="X56" s="31">
        <v>0</v>
      </c>
      <c r="Y56" s="31">
        <v>0</v>
      </c>
      <c r="Z56" s="31">
        <v>0</v>
      </c>
      <c r="AA56" s="31">
        <f t="shared" si="7"/>
        <v>267</v>
      </c>
      <c r="AB56" s="31">
        <v>267</v>
      </c>
      <c r="AC56" s="31">
        <v>0</v>
      </c>
    </row>
    <row r="57" spans="1:29" ht="13.5">
      <c r="A57" s="54" t="s">
        <v>0</v>
      </c>
      <c r="B57" s="54" t="s">
        <v>94</v>
      </c>
      <c r="C57" s="55" t="s">
        <v>95</v>
      </c>
      <c r="D57" s="31">
        <f t="shared" si="0"/>
        <v>317</v>
      </c>
      <c r="E57" s="31">
        <f t="shared" si="1"/>
        <v>0</v>
      </c>
      <c r="F57" s="31">
        <v>0</v>
      </c>
      <c r="G57" s="31">
        <v>0</v>
      </c>
      <c r="H57" s="31">
        <f t="shared" si="2"/>
        <v>317</v>
      </c>
      <c r="I57" s="31">
        <v>239</v>
      </c>
      <c r="J57" s="31">
        <v>78</v>
      </c>
      <c r="K57" s="31">
        <f t="shared" si="3"/>
        <v>0</v>
      </c>
      <c r="L57" s="31">
        <v>0</v>
      </c>
      <c r="M57" s="31">
        <v>0</v>
      </c>
      <c r="N57" s="31">
        <f t="shared" si="4"/>
        <v>321</v>
      </c>
      <c r="O57" s="31">
        <f t="shared" si="5"/>
        <v>239</v>
      </c>
      <c r="P57" s="31">
        <v>239</v>
      </c>
      <c r="Q57" s="31">
        <v>0</v>
      </c>
      <c r="R57" s="31">
        <v>0</v>
      </c>
      <c r="S57" s="31">
        <v>0</v>
      </c>
      <c r="T57" s="31">
        <v>0</v>
      </c>
      <c r="U57" s="31">
        <f t="shared" si="6"/>
        <v>78</v>
      </c>
      <c r="V57" s="31">
        <v>78</v>
      </c>
      <c r="W57" s="31">
        <v>0</v>
      </c>
      <c r="X57" s="31">
        <v>0</v>
      </c>
      <c r="Y57" s="31">
        <v>0</v>
      </c>
      <c r="Z57" s="31">
        <v>0</v>
      </c>
      <c r="AA57" s="31">
        <f t="shared" si="7"/>
        <v>4</v>
      </c>
      <c r="AB57" s="31">
        <v>4</v>
      </c>
      <c r="AC57" s="31">
        <v>0</v>
      </c>
    </row>
    <row r="58" spans="1:29" ht="13.5">
      <c r="A58" s="54" t="s">
        <v>0</v>
      </c>
      <c r="B58" s="54" t="s">
        <v>96</v>
      </c>
      <c r="C58" s="55" t="s">
        <v>97</v>
      </c>
      <c r="D58" s="31">
        <f t="shared" si="0"/>
        <v>2181</v>
      </c>
      <c r="E58" s="31">
        <f t="shared" si="1"/>
        <v>0</v>
      </c>
      <c r="F58" s="31">
        <v>0</v>
      </c>
      <c r="G58" s="31">
        <v>0</v>
      </c>
      <c r="H58" s="31">
        <f t="shared" si="2"/>
        <v>1450</v>
      </c>
      <c r="I58" s="31">
        <v>1450</v>
      </c>
      <c r="J58" s="31">
        <v>0</v>
      </c>
      <c r="K58" s="31">
        <f t="shared" si="3"/>
        <v>731</v>
      </c>
      <c r="L58" s="31">
        <v>0</v>
      </c>
      <c r="M58" s="31">
        <v>731</v>
      </c>
      <c r="N58" s="31">
        <f t="shared" si="4"/>
        <v>2181</v>
      </c>
      <c r="O58" s="31">
        <f t="shared" si="5"/>
        <v>1450</v>
      </c>
      <c r="P58" s="31">
        <v>1450</v>
      </c>
      <c r="Q58" s="31">
        <v>0</v>
      </c>
      <c r="R58" s="31">
        <v>0</v>
      </c>
      <c r="S58" s="31">
        <v>0</v>
      </c>
      <c r="T58" s="31">
        <v>0</v>
      </c>
      <c r="U58" s="31">
        <f t="shared" si="6"/>
        <v>731</v>
      </c>
      <c r="V58" s="31">
        <v>731</v>
      </c>
      <c r="W58" s="31">
        <v>0</v>
      </c>
      <c r="X58" s="31">
        <v>0</v>
      </c>
      <c r="Y58" s="31">
        <v>0</v>
      </c>
      <c r="Z58" s="31">
        <v>0</v>
      </c>
      <c r="AA58" s="31">
        <f t="shared" si="7"/>
        <v>0</v>
      </c>
      <c r="AB58" s="31">
        <v>0</v>
      </c>
      <c r="AC58" s="31">
        <v>0</v>
      </c>
    </row>
    <row r="59" spans="1:29" ht="13.5">
      <c r="A59" s="54" t="s">
        <v>0</v>
      </c>
      <c r="B59" s="54" t="s">
        <v>98</v>
      </c>
      <c r="C59" s="55" t="s">
        <v>99</v>
      </c>
      <c r="D59" s="31">
        <f t="shared" si="0"/>
        <v>769</v>
      </c>
      <c r="E59" s="31">
        <f t="shared" si="1"/>
        <v>0</v>
      </c>
      <c r="F59" s="31">
        <v>0</v>
      </c>
      <c r="G59" s="31">
        <v>0</v>
      </c>
      <c r="H59" s="31">
        <f t="shared" si="2"/>
        <v>461</v>
      </c>
      <c r="I59" s="31">
        <v>461</v>
      </c>
      <c r="J59" s="31">
        <v>0</v>
      </c>
      <c r="K59" s="31">
        <f t="shared" si="3"/>
        <v>308</v>
      </c>
      <c r="L59" s="31">
        <v>0</v>
      </c>
      <c r="M59" s="31">
        <v>308</v>
      </c>
      <c r="N59" s="31">
        <f t="shared" si="4"/>
        <v>769</v>
      </c>
      <c r="O59" s="31">
        <f t="shared" si="5"/>
        <v>461</v>
      </c>
      <c r="P59" s="31">
        <v>461</v>
      </c>
      <c r="Q59" s="31">
        <v>0</v>
      </c>
      <c r="R59" s="31">
        <v>0</v>
      </c>
      <c r="S59" s="31">
        <v>0</v>
      </c>
      <c r="T59" s="31">
        <v>0</v>
      </c>
      <c r="U59" s="31">
        <f t="shared" si="6"/>
        <v>308</v>
      </c>
      <c r="V59" s="31">
        <v>308</v>
      </c>
      <c r="W59" s="31">
        <v>0</v>
      </c>
      <c r="X59" s="31">
        <v>0</v>
      </c>
      <c r="Y59" s="31">
        <v>0</v>
      </c>
      <c r="Z59" s="31">
        <v>0</v>
      </c>
      <c r="AA59" s="31">
        <f t="shared" si="7"/>
        <v>0</v>
      </c>
      <c r="AB59" s="31">
        <v>0</v>
      </c>
      <c r="AC59" s="31">
        <v>0</v>
      </c>
    </row>
    <row r="60" spans="1:29" ht="13.5">
      <c r="A60" s="54" t="s">
        <v>0</v>
      </c>
      <c r="B60" s="54" t="s">
        <v>100</v>
      </c>
      <c r="C60" s="55" t="s">
        <v>101</v>
      </c>
      <c r="D60" s="31">
        <f t="shared" si="0"/>
        <v>453</v>
      </c>
      <c r="E60" s="31">
        <f t="shared" si="1"/>
        <v>0</v>
      </c>
      <c r="F60" s="31">
        <v>0</v>
      </c>
      <c r="G60" s="31">
        <v>0</v>
      </c>
      <c r="H60" s="31">
        <f t="shared" si="2"/>
        <v>139</v>
      </c>
      <c r="I60" s="31">
        <v>139</v>
      </c>
      <c r="J60" s="31">
        <v>0</v>
      </c>
      <c r="K60" s="31">
        <f t="shared" si="3"/>
        <v>314</v>
      </c>
      <c r="L60" s="31">
        <v>0</v>
      </c>
      <c r="M60" s="31">
        <v>314</v>
      </c>
      <c r="N60" s="31">
        <f t="shared" si="4"/>
        <v>454</v>
      </c>
      <c r="O60" s="31">
        <f t="shared" si="5"/>
        <v>139</v>
      </c>
      <c r="P60" s="31">
        <v>139</v>
      </c>
      <c r="Q60" s="31">
        <v>0</v>
      </c>
      <c r="R60" s="31">
        <v>0</v>
      </c>
      <c r="S60" s="31">
        <v>0</v>
      </c>
      <c r="T60" s="31">
        <v>0</v>
      </c>
      <c r="U60" s="31">
        <f t="shared" si="6"/>
        <v>314</v>
      </c>
      <c r="V60" s="31">
        <v>314</v>
      </c>
      <c r="W60" s="31">
        <v>0</v>
      </c>
      <c r="X60" s="31">
        <v>0</v>
      </c>
      <c r="Y60" s="31">
        <v>0</v>
      </c>
      <c r="Z60" s="31">
        <v>0</v>
      </c>
      <c r="AA60" s="31">
        <f t="shared" si="7"/>
        <v>1</v>
      </c>
      <c r="AB60" s="31">
        <v>1</v>
      </c>
      <c r="AC60" s="31">
        <v>0</v>
      </c>
    </row>
    <row r="61" spans="1:29" ht="13.5">
      <c r="A61" s="54" t="s">
        <v>0</v>
      </c>
      <c r="B61" s="54" t="s">
        <v>102</v>
      </c>
      <c r="C61" s="55" t="s">
        <v>103</v>
      </c>
      <c r="D61" s="31">
        <f t="shared" si="0"/>
        <v>748</v>
      </c>
      <c r="E61" s="31">
        <f t="shared" si="1"/>
        <v>0</v>
      </c>
      <c r="F61" s="31">
        <v>0</v>
      </c>
      <c r="G61" s="31">
        <v>0</v>
      </c>
      <c r="H61" s="31">
        <f t="shared" si="2"/>
        <v>0</v>
      </c>
      <c r="I61" s="31">
        <v>0</v>
      </c>
      <c r="J61" s="31">
        <v>0</v>
      </c>
      <c r="K61" s="31">
        <f t="shared" si="3"/>
        <v>748</v>
      </c>
      <c r="L61" s="31">
        <v>465</v>
      </c>
      <c r="M61" s="31">
        <v>283</v>
      </c>
      <c r="N61" s="31">
        <f t="shared" si="4"/>
        <v>772</v>
      </c>
      <c r="O61" s="31">
        <f t="shared" si="5"/>
        <v>465</v>
      </c>
      <c r="P61" s="31">
        <v>465</v>
      </c>
      <c r="Q61" s="31">
        <v>0</v>
      </c>
      <c r="R61" s="31">
        <v>0</v>
      </c>
      <c r="S61" s="31">
        <v>0</v>
      </c>
      <c r="T61" s="31">
        <v>0</v>
      </c>
      <c r="U61" s="31">
        <f t="shared" si="6"/>
        <v>283</v>
      </c>
      <c r="V61" s="31">
        <v>283</v>
      </c>
      <c r="W61" s="31">
        <v>0</v>
      </c>
      <c r="X61" s="31">
        <v>0</v>
      </c>
      <c r="Y61" s="31">
        <v>0</v>
      </c>
      <c r="Z61" s="31">
        <v>0</v>
      </c>
      <c r="AA61" s="31">
        <f t="shared" si="7"/>
        <v>24</v>
      </c>
      <c r="AB61" s="31">
        <v>24</v>
      </c>
      <c r="AC61" s="31">
        <v>0</v>
      </c>
    </row>
    <row r="62" spans="1:29" ht="13.5">
      <c r="A62" s="54" t="s">
        <v>0</v>
      </c>
      <c r="B62" s="54" t="s">
        <v>104</v>
      </c>
      <c r="C62" s="55" t="s">
        <v>105</v>
      </c>
      <c r="D62" s="31">
        <f t="shared" si="0"/>
        <v>1555</v>
      </c>
      <c r="E62" s="31">
        <f t="shared" si="1"/>
        <v>0</v>
      </c>
      <c r="F62" s="31">
        <v>0</v>
      </c>
      <c r="G62" s="31">
        <v>0</v>
      </c>
      <c r="H62" s="31">
        <f t="shared" si="2"/>
        <v>0</v>
      </c>
      <c r="I62" s="31">
        <v>0</v>
      </c>
      <c r="J62" s="31">
        <v>0</v>
      </c>
      <c r="K62" s="31">
        <f t="shared" si="3"/>
        <v>1555</v>
      </c>
      <c r="L62" s="31">
        <v>540</v>
      </c>
      <c r="M62" s="31">
        <v>1015</v>
      </c>
      <c r="N62" s="31">
        <f t="shared" si="4"/>
        <v>1555</v>
      </c>
      <c r="O62" s="31">
        <f t="shared" si="5"/>
        <v>540</v>
      </c>
      <c r="P62" s="31">
        <v>540</v>
      </c>
      <c r="Q62" s="31">
        <v>0</v>
      </c>
      <c r="R62" s="31">
        <v>0</v>
      </c>
      <c r="S62" s="31">
        <v>0</v>
      </c>
      <c r="T62" s="31">
        <v>0</v>
      </c>
      <c r="U62" s="31">
        <f t="shared" si="6"/>
        <v>1015</v>
      </c>
      <c r="V62" s="31">
        <v>1015</v>
      </c>
      <c r="W62" s="31">
        <v>0</v>
      </c>
      <c r="X62" s="31">
        <v>0</v>
      </c>
      <c r="Y62" s="31">
        <v>0</v>
      </c>
      <c r="Z62" s="31">
        <v>0</v>
      </c>
      <c r="AA62" s="31">
        <f t="shared" si="7"/>
        <v>0</v>
      </c>
      <c r="AB62" s="31">
        <v>0</v>
      </c>
      <c r="AC62" s="31">
        <v>0</v>
      </c>
    </row>
    <row r="63" spans="1:29" ht="13.5">
      <c r="A63" s="54" t="s">
        <v>0</v>
      </c>
      <c r="B63" s="54" t="s">
        <v>106</v>
      </c>
      <c r="C63" s="55" t="s">
        <v>107</v>
      </c>
      <c r="D63" s="31">
        <f t="shared" si="0"/>
        <v>524</v>
      </c>
      <c r="E63" s="31">
        <f t="shared" si="1"/>
        <v>0</v>
      </c>
      <c r="F63" s="31">
        <v>0</v>
      </c>
      <c r="G63" s="31">
        <v>0</v>
      </c>
      <c r="H63" s="31">
        <f t="shared" si="2"/>
        <v>0</v>
      </c>
      <c r="I63" s="31">
        <v>0</v>
      </c>
      <c r="J63" s="31">
        <v>0</v>
      </c>
      <c r="K63" s="31">
        <f t="shared" si="3"/>
        <v>524</v>
      </c>
      <c r="L63" s="31">
        <v>179</v>
      </c>
      <c r="M63" s="31">
        <v>345</v>
      </c>
      <c r="N63" s="31">
        <f t="shared" si="4"/>
        <v>534</v>
      </c>
      <c r="O63" s="31">
        <f t="shared" si="5"/>
        <v>179</v>
      </c>
      <c r="P63" s="31">
        <v>179</v>
      </c>
      <c r="Q63" s="31">
        <v>0</v>
      </c>
      <c r="R63" s="31">
        <v>0</v>
      </c>
      <c r="S63" s="31">
        <v>0</v>
      </c>
      <c r="T63" s="31">
        <v>0</v>
      </c>
      <c r="U63" s="31">
        <f t="shared" si="6"/>
        <v>345</v>
      </c>
      <c r="V63" s="31">
        <v>345</v>
      </c>
      <c r="W63" s="31">
        <v>0</v>
      </c>
      <c r="X63" s="31">
        <v>0</v>
      </c>
      <c r="Y63" s="31">
        <v>0</v>
      </c>
      <c r="Z63" s="31">
        <v>0</v>
      </c>
      <c r="AA63" s="31">
        <f t="shared" si="7"/>
        <v>10</v>
      </c>
      <c r="AB63" s="31">
        <v>10</v>
      </c>
      <c r="AC63" s="31">
        <v>0</v>
      </c>
    </row>
    <row r="64" spans="1:29" ht="13.5">
      <c r="A64" s="54" t="s">
        <v>0</v>
      </c>
      <c r="B64" s="54" t="s">
        <v>108</v>
      </c>
      <c r="C64" s="55" t="s">
        <v>109</v>
      </c>
      <c r="D64" s="31">
        <f t="shared" si="0"/>
        <v>571</v>
      </c>
      <c r="E64" s="31">
        <f t="shared" si="1"/>
        <v>0</v>
      </c>
      <c r="F64" s="31">
        <v>0</v>
      </c>
      <c r="G64" s="31">
        <v>0</v>
      </c>
      <c r="H64" s="31">
        <f t="shared" si="2"/>
        <v>0</v>
      </c>
      <c r="I64" s="31">
        <v>0</v>
      </c>
      <c r="J64" s="31">
        <v>0</v>
      </c>
      <c r="K64" s="31">
        <f t="shared" si="3"/>
        <v>571</v>
      </c>
      <c r="L64" s="31">
        <v>468</v>
      </c>
      <c r="M64" s="31">
        <v>103</v>
      </c>
      <c r="N64" s="31">
        <f t="shared" si="4"/>
        <v>608</v>
      </c>
      <c r="O64" s="31">
        <f t="shared" si="5"/>
        <v>468</v>
      </c>
      <c r="P64" s="31">
        <v>468</v>
      </c>
      <c r="Q64" s="31">
        <v>0</v>
      </c>
      <c r="R64" s="31">
        <v>0</v>
      </c>
      <c r="S64" s="31">
        <v>0</v>
      </c>
      <c r="T64" s="31">
        <v>0</v>
      </c>
      <c r="U64" s="31">
        <f t="shared" si="6"/>
        <v>103</v>
      </c>
      <c r="V64" s="31">
        <v>103</v>
      </c>
      <c r="W64" s="31">
        <v>0</v>
      </c>
      <c r="X64" s="31">
        <v>0</v>
      </c>
      <c r="Y64" s="31">
        <v>0</v>
      </c>
      <c r="Z64" s="31">
        <v>0</v>
      </c>
      <c r="AA64" s="31">
        <f t="shared" si="7"/>
        <v>37</v>
      </c>
      <c r="AB64" s="31">
        <v>37</v>
      </c>
      <c r="AC64" s="31">
        <v>0</v>
      </c>
    </row>
    <row r="65" spans="1:29" ht="13.5">
      <c r="A65" s="54" t="s">
        <v>0</v>
      </c>
      <c r="B65" s="54" t="s">
        <v>110</v>
      </c>
      <c r="C65" s="55" t="s">
        <v>111</v>
      </c>
      <c r="D65" s="31">
        <f t="shared" si="0"/>
        <v>997</v>
      </c>
      <c r="E65" s="31">
        <f t="shared" si="1"/>
        <v>0</v>
      </c>
      <c r="F65" s="31">
        <v>0</v>
      </c>
      <c r="G65" s="31">
        <v>0</v>
      </c>
      <c r="H65" s="31">
        <f t="shared" si="2"/>
        <v>997</v>
      </c>
      <c r="I65" s="31">
        <v>574</v>
      </c>
      <c r="J65" s="31">
        <v>423</v>
      </c>
      <c r="K65" s="31">
        <f t="shared" si="3"/>
        <v>0</v>
      </c>
      <c r="L65" s="31">
        <v>0</v>
      </c>
      <c r="M65" s="31">
        <v>0</v>
      </c>
      <c r="N65" s="31">
        <f t="shared" si="4"/>
        <v>1045</v>
      </c>
      <c r="O65" s="31">
        <f t="shared" si="5"/>
        <v>574</v>
      </c>
      <c r="P65" s="31">
        <v>574</v>
      </c>
      <c r="Q65" s="31">
        <v>0</v>
      </c>
      <c r="R65" s="31">
        <v>0</v>
      </c>
      <c r="S65" s="31">
        <v>0</v>
      </c>
      <c r="T65" s="31">
        <v>0</v>
      </c>
      <c r="U65" s="31">
        <f t="shared" si="6"/>
        <v>423</v>
      </c>
      <c r="V65" s="31">
        <v>423</v>
      </c>
      <c r="W65" s="31">
        <v>0</v>
      </c>
      <c r="X65" s="31">
        <v>0</v>
      </c>
      <c r="Y65" s="31">
        <v>0</v>
      </c>
      <c r="Z65" s="31">
        <v>0</v>
      </c>
      <c r="AA65" s="31">
        <f t="shared" si="7"/>
        <v>48</v>
      </c>
      <c r="AB65" s="31">
        <v>48</v>
      </c>
      <c r="AC65" s="31">
        <v>0</v>
      </c>
    </row>
    <row r="66" spans="1:29" ht="13.5">
      <c r="A66" s="54" t="s">
        <v>0</v>
      </c>
      <c r="B66" s="54" t="s">
        <v>112</v>
      </c>
      <c r="C66" s="55" t="s">
        <v>113</v>
      </c>
      <c r="D66" s="31">
        <f t="shared" si="0"/>
        <v>1418</v>
      </c>
      <c r="E66" s="31">
        <f t="shared" si="1"/>
        <v>0</v>
      </c>
      <c r="F66" s="31">
        <v>0</v>
      </c>
      <c r="G66" s="31">
        <v>0</v>
      </c>
      <c r="H66" s="31">
        <f t="shared" si="2"/>
        <v>0</v>
      </c>
      <c r="I66" s="31">
        <v>0</v>
      </c>
      <c r="J66" s="31">
        <v>0</v>
      </c>
      <c r="K66" s="31">
        <f t="shared" si="3"/>
        <v>1418</v>
      </c>
      <c r="L66" s="31">
        <v>681</v>
      </c>
      <c r="M66" s="31">
        <v>737</v>
      </c>
      <c r="N66" s="31">
        <f t="shared" si="4"/>
        <v>1418</v>
      </c>
      <c r="O66" s="31">
        <f t="shared" si="5"/>
        <v>681</v>
      </c>
      <c r="P66" s="31">
        <v>681</v>
      </c>
      <c r="Q66" s="31">
        <v>0</v>
      </c>
      <c r="R66" s="31">
        <v>0</v>
      </c>
      <c r="S66" s="31">
        <v>0</v>
      </c>
      <c r="T66" s="31">
        <v>0</v>
      </c>
      <c r="U66" s="31">
        <f t="shared" si="6"/>
        <v>737</v>
      </c>
      <c r="V66" s="31">
        <v>737</v>
      </c>
      <c r="W66" s="31">
        <v>0</v>
      </c>
      <c r="X66" s="31">
        <v>0</v>
      </c>
      <c r="Y66" s="31">
        <v>0</v>
      </c>
      <c r="Z66" s="31">
        <v>0</v>
      </c>
      <c r="AA66" s="31">
        <f t="shared" si="7"/>
        <v>0</v>
      </c>
      <c r="AB66" s="31">
        <v>0</v>
      </c>
      <c r="AC66" s="31">
        <v>0</v>
      </c>
    </row>
    <row r="67" spans="1:29" ht="13.5">
      <c r="A67" s="54" t="s">
        <v>0</v>
      </c>
      <c r="B67" s="54" t="s">
        <v>114</v>
      </c>
      <c r="C67" s="55" t="s">
        <v>115</v>
      </c>
      <c r="D67" s="31">
        <f t="shared" si="0"/>
        <v>1352</v>
      </c>
      <c r="E67" s="31">
        <f t="shared" si="1"/>
        <v>0</v>
      </c>
      <c r="F67" s="31">
        <v>0</v>
      </c>
      <c r="G67" s="31">
        <v>0</v>
      </c>
      <c r="H67" s="31">
        <f t="shared" si="2"/>
        <v>0</v>
      </c>
      <c r="I67" s="31">
        <v>0</v>
      </c>
      <c r="J67" s="31">
        <v>0</v>
      </c>
      <c r="K67" s="31">
        <f t="shared" si="3"/>
        <v>1352</v>
      </c>
      <c r="L67" s="31">
        <v>611</v>
      </c>
      <c r="M67" s="31">
        <v>741</v>
      </c>
      <c r="N67" s="31">
        <f t="shared" si="4"/>
        <v>1365</v>
      </c>
      <c r="O67" s="31">
        <f t="shared" si="5"/>
        <v>611</v>
      </c>
      <c r="P67" s="31">
        <v>611</v>
      </c>
      <c r="Q67" s="31">
        <v>0</v>
      </c>
      <c r="R67" s="31">
        <v>0</v>
      </c>
      <c r="S67" s="31">
        <v>0</v>
      </c>
      <c r="T67" s="31">
        <v>0</v>
      </c>
      <c r="U67" s="31">
        <f t="shared" si="6"/>
        <v>741</v>
      </c>
      <c r="V67" s="31">
        <v>741</v>
      </c>
      <c r="W67" s="31">
        <v>0</v>
      </c>
      <c r="X67" s="31">
        <v>0</v>
      </c>
      <c r="Y67" s="31">
        <v>0</v>
      </c>
      <c r="Z67" s="31">
        <v>0</v>
      </c>
      <c r="AA67" s="31">
        <f t="shared" si="7"/>
        <v>13</v>
      </c>
      <c r="AB67" s="31">
        <v>13</v>
      </c>
      <c r="AC67" s="31">
        <v>0</v>
      </c>
    </row>
    <row r="68" spans="1:29" ht="13.5">
      <c r="A68" s="54" t="s">
        <v>0</v>
      </c>
      <c r="B68" s="54" t="s">
        <v>116</v>
      </c>
      <c r="C68" s="55" t="s">
        <v>117</v>
      </c>
      <c r="D68" s="31">
        <f t="shared" si="0"/>
        <v>713</v>
      </c>
      <c r="E68" s="31">
        <f t="shared" si="1"/>
        <v>0</v>
      </c>
      <c r="F68" s="31">
        <v>0</v>
      </c>
      <c r="G68" s="31">
        <v>0</v>
      </c>
      <c r="H68" s="31">
        <f t="shared" si="2"/>
        <v>713</v>
      </c>
      <c r="I68" s="31">
        <v>693</v>
      </c>
      <c r="J68" s="31">
        <v>20</v>
      </c>
      <c r="K68" s="31">
        <f t="shared" si="3"/>
        <v>0</v>
      </c>
      <c r="L68" s="31">
        <v>0</v>
      </c>
      <c r="M68" s="31">
        <v>0</v>
      </c>
      <c r="N68" s="31">
        <f t="shared" si="4"/>
        <v>967</v>
      </c>
      <c r="O68" s="31">
        <f t="shared" si="5"/>
        <v>693</v>
      </c>
      <c r="P68" s="31">
        <v>693</v>
      </c>
      <c r="Q68" s="31">
        <v>0</v>
      </c>
      <c r="R68" s="31">
        <v>0</v>
      </c>
      <c r="S68" s="31">
        <v>0</v>
      </c>
      <c r="T68" s="31">
        <v>0</v>
      </c>
      <c r="U68" s="31">
        <f t="shared" si="6"/>
        <v>20</v>
      </c>
      <c r="V68" s="31">
        <v>20</v>
      </c>
      <c r="W68" s="31">
        <v>0</v>
      </c>
      <c r="X68" s="31">
        <v>0</v>
      </c>
      <c r="Y68" s="31">
        <v>0</v>
      </c>
      <c r="Z68" s="31">
        <v>0</v>
      </c>
      <c r="AA68" s="31">
        <f t="shared" si="7"/>
        <v>254</v>
      </c>
      <c r="AB68" s="31">
        <v>254</v>
      </c>
      <c r="AC68" s="31">
        <v>0</v>
      </c>
    </row>
    <row r="69" spans="1:29" ht="13.5">
      <c r="A69" s="54" t="s">
        <v>0</v>
      </c>
      <c r="B69" s="54" t="s">
        <v>118</v>
      </c>
      <c r="C69" s="55" t="s">
        <v>119</v>
      </c>
      <c r="D69" s="31">
        <f t="shared" si="0"/>
        <v>397</v>
      </c>
      <c r="E69" s="31">
        <f t="shared" si="1"/>
        <v>0</v>
      </c>
      <c r="F69" s="31">
        <v>0</v>
      </c>
      <c r="G69" s="31">
        <v>0</v>
      </c>
      <c r="H69" s="31">
        <f t="shared" si="2"/>
        <v>0</v>
      </c>
      <c r="I69" s="31">
        <v>0</v>
      </c>
      <c r="J69" s="31">
        <v>0</v>
      </c>
      <c r="K69" s="31">
        <f t="shared" si="3"/>
        <v>397</v>
      </c>
      <c r="L69" s="31">
        <v>271</v>
      </c>
      <c r="M69" s="31">
        <v>126</v>
      </c>
      <c r="N69" s="31">
        <f t="shared" si="4"/>
        <v>413</v>
      </c>
      <c r="O69" s="31">
        <f t="shared" si="5"/>
        <v>271</v>
      </c>
      <c r="P69" s="31">
        <v>271</v>
      </c>
      <c r="Q69" s="31">
        <v>0</v>
      </c>
      <c r="R69" s="31">
        <v>0</v>
      </c>
      <c r="S69" s="31">
        <v>0</v>
      </c>
      <c r="T69" s="31">
        <v>0</v>
      </c>
      <c r="U69" s="31">
        <f t="shared" si="6"/>
        <v>126</v>
      </c>
      <c r="V69" s="31">
        <v>126</v>
      </c>
      <c r="W69" s="31">
        <v>0</v>
      </c>
      <c r="X69" s="31">
        <v>0</v>
      </c>
      <c r="Y69" s="31">
        <v>0</v>
      </c>
      <c r="Z69" s="31">
        <v>0</v>
      </c>
      <c r="AA69" s="31">
        <f t="shared" si="7"/>
        <v>16</v>
      </c>
      <c r="AB69" s="31">
        <v>16</v>
      </c>
      <c r="AC69" s="31">
        <v>0</v>
      </c>
    </row>
    <row r="70" spans="1:29" ht="13.5">
      <c r="A70" s="54" t="s">
        <v>0</v>
      </c>
      <c r="B70" s="54" t="s">
        <v>120</v>
      </c>
      <c r="C70" s="55" t="s">
        <v>121</v>
      </c>
      <c r="D70" s="31">
        <f t="shared" si="0"/>
        <v>573</v>
      </c>
      <c r="E70" s="31">
        <f t="shared" si="1"/>
        <v>0</v>
      </c>
      <c r="F70" s="31">
        <v>0</v>
      </c>
      <c r="G70" s="31">
        <v>0</v>
      </c>
      <c r="H70" s="31">
        <f t="shared" si="2"/>
        <v>0</v>
      </c>
      <c r="I70" s="31">
        <v>0</v>
      </c>
      <c r="J70" s="31">
        <v>0</v>
      </c>
      <c r="K70" s="31">
        <f t="shared" si="3"/>
        <v>573</v>
      </c>
      <c r="L70" s="31">
        <v>493</v>
      </c>
      <c r="M70" s="31">
        <v>80</v>
      </c>
      <c r="N70" s="31">
        <f t="shared" si="4"/>
        <v>618</v>
      </c>
      <c r="O70" s="31">
        <f t="shared" si="5"/>
        <v>493</v>
      </c>
      <c r="P70" s="31">
        <v>493</v>
      </c>
      <c r="Q70" s="31">
        <v>0</v>
      </c>
      <c r="R70" s="31">
        <v>0</v>
      </c>
      <c r="S70" s="31">
        <v>0</v>
      </c>
      <c r="T70" s="31">
        <v>0</v>
      </c>
      <c r="U70" s="31">
        <f t="shared" si="6"/>
        <v>80</v>
      </c>
      <c r="V70" s="31">
        <v>80</v>
      </c>
      <c r="W70" s="31">
        <v>0</v>
      </c>
      <c r="X70" s="31">
        <v>0</v>
      </c>
      <c r="Y70" s="31">
        <v>0</v>
      </c>
      <c r="Z70" s="31">
        <v>0</v>
      </c>
      <c r="AA70" s="31">
        <f t="shared" si="7"/>
        <v>45</v>
      </c>
      <c r="AB70" s="31">
        <v>45</v>
      </c>
      <c r="AC70" s="31">
        <v>0</v>
      </c>
    </row>
    <row r="71" spans="1:29" ht="13.5">
      <c r="A71" s="54" t="s">
        <v>0</v>
      </c>
      <c r="B71" s="54" t="s">
        <v>122</v>
      </c>
      <c r="C71" s="55" t="s">
        <v>123</v>
      </c>
      <c r="D71" s="31">
        <f aca="true" t="shared" si="8" ref="D71:D117">E71+H71+K71</f>
        <v>3761</v>
      </c>
      <c r="E71" s="31">
        <f aca="true" t="shared" si="9" ref="E71:E117">F71+G71</f>
        <v>0</v>
      </c>
      <c r="F71" s="31">
        <v>0</v>
      </c>
      <c r="G71" s="31">
        <v>0</v>
      </c>
      <c r="H71" s="31">
        <f aca="true" t="shared" si="10" ref="H71:H117">I71+J71</f>
        <v>3761</v>
      </c>
      <c r="I71" s="31">
        <v>2843</v>
      </c>
      <c r="J71" s="31">
        <v>918</v>
      </c>
      <c r="K71" s="31">
        <f aca="true" t="shared" si="11" ref="K71:K117">L71+M71</f>
        <v>0</v>
      </c>
      <c r="L71" s="31">
        <v>0</v>
      </c>
      <c r="M71" s="31">
        <v>0</v>
      </c>
      <c r="N71" s="31">
        <f aca="true" t="shared" si="12" ref="N71:N117">O71+U71+AA71</f>
        <v>3773</v>
      </c>
      <c r="O71" s="31">
        <f aca="true" t="shared" si="13" ref="O71:O117">SUM(P71:T71)</f>
        <v>2843</v>
      </c>
      <c r="P71" s="31">
        <v>2843</v>
      </c>
      <c r="Q71" s="31">
        <v>0</v>
      </c>
      <c r="R71" s="31">
        <v>0</v>
      </c>
      <c r="S71" s="31">
        <v>0</v>
      </c>
      <c r="T71" s="31">
        <v>0</v>
      </c>
      <c r="U71" s="31">
        <f aca="true" t="shared" si="14" ref="U71:U117">SUM(V71:Z71)</f>
        <v>918</v>
      </c>
      <c r="V71" s="31">
        <v>918</v>
      </c>
      <c r="W71" s="31">
        <v>0</v>
      </c>
      <c r="X71" s="31">
        <v>0</v>
      </c>
      <c r="Y71" s="31">
        <v>0</v>
      </c>
      <c r="Z71" s="31">
        <v>0</v>
      </c>
      <c r="AA71" s="31">
        <f aca="true" t="shared" si="15" ref="AA71:AA117">AB71+AC71</f>
        <v>12</v>
      </c>
      <c r="AB71" s="31">
        <v>12</v>
      </c>
      <c r="AC71" s="31">
        <v>0</v>
      </c>
    </row>
    <row r="72" spans="1:29" ht="13.5">
      <c r="A72" s="54" t="s">
        <v>0</v>
      </c>
      <c r="B72" s="54" t="s">
        <v>124</v>
      </c>
      <c r="C72" s="55" t="s">
        <v>125</v>
      </c>
      <c r="D72" s="31">
        <f t="shared" si="8"/>
        <v>4954</v>
      </c>
      <c r="E72" s="31">
        <f t="shared" si="9"/>
        <v>4954</v>
      </c>
      <c r="F72" s="31">
        <v>3982</v>
      </c>
      <c r="G72" s="31">
        <v>972</v>
      </c>
      <c r="H72" s="31">
        <f t="shared" si="10"/>
        <v>0</v>
      </c>
      <c r="I72" s="31">
        <v>0</v>
      </c>
      <c r="J72" s="31">
        <v>0</v>
      </c>
      <c r="K72" s="31">
        <f t="shared" si="11"/>
        <v>0</v>
      </c>
      <c r="L72" s="31">
        <v>0</v>
      </c>
      <c r="M72" s="31">
        <v>0</v>
      </c>
      <c r="N72" s="31">
        <f t="shared" si="12"/>
        <v>4965</v>
      </c>
      <c r="O72" s="31">
        <f t="shared" si="13"/>
        <v>3982</v>
      </c>
      <c r="P72" s="31">
        <v>3982</v>
      </c>
      <c r="Q72" s="31">
        <v>0</v>
      </c>
      <c r="R72" s="31">
        <v>0</v>
      </c>
      <c r="S72" s="31">
        <v>0</v>
      </c>
      <c r="T72" s="31">
        <v>0</v>
      </c>
      <c r="U72" s="31">
        <f t="shared" si="14"/>
        <v>972</v>
      </c>
      <c r="V72" s="31">
        <v>972</v>
      </c>
      <c r="W72" s="31">
        <v>0</v>
      </c>
      <c r="X72" s="31">
        <v>0</v>
      </c>
      <c r="Y72" s="31">
        <v>0</v>
      </c>
      <c r="Z72" s="31">
        <v>0</v>
      </c>
      <c r="AA72" s="31">
        <f t="shared" si="15"/>
        <v>11</v>
      </c>
      <c r="AB72" s="31">
        <v>11</v>
      </c>
      <c r="AC72" s="31">
        <v>0</v>
      </c>
    </row>
    <row r="73" spans="1:29" ht="13.5">
      <c r="A73" s="54" t="s">
        <v>0</v>
      </c>
      <c r="B73" s="54" t="s">
        <v>126</v>
      </c>
      <c r="C73" s="55" t="s">
        <v>127</v>
      </c>
      <c r="D73" s="31">
        <f t="shared" si="8"/>
        <v>2960</v>
      </c>
      <c r="E73" s="31">
        <f t="shared" si="9"/>
        <v>0</v>
      </c>
      <c r="F73" s="31">
        <v>0</v>
      </c>
      <c r="G73" s="31">
        <v>0</v>
      </c>
      <c r="H73" s="31">
        <f t="shared" si="10"/>
        <v>2960</v>
      </c>
      <c r="I73" s="31">
        <v>1613</v>
      </c>
      <c r="J73" s="31">
        <v>1347</v>
      </c>
      <c r="K73" s="31">
        <f t="shared" si="11"/>
        <v>0</v>
      </c>
      <c r="L73" s="31">
        <v>0</v>
      </c>
      <c r="M73" s="31">
        <v>0</v>
      </c>
      <c r="N73" s="31">
        <f t="shared" si="12"/>
        <v>2967</v>
      </c>
      <c r="O73" s="31">
        <f t="shared" si="13"/>
        <v>1613</v>
      </c>
      <c r="P73" s="31">
        <v>1613</v>
      </c>
      <c r="Q73" s="31">
        <v>0</v>
      </c>
      <c r="R73" s="31">
        <v>0</v>
      </c>
      <c r="S73" s="31">
        <v>0</v>
      </c>
      <c r="T73" s="31">
        <v>0</v>
      </c>
      <c r="U73" s="31">
        <f t="shared" si="14"/>
        <v>1347</v>
      </c>
      <c r="V73" s="31">
        <v>1347</v>
      </c>
      <c r="W73" s="31">
        <v>0</v>
      </c>
      <c r="X73" s="31">
        <v>0</v>
      </c>
      <c r="Y73" s="31">
        <v>0</v>
      </c>
      <c r="Z73" s="31">
        <v>0</v>
      </c>
      <c r="AA73" s="31">
        <f t="shared" si="15"/>
        <v>7</v>
      </c>
      <c r="AB73" s="31">
        <v>7</v>
      </c>
      <c r="AC73" s="31">
        <v>0</v>
      </c>
    </row>
    <row r="74" spans="1:29" ht="13.5">
      <c r="A74" s="54" t="s">
        <v>0</v>
      </c>
      <c r="B74" s="54" t="s">
        <v>128</v>
      </c>
      <c r="C74" s="55" t="s">
        <v>129</v>
      </c>
      <c r="D74" s="31">
        <f t="shared" si="8"/>
        <v>1708</v>
      </c>
      <c r="E74" s="31">
        <f t="shared" si="9"/>
        <v>0</v>
      </c>
      <c r="F74" s="31">
        <v>0</v>
      </c>
      <c r="G74" s="31">
        <v>0</v>
      </c>
      <c r="H74" s="31">
        <f t="shared" si="10"/>
        <v>1708</v>
      </c>
      <c r="I74" s="31">
        <v>1368</v>
      </c>
      <c r="J74" s="31">
        <v>340</v>
      </c>
      <c r="K74" s="31">
        <f t="shared" si="11"/>
        <v>0</v>
      </c>
      <c r="L74" s="31">
        <v>0</v>
      </c>
      <c r="M74" s="31">
        <v>0</v>
      </c>
      <c r="N74" s="31">
        <f t="shared" si="12"/>
        <v>1708</v>
      </c>
      <c r="O74" s="31">
        <f t="shared" si="13"/>
        <v>1368</v>
      </c>
      <c r="P74" s="31">
        <v>1368</v>
      </c>
      <c r="Q74" s="31">
        <v>0</v>
      </c>
      <c r="R74" s="31">
        <v>0</v>
      </c>
      <c r="S74" s="31">
        <v>0</v>
      </c>
      <c r="T74" s="31">
        <v>0</v>
      </c>
      <c r="U74" s="31">
        <f t="shared" si="14"/>
        <v>340</v>
      </c>
      <c r="V74" s="31">
        <v>340</v>
      </c>
      <c r="W74" s="31">
        <v>0</v>
      </c>
      <c r="X74" s="31">
        <v>0</v>
      </c>
      <c r="Y74" s="31">
        <v>0</v>
      </c>
      <c r="Z74" s="31">
        <v>0</v>
      </c>
      <c r="AA74" s="31">
        <f t="shared" si="15"/>
        <v>0</v>
      </c>
      <c r="AB74" s="31">
        <v>0</v>
      </c>
      <c r="AC74" s="31">
        <v>0</v>
      </c>
    </row>
    <row r="75" spans="1:29" ht="13.5">
      <c r="A75" s="54" t="s">
        <v>0</v>
      </c>
      <c r="B75" s="54" t="s">
        <v>130</v>
      </c>
      <c r="C75" s="55" t="s">
        <v>131</v>
      </c>
      <c r="D75" s="31">
        <f t="shared" si="8"/>
        <v>1719</v>
      </c>
      <c r="E75" s="31">
        <f t="shared" si="9"/>
        <v>0</v>
      </c>
      <c r="F75" s="31">
        <v>0</v>
      </c>
      <c r="G75" s="31">
        <v>0</v>
      </c>
      <c r="H75" s="31">
        <f t="shared" si="10"/>
        <v>1719</v>
      </c>
      <c r="I75" s="31">
        <v>1300</v>
      </c>
      <c r="J75" s="31">
        <v>419</v>
      </c>
      <c r="K75" s="31">
        <f t="shared" si="11"/>
        <v>0</v>
      </c>
      <c r="L75" s="31">
        <v>0</v>
      </c>
      <c r="M75" s="31">
        <v>0</v>
      </c>
      <c r="N75" s="31">
        <f t="shared" si="12"/>
        <v>1719</v>
      </c>
      <c r="O75" s="31">
        <f t="shared" si="13"/>
        <v>1300</v>
      </c>
      <c r="P75" s="31">
        <v>1300</v>
      </c>
      <c r="Q75" s="31">
        <v>0</v>
      </c>
      <c r="R75" s="31">
        <v>0</v>
      </c>
      <c r="S75" s="31">
        <v>0</v>
      </c>
      <c r="T75" s="31">
        <v>0</v>
      </c>
      <c r="U75" s="31">
        <f t="shared" si="14"/>
        <v>419</v>
      </c>
      <c r="V75" s="31">
        <v>419</v>
      </c>
      <c r="W75" s="31">
        <v>0</v>
      </c>
      <c r="X75" s="31">
        <v>0</v>
      </c>
      <c r="Y75" s="31">
        <v>0</v>
      </c>
      <c r="Z75" s="31">
        <v>0</v>
      </c>
      <c r="AA75" s="31">
        <f t="shared" si="15"/>
        <v>0</v>
      </c>
      <c r="AB75" s="31">
        <v>0</v>
      </c>
      <c r="AC75" s="31">
        <v>0</v>
      </c>
    </row>
    <row r="76" spans="1:29" ht="13.5">
      <c r="A76" s="54" t="s">
        <v>0</v>
      </c>
      <c r="B76" s="54" t="s">
        <v>132</v>
      </c>
      <c r="C76" s="55" t="s">
        <v>133</v>
      </c>
      <c r="D76" s="31">
        <f t="shared" si="8"/>
        <v>1572</v>
      </c>
      <c r="E76" s="31">
        <f t="shared" si="9"/>
        <v>0</v>
      </c>
      <c r="F76" s="31">
        <v>0</v>
      </c>
      <c r="G76" s="31">
        <v>0</v>
      </c>
      <c r="H76" s="31">
        <f t="shared" si="10"/>
        <v>1572</v>
      </c>
      <c r="I76" s="31">
        <v>664</v>
      </c>
      <c r="J76" s="31">
        <v>908</v>
      </c>
      <c r="K76" s="31">
        <f t="shared" si="11"/>
        <v>0</v>
      </c>
      <c r="L76" s="31">
        <v>0</v>
      </c>
      <c r="M76" s="31">
        <v>0</v>
      </c>
      <c r="N76" s="31">
        <f t="shared" si="12"/>
        <v>1575</v>
      </c>
      <c r="O76" s="31">
        <f t="shared" si="13"/>
        <v>664</v>
      </c>
      <c r="P76" s="31">
        <v>664</v>
      </c>
      <c r="Q76" s="31">
        <v>0</v>
      </c>
      <c r="R76" s="31">
        <v>0</v>
      </c>
      <c r="S76" s="31">
        <v>0</v>
      </c>
      <c r="T76" s="31">
        <v>0</v>
      </c>
      <c r="U76" s="31">
        <f t="shared" si="14"/>
        <v>908</v>
      </c>
      <c r="V76" s="31">
        <v>908</v>
      </c>
      <c r="W76" s="31">
        <v>0</v>
      </c>
      <c r="X76" s="31">
        <v>0</v>
      </c>
      <c r="Y76" s="31">
        <v>0</v>
      </c>
      <c r="Z76" s="31">
        <v>0</v>
      </c>
      <c r="AA76" s="31">
        <f t="shared" si="15"/>
        <v>3</v>
      </c>
      <c r="AB76" s="31">
        <v>3</v>
      </c>
      <c r="AC76" s="31">
        <v>0</v>
      </c>
    </row>
    <row r="77" spans="1:29" ht="13.5">
      <c r="A77" s="54" t="s">
        <v>0</v>
      </c>
      <c r="B77" s="54" t="s">
        <v>134</v>
      </c>
      <c r="C77" s="55" t="s">
        <v>135</v>
      </c>
      <c r="D77" s="31">
        <f t="shared" si="8"/>
        <v>1665</v>
      </c>
      <c r="E77" s="31">
        <f t="shared" si="9"/>
        <v>1665</v>
      </c>
      <c r="F77" s="31">
        <v>995</v>
      </c>
      <c r="G77" s="31">
        <v>670</v>
      </c>
      <c r="H77" s="31">
        <f t="shared" si="10"/>
        <v>0</v>
      </c>
      <c r="I77" s="31">
        <v>0</v>
      </c>
      <c r="J77" s="31">
        <v>0</v>
      </c>
      <c r="K77" s="31">
        <f t="shared" si="11"/>
        <v>0</v>
      </c>
      <c r="L77" s="31">
        <v>0</v>
      </c>
      <c r="M77" s="31">
        <v>0</v>
      </c>
      <c r="N77" s="31">
        <f t="shared" si="12"/>
        <v>1665</v>
      </c>
      <c r="O77" s="31">
        <f t="shared" si="13"/>
        <v>995</v>
      </c>
      <c r="P77" s="31">
        <v>995</v>
      </c>
      <c r="Q77" s="31">
        <v>0</v>
      </c>
      <c r="R77" s="31">
        <v>0</v>
      </c>
      <c r="S77" s="31">
        <v>0</v>
      </c>
      <c r="T77" s="31">
        <v>0</v>
      </c>
      <c r="U77" s="31">
        <f t="shared" si="14"/>
        <v>670</v>
      </c>
      <c r="V77" s="31">
        <v>670</v>
      </c>
      <c r="W77" s="31">
        <v>0</v>
      </c>
      <c r="X77" s="31">
        <v>0</v>
      </c>
      <c r="Y77" s="31">
        <v>0</v>
      </c>
      <c r="Z77" s="31">
        <v>0</v>
      </c>
      <c r="AA77" s="31">
        <f t="shared" si="15"/>
        <v>0</v>
      </c>
      <c r="AB77" s="31">
        <v>0</v>
      </c>
      <c r="AC77" s="31">
        <v>0</v>
      </c>
    </row>
    <row r="78" spans="1:29" ht="13.5">
      <c r="A78" s="54" t="s">
        <v>0</v>
      </c>
      <c r="B78" s="54" t="s">
        <v>136</v>
      </c>
      <c r="C78" s="55" t="s">
        <v>137</v>
      </c>
      <c r="D78" s="31">
        <f t="shared" si="8"/>
        <v>1088</v>
      </c>
      <c r="E78" s="31">
        <f t="shared" si="9"/>
        <v>1088</v>
      </c>
      <c r="F78" s="31">
        <v>722</v>
      </c>
      <c r="G78" s="31">
        <v>366</v>
      </c>
      <c r="H78" s="31">
        <f t="shared" si="10"/>
        <v>0</v>
      </c>
      <c r="I78" s="31">
        <v>0</v>
      </c>
      <c r="J78" s="31">
        <v>0</v>
      </c>
      <c r="K78" s="31">
        <f t="shared" si="11"/>
        <v>0</v>
      </c>
      <c r="L78" s="31">
        <v>0</v>
      </c>
      <c r="M78" s="31">
        <v>0</v>
      </c>
      <c r="N78" s="31">
        <f t="shared" si="12"/>
        <v>1088</v>
      </c>
      <c r="O78" s="31">
        <f t="shared" si="13"/>
        <v>722</v>
      </c>
      <c r="P78" s="31">
        <v>722</v>
      </c>
      <c r="Q78" s="31">
        <v>0</v>
      </c>
      <c r="R78" s="31">
        <v>0</v>
      </c>
      <c r="S78" s="31">
        <v>0</v>
      </c>
      <c r="T78" s="31">
        <v>0</v>
      </c>
      <c r="U78" s="31">
        <f t="shared" si="14"/>
        <v>366</v>
      </c>
      <c r="V78" s="31">
        <v>366</v>
      </c>
      <c r="W78" s="31">
        <v>0</v>
      </c>
      <c r="X78" s="31">
        <v>0</v>
      </c>
      <c r="Y78" s="31">
        <v>0</v>
      </c>
      <c r="Z78" s="31">
        <v>0</v>
      </c>
      <c r="AA78" s="31">
        <f t="shared" si="15"/>
        <v>0</v>
      </c>
      <c r="AB78" s="31">
        <v>0</v>
      </c>
      <c r="AC78" s="31">
        <v>0</v>
      </c>
    </row>
    <row r="79" spans="1:29" ht="13.5">
      <c r="A79" s="54" t="s">
        <v>0</v>
      </c>
      <c r="B79" s="54" t="s">
        <v>138</v>
      </c>
      <c r="C79" s="55" t="s">
        <v>139</v>
      </c>
      <c r="D79" s="31">
        <f t="shared" si="8"/>
        <v>776</v>
      </c>
      <c r="E79" s="31">
        <f t="shared" si="9"/>
        <v>776</v>
      </c>
      <c r="F79" s="31">
        <v>253</v>
      </c>
      <c r="G79" s="31">
        <v>523</v>
      </c>
      <c r="H79" s="31">
        <f t="shared" si="10"/>
        <v>0</v>
      </c>
      <c r="I79" s="31">
        <v>0</v>
      </c>
      <c r="J79" s="31">
        <v>0</v>
      </c>
      <c r="K79" s="31">
        <f t="shared" si="11"/>
        <v>0</v>
      </c>
      <c r="L79" s="31">
        <v>0</v>
      </c>
      <c r="M79" s="31">
        <v>0</v>
      </c>
      <c r="N79" s="31">
        <f t="shared" si="12"/>
        <v>776</v>
      </c>
      <c r="O79" s="31">
        <f t="shared" si="13"/>
        <v>253</v>
      </c>
      <c r="P79" s="31">
        <v>253</v>
      </c>
      <c r="Q79" s="31">
        <v>0</v>
      </c>
      <c r="R79" s="31">
        <v>0</v>
      </c>
      <c r="S79" s="31">
        <v>0</v>
      </c>
      <c r="T79" s="31">
        <v>0</v>
      </c>
      <c r="U79" s="31">
        <f t="shared" si="14"/>
        <v>523</v>
      </c>
      <c r="V79" s="31">
        <v>523</v>
      </c>
      <c r="W79" s="31">
        <v>0</v>
      </c>
      <c r="X79" s="31">
        <v>0</v>
      </c>
      <c r="Y79" s="31">
        <v>0</v>
      </c>
      <c r="Z79" s="31">
        <v>0</v>
      </c>
      <c r="AA79" s="31">
        <f t="shared" si="15"/>
        <v>0</v>
      </c>
      <c r="AB79" s="31">
        <v>0</v>
      </c>
      <c r="AC79" s="31">
        <v>0</v>
      </c>
    </row>
    <row r="80" spans="1:29" ht="13.5">
      <c r="A80" s="54" t="s">
        <v>0</v>
      </c>
      <c r="B80" s="54" t="s">
        <v>140</v>
      </c>
      <c r="C80" s="55" t="s">
        <v>141</v>
      </c>
      <c r="D80" s="31">
        <f t="shared" si="8"/>
        <v>2974</v>
      </c>
      <c r="E80" s="31">
        <f t="shared" si="9"/>
        <v>0</v>
      </c>
      <c r="F80" s="31">
        <v>0</v>
      </c>
      <c r="G80" s="31">
        <v>0</v>
      </c>
      <c r="H80" s="31">
        <f t="shared" si="10"/>
        <v>2974</v>
      </c>
      <c r="I80" s="31">
        <v>1789</v>
      </c>
      <c r="J80" s="31">
        <v>1185</v>
      </c>
      <c r="K80" s="31">
        <f t="shared" si="11"/>
        <v>0</v>
      </c>
      <c r="L80" s="31">
        <v>0</v>
      </c>
      <c r="M80" s="31">
        <v>0</v>
      </c>
      <c r="N80" s="31">
        <f t="shared" si="12"/>
        <v>3021</v>
      </c>
      <c r="O80" s="31">
        <f t="shared" si="13"/>
        <v>1789</v>
      </c>
      <c r="P80" s="31">
        <v>1789</v>
      </c>
      <c r="Q80" s="31">
        <v>0</v>
      </c>
      <c r="R80" s="31">
        <v>0</v>
      </c>
      <c r="S80" s="31">
        <v>0</v>
      </c>
      <c r="T80" s="31">
        <v>0</v>
      </c>
      <c r="U80" s="31">
        <f t="shared" si="14"/>
        <v>1185</v>
      </c>
      <c r="V80" s="31">
        <v>1185</v>
      </c>
      <c r="W80" s="31">
        <v>0</v>
      </c>
      <c r="X80" s="31">
        <v>0</v>
      </c>
      <c r="Y80" s="31">
        <v>0</v>
      </c>
      <c r="Z80" s="31">
        <v>0</v>
      </c>
      <c r="AA80" s="31">
        <f t="shared" si="15"/>
        <v>47</v>
      </c>
      <c r="AB80" s="31">
        <v>47</v>
      </c>
      <c r="AC80" s="31">
        <v>0</v>
      </c>
    </row>
    <row r="81" spans="1:29" ht="13.5">
      <c r="A81" s="54" t="s">
        <v>0</v>
      </c>
      <c r="B81" s="54" t="s">
        <v>142</v>
      </c>
      <c r="C81" s="55" t="s">
        <v>143</v>
      </c>
      <c r="D81" s="31">
        <f t="shared" si="8"/>
        <v>3126</v>
      </c>
      <c r="E81" s="31">
        <f t="shared" si="9"/>
        <v>0</v>
      </c>
      <c r="F81" s="31">
        <v>0</v>
      </c>
      <c r="G81" s="31">
        <v>0</v>
      </c>
      <c r="H81" s="31">
        <f t="shared" si="10"/>
        <v>0</v>
      </c>
      <c r="I81" s="31">
        <v>0</v>
      </c>
      <c r="J81" s="31">
        <v>0</v>
      </c>
      <c r="K81" s="31">
        <f t="shared" si="11"/>
        <v>3126</v>
      </c>
      <c r="L81" s="31">
        <v>2117</v>
      </c>
      <c r="M81" s="31">
        <v>1009</v>
      </c>
      <c r="N81" s="31">
        <f t="shared" si="12"/>
        <v>3126</v>
      </c>
      <c r="O81" s="31">
        <f t="shared" si="13"/>
        <v>2117</v>
      </c>
      <c r="P81" s="31">
        <v>2117</v>
      </c>
      <c r="Q81" s="31">
        <v>0</v>
      </c>
      <c r="R81" s="31">
        <v>0</v>
      </c>
      <c r="S81" s="31">
        <v>0</v>
      </c>
      <c r="T81" s="31">
        <v>0</v>
      </c>
      <c r="U81" s="31">
        <f t="shared" si="14"/>
        <v>1009</v>
      </c>
      <c r="V81" s="31">
        <v>1009</v>
      </c>
      <c r="W81" s="31">
        <v>0</v>
      </c>
      <c r="X81" s="31">
        <v>0</v>
      </c>
      <c r="Y81" s="31">
        <v>0</v>
      </c>
      <c r="Z81" s="31">
        <v>0</v>
      </c>
      <c r="AA81" s="31">
        <f t="shared" si="15"/>
        <v>0</v>
      </c>
      <c r="AB81" s="31">
        <v>0</v>
      </c>
      <c r="AC81" s="31">
        <v>0</v>
      </c>
    </row>
    <row r="82" spans="1:29" ht="13.5">
      <c r="A82" s="54" t="s">
        <v>0</v>
      </c>
      <c r="B82" s="54" t="s">
        <v>144</v>
      </c>
      <c r="C82" s="55" t="s">
        <v>145</v>
      </c>
      <c r="D82" s="31">
        <f t="shared" si="8"/>
        <v>1444</v>
      </c>
      <c r="E82" s="31">
        <f t="shared" si="9"/>
        <v>0</v>
      </c>
      <c r="F82" s="31">
        <v>0</v>
      </c>
      <c r="G82" s="31">
        <v>0</v>
      </c>
      <c r="H82" s="31">
        <f t="shared" si="10"/>
        <v>0</v>
      </c>
      <c r="I82" s="31">
        <v>0</v>
      </c>
      <c r="J82" s="31">
        <v>0</v>
      </c>
      <c r="K82" s="31">
        <f t="shared" si="11"/>
        <v>1444</v>
      </c>
      <c r="L82" s="31">
        <v>748</v>
      </c>
      <c r="M82" s="31">
        <v>696</v>
      </c>
      <c r="N82" s="31">
        <f t="shared" si="12"/>
        <v>1444</v>
      </c>
      <c r="O82" s="31">
        <f t="shared" si="13"/>
        <v>748</v>
      </c>
      <c r="P82" s="31">
        <v>748</v>
      </c>
      <c r="Q82" s="31">
        <v>0</v>
      </c>
      <c r="R82" s="31">
        <v>0</v>
      </c>
      <c r="S82" s="31">
        <v>0</v>
      </c>
      <c r="T82" s="31">
        <v>0</v>
      </c>
      <c r="U82" s="31">
        <f t="shared" si="14"/>
        <v>696</v>
      </c>
      <c r="V82" s="31">
        <v>696</v>
      </c>
      <c r="W82" s="31">
        <v>0</v>
      </c>
      <c r="X82" s="31">
        <v>0</v>
      </c>
      <c r="Y82" s="31">
        <v>0</v>
      </c>
      <c r="Z82" s="31">
        <v>0</v>
      </c>
      <c r="AA82" s="31">
        <f t="shared" si="15"/>
        <v>0</v>
      </c>
      <c r="AB82" s="31">
        <v>0</v>
      </c>
      <c r="AC82" s="31">
        <v>0</v>
      </c>
    </row>
    <row r="83" spans="1:29" ht="13.5">
      <c r="A83" s="54" t="s">
        <v>0</v>
      </c>
      <c r="B83" s="54" t="s">
        <v>146</v>
      </c>
      <c r="C83" s="55" t="s">
        <v>147</v>
      </c>
      <c r="D83" s="31">
        <f t="shared" si="8"/>
        <v>872</v>
      </c>
      <c r="E83" s="31">
        <f t="shared" si="9"/>
        <v>0</v>
      </c>
      <c r="F83" s="31">
        <v>0</v>
      </c>
      <c r="G83" s="31">
        <v>0</v>
      </c>
      <c r="H83" s="31">
        <f t="shared" si="10"/>
        <v>0</v>
      </c>
      <c r="I83" s="31">
        <v>0</v>
      </c>
      <c r="J83" s="31">
        <v>0</v>
      </c>
      <c r="K83" s="31">
        <f t="shared" si="11"/>
        <v>872</v>
      </c>
      <c r="L83" s="31">
        <v>488</v>
      </c>
      <c r="M83" s="31">
        <v>384</v>
      </c>
      <c r="N83" s="31">
        <f t="shared" si="12"/>
        <v>872</v>
      </c>
      <c r="O83" s="31">
        <f t="shared" si="13"/>
        <v>488</v>
      </c>
      <c r="P83" s="31">
        <v>488</v>
      </c>
      <c r="Q83" s="31">
        <v>0</v>
      </c>
      <c r="R83" s="31">
        <v>0</v>
      </c>
      <c r="S83" s="31">
        <v>0</v>
      </c>
      <c r="T83" s="31">
        <v>0</v>
      </c>
      <c r="U83" s="31">
        <f t="shared" si="14"/>
        <v>384</v>
      </c>
      <c r="V83" s="31">
        <v>384</v>
      </c>
      <c r="W83" s="31">
        <v>0</v>
      </c>
      <c r="X83" s="31">
        <v>0</v>
      </c>
      <c r="Y83" s="31">
        <v>0</v>
      </c>
      <c r="Z83" s="31">
        <v>0</v>
      </c>
      <c r="AA83" s="31">
        <f t="shared" si="15"/>
        <v>0</v>
      </c>
      <c r="AB83" s="31">
        <v>0</v>
      </c>
      <c r="AC83" s="31">
        <v>0</v>
      </c>
    </row>
    <row r="84" spans="1:29" ht="13.5">
      <c r="A84" s="54" t="s">
        <v>0</v>
      </c>
      <c r="B84" s="54" t="s">
        <v>148</v>
      </c>
      <c r="C84" s="55" t="s">
        <v>149</v>
      </c>
      <c r="D84" s="31">
        <f t="shared" si="8"/>
        <v>1382</v>
      </c>
      <c r="E84" s="31">
        <f t="shared" si="9"/>
        <v>0</v>
      </c>
      <c r="F84" s="31">
        <v>0</v>
      </c>
      <c r="G84" s="31">
        <v>0</v>
      </c>
      <c r="H84" s="31">
        <f t="shared" si="10"/>
        <v>0</v>
      </c>
      <c r="I84" s="31">
        <v>0</v>
      </c>
      <c r="J84" s="31">
        <v>0</v>
      </c>
      <c r="K84" s="31">
        <f t="shared" si="11"/>
        <v>1382</v>
      </c>
      <c r="L84" s="31">
        <v>1021</v>
      </c>
      <c r="M84" s="31">
        <v>361</v>
      </c>
      <c r="N84" s="31">
        <f t="shared" si="12"/>
        <v>1382</v>
      </c>
      <c r="O84" s="31">
        <f t="shared" si="13"/>
        <v>1021</v>
      </c>
      <c r="P84" s="31">
        <v>1021</v>
      </c>
      <c r="Q84" s="31">
        <v>0</v>
      </c>
      <c r="R84" s="31">
        <v>0</v>
      </c>
      <c r="S84" s="31">
        <v>0</v>
      </c>
      <c r="T84" s="31">
        <v>0</v>
      </c>
      <c r="U84" s="31">
        <f t="shared" si="14"/>
        <v>361</v>
      </c>
      <c r="V84" s="31">
        <v>361</v>
      </c>
      <c r="W84" s="31">
        <v>0</v>
      </c>
      <c r="X84" s="31">
        <v>0</v>
      </c>
      <c r="Y84" s="31">
        <v>0</v>
      </c>
      <c r="Z84" s="31">
        <v>0</v>
      </c>
      <c r="AA84" s="31">
        <f t="shared" si="15"/>
        <v>0</v>
      </c>
      <c r="AB84" s="31">
        <v>0</v>
      </c>
      <c r="AC84" s="31">
        <v>0</v>
      </c>
    </row>
    <row r="85" spans="1:29" ht="13.5">
      <c r="A85" s="54" t="s">
        <v>0</v>
      </c>
      <c r="B85" s="54" t="s">
        <v>150</v>
      </c>
      <c r="C85" s="55" t="s">
        <v>151</v>
      </c>
      <c r="D85" s="31">
        <f t="shared" si="8"/>
        <v>1345</v>
      </c>
      <c r="E85" s="31">
        <f t="shared" si="9"/>
        <v>0</v>
      </c>
      <c r="F85" s="31">
        <v>0</v>
      </c>
      <c r="G85" s="31">
        <v>0</v>
      </c>
      <c r="H85" s="31">
        <f t="shared" si="10"/>
        <v>0</v>
      </c>
      <c r="I85" s="31">
        <v>0</v>
      </c>
      <c r="J85" s="31">
        <v>0</v>
      </c>
      <c r="K85" s="31">
        <f t="shared" si="11"/>
        <v>1345</v>
      </c>
      <c r="L85" s="31">
        <v>1149</v>
      </c>
      <c r="M85" s="31">
        <v>196</v>
      </c>
      <c r="N85" s="31">
        <f t="shared" si="12"/>
        <v>1345</v>
      </c>
      <c r="O85" s="31">
        <f t="shared" si="13"/>
        <v>1149</v>
      </c>
      <c r="P85" s="31">
        <v>1149</v>
      </c>
      <c r="Q85" s="31">
        <v>0</v>
      </c>
      <c r="R85" s="31">
        <v>0</v>
      </c>
      <c r="S85" s="31">
        <v>0</v>
      </c>
      <c r="T85" s="31">
        <v>0</v>
      </c>
      <c r="U85" s="31">
        <f t="shared" si="14"/>
        <v>196</v>
      </c>
      <c r="V85" s="31">
        <v>196</v>
      </c>
      <c r="W85" s="31">
        <v>0</v>
      </c>
      <c r="X85" s="31">
        <v>0</v>
      </c>
      <c r="Y85" s="31">
        <v>0</v>
      </c>
      <c r="Z85" s="31">
        <v>0</v>
      </c>
      <c r="AA85" s="31">
        <f t="shared" si="15"/>
        <v>0</v>
      </c>
      <c r="AB85" s="31">
        <v>0</v>
      </c>
      <c r="AC85" s="31">
        <v>0</v>
      </c>
    </row>
    <row r="86" spans="1:29" ht="13.5">
      <c r="A86" s="54" t="s">
        <v>0</v>
      </c>
      <c r="B86" s="54" t="s">
        <v>152</v>
      </c>
      <c r="C86" s="55" t="s">
        <v>153</v>
      </c>
      <c r="D86" s="31">
        <f t="shared" si="8"/>
        <v>184</v>
      </c>
      <c r="E86" s="31">
        <f t="shared" si="9"/>
        <v>0</v>
      </c>
      <c r="F86" s="31">
        <v>0</v>
      </c>
      <c r="G86" s="31">
        <v>0</v>
      </c>
      <c r="H86" s="31">
        <f t="shared" si="10"/>
        <v>0</v>
      </c>
      <c r="I86" s="31">
        <v>0</v>
      </c>
      <c r="J86" s="31">
        <v>0</v>
      </c>
      <c r="K86" s="31">
        <f t="shared" si="11"/>
        <v>184</v>
      </c>
      <c r="L86" s="31">
        <v>167</v>
      </c>
      <c r="M86" s="31">
        <v>17</v>
      </c>
      <c r="N86" s="31">
        <f t="shared" si="12"/>
        <v>184</v>
      </c>
      <c r="O86" s="31">
        <f t="shared" si="13"/>
        <v>167</v>
      </c>
      <c r="P86" s="31">
        <v>167</v>
      </c>
      <c r="Q86" s="31">
        <v>0</v>
      </c>
      <c r="R86" s="31">
        <v>0</v>
      </c>
      <c r="S86" s="31">
        <v>0</v>
      </c>
      <c r="T86" s="31">
        <v>0</v>
      </c>
      <c r="U86" s="31">
        <f t="shared" si="14"/>
        <v>17</v>
      </c>
      <c r="V86" s="31">
        <v>17</v>
      </c>
      <c r="W86" s="31">
        <v>0</v>
      </c>
      <c r="X86" s="31">
        <v>0</v>
      </c>
      <c r="Y86" s="31">
        <v>0</v>
      </c>
      <c r="Z86" s="31">
        <v>0</v>
      </c>
      <c r="AA86" s="31">
        <f t="shared" si="15"/>
        <v>0</v>
      </c>
      <c r="AB86" s="31">
        <v>0</v>
      </c>
      <c r="AC86" s="31">
        <v>0</v>
      </c>
    </row>
    <row r="87" spans="1:29" ht="13.5">
      <c r="A87" s="54" t="s">
        <v>0</v>
      </c>
      <c r="B87" s="54" t="s">
        <v>154</v>
      </c>
      <c r="C87" s="55" t="s">
        <v>155</v>
      </c>
      <c r="D87" s="31">
        <f t="shared" si="8"/>
        <v>725</v>
      </c>
      <c r="E87" s="31">
        <f t="shared" si="9"/>
        <v>725</v>
      </c>
      <c r="F87" s="31">
        <v>365</v>
      </c>
      <c r="G87" s="31">
        <v>360</v>
      </c>
      <c r="H87" s="31">
        <f t="shared" si="10"/>
        <v>0</v>
      </c>
      <c r="I87" s="31">
        <v>0</v>
      </c>
      <c r="J87" s="31">
        <v>0</v>
      </c>
      <c r="K87" s="31">
        <f t="shared" si="11"/>
        <v>0</v>
      </c>
      <c r="L87" s="31">
        <v>0</v>
      </c>
      <c r="M87" s="31">
        <v>0</v>
      </c>
      <c r="N87" s="31">
        <f t="shared" si="12"/>
        <v>725</v>
      </c>
      <c r="O87" s="31">
        <f t="shared" si="13"/>
        <v>365</v>
      </c>
      <c r="P87" s="31">
        <v>365</v>
      </c>
      <c r="Q87" s="31">
        <v>0</v>
      </c>
      <c r="R87" s="31">
        <v>0</v>
      </c>
      <c r="S87" s="31">
        <v>0</v>
      </c>
      <c r="T87" s="31">
        <v>0</v>
      </c>
      <c r="U87" s="31">
        <f t="shared" si="14"/>
        <v>360</v>
      </c>
      <c r="V87" s="31">
        <v>360</v>
      </c>
      <c r="W87" s="31">
        <v>0</v>
      </c>
      <c r="X87" s="31">
        <v>0</v>
      </c>
      <c r="Y87" s="31">
        <v>0</v>
      </c>
      <c r="Z87" s="31">
        <v>0</v>
      </c>
      <c r="AA87" s="31">
        <f t="shared" si="15"/>
        <v>0</v>
      </c>
      <c r="AB87" s="31">
        <v>0</v>
      </c>
      <c r="AC87" s="31">
        <v>0</v>
      </c>
    </row>
    <row r="88" spans="1:29" ht="13.5">
      <c r="A88" s="54" t="s">
        <v>0</v>
      </c>
      <c r="B88" s="54" t="s">
        <v>156</v>
      </c>
      <c r="C88" s="55" t="s">
        <v>157</v>
      </c>
      <c r="D88" s="31">
        <f t="shared" si="8"/>
        <v>3221</v>
      </c>
      <c r="E88" s="31">
        <f t="shared" si="9"/>
        <v>0</v>
      </c>
      <c r="F88" s="31">
        <v>0</v>
      </c>
      <c r="G88" s="31">
        <v>0</v>
      </c>
      <c r="H88" s="31">
        <f t="shared" si="10"/>
        <v>0</v>
      </c>
      <c r="I88" s="31">
        <v>0</v>
      </c>
      <c r="J88" s="31">
        <v>0</v>
      </c>
      <c r="K88" s="31">
        <f t="shared" si="11"/>
        <v>3221</v>
      </c>
      <c r="L88" s="31">
        <v>2284</v>
      </c>
      <c r="M88" s="31">
        <v>937</v>
      </c>
      <c r="N88" s="31">
        <f t="shared" si="12"/>
        <v>3221</v>
      </c>
      <c r="O88" s="31">
        <f t="shared" si="13"/>
        <v>2284</v>
      </c>
      <c r="P88" s="31">
        <v>2284</v>
      </c>
      <c r="Q88" s="31">
        <v>0</v>
      </c>
      <c r="R88" s="31">
        <v>0</v>
      </c>
      <c r="S88" s="31">
        <v>0</v>
      </c>
      <c r="T88" s="31">
        <v>0</v>
      </c>
      <c r="U88" s="31">
        <f t="shared" si="14"/>
        <v>937</v>
      </c>
      <c r="V88" s="31">
        <v>937</v>
      </c>
      <c r="W88" s="31">
        <v>0</v>
      </c>
      <c r="X88" s="31">
        <v>0</v>
      </c>
      <c r="Y88" s="31">
        <v>0</v>
      </c>
      <c r="Z88" s="31">
        <v>0</v>
      </c>
      <c r="AA88" s="31">
        <f t="shared" si="15"/>
        <v>0</v>
      </c>
      <c r="AB88" s="31">
        <v>0</v>
      </c>
      <c r="AC88" s="31">
        <v>0</v>
      </c>
    </row>
    <row r="89" spans="1:29" ht="13.5">
      <c r="A89" s="54" t="s">
        <v>0</v>
      </c>
      <c r="B89" s="54" t="s">
        <v>158</v>
      </c>
      <c r="C89" s="55" t="s">
        <v>303</v>
      </c>
      <c r="D89" s="31">
        <f t="shared" si="8"/>
        <v>1068</v>
      </c>
      <c r="E89" s="31">
        <f t="shared" si="9"/>
        <v>0</v>
      </c>
      <c r="F89" s="31">
        <v>0</v>
      </c>
      <c r="G89" s="31">
        <v>0</v>
      </c>
      <c r="H89" s="31">
        <f t="shared" si="10"/>
        <v>0</v>
      </c>
      <c r="I89" s="31">
        <v>0</v>
      </c>
      <c r="J89" s="31">
        <v>0</v>
      </c>
      <c r="K89" s="31">
        <f t="shared" si="11"/>
        <v>1068</v>
      </c>
      <c r="L89" s="31">
        <v>836</v>
      </c>
      <c r="M89" s="31">
        <v>232</v>
      </c>
      <c r="N89" s="31">
        <f t="shared" si="12"/>
        <v>1068</v>
      </c>
      <c r="O89" s="31">
        <f t="shared" si="13"/>
        <v>836</v>
      </c>
      <c r="P89" s="31">
        <v>836</v>
      </c>
      <c r="Q89" s="31">
        <v>0</v>
      </c>
      <c r="R89" s="31">
        <v>0</v>
      </c>
      <c r="S89" s="31">
        <v>0</v>
      </c>
      <c r="T89" s="31">
        <v>0</v>
      </c>
      <c r="U89" s="31">
        <f t="shared" si="14"/>
        <v>232</v>
      </c>
      <c r="V89" s="31">
        <v>232</v>
      </c>
      <c r="W89" s="31">
        <v>0</v>
      </c>
      <c r="X89" s="31">
        <v>0</v>
      </c>
      <c r="Y89" s="31">
        <v>0</v>
      </c>
      <c r="Z89" s="31">
        <v>0</v>
      </c>
      <c r="AA89" s="31">
        <f t="shared" si="15"/>
        <v>0</v>
      </c>
      <c r="AB89" s="31">
        <v>0</v>
      </c>
      <c r="AC89" s="31">
        <v>0</v>
      </c>
    </row>
    <row r="90" spans="1:29" ht="13.5">
      <c r="A90" s="54" t="s">
        <v>0</v>
      </c>
      <c r="B90" s="54" t="s">
        <v>159</v>
      </c>
      <c r="C90" s="55" t="s">
        <v>304</v>
      </c>
      <c r="D90" s="31">
        <f t="shared" si="8"/>
        <v>244</v>
      </c>
      <c r="E90" s="31">
        <f t="shared" si="9"/>
        <v>0</v>
      </c>
      <c r="F90" s="31">
        <v>0</v>
      </c>
      <c r="G90" s="31">
        <v>0</v>
      </c>
      <c r="H90" s="31">
        <f t="shared" si="10"/>
        <v>0</v>
      </c>
      <c r="I90" s="31">
        <v>0</v>
      </c>
      <c r="J90" s="31">
        <v>0</v>
      </c>
      <c r="K90" s="31">
        <f t="shared" si="11"/>
        <v>244</v>
      </c>
      <c r="L90" s="31">
        <v>174</v>
      </c>
      <c r="M90" s="31">
        <v>70</v>
      </c>
      <c r="N90" s="31">
        <f t="shared" si="12"/>
        <v>244</v>
      </c>
      <c r="O90" s="31">
        <f t="shared" si="13"/>
        <v>174</v>
      </c>
      <c r="P90" s="31">
        <v>174</v>
      </c>
      <c r="Q90" s="31">
        <v>0</v>
      </c>
      <c r="R90" s="31">
        <v>0</v>
      </c>
      <c r="S90" s="31">
        <v>0</v>
      </c>
      <c r="T90" s="31">
        <v>0</v>
      </c>
      <c r="U90" s="31">
        <f t="shared" si="14"/>
        <v>70</v>
      </c>
      <c r="V90" s="31">
        <v>70</v>
      </c>
      <c r="W90" s="31">
        <v>0</v>
      </c>
      <c r="X90" s="31">
        <v>0</v>
      </c>
      <c r="Y90" s="31">
        <v>0</v>
      </c>
      <c r="Z90" s="31">
        <v>0</v>
      </c>
      <c r="AA90" s="31">
        <f t="shared" si="15"/>
        <v>0</v>
      </c>
      <c r="AB90" s="31">
        <v>0</v>
      </c>
      <c r="AC90" s="31">
        <v>0</v>
      </c>
    </row>
    <row r="91" spans="1:29" ht="13.5">
      <c r="A91" s="54" t="s">
        <v>0</v>
      </c>
      <c r="B91" s="54" t="s">
        <v>160</v>
      </c>
      <c r="C91" s="55" t="s">
        <v>161</v>
      </c>
      <c r="D91" s="31">
        <f t="shared" si="8"/>
        <v>10779</v>
      </c>
      <c r="E91" s="31">
        <f t="shared" si="9"/>
        <v>0</v>
      </c>
      <c r="F91" s="31">
        <v>0</v>
      </c>
      <c r="G91" s="31">
        <v>0</v>
      </c>
      <c r="H91" s="31">
        <f t="shared" si="10"/>
        <v>0</v>
      </c>
      <c r="I91" s="31">
        <v>0</v>
      </c>
      <c r="J91" s="31">
        <v>0</v>
      </c>
      <c r="K91" s="31">
        <f t="shared" si="11"/>
        <v>10779</v>
      </c>
      <c r="L91" s="31">
        <v>8114</v>
      </c>
      <c r="M91" s="31">
        <v>2665</v>
      </c>
      <c r="N91" s="31">
        <f t="shared" si="12"/>
        <v>10779</v>
      </c>
      <c r="O91" s="31">
        <f t="shared" si="13"/>
        <v>8114</v>
      </c>
      <c r="P91" s="31">
        <v>8114</v>
      </c>
      <c r="Q91" s="31">
        <v>0</v>
      </c>
      <c r="R91" s="31">
        <v>0</v>
      </c>
      <c r="S91" s="31">
        <v>0</v>
      </c>
      <c r="T91" s="31">
        <v>0</v>
      </c>
      <c r="U91" s="31">
        <f t="shared" si="14"/>
        <v>2665</v>
      </c>
      <c r="V91" s="31">
        <v>2665</v>
      </c>
      <c r="W91" s="31">
        <v>0</v>
      </c>
      <c r="X91" s="31">
        <v>0</v>
      </c>
      <c r="Y91" s="31">
        <v>0</v>
      </c>
      <c r="Z91" s="31">
        <v>0</v>
      </c>
      <c r="AA91" s="31">
        <f t="shared" si="15"/>
        <v>0</v>
      </c>
      <c r="AB91" s="31">
        <v>0</v>
      </c>
      <c r="AC91" s="31">
        <v>0</v>
      </c>
    </row>
    <row r="92" spans="1:29" ht="13.5">
      <c r="A92" s="54" t="s">
        <v>0</v>
      </c>
      <c r="B92" s="54" t="s">
        <v>162</v>
      </c>
      <c r="C92" s="55" t="s">
        <v>163</v>
      </c>
      <c r="D92" s="31">
        <f t="shared" si="8"/>
        <v>15946</v>
      </c>
      <c r="E92" s="31">
        <f t="shared" si="9"/>
        <v>0</v>
      </c>
      <c r="F92" s="31">
        <v>0</v>
      </c>
      <c r="G92" s="31">
        <v>0</v>
      </c>
      <c r="H92" s="31">
        <f t="shared" si="10"/>
        <v>0</v>
      </c>
      <c r="I92" s="31">
        <v>0</v>
      </c>
      <c r="J92" s="31">
        <v>0</v>
      </c>
      <c r="K92" s="31">
        <f t="shared" si="11"/>
        <v>15946</v>
      </c>
      <c r="L92" s="31">
        <v>12642</v>
      </c>
      <c r="M92" s="31">
        <v>3304</v>
      </c>
      <c r="N92" s="31">
        <f t="shared" si="12"/>
        <v>15946</v>
      </c>
      <c r="O92" s="31">
        <f t="shared" si="13"/>
        <v>12642</v>
      </c>
      <c r="P92" s="31">
        <v>12642</v>
      </c>
      <c r="Q92" s="31">
        <v>0</v>
      </c>
      <c r="R92" s="31">
        <v>0</v>
      </c>
      <c r="S92" s="31">
        <v>0</v>
      </c>
      <c r="T92" s="31">
        <v>0</v>
      </c>
      <c r="U92" s="31">
        <f t="shared" si="14"/>
        <v>3304</v>
      </c>
      <c r="V92" s="31">
        <v>3304</v>
      </c>
      <c r="W92" s="31">
        <v>0</v>
      </c>
      <c r="X92" s="31">
        <v>0</v>
      </c>
      <c r="Y92" s="31">
        <v>0</v>
      </c>
      <c r="Z92" s="31">
        <v>0</v>
      </c>
      <c r="AA92" s="31">
        <f t="shared" si="15"/>
        <v>0</v>
      </c>
      <c r="AB92" s="31">
        <v>0</v>
      </c>
      <c r="AC92" s="31">
        <v>0</v>
      </c>
    </row>
    <row r="93" spans="1:29" ht="13.5">
      <c r="A93" s="54" t="s">
        <v>0</v>
      </c>
      <c r="B93" s="54" t="s">
        <v>164</v>
      </c>
      <c r="C93" s="55" t="s">
        <v>165</v>
      </c>
      <c r="D93" s="31">
        <f t="shared" si="8"/>
        <v>477</v>
      </c>
      <c r="E93" s="31">
        <f t="shared" si="9"/>
        <v>0</v>
      </c>
      <c r="F93" s="31">
        <v>0</v>
      </c>
      <c r="G93" s="31">
        <v>0</v>
      </c>
      <c r="H93" s="31">
        <f t="shared" si="10"/>
        <v>0</v>
      </c>
      <c r="I93" s="31">
        <v>0</v>
      </c>
      <c r="J93" s="31">
        <v>0</v>
      </c>
      <c r="K93" s="31">
        <f t="shared" si="11"/>
        <v>477</v>
      </c>
      <c r="L93" s="31">
        <v>176</v>
      </c>
      <c r="M93" s="31">
        <v>301</v>
      </c>
      <c r="N93" s="31">
        <f t="shared" si="12"/>
        <v>488</v>
      </c>
      <c r="O93" s="31">
        <f t="shared" si="13"/>
        <v>176</v>
      </c>
      <c r="P93" s="31">
        <v>176</v>
      </c>
      <c r="Q93" s="31">
        <v>0</v>
      </c>
      <c r="R93" s="31">
        <v>0</v>
      </c>
      <c r="S93" s="31">
        <v>0</v>
      </c>
      <c r="T93" s="31">
        <v>0</v>
      </c>
      <c r="U93" s="31">
        <f t="shared" si="14"/>
        <v>301</v>
      </c>
      <c r="V93" s="31">
        <v>301</v>
      </c>
      <c r="W93" s="31">
        <v>0</v>
      </c>
      <c r="X93" s="31">
        <v>0</v>
      </c>
      <c r="Y93" s="31">
        <v>0</v>
      </c>
      <c r="Z93" s="31">
        <v>0</v>
      </c>
      <c r="AA93" s="31">
        <f t="shared" si="15"/>
        <v>11</v>
      </c>
      <c r="AB93" s="31">
        <v>11</v>
      </c>
      <c r="AC93" s="31">
        <v>0</v>
      </c>
    </row>
    <row r="94" spans="1:29" ht="13.5">
      <c r="A94" s="54" t="s">
        <v>0</v>
      </c>
      <c r="B94" s="54" t="s">
        <v>166</v>
      </c>
      <c r="C94" s="55" t="s">
        <v>167</v>
      </c>
      <c r="D94" s="31">
        <f t="shared" si="8"/>
        <v>2545</v>
      </c>
      <c r="E94" s="31">
        <f t="shared" si="9"/>
        <v>0</v>
      </c>
      <c r="F94" s="31">
        <v>0</v>
      </c>
      <c r="G94" s="31">
        <v>0</v>
      </c>
      <c r="H94" s="31">
        <f t="shared" si="10"/>
        <v>0</v>
      </c>
      <c r="I94" s="31">
        <v>0</v>
      </c>
      <c r="J94" s="31">
        <v>0</v>
      </c>
      <c r="K94" s="31">
        <f t="shared" si="11"/>
        <v>2545</v>
      </c>
      <c r="L94" s="31">
        <v>829</v>
      </c>
      <c r="M94" s="31">
        <v>1716</v>
      </c>
      <c r="N94" s="31">
        <f t="shared" si="12"/>
        <v>2545</v>
      </c>
      <c r="O94" s="31">
        <f t="shared" si="13"/>
        <v>829</v>
      </c>
      <c r="P94" s="31">
        <v>829</v>
      </c>
      <c r="Q94" s="31">
        <v>0</v>
      </c>
      <c r="R94" s="31">
        <v>0</v>
      </c>
      <c r="S94" s="31">
        <v>0</v>
      </c>
      <c r="T94" s="31">
        <v>0</v>
      </c>
      <c r="U94" s="31">
        <f t="shared" si="14"/>
        <v>1716</v>
      </c>
      <c r="V94" s="31">
        <v>1716</v>
      </c>
      <c r="W94" s="31">
        <v>0</v>
      </c>
      <c r="X94" s="31">
        <v>0</v>
      </c>
      <c r="Y94" s="31">
        <v>0</v>
      </c>
      <c r="Z94" s="31">
        <v>0</v>
      </c>
      <c r="AA94" s="31">
        <f t="shared" si="15"/>
        <v>0</v>
      </c>
      <c r="AB94" s="31">
        <v>0</v>
      </c>
      <c r="AC94" s="31">
        <v>0</v>
      </c>
    </row>
    <row r="95" spans="1:29" ht="13.5">
      <c r="A95" s="54" t="s">
        <v>0</v>
      </c>
      <c r="B95" s="54" t="s">
        <v>168</v>
      </c>
      <c r="C95" s="55" t="s">
        <v>169</v>
      </c>
      <c r="D95" s="31">
        <f t="shared" si="8"/>
        <v>4178</v>
      </c>
      <c r="E95" s="31">
        <f t="shared" si="9"/>
        <v>0</v>
      </c>
      <c r="F95" s="31">
        <v>0</v>
      </c>
      <c r="G95" s="31">
        <v>0</v>
      </c>
      <c r="H95" s="31">
        <f t="shared" si="10"/>
        <v>0</v>
      </c>
      <c r="I95" s="31">
        <v>0</v>
      </c>
      <c r="J95" s="31">
        <v>0</v>
      </c>
      <c r="K95" s="31">
        <f t="shared" si="11"/>
        <v>4178</v>
      </c>
      <c r="L95" s="31">
        <v>2811</v>
      </c>
      <c r="M95" s="31">
        <v>1367</v>
      </c>
      <c r="N95" s="31">
        <f t="shared" si="12"/>
        <v>4178</v>
      </c>
      <c r="O95" s="31">
        <f t="shared" si="13"/>
        <v>2811</v>
      </c>
      <c r="P95" s="31">
        <v>2811</v>
      </c>
      <c r="Q95" s="31">
        <v>0</v>
      </c>
      <c r="R95" s="31">
        <v>0</v>
      </c>
      <c r="S95" s="31">
        <v>0</v>
      </c>
      <c r="T95" s="31">
        <v>0</v>
      </c>
      <c r="U95" s="31">
        <f t="shared" si="14"/>
        <v>1367</v>
      </c>
      <c r="V95" s="31">
        <v>1367</v>
      </c>
      <c r="W95" s="31">
        <v>0</v>
      </c>
      <c r="X95" s="31">
        <v>0</v>
      </c>
      <c r="Y95" s="31">
        <v>0</v>
      </c>
      <c r="Z95" s="31">
        <v>0</v>
      </c>
      <c r="AA95" s="31">
        <f t="shared" si="15"/>
        <v>0</v>
      </c>
      <c r="AB95" s="31">
        <v>0</v>
      </c>
      <c r="AC95" s="31">
        <v>0</v>
      </c>
    </row>
    <row r="96" spans="1:29" ht="13.5">
      <c r="A96" s="54" t="s">
        <v>0</v>
      </c>
      <c r="B96" s="54" t="s">
        <v>170</v>
      </c>
      <c r="C96" s="55" t="s">
        <v>171</v>
      </c>
      <c r="D96" s="31">
        <f t="shared" si="8"/>
        <v>4330</v>
      </c>
      <c r="E96" s="31">
        <f t="shared" si="9"/>
        <v>0</v>
      </c>
      <c r="F96" s="31">
        <v>0</v>
      </c>
      <c r="G96" s="31">
        <v>0</v>
      </c>
      <c r="H96" s="31">
        <f t="shared" si="10"/>
        <v>0</v>
      </c>
      <c r="I96" s="31">
        <v>0</v>
      </c>
      <c r="J96" s="31">
        <v>0</v>
      </c>
      <c r="K96" s="31">
        <f t="shared" si="11"/>
        <v>4330</v>
      </c>
      <c r="L96" s="31">
        <v>4029</v>
      </c>
      <c r="M96" s="31">
        <v>301</v>
      </c>
      <c r="N96" s="31">
        <f t="shared" si="12"/>
        <v>4330</v>
      </c>
      <c r="O96" s="31">
        <f t="shared" si="13"/>
        <v>4029</v>
      </c>
      <c r="P96" s="31">
        <v>4029</v>
      </c>
      <c r="Q96" s="31">
        <v>0</v>
      </c>
      <c r="R96" s="31">
        <v>0</v>
      </c>
      <c r="S96" s="31">
        <v>0</v>
      </c>
      <c r="T96" s="31">
        <v>0</v>
      </c>
      <c r="U96" s="31">
        <f t="shared" si="14"/>
        <v>301</v>
      </c>
      <c r="V96" s="31">
        <v>301</v>
      </c>
      <c r="W96" s="31">
        <v>0</v>
      </c>
      <c r="X96" s="31">
        <v>0</v>
      </c>
      <c r="Y96" s="31">
        <v>0</v>
      </c>
      <c r="Z96" s="31">
        <v>0</v>
      </c>
      <c r="AA96" s="31">
        <f t="shared" si="15"/>
        <v>0</v>
      </c>
      <c r="AB96" s="31">
        <v>0</v>
      </c>
      <c r="AC96" s="31">
        <v>0</v>
      </c>
    </row>
    <row r="97" spans="1:29" ht="13.5">
      <c r="A97" s="54" t="s">
        <v>0</v>
      </c>
      <c r="B97" s="54" t="s">
        <v>172</v>
      </c>
      <c r="C97" s="55" t="s">
        <v>173</v>
      </c>
      <c r="D97" s="31">
        <f t="shared" si="8"/>
        <v>2738</v>
      </c>
      <c r="E97" s="31">
        <f t="shared" si="9"/>
        <v>0</v>
      </c>
      <c r="F97" s="31">
        <v>0</v>
      </c>
      <c r="G97" s="31">
        <v>0</v>
      </c>
      <c r="H97" s="31">
        <f t="shared" si="10"/>
        <v>0</v>
      </c>
      <c r="I97" s="31">
        <v>0</v>
      </c>
      <c r="J97" s="31">
        <v>0</v>
      </c>
      <c r="K97" s="31">
        <f t="shared" si="11"/>
        <v>2738</v>
      </c>
      <c r="L97" s="31">
        <v>2317</v>
      </c>
      <c r="M97" s="31">
        <v>421</v>
      </c>
      <c r="N97" s="31">
        <f t="shared" si="12"/>
        <v>2738</v>
      </c>
      <c r="O97" s="31">
        <f t="shared" si="13"/>
        <v>2317</v>
      </c>
      <c r="P97" s="31">
        <v>2317</v>
      </c>
      <c r="Q97" s="31">
        <v>0</v>
      </c>
      <c r="R97" s="31">
        <v>0</v>
      </c>
      <c r="S97" s="31">
        <v>0</v>
      </c>
      <c r="T97" s="31">
        <v>0</v>
      </c>
      <c r="U97" s="31">
        <f t="shared" si="14"/>
        <v>421</v>
      </c>
      <c r="V97" s="31">
        <v>421</v>
      </c>
      <c r="W97" s="31">
        <v>0</v>
      </c>
      <c r="X97" s="31">
        <v>0</v>
      </c>
      <c r="Y97" s="31">
        <v>0</v>
      </c>
      <c r="Z97" s="31">
        <v>0</v>
      </c>
      <c r="AA97" s="31">
        <f t="shared" si="15"/>
        <v>0</v>
      </c>
      <c r="AB97" s="31">
        <v>0</v>
      </c>
      <c r="AC97" s="31">
        <v>0</v>
      </c>
    </row>
    <row r="98" spans="1:29" ht="13.5">
      <c r="A98" s="54" t="s">
        <v>0</v>
      </c>
      <c r="B98" s="54" t="s">
        <v>174</v>
      </c>
      <c r="C98" s="55" t="s">
        <v>302</v>
      </c>
      <c r="D98" s="31">
        <f t="shared" si="8"/>
        <v>3558</v>
      </c>
      <c r="E98" s="31">
        <f t="shared" si="9"/>
        <v>0</v>
      </c>
      <c r="F98" s="31">
        <v>0</v>
      </c>
      <c r="G98" s="31">
        <v>0</v>
      </c>
      <c r="H98" s="31">
        <f t="shared" si="10"/>
        <v>0</v>
      </c>
      <c r="I98" s="31">
        <v>0</v>
      </c>
      <c r="J98" s="31">
        <v>0</v>
      </c>
      <c r="K98" s="31">
        <f t="shared" si="11"/>
        <v>3558</v>
      </c>
      <c r="L98" s="31">
        <v>2153</v>
      </c>
      <c r="M98" s="31">
        <v>1405</v>
      </c>
      <c r="N98" s="31">
        <f t="shared" si="12"/>
        <v>3718</v>
      </c>
      <c r="O98" s="31">
        <f t="shared" si="13"/>
        <v>2153</v>
      </c>
      <c r="P98" s="31">
        <v>2153</v>
      </c>
      <c r="Q98" s="31">
        <v>0</v>
      </c>
      <c r="R98" s="31">
        <v>0</v>
      </c>
      <c r="S98" s="31">
        <v>0</v>
      </c>
      <c r="T98" s="31">
        <v>0</v>
      </c>
      <c r="U98" s="31">
        <f t="shared" si="14"/>
        <v>1405</v>
      </c>
      <c r="V98" s="31">
        <v>1405</v>
      </c>
      <c r="W98" s="31">
        <v>0</v>
      </c>
      <c r="X98" s="31">
        <v>0</v>
      </c>
      <c r="Y98" s="31">
        <v>0</v>
      </c>
      <c r="Z98" s="31">
        <v>0</v>
      </c>
      <c r="AA98" s="31">
        <f t="shared" si="15"/>
        <v>160</v>
      </c>
      <c r="AB98" s="31">
        <v>160</v>
      </c>
      <c r="AC98" s="31">
        <v>0</v>
      </c>
    </row>
    <row r="99" spans="1:29" ht="13.5">
      <c r="A99" s="54" t="s">
        <v>0</v>
      </c>
      <c r="B99" s="54" t="s">
        <v>175</v>
      </c>
      <c r="C99" s="55" t="s">
        <v>176</v>
      </c>
      <c r="D99" s="31">
        <f t="shared" si="8"/>
        <v>3160</v>
      </c>
      <c r="E99" s="31">
        <f t="shared" si="9"/>
        <v>0</v>
      </c>
      <c r="F99" s="31">
        <v>0</v>
      </c>
      <c r="G99" s="31">
        <v>0</v>
      </c>
      <c r="H99" s="31">
        <f t="shared" si="10"/>
        <v>0</v>
      </c>
      <c r="I99" s="31">
        <v>0</v>
      </c>
      <c r="J99" s="31">
        <v>0</v>
      </c>
      <c r="K99" s="31">
        <f t="shared" si="11"/>
        <v>3160</v>
      </c>
      <c r="L99" s="31">
        <v>2621</v>
      </c>
      <c r="M99" s="31">
        <v>539</v>
      </c>
      <c r="N99" s="31">
        <f t="shared" si="12"/>
        <v>3168</v>
      </c>
      <c r="O99" s="31">
        <f t="shared" si="13"/>
        <v>2621</v>
      </c>
      <c r="P99" s="31">
        <v>2621</v>
      </c>
      <c r="Q99" s="31">
        <v>0</v>
      </c>
      <c r="R99" s="31">
        <v>0</v>
      </c>
      <c r="S99" s="31">
        <v>0</v>
      </c>
      <c r="T99" s="31">
        <v>0</v>
      </c>
      <c r="U99" s="31">
        <f t="shared" si="14"/>
        <v>539</v>
      </c>
      <c r="V99" s="31">
        <v>539</v>
      </c>
      <c r="W99" s="31">
        <v>0</v>
      </c>
      <c r="X99" s="31">
        <v>0</v>
      </c>
      <c r="Y99" s="31">
        <v>0</v>
      </c>
      <c r="Z99" s="31">
        <v>0</v>
      </c>
      <c r="AA99" s="31">
        <f t="shared" si="15"/>
        <v>8</v>
      </c>
      <c r="AB99" s="31">
        <v>8</v>
      </c>
      <c r="AC99" s="31">
        <v>0</v>
      </c>
    </row>
    <row r="100" spans="1:29" ht="13.5">
      <c r="A100" s="54" t="s">
        <v>0</v>
      </c>
      <c r="B100" s="54" t="s">
        <v>177</v>
      </c>
      <c r="C100" s="55" t="s">
        <v>178</v>
      </c>
      <c r="D100" s="31">
        <f t="shared" si="8"/>
        <v>200</v>
      </c>
      <c r="E100" s="31">
        <f t="shared" si="9"/>
        <v>0</v>
      </c>
      <c r="F100" s="31">
        <v>0</v>
      </c>
      <c r="G100" s="31">
        <v>0</v>
      </c>
      <c r="H100" s="31">
        <f t="shared" si="10"/>
        <v>0</v>
      </c>
      <c r="I100" s="31">
        <v>0</v>
      </c>
      <c r="J100" s="31">
        <v>0</v>
      </c>
      <c r="K100" s="31">
        <f t="shared" si="11"/>
        <v>200</v>
      </c>
      <c r="L100" s="31">
        <v>74</v>
      </c>
      <c r="M100" s="31">
        <v>126</v>
      </c>
      <c r="N100" s="31">
        <f t="shared" si="12"/>
        <v>200</v>
      </c>
      <c r="O100" s="31">
        <f t="shared" si="13"/>
        <v>74</v>
      </c>
      <c r="P100" s="31">
        <v>74</v>
      </c>
      <c r="Q100" s="31">
        <v>0</v>
      </c>
      <c r="R100" s="31">
        <v>0</v>
      </c>
      <c r="S100" s="31">
        <v>0</v>
      </c>
      <c r="T100" s="31">
        <v>0</v>
      </c>
      <c r="U100" s="31">
        <f t="shared" si="14"/>
        <v>126</v>
      </c>
      <c r="V100" s="31">
        <v>126</v>
      </c>
      <c r="W100" s="31">
        <v>0</v>
      </c>
      <c r="X100" s="31">
        <v>0</v>
      </c>
      <c r="Y100" s="31">
        <v>0</v>
      </c>
      <c r="Z100" s="31">
        <v>0</v>
      </c>
      <c r="AA100" s="31">
        <f t="shared" si="15"/>
        <v>0</v>
      </c>
      <c r="AB100" s="31">
        <v>0</v>
      </c>
      <c r="AC100" s="31">
        <v>0</v>
      </c>
    </row>
    <row r="101" spans="1:29" ht="13.5">
      <c r="A101" s="54" t="s">
        <v>0</v>
      </c>
      <c r="B101" s="54" t="s">
        <v>179</v>
      </c>
      <c r="C101" s="55" t="s">
        <v>180</v>
      </c>
      <c r="D101" s="31">
        <f t="shared" si="8"/>
        <v>527</v>
      </c>
      <c r="E101" s="31">
        <f t="shared" si="9"/>
        <v>0</v>
      </c>
      <c r="F101" s="31">
        <v>0</v>
      </c>
      <c r="G101" s="31">
        <v>0</v>
      </c>
      <c r="H101" s="31">
        <f t="shared" si="10"/>
        <v>317</v>
      </c>
      <c r="I101" s="31">
        <v>317</v>
      </c>
      <c r="J101" s="31">
        <v>0</v>
      </c>
      <c r="K101" s="31">
        <f t="shared" si="11"/>
        <v>210</v>
      </c>
      <c r="L101" s="31">
        <v>0</v>
      </c>
      <c r="M101" s="31">
        <v>210</v>
      </c>
      <c r="N101" s="31">
        <f t="shared" si="12"/>
        <v>527</v>
      </c>
      <c r="O101" s="31">
        <f t="shared" si="13"/>
        <v>317</v>
      </c>
      <c r="P101" s="31">
        <v>317</v>
      </c>
      <c r="Q101" s="31">
        <v>0</v>
      </c>
      <c r="R101" s="31">
        <v>0</v>
      </c>
      <c r="S101" s="31">
        <v>0</v>
      </c>
      <c r="T101" s="31">
        <v>0</v>
      </c>
      <c r="U101" s="31">
        <f t="shared" si="14"/>
        <v>210</v>
      </c>
      <c r="V101" s="31">
        <v>210</v>
      </c>
      <c r="W101" s="31">
        <v>0</v>
      </c>
      <c r="X101" s="31">
        <v>0</v>
      </c>
      <c r="Y101" s="31">
        <v>0</v>
      </c>
      <c r="Z101" s="31">
        <v>0</v>
      </c>
      <c r="AA101" s="31">
        <f t="shared" si="15"/>
        <v>0</v>
      </c>
      <c r="AB101" s="31">
        <v>0</v>
      </c>
      <c r="AC101" s="31">
        <v>0</v>
      </c>
    </row>
    <row r="102" spans="1:29" ht="13.5">
      <c r="A102" s="54" t="s">
        <v>0</v>
      </c>
      <c r="B102" s="54" t="s">
        <v>181</v>
      </c>
      <c r="C102" s="55" t="s">
        <v>182</v>
      </c>
      <c r="D102" s="31">
        <f t="shared" si="8"/>
        <v>4013</v>
      </c>
      <c r="E102" s="31">
        <f t="shared" si="9"/>
        <v>0</v>
      </c>
      <c r="F102" s="31">
        <v>0</v>
      </c>
      <c r="G102" s="31">
        <v>0</v>
      </c>
      <c r="H102" s="31">
        <f t="shared" si="10"/>
        <v>2343</v>
      </c>
      <c r="I102" s="31">
        <v>2343</v>
      </c>
      <c r="J102" s="31">
        <v>0</v>
      </c>
      <c r="K102" s="31">
        <f t="shared" si="11"/>
        <v>1670</v>
      </c>
      <c r="L102" s="31">
        <v>0</v>
      </c>
      <c r="M102" s="31">
        <v>1670</v>
      </c>
      <c r="N102" s="31">
        <f t="shared" si="12"/>
        <v>4013</v>
      </c>
      <c r="O102" s="31">
        <f t="shared" si="13"/>
        <v>2343</v>
      </c>
      <c r="P102" s="31">
        <v>2343</v>
      </c>
      <c r="Q102" s="31">
        <v>0</v>
      </c>
      <c r="R102" s="31">
        <v>0</v>
      </c>
      <c r="S102" s="31">
        <v>0</v>
      </c>
      <c r="T102" s="31">
        <v>0</v>
      </c>
      <c r="U102" s="31">
        <f t="shared" si="14"/>
        <v>1670</v>
      </c>
      <c r="V102" s="31">
        <v>1670</v>
      </c>
      <c r="W102" s="31">
        <v>0</v>
      </c>
      <c r="X102" s="31">
        <v>0</v>
      </c>
      <c r="Y102" s="31">
        <v>0</v>
      </c>
      <c r="Z102" s="31">
        <v>0</v>
      </c>
      <c r="AA102" s="31">
        <f t="shared" si="15"/>
        <v>0</v>
      </c>
      <c r="AB102" s="31">
        <v>0</v>
      </c>
      <c r="AC102" s="31">
        <v>0</v>
      </c>
    </row>
    <row r="103" spans="1:29" ht="13.5">
      <c r="A103" s="54" t="s">
        <v>0</v>
      </c>
      <c r="B103" s="54" t="s">
        <v>183</v>
      </c>
      <c r="C103" s="55" t="s">
        <v>184</v>
      </c>
      <c r="D103" s="31">
        <f t="shared" si="8"/>
        <v>1821</v>
      </c>
      <c r="E103" s="31">
        <f t="shared" si="9"/>
        <v>0</v>
      </c>
      <c r="F103" s="31">
        <v>0</v>
      </c>
      <c r="G103" s="31">
        <v>0</v>
      </c>
      <c r="H103" s="31">
        <f t="shared" si="10"/>
        <v>1035</v>
      </c>
      <c r="I103" s="31">
        <v>1035</v>
      </c>
      <c r="J103" s="31">
        <v>0</v>
      </c>
      <c r="K103" s="31">
        <f t="shared" si="11"/>
        <v>786</v>
      </c>
      <c r="L103" s="31">
        <v>0</v>
      </c>
      <c r="M103" s="31">
        <v>786</v>
      </c>
      <c r="N103" s="31">
        <f t="shared" si="12"/>
        <v>1824</v>
      </c>
      <c r="O103" s="31">
        <f t="shared" si="13"/>
        <v>1035</v>
      </c>
      <c r="P103" s="31">
        <v>1035</v>
      </c>
      <c r="Q103" s="31">
        <v>0</v>
      </c>
      <c r="R103" s="31">
        <v>0</v>
      </c>
      <c r="S103" s="31">
        <v>0</v>
      </c>
      <c r="T103" s="31">
        <v>0</v>
      </c>
      <c r="U103" s="31">
        <f t="shared" si="14"/>
        <v>786</v>
      </c>
      <c r="V103" s="31">
        <v>786</v>
      </c>
      <c r="W103" s="31">
        <v>0</v>
      </c>
      <c r="X103" s="31">
        <v>0</v>
      </c>
      <c r="Y103" s="31">
        <v>0</v>
      </c>
      <c r="Z103" s="31">
        <v>0</v>
      </c>
      <c r="AA103" s="31">
        <f t="shared" si="15"/>
        <v>3</v>
      </c>
      <c r="AB103" s="31">
        <v>3</v>
      </c>
      <c r="AC103" s="31">
        <v>0</v>
      </c>
    </row>
    <row r="104" spans="1:29" ht="13.5">
      <c r="A104" s="54" t="s">
        <v>0</v>
      </c>
      <c r="B104" s="54" t="s">
        <v>185</v>
      </c>
      <c r="C104" s="55" t="s">
        <v>186</v>
      </c>
      <c r="D104" s="31">
        <f t="shared" si="8"/>
        <v>10408</v>
      </c>
      <c r="E104" s="31">
        <f t="shared" si="9"/>
        <v>0</v>
      </c>
      <c r="F104" s="31">
        <v>0</v>
      </c>
      <c r="G104" s="31">
        <v>0</v>
      </c>
      <c r="H104" s="31">
        <f t="shared" si="10"/>
        <v>0</v>
      </c>
      <c r="I104" s="31">
        <v>0</v>
      </c>
      <c r="J104" s="31">
        <v>0</v>
      </c>
      <c r="K104" s="31">
        <f t="shared" si="11"/>
        <v>10408</v>
      </c>
      <c r="L104" s="31">
        <v>9700</v>
      </c>
      <c r="M104" s="31">
        <v>708</v>
      </c>
      <c r="N104" s="31">
        <f t="shared" si="12"/>
        <v>10408</v>
      </c>
      <c r="O104" s="31">
        <f t="shared" si="13"/>
        <v>9700</v>
      </c>
      <c r="P104" s="31">
        <v>9700</v>
      </c>
      <c r="Q104" s="31">
        <v>0</v>
      </c>
      <c r="R104" s="31">
        <v>0</v>
      </c>
      <c r="S104" s="31">
        <v>0</v>
      </c>
      <c r="T104" s="31">
        <v>0</v>
      </c>
      <c r="U104" s="31">
        <f t="shared" si="14"/>
        <v>708</v>
      </c>
      <c r="V104" s="31">
        <v>708</v>
      </c>
      <c r="W104" s="31">
        <v>0</v>
      </c>
      <c r="X104" s="31">
        <v>0</v>
      </c>
      <c r="Y104" s="31">
        <v>0</v>
      </c>
      <c r="Z104" s="31">
        <v>0</v>
      </c>
      <c r="AA104" s="31">
        <f t="shared" si="15"/>
        <v>0</v>
      </c>
      <c r="AB104" s="31">
        <v>0</v>
      </c>
      <c r="AC104" s="31">
        <v>0</v>
      </c>
    </row>
    <row r="105" spans="1:29" ht="13.5">
      <c r="A105" s="54" t="s">
        <v>0</v>
      </c>
      <c r="B105" s="54" t="s">
        <v>187</v>
      </c>
      <c r="C105" s="55" t="s">
        <v>188</v>
      </c>
      <c r="D105" s="31">
        <f t="shared" si="8"/>
        <v>1352</v>
      </c>
      <c r="E105" s="31">
        <f t="shared" si="9"/>
        <v>0</v>
      </c>
      <c r="F105" s="31">
        <v>0</v>
      </c>
      <c r="G105" s="31">
        <v>0</v>
      </c>
      <c r="H105" s="31">
        <f t="shared" si="10"/>
        <v>0</v>
      </c>
      <c r="I105" s="31">
        <v>0</v>
      </c>
      <c r="J105" s="31">
        <v>0</v>
      </c>
      <c r="K105" s="31">
        <f t="shared" si="11"/>
        <v>1352</v>
      </c>
      <c r="L105" s="31">
        <v>1263</v>
      </c>
      <c r="M105" s="31">
        <v>89</v>
      </c>
      <c r="N105" s="31">
        <f t="shared" si="12"/>
        <v>1352</v>
      </c>
      <c r="O105" s="31">
        <f t="shared" si="13"/>
        <v>1263</v>
      </c>
      <c r="P105" s="31">
        <v>1263</v>
      </c>
      <c r="Q105" s="31">
        <v>0</v>
      </c>
      <c r="R105" s="31">
        <v>0</v>
      </c>
      <c r="S105" s="31">
        <v>0</v>
      </c>
      <c r="T105" s="31">
        <v>0</v>
      </c>
      <c r="U105" s="31">
        <f t="shared" si="14"/>
        <v>89</v>
      </c>
      <c r="V105" s="31">
        <v>89</v>
      </c>
      <c r="W105" s="31">
        <v>0</v>
      </c>
      <c r="X105" s="31">
        <v>0</v>
      </c>
      <c r="Y105" s="31">
        <v>0</v>
      </c>
      <c r="Z105" s="31">
        <v>0</v>
      </c>
      <c r="AA105" s="31">
        <f t="shared" si="15"/>
        <v>0</v>
      </c>
      <c r="AB105" s="31">
        <v>0</v>
      </c>
      <c r="AC105" s="31">
        <v>0</v>
      </c>
    </row>
    <row r="106" spans="1:29" ht="13.5">
      <c r="A106" s="54" t="s">
        <v>0</v>
      </c>
      <c r="B106" s="54" t="s">
        <v>189</v>
      </c>
      <c r="C106" s="55" t="s">
        <v>306</v>
      </c>
      <c r="D106" s="31">
        <f t="shared" si="8"/>
        <v>1248</v>
      </c>
      <c r="E106" s="31">
        <f t="shared" si="9"/>
        <v>0</v>
      </c>
      <c r="F106" s="31">
        <v>0</v>
      </c>
      <c r="G106" s="31">
        <v>0</v>
      </c>
      <c r="H106" s="31">
        <f t="shared" si="10"/>
        <v>0</v>
      </c>
      <c r="I106" s="31">
        <v>0</v>
      </c>
      <c r="J106" s="31">
        <v>0</v>
      </c>
      <c r="K106" s="31">
        <f t="shared" si="11"/>
        <v>1248</v>
      </c>
      <c r="L106" s="31">
        <v>847</v>
      </c>
      <c r="M106" s="31">
        <v>401</v>
      </c>
      <c r="N106" s="31">
        <f t="shared" si="12"/>
        <v>1248</v>
      </c>
      <c r="O106" s="31">
        <f t="shared" si="13"/>
        <v>847</v>
      </c>
      <c r="P106" s="31">
        <v>847</v>
      </c>
      <c r="Q106" s="31">
        <v>0</v>
      </c>
      <c r="R106" s="31">
        <v>0</v>
      </c>
      <c r="S106" s="31">
        <v>0</v>
      </c>
      <c r="T106" s="31">
        <v>0</v>
      </c>
      <c r="U106" s="31">
        <f t="shared" si="14"/>
        <v>401</v>
      </c>
      <c r="V106" s="31">
        <v>401</v>
      </c>
      <c r="W106" s="31">
        <v>0</v>
      </c>
      <c r="X106" s="31">
        <v>0</v>
      </c>
      <c r="Y106" s="31">
        <v>0</v>
      </c>
      <c r="Z106" s="31">
        <v>0</v>
      </c>
      <c r="AA106" s="31">
        <f t="shared" si="15"/>
        <v>0</v>
      </c>
      <c r="AB106" s="31">
        <v>0</v>
      </c>
      <c r="AC106" s="31">
        <v>0</v>
      </c>
    </row>
    <row r="107" spans="1:29" ht="13.5">
      <c r="A107" s="54" t="s">
        <v>0</v>
      </c>
      <c r="B107" s="54" t="s">
        <v>190</v>
      </c>
      <c r="C107" s="55" t="s">
        <v>191</v>
      </c>
      <c r="D107" s="31">
        <f t="shared" si="8"/>
        <v>6485</v>
      </c>
      <c r="E107" s="31">
        <f t="shared" si="9"/>
        <v>0</v>
      </c>
      <c r="F107" s="31">
        <v>0</v>
      </c>
      <c r="G107" s="31">
        <v>0</v>
      </c>
      <c r="H107" s="31">
        <f t="shared" si="10"/>
        <v>0</v>
      </c>
      <c r="I107" s="31">
        <v>0</v>
      </c>
      <c r="J107" s="31">
        <v>0</v>
      </c>
      <c r="K107" s="31">
        <f t="shared" si="11"/>
        <v>6485</v>
      </c>
      <c r="L107" s="31">
        <v>4077</v>
      </c>
      <c r="M107" s="31">
        <v>2408</v>
      </c>
      <c r="N107" s="31">
        <f t="shared" si="12"/>
        <v>6485</v>
      </c>
      <c r="O107" s="31">
        <f t="shared" si="13"/>
        <v>4077</v>
      </c>
      <c r="P107" s="31">
        <v>4077</v>
      </c>
      <c r="Q107" s="31">
        <v>0</v>
      </c>
      <c r="R107" s="31">
        <v>0</v>
      </c>
      <c r="S107" s="31">
        <v>0</v>
      </c>
      <c r="T107" s="31">
        <v>0</v>
      </c>
      <c r="U107" s="31">
        <f t="shared" si="14"/>
        <v>2408</v>
      </c>
      <c r="V107" s="31">
        <v>2408</v>
      </c>
      <c r="W107" s="31">
        <v>0</v>
      </c>
      <c r="X107" s="31">
        <v>0</v>
      </c>
      <c r="Y107" s="31">
        <v>0</v>
      </c>
      <c r="Z107" s="31">
        <v>0</v>
      </c>
      <c r="AA107" s="31">
        <f t="shared" si="15"/>
        <v>0</v>
      </c>
      <c r="AB107" s="31">
        <v>0</v>
      </c>
      <c r="AC107" s="31">
        <v>0</v>
      </c>
    </row>
    <row r="108" spans="1:29" ht="13.5">
      <c r="A108" s="54" t="s">
        <v>0</v>
      </c>
      <c r="B108" s="54" t="s">
        <v>192</v>
      </c>
      <c r="C108" s="55" t="s">
        <v>193</v>
      </c>
      <c r="D108" s="31">
        <f t="shared" si="8"/>
        <v>1351</v>
      </c>
      <c r="E108" s="31">
        <f t="shared" si="9"/>
        <v>0</v>
      </c>
      <c r="F108" s="31">
        <v>0</v>
      </c>
      <c r="G108" s="31">
        <v>0</v>
      </c>
      <c r="H108" s="31">
        <f t="shared" si="10"/>
        <v>0</v>
      </c>
      <c r="I108" s="31">
        <v>0</v>
      </c>
      <c r="J108" s="31">
        <v>0</v>
      </c>
      <c r="K108" s="31">
        <f t="shared" si="11"/>
        <v>1351</v>
      </c>
      <c r="L108" s="31">
        <v>1203</v>
      </c>
      <c r="M108" s="31">
        <v>148</v>
      </c>
      <c r="N108" s="31">
        <f t="shared" si="12"/>
        <v>1351</v>
      </c>
      <c r="O108" s="31">
        <f t="shared" si="13"/>
        <v>1203</v>
      </c>
      <c r="P108" s="31">
        <v>1203</v>
      </c>
      <c r="Q108" s="31">
        <v>0</v>
      </c>
      <c r="R108" s="31">
        <v>0</v>
      </c>
      <c r="S108" s="31">
        <v>0</v>
      </c>
      <c r="T108" s="31">
        <v>0</v>
      </c>
      <c r="U108" s="31">
        <f t="shared" si="14"/>
        <v>148</v>
      </c>
      <c r="V108" s="31">
        <v>148</v>
      </c>
      <c r="W108" s="31">
        <v>0</v>
      </c>
      <c r="X108" s="31">
        <v>0</v>
      </c>
      <c r="Y108" s="31">
        <v>0</v>
      </c>
      <c r="Z108" s="31">
        <v>0</v>
      </c>
      <c r="AA108" s="31">
        <f t="shared" si="15"/>
        <v>0</v>
      </c>
      <c r="AB108" s="31">
        <v>0</v>
      </c>
      <c r="AC108" s="31">
        <v>0</v>
      </c>
    </row>
    <row r="109" spans="1:29" ht="13.5">
      <c r="A109" s="54" t="s">
        <v>0</v>
      </c>
      <c r="B109" s="54" t="s">
        <v>194</v>
      </c>
      <c r="C109" s="55" t="s">
        <v>195</v>
      </c>
      <c r="D109" s="31">
        <f t="shared" si="8"/>
        <v>600</v>
      </c>
      <c r="E109" s="31">
        <f t="shared" si="9"/>
        <v>0</v>
      </c>
      <c r="F109" s="31">
        <v>0</v>
      </c>
      <c r="G109" s="31">
        <v>0</v>
      </c>
      <c r="H109" s="31">
        <f t="shared" si="10"/>
        <v>600</v>
      </c>
      <c r="I109" s="31">
        <v>121</v>
      </c>
      <c r="J109" s="31">
        <v>479</v>
      </c>
      <c r="K109" s="31">
        <f t="shared" si="11"/>
        <v>0</v>
      </c>
      <c r="L109" s="31">
        <v>0</v>
      </c>
      <c r="M109" s="31">
        <v>0</v>
      </c>
      <c r="N109" s="31">
        <f t="shared" si="12"/>
        <v>600</v>
      </c>
      <c r="O109" s="31">
        <f t="shared" si="13"/>
        <v>121</v>
      </c>
      <c r="P109" s="31">
        <v>121</v>
      </c>
      <c r="Q109" s="31">
        <v>0</v>
      </c>
      <c r="R109" s="31">
        <v>0</v>
      </c>
      <c r="S109" s="31">
        <v>0</v>
      </c>
      <c r="T109" s="31">
        <v>0</v>
      </c>
      <c r="U109" s="31">
        <f t="shared" si="14"/>
        <v>479</v>
      </c>
      <c r="V109" s="31">
        <v>30</v>
      </c>
      <c r="W109" s="31">
        <v>449</v>
      </c>
      <c r="X109" s="31">
        <v>0</v>
      </c>
      <c r="Y109" s="31">
        <v>0</v>
      </c>
      <c r="Z109" s="31">
        <v>0</v>
      </c>
      <c r="AA109" s="31">
        <f t="shared" si="15"/>
        <v>0</v>
      </c>
      <c r="AB109" s="31">
        <v>0</v>
      </c>
      <c r="AC109" s="31">
        <v>0</v>
      </c>
    </row>
    <row r="110" spans="1:29" ht="13.5">
      <c r="A110" s="54" t="s">
        <v>0</v>
      </c>
      <c r="B110" s="54" t="s">
        <v>196</v>
      </c>
      <c r="C110" s="55" t="s">
        <v>197</v>
      </c>
      <c r="D110" s="31">
        <f t="shared" si="8"/>
        <v>3029</v>
      </c>
      <c r="E110" s="31">
        <f t="shared" si="9"/>
        <v>0</v>
      </c>
      <c r="F110" s="31">
        <v>0</v>
      </c>
      <c r="G110" s="31">
        <v>0</v>
      </c>
      <c r="H110" s="31">
        <f t="shared" si="10"/>
        <v>2417</v>
      </c>
      <c r="I110" s="31">
        <v>2417</v>
      </c>
      <c r="J110" s="31">
        <v>0</v>
      </c>
      <c r="K110" s="31">
        <f t="shared" si="11"/>
        <v>612</v>
      </c>
      <c r="L110" s="31">
        <v>0</v>
      </c>
      <c r="M110" s="31">
        <v>612</v>
      </c>
      <c r="N110" s="31">
        <f t="shared" si="12"/>
        <v>3029</v>
      </c>
      <c r="O110" s="31">
        <f t="shared" si="13"/>
        <v>2417</v>
      </c>
      <c r="P110" s="31">
        <v>2417</v>
      </c>
      <c r="Q110" s="31">
        <v>0</v>
      </c>
      <c r="R110" s="31">
        <v>0</v>
      </c>
      <c r="S110" s="31">
        <v>0</v>
      </c>
      <c r="T110" s="31">
        <v>0</v>
      </c>
      <c r="U110" s="31">
        <f t="shared" si="14"/>
        <v>612</v>
      </c>
      <c r="V110" s="31">
        <v>612</v>
      </c>
      <c r="W110" s="31">
        <v>0</v>
      </c>
      <c r="X110" s="31">
        <v>0</v>
      </c>
      <c r="Y110" s="31">
        <v>0</v>
      </c>
      <c r="Z110" s="31">
        <v>0</v>
      </c>
      <c r="AA110" s="31">
        <f t="shared" si="15"/>
        <v>0</v>
      </c>
      <c r="AB110" s="31">
        <v>0</v>
      </c>
      <c r="AC110" s="31">
        <v>0</v>
      </c>
    </row>
    <row r="111" spans="1:29" ht="13.5">
      <c r="A111" s="54" t="s">
        <v>0</v>
      </c>
      <c r="B111" s="54" t="s">
        <v>198</v>
      </c>
      <c r="C111" s="55" t="s">
        <v>199</v>
      </c>
      <c r="D111" s="31">
        <f t="shared" si="8"/>
        <v>7943</v>
      </c>
      <c r="E111" s="31">
        <f t="shared" si="9"/>
        <v>0</v>
      </c>
      <c r="F111" s="31">
        <v>0</v>
      </c>
      <c r="G111" s="31">
        <v>0</v>
      </c>
      <c r="H111" s="31">
        <f t="shared" si="10"/>
        <v>0</v>
      </c>
      <c r="I111" s="31">
        <v>0</v>
      </c>
      <c r="J111" s="31">
        <v>0</v>
      </c>
      <c r="K111" s="31">
        <f t="shared" si="11"/>
        <v>7943</v>
      </c>
      <c r="L111" s="31">
        <v>6184</v>
      </c>
      <c r="M111" s="31">
        <v>1759</v>
      </c>
      <c r="N111" s="31">
        <f t="shared" si="12"/>
        <v>7943</v>
      </c>
      <c r="O111" s="31">
        <f t="shared" si="13"/>
        <v>6184</v>
      </c>
      <c r="P111" s="31">
        <v>6184</v>
      </c>
      <c r="Q111" s="31">
        <v>0</v>
      </c>
      <c r="R111" s="31">
        <v>0</v>
      </c>
      <c r="S111" s="31">
        <v>0</v>
      </c>
      <c r="T111" s="31">
        <v>0</v>
      </c>
      <c r="U111" s="31">
        <f t="shared" si="14"/>
        <v>1759</v>
      </c>
      <c r="V111" s="31">
        <v>1759</v>
      </c>
      <c r="W111" s="31">
        <v>0</v>
      </c>
      <c r="X111" s="31">
        <v>0</v>
      </c>
      <c r="Y111" s="31">
        <v>0</v>
      </c>
      <c r="Z111" s="31">
        <v>0</v>
      </c>
      <c r="AA111" s="31">
        <f t="shared" si="15"/>
        <v>0</v>
      </c>
      <c r="AB111" s="31">
        <v>0</v>
      </c>
      <c r="AC111" s="31">
        <v>0</v>
      </c>
    </row>
    <row r="112" spans="1:29" ht="13.5">
      <c r="A112" s="54" t="s">
        <v>0</v>
      </c>
      <c r="B112" s="54" t="s">
        <v>200</v>
      </c>
      <c r="C112" s="55" t="s">
        <v>201</v>
      </c>
      <c r="D112" s="31">
        <f t="shared" si="8"/>
        <v>2442</v>
      </c>
      <c r="E112" s="31">
        <f t="shared" si="9"/>
        <v>0</v>
      </c>
      <c r="F112" s="31">
        <v>0</v>
      </c>
      <c r="G112" s="31">
        <v>0</v>
      </c>
      <c r="H112" s="31">
        <f t="shared" si="10"/>
        <v>0</v>
      </c>
      <c r="I112" s="31">
        <v>0</v>
      </c>
      <c r="J112" s="31">
        <v>0</v>
      </c>
      <c r="K112" s="31">
        <f t="shared" si="11"/>
        <v>2442</v>
      </c>
      <c r="L112" s="31">
        <v>1894</v>
      </c>
      <c r="M112" s="31">
        <v>548</v>
      </c>
      <c r="N112" s="31">
        <f t="shared" si="12"/>
        <v>2442</v>
      </c>
      <c r="O112" s="31">
        <f t="shared" si="13"/>
        <v>1894</v>
      </c>
      <c r="P112" s="31">
        <v>1894</v>
      </c>
      <c r="Q112" s="31">
        <v>0</v>
      </c>
      <c r="R112" s="31">
        <v>0</v>
      </c>
      <c r="S112" s="31">
        <v>0</v>
      </c>
      <c r="T112" s="31">
        <v>0</v>
      </c>
      <c r="U112" s="31">
        <f t="shared" si="14"/>
        <v>548</v>
      </c>
      <c r="V112" s="31">
        <v>548</v>
      </c>
      <c r="W112" s="31">
        <v>0</v>
      </c>
      <c r="X112" s="31">
        <v>0</v>
      </c>
      <c r="Y112" s="31">
        <v>0</v>
      </c>
      <c r="Z112" s="31">
        <v>0</v>
      </c>
      <c r="AA112" s="31">
        <f t="shared" si="15"/>
        <v>0</v>
      </c>
      <c r="AB112" s="31">
        <v>0</v>
      </c>
      <c r="AC112" s="31">
        <v>0</v>
      </c>
    </row>
    <row r="113" spans="1:29" ht="13.5">
      <c r="A113" s="54" t="s">
        <v>0</v>
      </c>
      <c r="B113" s="54" t="s">
        <v>202</v>
      </c>
      <c r="C113" s="55" t="s">
        <v>203</v>
      </c>
      <c r="D113" s="31">
        <f t="shared" si="8"/>
        <v>1808</v>
      </c>
      <c r="E113" s="31">
        <f t="shared" si="9"/>
        <v>0</v>
      </c>
      <c r="F113" s="31">
        <v>0</v>
      </c>
      <c r="G113" s="31">
        <v>0</v>
      </c>
      <c r="H113" s="31">
        <f t="shared" si="10"/>
        <v>0</v>
      </c>
      <c r="I113" s="31">
        <v>0</v>
      </c>
      <c r="J113" s="31">
        <v>0</v>
      </c>
      <c r="K113" s="31">
        <f t="shared" si="11"/>
        <v>1808</v>
      </c>
      <c r="L113" s="31">
        <v>1271</v>
      </c>
      <c r="M113" s="31">
        <v>537</v>
      </c>
      <c r="N113" s="31">
        <f t="shared" si="12"/>
        <v>1862</v>
      </c>
      <c r="O113" s="31">
        <f t="shared" si="13"/>
        <v>1271</v>
      </c>
      <c r="P113" s="31">
        <v>1271</v>
      </c>
      <c r="Q113" s="31">
        <v>0</v>
      </c>
      <c r="R113" s="31">
        <v>0</v>
      </c>
      <c r="S113" s="31">
        <v>0</v>
      </c>
      <c r="T113" s="31">
        <v>0</v>
      </c>
      <c r="U113" s="31">
        <f t="shared" si="14"/>
        <v>537</v>
      </c>
      <c r="V113" s="31">
        <v>537</v>
      </c>
      <c r="W113" s="31">
        <v>0</v>
      </c>
      <c r="X113" s="31">
        <v>0</v>
      </c>
      <c r="Y113" s="31">
        <v>0</v>
      </c>
      <c r="Z113" s="31">
        <v>0</v>
      </c>
      <c r="AA113" s="31">
        <f t="shared" si="15"/>
        <v>54</v>
      </c>
      <c r="AB113" s="31">
        <v>54</v>
      </c>
      <c r="AC113" s="31">
        <v>0</v>
      </c>
    </row>
    <row r="114" spans="1:29" ht="13.5">
      <c r="A114" s="54" t="s">
        <v>0</v>
      </c>
      <c r="B114" s="54" t="s">
        <v>204</v>
      </c>
      <c r="C114" s="55" t="s">
        <v>205</v>
      </c>
      <c r="D114" s="31">
        <f t="shared" si="8"/>
        <v>750</v>
      </c>
      <c r="E114" s="31">
        <f t="shared" si="9"/>
        <v>0</v>
      </c>
      <c r="F114" s="31">
        <v>0</v>
      </c>
      <c r="G114" s="31">
        <v>0</v>
      </c>
      <c r="H114" s="31">
        <f t="shared" si="10"/>
        <v>0</v>
      </c>
      <c r="I114" s="31">
        <v>0</v>
      </c>
      <c r="J114" s="31">
        <v>0</v>
      </c>
      <c r="K114" s="31">
        <f t="shared" si="11"/>
        <v>750</v>
      </c>
      <c r="L114" s="31">
        <v>677</v>
      </c>
      <c r="M114" s="31">
        <v>73</v>
      </c>
      <c r="N114" s="31">
        <f t="shared" si="12"/>
        <v>767</v>
      </c>
      <c r="O114" s="31">
        <f t="shared" si="13"/>
        <v>677</v>
      </c>
      <c r="P114" s="31">
        <v>677</v>
      </c>
      <c r="Q114" s="31">
        <v>0</v>
      </c>
      <c r="R114" s="31">
        <v>0</v>
      </c>
      <c r="S114" s="31">
        <v>0</v>
      </c>
      <c r="T114" s="31">
        <v>0</v>
      </c>
      <c r="U114" s="31">
        <f t="shared" si="14"/>
        <v>73</v>
      </c>
      <c r="V114" s="31">
        <v>73</v>
      </c>
      <c r="W114" s="31">
        <v>0</v>
      </c>
      <c r="X114" s="31">
        <v>0</v>
      </c>
      <c r="Y114" s="31">
        <v>0</v>
      </c>
      <c r="Z114" s="31">
        <v>0</v>
      </c>
      <c r="AA114" s="31">
        <f t="shared" si="15"/>
        <v>17</v>
      </c>
      <c r="AB114" s="31">
        <v>17</v>
      </c>
      <c r="AC114" s="31">
        <v>0</v>
      </c>
    </row>
    <row r="115" spans="1:29" ht="13.5">
      <c r="A115" s="54" t="s">
        <v>0</v>
      </c>
      <c r="B115" s="54" t="s">
        <v>206</v>
      </c>
      <c r="C115" s="55" t="s">
        <v>207</v>
      </c>
      <c r="D115" s="31">
        <f t="shared" si="8"/>
        <v>1243</v>
      </c>
      <c r="E115" s="31">
        <f t="shared" si="9"/>
        <v>0</v>
      </c>
      <c r="F115" s="31">
        <v>0</v>
      </c>
      <c r="G115" s="31">
        <v>0</v>
      </c>
      <c r="H115" s="31">
        <f t="shared" si="10"/>
        <v>0</v>
      </c>
      <c r="I115" s="31">
        <v>0</v>
      </c>
      <c r="J115" s="31">
        <v>0</v>
      </c>
      <c r="K115" s="31">
        <f t="shared" si="11"/>
        <v>1243</v>
      </c>
      <c r="L115" s="31">
        <v>888</v>
      </c>
      <c r="M115" s="31">
        <v>355</v>
      </c>
      <c r="N115" s="31">
        <f t="shared" si="12"/>
        <v>1343</v>
      </c>
      <c r="O115" s="31">
        <f t="shared" si="13"/>
        <v>888</v>
      </c>
      <c r="P115" s="31">
        <v>888</v>
      </c>
      <c r="Q115" s="31">
        <v>0</v>
      </c>
      <c r="R115" s="31">
        <v>0</v>
      </c>
      <c r="S115" s="31">
        <v>0</v>
      </c>
      <c r="T115" s="31">
        <v>0</v>
      </c>
      <c r="U115" s="31">
        <f t="shared" si="14"/>
        <v>355</v>
      </c>
      <c r="V115" s="31">
        <v>355</v>
      </c>
      <c r="W115" s="31">
        <v>0</v>
      </c>
      <c r="X115" s="31">
        <v>0</v>
      </c>
      <c r="Y115" s="31">
        <v>0</v>
      </c>
      <c r="Z115" s="31">
        <v>0</v>
      </c>
      <c r="AA115" s="31">
        <f t="shared" si="15"/>
        <v>100</v>
      </c>
      <c r="AB115" s="31">
        <v>100</v>
      </c>
      <c r="AC115" s="31">
        <v>0</v>
      </c>
    </row>
    <row r="116" spans="1:29" ht="13.5">
      <c r="A116" s="54" t="s">
        <v>0</v>
      </c>
      <c r="B116" s="54" t="s">
        <v>242</v>
      </c>
      <c r="C116" s="55" t="s">
        <v>243</v>
      </c>
      <c r="D116" s="31">
        <f t="shared" si="8"/>
        <v>3037</v>
      </c>
      <c r="E116" s="31">
        <f t="shared" si="9"/>
        <v>0</v>
      </c>
      <c r="F116" s="31">
        <v>0</v>
      </c>
      <c r="G116" s="31">
        <v>0</v>
      </c>
      <c r="H116" s="31">
        <f t="shared" si="10"/>
        <v>0</v>
      </c>
      <c r="I116" s="31">
        <v>0</v>
      </c>
      <c r="J116" s="31">
        <v>0</v>
      </c>
      <c r="K116" s="31">
        <f t="shared" si="11"/>
        <v>3037</v>
      </c>
      <c r="L116" s="31">
        <v>2231</v>
      </c>
      <c r="M116" s="31">
        <v>806</v>
      </c>
      <c r="N116" s="31">
        <f t="shared" si="12"/>
        <v>3037</v>
      </c>
      <c r="O116" s="31">
        <f t="shared" si="13"/>
        <v>2231</v>
      </c>
      <c r="P116" s="31">
        <v>2231</v>
      </c>
      <c r="Q116" s="31">
        <v>0</v>
      </c>
      <c r="R116" s="31">
        <v>0</v>
      </c>
      <c r="S116" s="31">
        <v>0</v>
      </c>
      <c r="T116" s="31">
        <v>0</v>
      </c>
      <c r="U116" s="31">
        <f t="shared" si="14"/>
        <v>806</v>
      </c>
      <c r="V116" s="31">
        <v>806</v>
      </c>
      <c r="W116" s="31">
        <v>0</v>
      </c>
      <c r="X116" s="31">
        <v>0</v>
      </c>
      <c r="Y116" s="31">
        <v>0</v>
      </c>
      <c r="Z116" s="31">
        <v>0</v>
      </c>
      <c r="AA116" s="31">
        <f t="shared" si="15"/>
        <v>0</v>
      </c>
      <c r="AB116" s="31">
        <v>0</v>
      </c>
      <c r="AC116" s="31">
        <v>0</v>
      </c>
    </row>
    <row r="117" spans="1:29" ht="13.5">
      <c r="A117" s="54" t="s">
        <v>0</v>
      </c>
      <c r="B117" s="54" t="s">
        <v>244</v>
      </c>
      <c r="C117" s="55" t="s">
        <v>245</v>
      </c>
      <c r="D117" s="31">
        <f t="shared" si="8"/>
        <v>1933</v>
      </c>
      <c r="E117" s="31">
        <f t="shared" si="9"/>
        <v>0</v>
      </c>
      <c r="F117" s="31">
        <v>0</v>
      </c>
      <c r="G117" s="31">
        <v>0</v>
      </c>
      <c r="H117" s="31">
        <f t="shared" si="10"/>
        <v>931</v>
      </c>
      <c r="I117" s="31">
        <v>931</v>
      </c>
      <c r="J117" s="31">
        <v>0</v>
      </c>
      <c r="K117" s="31">
        <f t="shared" si="11"/>
        <v>1002</v>
      </c>
      <c r="L117" s="31">
        <v>0</v>
      </c>
      <c r="M117" s="31">
        <v>1002</v>
      </c>
      <c r="N117" s="31">
        <f t="shared" si="12"/>
        <v>1933</v>
      </c>
      <c r="O117" s="31">
        <f t="shared" si="13"/>
        <v>931</v>
      </c>
      <c r="P117" s="31">
        <v>931</v>
      </c>
      <c r="Q117" s="31">
        <v>0</v>
      </c>
      <c r="R117" s="31">
        <v>0</v>
      </c>
      <c r="S117" s="31">
        <v>0</v>
      </c>
      <c r="T117" s="31">
        <v>0</v>
      </c>
      <c r="U117" s="31">
        <f t="shared" si="14"/>
        <v>1002</v>
      </c>
      <c r="V117" s="31">
        <v>1002</v>
      </c>
      <c r="W117" s="31">
        <v>0</v>
      </c>
      <c r="X117" s="31">
        <v>0</v>
      </c>
      <c r="Y117" s="31">
        <v>0</v>
      </c>
      <c r="Z117" s="31">
        <v>0</v>
      </c>
      <c r="AA117" s="31">
        <f t="shared" si="15"/>
        <v>0</v>
      </c>
      <c r="AB117" s="31">
        <v>0</v>
      </c>
      <c r="AC117" s="31">
        <v>0</v>
      </c>
    </row>
    <row r="118" spans="1:29" ht="13.5">
      <c r="A118" s="84" t="s">
        <v>246</v>
      </c>
      <c r="B118" s="85"/>
      <c r="C118" s="85"/>
      <c r="D118" s="31">
        <f aca="true" t="shared" si="16" ref="D118:AC118">SUM(D7:D117)</f>
        <v>722854</v>
      </c>
      <c r="E118" s="31">
        <f t="shared" si="16"/>
        <v>9697</v>
      </c>
      <c r="F118" s="31">
        <f t="shared" si="16"/>
        <v>6690</v>
      </c>
      <c r="G118" s="31">
        <f t="shared" si="16"/>
        <v>3007</v>
      </c>
      <c r="H118" s="31">
        <f t="shared" si="16"/>
        <v>136186</v>
      </c>
      <c r="I118" s="31">
        <f t="shared" si="16"/>
        <v>121647</v>
      </c>
      <c r="J118" s="31">
        <f t="shared" si="16"/>
        <v>14539</v>
      </c>
      <c r="K118" s="31">
        <f t="shared" si="16"/>
        <v>576971</v>
      </c>
      <c r="L118" s="31">
        <f t="shared" si="16"/>
        <v>423855</v>
      </c>
      <c r="M118" s="31">
        <f t="shared" si="16"/>
        <v>153116</v>
      </c>
      <c r="N118" s="31">
        <f t="shared" si="16"/>
        <v>724413</v>
      </c>
      <c r="O118" s="31">
        <f t="shared" si="16"/>
        <v>552192</v>
      </c>
      <c r="P118" s="31">
        <f t="shared" si="16"/>
        <v>545981</v>
      </c>
      <c r="Q118" s="31">
        <f t="shared" si="16"/>
        <v>6211</v>
      </c>
      <c r="R118" s="31">
        <f t="shared" si="16"/>
        <v>0</v>
      </c>
      <c r="S118" s="31">
        <f t="shared" si="16"/>
        <v>0</v>
      </c>
      <c r="T118" s="31">
        <f t="shared" si="16"/>
        <v>0</v>
      </c>
      <c r="U118" s="31">
        <f t="shared" si="16"/>
        <v>170662</v>
      </c>
      <c r="V118" s="31">
        <f t="shared" si="16"/>
        <v>168222</v>
      </c>
      <c r="W118" s="31">
        <f t="shared" si="16"/>
        <v>449</v>
      </c>
      <c r="X118" s="31">
        <f t="shared" si="16"/>
        <v>0</v>
      </c>
      <c r="Y118" s="31">
        <f t="shared" si="16"/>
        <v>0</v>
      </c>
      <c r="Z118" s="31">
        <f t="shared" si="16"/>
        <v>1991</v>
      </c>
      <c r="AA118" s="31">
        <f t="shared" si="16"/>
        <v>1559</v>
      </c>
      <c r="AB118" s="31">
        <f t="shared" si="16"/>
        <v>1559</v>
      </c>
      <c r="AC118" s="31">
        <f t="shared" si="16"/>
        <v>0</v>
      </c>
    </row>
  </sheetData>
  <mergeCells count="7">
    <mergeCell ref="A118:C118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239</v>
      </c>
      <c r="B1" s="92"/>
      <c r="C1" s="34" t="s">
        <v>267</v>
      </c>
    </row>
    <row r="2" ht="18" customHeight="1">
      <c r="J2" s="37" t="s">
        <v>268</v>
      </c>
    </row>
    <row r="3" spans="6:11" s="38" customFormat="1" ht="19.5" customHeight="1">
      <c r="F3" s="91" t="s">
        <v>269</v>
      </c>
      <c r="G3" s="91"/>
      <c r="H3" s="39" t="s">
        <v>270</v>
      </c>
      <c r="I3" s="39" t="s">
        <v>271</v>
      </c>
      <c r="J3" s="39" t="s">
        <v>260</v>
      </c>
      <c r="K3" s="39" t="s">
        <v>272</v>
      </c>
    </row>
    <row r="4" spans="2:11" s="38" customFormat="1" ht="19.5" customHeight="1">
      <c r="B4" s="93" t="s">
        <v>273</v>
      </c>
      <c r="C4" s="40" t="s">
        <v>274</v>
      </c>
      <c r="D4" s="41">
        <f>SUMIF('水洗化人口等'!$A$7:$C$118,$A$1,'水洗化人口等'!$G$7:$G$118)</f>
        <v>512098</v>
      </c>
      <c r="F4" s="101" t="s">
        <v>275</v>
      </c>
      <c r="G4" s="40" t="s">
        <v>276</v>
      </c>
      <c r="H4" s="41">
        <f>SUMIF('し尿処理の状況'!$A$7:$C$118,$A$1,'し尿処理の状況'!$P$7:$P$118)</f>
        <v>545981</v>
      </c>
      <c r="I4" s="41">
        <f>SUMIF('し尿処理の状況'!$A$7:$C$118,$A$1,'し尿処理の状況'!$V$7:$V$118)</f>
        <v>168222</v>
      </c>
      <c r="J4" s="41">
        <f aca="true" t="shared" si="0" ref="J4:J11">H4+I4</f>
        <v>714203</v>
      </c>
      <c r="K4" s="42">
        <f aca="true" t="shared" si="1" ref="K4:K9">J4/$J$9</f>
        <v>0.9880321614046543</v>
      </c>
    </row>
    <row r="5" spans="2:11" s="38" customFormat="1" ht="19.5" customHeight="1">
      <c r="B5" s="94"/>
      <c r="C5" s="40" t="s">
        <v>277</v>
      </c>
      <c r="D5" s="41">
        <f>SUMIF('水洗化人口等'!$A$7:$C$118,$A$1,'水洗化人口等'!$H$7:$H$118)</f>
        <v>1813</v>
      </c>
      <c r="F5" s="102"/>
      <c r="G5" s="40" t="s">
        <v>278</v>
      </c>
      <c r="H5" s="41">
        <f>SUMIF('し尿処理の状況'!$A$7:$C$118,$A$1,'し尿処理の状況'!$Q$7:$Q$118)</f>
        <v>6211</v>
      </c>
      <c r="I5" s="41">
        <f>SUMIF('し尿処理の状況'!$A$7:$C$118,$A$1,'し尿処理の状況'!$W$7:$W$118)</f>
        <v>449</v>
      </c>
      <c r="J5" s="41">
        <f t="shared" si="0"/>
        <v>6660</v>
      </c>
      <c r="K5" s="42">
        <f t="shared" si="1"/>
        <v>0.009213478793781317</v>
      </c>
    </row>
    <row r="6" spans="2:11" s="38" customFormat="1" ht="19.5" customHeight="1">
      <c r="B6" s="95"/>
      <c r="C6" s="43" t="s">
        <v>279</v>
      </c>
      <c r="D6" s="44">
        <f>SUM(D4:D5)</f>
        <v>513911</v>
      </c>
      <c r="F6" s="102"/>
      <c r="G6" s="40" t="s">
        <v>280</v>
      </c>
      <c r="H6" s="41">
        <f>SUMIF('し尿処理の状況'!$A$7:$C$118,$A$1,'し尿処理の状況'!$R$7:$R$118)</f>
        <v>0</v>
      </c>
      <c r="I6" s="41">
        <f>SUMIF('し尿処理の状況'!$A$7:$C$118,$A$1,'し尿処理の状況'!$X$7:$X$118)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6" t="s">
        <v>281</v>
      </c>
      <c r="C7" s="45" t="s">
        <v>282</v>
      </c>
      <c r="D7" s="41">
        <f>SUMIF('水洗化人口等'!$A$7:$C$118,$A$1,'水洗化人口等'!$K$7:$K$118)</f>
        <v>1284428</v>
      </c>
      <c r="F7" s="102"/>
      <c r="G7" s="40" t="s">
        <v>283</v>
      </c>
      <c r="H7" s="41">
        <f>SUMIF('し尿処理の状況'!$A$7:$C$118,$A$1,'し尿処理の状況'!$S$7:$S$118)</f>
        <v>0</v>
      </c>
      <c r="I7" s="41">
        <f>SUMIF('し尿処理の状況'!$A$7:$C$118,$A$1,'し尿処理の状況'!$Y$7:$Y$118)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284</v>
      </c>
      <c r="D8" s="41">
        <f>SUMIF('水洗化人口等'!$A$7:$C$118,$A$1,'水洗化人口等'!$M$7:$M$118)</f>
        <v>4969</v>
      </c>
      <c r="F8" s="102"/>
      <c r="G8" s="40" t="s">
        <v>285</v>
      </c>
      <c r="H8" s="41">
        <f>SUMIF('し尿処理の状況'!$A$7:$C$118,$A$1,'し尿処理の状況'!$T$7:$T$118)</f>
        <v>0</v>
      </c>
      <c r="I8" s="41">
        <f>SUMIF('し尿処理の状況'!$A$7:$C$118,$A$1,'し尿処理の状況'!$Z$7:$Z$118)</f>
        <v>1991</v>
      </c>
      <c r="J8" s="41">
        <f t="shared" si="0"/>
        <v>1991</v>
      </c>
      <c r="K8" s="42">
        <f t="shared" si="1"/>
        <v>0.0027543598015643544</v>
      </c>
    </row>
    <row r="9" spans="2:11" s="38" customFormat="1" ht="19.5" customHeight="1">
      <c r="B9" s="97"/>
      <c r="C9" s="40" t="s">
        <v>286</v>
      </c>
      <c r="D9" s="41">
        <f>SUMIF('水洗化人口等'!$A$7:$C$118,$A$1,'水洗化人口等'!$O$7:$O$118)</f>
        <v>398674</v>
      </c>
      <c r="F9" s="102"/>
      <c r="G9" s="40" t="s">
        <v>279</v>
      </c>
      <c r="H9" s="41">
        <f>SUM(H4:H8)</f>
        <v>552192</v>
      </c>
      <c r="I9" s="41">
        <f>SUM(I4:I8)</f>
        <v>170662</v>
      </c>
      <c r="J9" s="41">
        <f t="shared" si="0"/>
        <v>722854</v>
      </c>
      <c r="K9" s="42">
        <f t="shared" si="1"/>
        <v>1</v>
      </c>
    </row>
    <row r="10" spans="2:10" s="38" customFormat="1" ht="19.5" customHeight="1">
      <c r="B10" s="98"/>
      <c r="C10" s="43" t="s">
        <v>279</v>
      </c>
      <c r="D10" s="44">
        <f>SUM(D7:D9)</f>
        <v>1688071</v>
      </c>
      <c r="F10" s="91" t="s">
        <v>287</v>
      </c>
      <c r="G10" s="91"/>
      <c r="H10" s="41">
        <f>SUMIF('し尿処理の状況'!$A$7:$C$118,$A$1,'し尿処理の状況'!$AB$7:$AB$118)</f>
        <v>1559</v>
      </c>
      <c r="I10" s="41">
        <f>SUMIF('し尿処理の状況'!$A$7:$C$118,$A$1,'し尿処理の状況'!$AC$7:$AC$118)</f>
        <v>0</v>
      </c>
      <c r="J10" s="41">
        <f t="shared" si="0"/>
        <v>1559</v>
      </c>
    </row>
    <row r="11" spans="2:10" s="38" customFormat="1" ht="19.5" customHeight="1">
      <c r="B11" s="99" t="s">
        <v>288</v>
      </c>
      <c r="C11" s="100"/>
      <c r="D11" s="44">
        <f>D6+D10</f>
        <v>2201982</v>
      </c>
      <c r="F11" s="91" t="s">
        <v>260</v>
      </c>
      <c r="G11" s="91"/>
      <c r="H11" s="41">
        <f>H9+H10</f>
        <v>553751</v>
      </c>
      <c r="I11" s="41">
        <f>I9+I10</f>
        <v>170662</v>
      </c>
      <c r="J11" s="41">
        <f t="shared" si="0"/>
        <v>724413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289</v>
      </c>
      <c r="J13" s="37" t="s">
        <v>268</v>
      </c>
    </row>
    <row r="14" spans="3:10" s="38" customFormat="1" ht="19.5" customHeight="1">
      <c r="C14" s="41">
        <f>SUMIF('水洗化人口等'!$A$7:$C$118,$A$1,'水洗化人口等'!$P$7:$P$118)</f>
        <v>309728</v>
      </c>
      <c r="D14" s="38" t="s">
        <v>290</v>
      </c>
      <c r="F14" s="91" t="s">
        <v>291</v>
      </c>
      <c r="G14" s="91"/>
      <c r="H14" s="39" t="s">
        <v>270</v>
      </c>
      <c r="I14" s="39" t="s">
        <v>271</v>
      </c>
      <c r="J14" s="39" t="s">
        <v>260</v>
      </c>
    </row>
    <row r="15" spans="6:10" s="38" customFormat="1" ht="15.75" customHeight="1">
      <c r="F15" s="91" t="s">
        <v>292</v>
      </c>
      <c r="G15" s="91"/>
      <c r="H15" s="41">
        <f>SUMIF('し尿処理の状況'!$A$7:$C$118,$A$1,'し尿処理の状況'!$F$7:$F$118)</f>
        <v>6690</v>
      </c>
      <c r="I15" s="41">
        <f>SUMIF('し尿処理の状況'!$A$7:$C$118,$A$1,'し尿処理の状況'!$G$7:$G$118)</f>
        <v>3007</v>
      </c>
      <c r="J15" s="41">
        <f>H15+I15</f>
        <v>9697</v>
      </c>
    </row>
    <row r="16" spans="3:10" s="38" customFormat="1" ht="15.75" customHeight="1">
      <c r="C16" s="38" t="s">
        <v>293</v>
      </c>
      <c r="D16" s="49">
        <f>D10/D11</f>
        <v>0.7666143501627171</v>
      </c>
      <c r="F16" s="91" t="s">
        <v>294</v>
      </c>
      <c r="G16" s="91"/>
      <c r="H16" s="41">
        <f>SUMIF('し尿処理の状況'!$A$7:$C$118,$A$1,'し尿処理の状況'!$I$7:$I$118)</f>
        <v>121647</v>
      </c>
      <c r="I16" s="41">
        <f>SUMIF('し尿処理の状況'!$A$7:$C$118,$A$1,'し尿処理の状況'!$J$7:$J$118)</f>
        <v>14539</v>
      </c>
      <c r="J16" s="41">
        <f>H16+I16</f>
        <v>136186</v>
      </c>
    </row>
    <row r="17" spans="3:10" s="38" customFormat="1" ht="15.75" customHeight="1">
      <c r="C17" s="38" t="s">
        <v>295</v>
      </c>
      <c r="D17" s="49">
        <f>D6/D11</f>
        <v>0.23338564983728297</v>
      </c>
      <c r="F17" s="91" t="s">
        <v>296</v>
      </c>
      <c r="G17" s="91"/>
      <c r="H17" s="41">
        <f>SUMIF('し尿処理の状況'!$A$7:$C$118,$A$1,'し尿処理の状況'!$L$7:$L$118)</f>
        <v>423855</v>
      </c>
      <c r="I17" s="41">
        <f>SUMIF('し尿処理の状況'!$A$7:$C$118,$A$1,'し尿処理の状況'!$M$7:$M$118)</f>
        <v>153116</v>
      </c>
      <c r="J17" s="41">
        <f>H17+I17</f>
        <v>576971</v>
      </c>
    </row>
    <row r="18" spans="3:10" s="38" customFormat="1" ht="15.75" customHeight="1">
      <c r="C18" s="50" t="s">
        <v>297</v>
      </c>
      <c r="D18" s="49">
        <f>D7/D11</f>
        <v>0.5833054039497144</v>
      </c>
      <c r="F18" s="91" t="s">
        <v>260</v>
      </c>
      <c r="G18" s="91"/>
      <c r="H18" s="41">
        <f>SUM(H15:H17)</f>
        <v>552192</v>
      </c>
      <c r="I18" s="41">
        <f>SUM(I15:I17)</f>
        <v>170662</v>
      </c>
      <c r="J18" s="41">
        <f>SUM(J15:J17)</f>
        <v>722854</v>
      </c>
    </row>
    <row r="19" spans="3:10" ht="15.75" customHeight="1">
      <c r="C19" s="36" t="s">
        <v>298</v>
      </c>
      <c r="D19" s="49">
        <f>(D8+D9)/D11</f>
        <v>0.18330894621300264</v>
      </c>
      <c r="J19" s="51"/>
    </row>
    <row r="20" spans="3:10" ht="15.75" customHeight="1">
      <c r="C20" s="36" t="s">
        <v>299</v>
      </c>
      <c r="D20" s="49">
        <f>C14/D11</f>
        <v>0.14065873381344626</v>
      </c>
      <c r="J20" s="52"/>
    </row>
    <row r="21" spans="3:10" ht="15.75" customHeight="1">
      <c r="C21" s="36" t="s">
        <v>300</v>
      </c>
      <c r="D21" s="49">
        <f>D4/D6</f>
        <v>0.9964721517928201</v>
      </c>
      <c r="F21" s="53"/>
      <c r="J21" s="52"/>
    </row>
    <row r="22" spans="3:10" ht="15.75" customHeight="1">
      <c r="C22" s="36" t="s">
        <v>301</v>
      </c>
      <c r="D22" s="49">
        <f>D5/D6</f>
        <v>0.0035278482071798424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2006-06-30T04:23:10Z</dcterms:modified>
  <cp:category/>
  <cp:version/>
  <cp:contentType/>
  <cp:contentStatus/>
</cp:coreProperties>
</file>