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'し尿処理の状況'!$A$2:$AC$72</definedName>
    <definedName name="_xlnm.Print_Area" localSheetId="0">'水洗化人口等'!$A$2:$U$72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<sst xmlns="http://schemas.openxmlformats.org/spreadsheetml/2006/main" count="605" uniqueCount="216">
  <si>
    <t>山北町</t>
  </si>
  <si>
    <t>新潟県</t>
  </si>
  <si>
    <t>15201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</si>
  <si>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</si>
  <si>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</si>
  <si>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</si>
  <si>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</si>
  <si>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</si>
  <si>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</si>
  <si>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</si>
  <si>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</si>
  <si>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</si>
  <si>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</si>
  <si>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</si>
  <si>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</si>
  <si>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</si>
  <si>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</si>
  <si>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</si>
  <si>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</si>
  <si>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</si>
  <si>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</si>
  <si>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</si>
  <si>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</si>
  <si>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</si>
  <si>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15215</t>
  </si>
  <si>
    <t>栃尾市</t>
  </si>
  <si>
    <t>15216</t>
  </si>
  <si>
    <t>糸魚川市</t>
  </si>
  <si>
    <t>15217</t>
  </si>
  <si>
    <t>新井市</t>
  </si>
  <si>
    <t>15218</t>
  </si>
  <si>
    <t>五泉市</t>
  </si>
  <si>
    <t>15222</t>
  </si>
  <si>
    <t>上越市</t>
  </si>
  <si>
    <t>15307</t>
  </si>
  <si>
    <t>15308</t>
  </si>
  <si>
    <t>加治川村</t>
  </si>
  <si>
    <t>15309</t>
  </si>
  <si>
    <t>紫雲寺町</t>
  </si>
  <si>
    <t>15310</t>
  </si>
  <si>
    <t>中条町</t>
  </si>
  <si>
    <t>15311</t>
  </si>
  <si>
    <t>黒川村</t>
  </si>
  <si>
    <t>15322</t>
  </si>
  <si>
    <t>村松町</t>
  </si>
  <si>
    <t>15342</t>
  </si>
  <si>
    <t>弥彦村</t>
  </si>
  <si>
    <t>15343</t>
  </si>
  <si>
    <t>分水町</t>
  </si>
  <si>
    <t>15344</t>
  </si>
  <si>
    <t>15345</t>
  </si>
  <si>
    <t>巻町</t>
  </si>
  <si>
    <t>15361</t>
  </si>
  <si>
    <t>田上町</t>
  </si>
  <si>
    <t>15362</t>
  </si>
  <si>
    <t>下田村</t>
  </si>
  <si>
    <t>15363</t>
  </si>
  <si>
    <t>15364</t>
  </si>
  <si>
    <t>中之島町</t>
  </si>
  <si>
    <t>15381</t>
  </si>
  <si>
    <t>津川町</t>
  </si>
  <si>
    <t>15382</t>
  </si>
  <si>
    <t>鹿瀬町</t>
  </si>
  <si>
    <t>15383</t>
  </si>
  <si>
    <t>上川村</t>
  </si>
  <si>
    <t>15384</t>
  </si>
  <si>
    <t>三川村</t>
  </si>
  <si>
    <t>15401</t>
  </si>
  <si>
    <t>越路町</t>
  </si>
  <si>
    <t>15402</t>
  </si>
  <si>
    <t>15403</t>
  </si>
  <si>
    <t>与板町</t>
  </si>
  <si>
    <t>15404</t>
  </si>
  <si>
    <t>和島村</t>
  </si>
  <si>
    <t>15405</t>
  </si>
  <si>
    <t>出雲崎町</t>
  </si>
  <si>
    <t>15406</t>
  </si>
  <si>
    <t>寺泊町</t>
  </si>
  <si>
    <t>15421</t>
  </si>
  <si>
    <t>山古志村</t>
  </si>
  <si>
    <t>15441</t>
  </si>
  <si>
    <t>川口町</t>
  </si>
  <si>
    <t>15461</t>
  </si>
  <si>
    <t>湯沢町</t>
  </si>
  <si>
    <t>15462</t>
  </si>
  <si>
    <t>塩沢町</t>
  </si>
  <si>
    <t>15481</t>
  </si>
  <si>
    <t>15482</t>
  </si>
  <si>
    <t>津南町</t>
  </si>
  <si>
    <t>15483</t>
  </si>
  <si>
    <t>15501</t>
  </si>
  <si>
    <t>高柳町</t>
  </si>
  <si>
    <t>15502</t>
  </si>
  <si>
    <t>15504</t>
  </si>
  <si>
    <t>刈羽村</t>
  </si>
  <si>
    <t>15505</t>
  </si>
  <si>
    <t>西山町</t>
  </si>
  <si>
    <t>15523</t>
  </si>
  <si>
    <t>松代町</t>
  </si>
  <si>
    <t>15524</t>
  </si>
  <si>
    <t>松之山町</t>
  </si>
  <si>
    <t>15545</t>
  </si>
  <si>
    <t>妙高高原町</t>
  </si>
  <si>
    <t>15547</t>
  </si>
  <si>
    <t>妙高村</t>
  </si>
  <si>
    <t>15581</t>
  </si>
  <si>
    <t>関川村</t>
  </si>
  <si>
    <t>15582</t>
  </si>
  <si>
    <t>荒川町</t>
  </si>
  <si>
    <t>15583</t>
  </si>
  <si>
    <t>神林村</t>
  </si>
  <si>
    <t>15584</t>
  </si>
  <si>
    <t>15585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</si>
  <si>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</si>
  <si>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</si>
  <si>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</si>
  <si>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</si>
  <si>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</si>
  <si>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</si>
  <si>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</si>
  <si>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</si>
  <si>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</si>
  <si>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</si>
  <si>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</si>
  <si>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</si>
  <si>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</si>
  <si>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</si>
  <si>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</si>
  <si>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</si>
  <si>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</si>
  <si>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</si>
  <si>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</si>
  <si>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</si>
  <si>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</si>
  <si>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</si>
  <si>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</si>
  <si>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</si>
  <si>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</si>
  <si>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</si>
  <si>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</si>
  <si>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15223</t>
  </si>
  <si>
    <t>阿賀野市</t>
  </si>
  <si>
    <t>15225</t>
  </si>
  <si>
    <t>魚沼市</t>
  </si>
  <si>
    <t>15226</t>
  </si>
  <si>
    <t>南魚沼市</t>
  </si>
  <si>
    <t>新潟県</t>
  </si>
  <si>
    <t>15224</t>
  </si>
  <si>
    <t>佐渡市</t>
  </si>
  <si>
    <t>15586</t>
  </si>
  <si>
    <t>粟島浦村</t>
  </si>
  <si>
    <t>新潟県合計</t>
  </si>
  <si>
    <t>聖籠町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</si>
  <si>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</si>
  <si>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</si>
  <si>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</si>
  <si>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</si>
  <si>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</si>
  <si>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</si>
  <si>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</si>
  <si>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</si>
  <si>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</si>
  <si>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</si>
  <si>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</si>
  <si>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</si>
  <si>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</si>
  <si>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</si>
  <si>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</si>
  <si>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</si>
  <si>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</si>
  <si>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</si>
  <si>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</si>
  <si>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</si>
  <si>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</si>
  <si>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</si>
  <si>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</si>
  <si>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</si>
  <si>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</si>
  <si>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</si>
  <si>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</si>
  <si>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</si>
  <si>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</si>
  <si>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</si>
  <si>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</si>
  <si>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</si>
  <si>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</si>
  <si>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</si>
  <si>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</si>
  <si>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</si>
  <si>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</si>
  <si>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</si>
  <si>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</si>
  <si>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</si>
  <si>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</si>
  <si>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</si>
  <si>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</si>
  <si>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</si>
  <si>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</si>
  <si>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</si>
  <si>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</si>
  <si>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</si>
  <si>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</si>
  <si>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</si>
  <si>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</si>
  <si>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</si>
  <si>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</si>
  <si>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</si>
  <si>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</si>
  <si>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川西町</t>
  </si>
  <si>
    <t>小国町</t>
  </si>
  <si>
    <t>朝日村</t>
  </si>
  <si>
    <t>三島町</t>
  </si>
  <si>
    <t>中里村</t>
  </si>
  <si>
    <t>吉田町</t>
  </si>
  <si>
    <t>栄町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</si>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</sst>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7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113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162</v>
      </c>
      <c r="B2" s="65" t="s">
        <v>114</v>
      </c>
      <c r="C2" s="68" t="s">
        <v>115</v>
      </c>
      <c r="D2" s="5" t="s">
        <v>163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164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165</v>
      </c>
      <c r="F3" s="20"/>
      <c r="G3" s="20"/>
      <c r="H3" s="23"/>
      <c r="I3" s="7" t="s">
        <v>116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166</v>
      </c>
      <c r="F4" s="77" t="s">
        <v>117</v>
      </c>
      <c r="G4" s="77" t="s">
        <v>118</v>
      </c>
      <c r="H4" s="77" t="s">
        <v>119</v>
      </c>
      <c r="I4" s="6" t="s">
        <v>166</v>
      </c>
      <c r="J4" s="77" t="s">
        <v>120</v>
      </c>
      <c r="K4" s="77" t="s">
        <v>121</v>
      </c>
      <c r="L4" s="77" t="s">
        <v>122</v>
      </c>
      <c r="M4" s="77" t="s">
        <v>123</v>
      </c>
      <c r="N4" s="77" t="s">
        <v>124</v>
      </c>
      <c r="O4" s="81" t="s">
        <v>125</v>
      </c>
      <c r="P4" s="8"/>
      <c r="Q4" s="77" t="s">
        <v>126</v>
      </c>
      <c r="R4" s="77" t="s">
        <v>167</v>
      </c>
      <c r="S4" s="77" t="s">
        <v>168</v>
      </c>
      <c r="T4" s="79" t="s">
        <v>169</v>
      </c>
      <c r="U4" s="79" t="s">
        <v>170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171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172</v>
      </c>
      <c r="E6" s="10" t="s">
        <v>172</v>
      </c>
      <c r="F6" s="11" t="s">
        <v>127</v>
      </c>
      <c r="G6" s="10" t="s">
        <v>172</v>
      </c>
      <c r="H6" s="10" t="s">
        <v>172</v>
      </c>
      <c r="I6" s="10" t="s">
        <v>172</v>
      </c>
      <c r="J6" s="11" t="s">
        <v>127</v>
      </c>
      <c r="K6" s="10" t="s">
        <v>172</v>
      </c>
      <c r="L6" s="11" t="s">
        <v>127</v>
      </c>
      <c r="M6" s="10" t="s">
        <v>172</v>
      </c>
      <c r="N6" s="11" t="s">
        <v>127</v>
      </c>
      <c r="O6" s="10" t="s">
        <v>172</v>
      </c>
      <c r="P6" s="10" t="s">
        <v>172</v>
      </c>
      <c r="Q6" s="11" t="s">
        <v>127</v>
      </c>
      <c r="R6" s="83"/>
      <c r="S6" s="83"/>
      <c r="T6" s="83"/>
      <c r="U6" s="80"/>
    </row>
    <row r="7" spans="1:21" ht="13.5">
      <c r="A7" s="54" t="s">
        <v>1</v>
      </c>
      <c r="B7" s="54" t="s">
        <v>2</v>
      </c>
      <c r="C7" s="55" t="s">
        <v>3</v>
      </c>
      <c r="D7" s="31">
        <f aca="true" t="shared" si="0" ref="D7:D70">E7+I7</f>
        <v>776267</v>
      </c>
      <c r="E7" s="32">
        <f aca="true" t="shared" si="1" ref="E7:E20">G7+H7</f>
        <v>48493</v>
      </c>
      <c r="F7" s="33">
        <f aca="true" t="shared" si="2" ref="F7:F60">E7/D7*100</f>
        <v>6.24694853703687</v>
      </c>
      <c r="G7" s="31">
        <v>48493</v>
      </c>
      <c r="H7" s="31">
        <v>0</v>
      </c>
      <c r="I7" s="32">
        <f aca="true" t="shared" si="3" ref="I7:I20">K7+M7+O7</f>
        <v>727774</v>
      </c>
      <c r="J7" s="33">
        <f aca="true" t="shared" si="4" ref="J7:J60">I7/D7*100</f>
        <v>93.75305146296313</v>
      </c>
      <c r="K7" s="31">
        <v>454412</v>
      </c>
      <c r="L7" s="33">
        <f aca="true" t="shared" si="5" ref="L7:L60">K7/D7*100</f>
        <v>58.53810608978611</v>
      </c>
      <c r="M7" s="31">
        <v>0</v>
      </c>
      <c r="N7" s="33">
        <f aca="true" t="shared" si="6" ref="N7:N60">M7/D7*100</f>
        <v>0</v>
      </c>
      <c r="O7" s="31">
        <v>273362</v>
      </c>
      <c r="P7" s="31">
        <v>29591</v>
      </c>
      <c r="Q7" s="33">
        <f aca="true" t="shared" si="7" ref="Q7:Q60">O7/D7*100</f>
        <v>35.21494537317702</v>
      </c>
      <c r="R7" s="31"/>
      <c r="S7" s="31" t="s">
        <v>215</v>
      </c>
      <c r="T7" s="31"/>
      <c r="U7" s="31"/>
    </row>
    <row r="8" spans="1:21" ht="13.5">
      <c r="A8" s="54" t="s">
        <v>1</v>
      </c>
      <c r="B8" s="54" t="s">
        <v>4</v>
      </c>
      <c r="C8" s="55" t="s">
        <v>5</v>
      </c>
      <c r="D8" s="31">
        <f t="shared" si="0"/>
        <v>192283</v>
      </c>
      <c r="E8" s="32">
        <f t="shared" si="1"/>
        <v>5532</v>
      </c>
      <c r="F8" s="33">
        <f t="shared" si="2"/>
        <v>2.8770094080079884</v>
      </c>
      <c r="G8" s="31">
        <v>5532</v>
      </c>
      <c r="H8" s="31">
        <v>0</v>
      </c>
      <c r="I8" s="32">
        <f t="shared" si="3"/>
        <v>186751</v>
      </c>
      <c r="J8" s="33">
        <f t="shared" si="4"/>
        <v>97.12299059199201</v>
      </c>
      <c r="K8" s="31">
        <v>179145</v>
      </c>
      <c r="L8" s="33">
        <f t="shared" si="5"/>
        <v>93.16736268936931</v>
      </c>
      <c r="M8" s="31">
        <v>0</v>
      </c>
      <c r="N8" s="33">
        <f t="shared" si="6"/>
        <v>0</v>
      </c>
      <c r="O8" s="31">
        <v>7606</v>
      </c>
      <c r="P8" s="31">
        <v>6074</v>
      </c>
      <c r="Q8" s="33">
        <f t="shared" si="7"/>
        <v>3.9556279026226964</v>
      </c>
      <c r="R8" s="31" t="s">
        <v>215</v>
      </c>
      <c r="S8" s="31"/>
      <c r="T8" s="31"/>
      <c r="U8" s="31"/>
    </row>
    <row r="9" spans="1:21" ht="13.5">
      <c r="A9" s="54" t="s">
        <v>1</v>
      </c>
      <c r="B9" s="54" t="s">
        <v>6</v>
      </c>
      <c r="C9" s="55" t="s">
        <v>7</v>
      </c>
      <c r="D9" s="31">
        <f t="shared" si="0"/>
        <v>84935</v>
      </c>
      <c r="E9" s="32">
        <f t="shared" si="1"/>
        <v>10832</v>
      </c>
      <c r="F9" s="33">
        <f t="shared" si="2"/>
        <v>12.753281921469359</v>
      </c>
      <c r="G9" s="31">
        <v>10832</v>
      </c>
      <c r="H9" s="31">
        <v>0</v>
      </c>
      <c r="I9" s="32">
        <f t="shared" si="3"/>
        <v>74103</v>
      </c>
      <c r="J9" s="33">
        <f t="shared" si="4"/>
        <v>87.24671807853063</v>
      </c>
      <c r="K9" s="31">
        <v>10480</v>
      </c>
      <c r="L9" s="33">
        <f t="shared" si="5"/>
        <v>12.338847353858833</v>
      </c>
      <c r="M9" s="31">
        <v>0</v>
      </c>
      <c r="N9" s="33">
        <f t="shared" si="6"/>
        <v>0</v>
      </c>
      <c r="O9" s="31">
        <v>63623</v>
      </c>
      <c r="P9" s="31">
        <v>9706</v>
      </c>
      <c r="Q9" s="33">
        <f t="shared" si="7"/>
        <v>74.90787072467181</v>
      </c>
      <c r="R9" s="31" t="s">
        <v>215</v>
      </c>
      <c r="S9" s="31"/>
      <c r="T9" s="31"/>
      <c r="U9" s="31"/>
    </row>
    <row r="10" spans="1:21" ht="13.5">
      <c r="A10" s="54" t="s">
        <v>1</v>
      </c>
      <c r="B10" s="54" t="s">
        <v>8</v>
      </c>
      <c r="C10" s="55" t="s">
        <v>9</v>
      </c>
      <c r="D10" s="31">
        <f t="shared" si="0"/>
        <v>85632</v>
      </c>
      <c r="E10" s="32">
        <f t="shared" si="1"/>
        <v>5638</v>
      </c>
      <c r="F10" s="33">
        <f t="shared" si="2"/>
        <v>6.583987294469357</v>
      </c>
      <c r="G10" s="31">
        <v>5627</v>
      </c>
      <c r="H10" s="31">
        <v>11</v>
      </c>
      <c r="I10" s="32">
        <f t="shared" si="3"/>
        <v>79994</v>
      </c>
      <c r="J10" s="33">
        <f t="shared" si="4"/>
        <v>93.41601270553063</v>
      </c>
      <c r="K10" s="31">
        <v>59213</v>
      </c>
      <c r="L10" s="33">
        <f t="shared" si="5"/>
        <v>69.14821562032884</v>
      </c>
      <c r="M10" s="31">
        <v>0</v>
      </c>
      <c r="N10" s="33">
        <f t="shared" si="6"/>
        <v>0</v>
      </c>
      <c r="O10" s="31">
        <v>20781</v>
      </c>
      <c r="P10" s="31">
        <v>4490</v>
      </c>
      <c r="Q10" s="33">
        <f t="shared" si="7"/>
        <v>24.267797085201796</v>
      </c>
      <c r="R10" s="31" t="s">
        <v>215</v>
      </c>
      <c r="S10" s="31"/>
      <c r="T10" s="31"/>
      <c r="U10" s="31"/>
    </row>
    <row r="11" spans="1:21" ht="13.5">
      <c r="A11" s="54" t="s">
        <v>1</v>
      </c>
      <c r="B11" s="54" t="s">
        <v>10</v>
      </c>
      <c r="C11" s="55" t="s">
        <v>11</v>
      </c>
      <c r="D11" s="31">
        <f t="shared" si="0"/>
        <v>90957</v>
      </c>
      <c r="E11" s="32">
        <f t="shared" si="1"/>
        <v>31214</v>
      </c>
      <c r="F11" s="33">
        <f t="shared" si="2"/>
        <v>34.317314775113516</v>
      </c>
      <c r="G11" s="31">
        <v>31214</v>
      </c>
      <c r="H11" s="31">
        <v>0</v>
      </c>
      <c r="I11" s="32">
        <f t="shared" si="3"/>
        <v>59743</v>
      </c>
      <c r="J11" s="33">
        <f t="shared" si="4"/>
        <v>65.68268522488648</v>
      </c>
      <c r="K11" s="31">
        <v>6991</v>
      </c>
      <c r="L11" s="33">
        <f t="shared" si="5"/>
        <v>7.686049451938828</v>
      </c>
      <c r="M11" s="31">
        <v>0</v>
      </c>
      <c r="N11" s="33">
        <f t="shared" si="6"/>
        <v>0</v>
      </c>
      <c r="O11" s="31">
        <v>52752</v>
      </c>
      <c r="P11" s="31">
        <v>10968</v>
      </c>
      <c r="Q11" s="33">
        <f t="shared" si="7"/>
        <v>57.996635772947656</v>
      </c>
      <c r="R11" s="31" t="s">
        <v>215</v>
      </c>
      <c r="S11" s="31"/>
      <c r="T11" s="31"/>
      <c r="U11" s="31"/>
    </row>
    <row r="12" spans="1:21" ht="13.5">
      <c r="A12" s="54" t="s">
        <v>1</v>
      </c>
      <c r="B12" s="54" t="s">
        <v>12</v>
      </c>
      <c r="C12" s="55" t="s">
        <v>13</v>
      </c>
      <c r="D12" s="31">
        <f t="shared" si="0"/>
        <v>41314</v>
      </c>
      <c r="E12" s="32">
        <f t="shared" si="1"/>
        <v>8222</v>
      </c>
      <c r="F12" s="33">
        <f t="shared" si="2"/>
        <v>19.90124413031902</v>
      </c>
      <c r="G12" s="31">
        <v>8222</v>
      </c>
      <c r="H12" s="31">
        <v>0</v>
      </c>
      <c r="I12" s="32">
        <f t="shared" si="3"/>
        <v>33092</v>
      </c>
      <c r="J12" s="33">
        <f t="shared" si="4"/>
        <v>80.09875586968099</v>
      </c>
      <c r="K12" s="31">
        <v>22894</v>
      </c>
      <c r="L12" s="33">
        <f t="shared" si="5"/>
        <v>55.41462942344</v>
      </c>
      <c r="M12" s="31">
        <v>0</v>
      </c>
      <c r="N12" s="33">
        <f t="shared" si="6"/>
        <v>0</v>
      </c>
      <c r="O12" s="31">
        <v>10198</v>
      </c>
      <c r="P12" s="31">
        <v>6458</v>
      </c>
      <c r="Q12" s="33">
        <f t="shared" si="7"/>
        <v>24.684126446240985</v>
      </c>
      <c r="R12" s="31" t="s">
        <v>215</v>
      </c>
      <c r="S12" s="31"/>
      <c r="T12" s="31"/>
      <c r="U12" s="31"/>
    </row>
    <row r="13" spans="1:21" ht="13.5">
      <c r="A13" s="54" t="s">
        <v>1</v>
      </c>
      <c r="B13" s="54" t="s">
        <v>14</v>
      </c>
      <c r="C13" s="55" t="s">
        <v>15</v>
      </c>
      <c r="D13" s="31">
        <f t="shared" si="0"/>
        <v>32812</v>
      </c>
      <c r="E13" s="32">
        <f t="shared" si="1"/>
        <v>7345</v>
      </c>
      <c r="F13" s="33">
        <f t="shared" si="2"/>
        <v>22.385103011093502</v>
      </c>
      <c r="G13" s="31">
        <v>7049</v>
      </c>
      <c r="H13" s="31">
        <v>296</v>
      </c>
      <c r="I13" s="32">
        <f t="shared" si="3"/>
        <v>25467</v>
      </c>
      <c r="J13" s="33">
        <f t="shared" si="4"/>
        <v>77.6148969889065</v>
      </c>
      <c r="K13" s="31">
        <v>12634</v>
      </c>
      <c r="L13" s="33">
        <f t="shared" si="5"/>
        <v>38.504205778373766</v>
      </c>
      <c r="M13" s="31">
        <v>0</v>
      </c>
      <c r="N13" s="33">
        <f t="shared" si="6"/>
        <v>0</v>
      </c>
      <c r="O13" s="31">
        <v>12833</v>
      </c>
      <c r="P13" s="31">
        <v>1134</v>
      </c>
      <c r="Q13" s="33">
        <f t="shared" si="7"/>
        <v>39.110691210532735</v>
      </c>
      <c r="R13" s="31" t="s">
        <v>215</v>
      </c>
      <c r="S13" s="31"/>
      <c r="T13" s="31"/>
      <c r="U13" s="31"/>
    </row>
    <row r="14" spans="1:21" ht="13.5">
      <c r="A14" s="54" t="s">
        <v>1</v>
      </c>
      <c r="B14" s="54" t="s">
        <v>16</v>
      </c>
      <c r="C14" s="55" t="s">
        <v>17</v>
      </c>
      <c r="D14" s="31">
        <f t="shared" si="0"/>
        <v>42787</v>
      </c>
      <c r="E14" s="32">
        <f t="shared" si="1"/>
        <v>10506</v>
      </c>
      <c r="F14" s="33">
        <f t="shared" si="2"/>
        <v>24.554187019421786</v>
      </c>
      <c r="G14" s="31">
        <v>10506</v>
      </c>
      <c r="H14" s="31">
        <v>0</v>
      </c>
      <c r="I14" s="32">
        <f t="shared" si="3"/>
        <v>32281</v>
      </c>
      <c r="J14" s="33">
        <f t="shared" si="4"/>
        <v>75.44581298057821</v>
      </c>
      <c r="K14" s="31">
        <v>22741</v>
      </c>
      <c r="L14" s="33">
        <f t="shared" si="5"/>
        <v>53.149321055460774</v>
      </c>
      <c r="M14" s="31">
        <v>0</v>
      </c>
      <c r="N14" s="33">
        <f t="shared" si="6"/>
        <v>0</v>
      </c>
      <c r="O14" s="31">
        <v>9540</v>
      </c>
      <c r="P14" s="31">
        <v>4253</v>
      </c>
      <c r="Q14" s="33">
        <f t="shared" si="7"/>
        <v>22.296491925117444</v>
      </c>
      <c r="R14" s="31" t="s">
        <v>215</v>
      </c>
      <c r="S14" s="31"/>
      <c r="T14" s="31"/>
      <c r="U14" s="31"/>
    </row>
    <row r="15" spans="1:21" ht="13.5">
      <c r="A15" s="54" t="s">
        <v>1</v>
      </c>
      <c r="B15" s="54" t="s">
        <v>18</v>
      </c>
      <c r="C15" s="55" t="s">
        <v>19</v>
      </c>
      <c r="D15" s="31">
        <f t="shared" si="0"/>
        <v>44065</v>
      </c>
      <c r="E15" s="32">
        <f t="shared" si="1"/>
        <v>4759</v>
      </c>
      <c r="F15" s="33">
        <f t="shared" si="2"/>
        <v>10.799954612504255</v>
      </c>
      <c r="G15" s="31">
        <v>4759</v>
      </c>
      <c r="H15" s="31">
        <v>0</v>
      </c>
      <c r="I15" s="32">
        <f t="shared" si="3"/>
        <v>39306</v>
      </c>
      <c r="J15" s="33">
        <f t="shared" si="4"/>
        <v>89.20004538749573</v>
      </c>
      <c r="K15" s="31">
        <v>27045</v>
      </c>
      <c r="L15" s="33">
        <f t="shared" si="5"/>
        <v>61.37524112107114</v>
      </c>
      <c r="M15" s="31">
        <v>0</v>
      </c>
      <c r="N15" s="33">
        <f t="shared" si="6"/>
        <v>0</v>
      </c>
      <c r="O15" s="31">
        <v>12261</v>
      </c>
      <c r="P15" s="31">
        <v>2829</v>
      </c>
      <c r="Q15" s="33">
        <f t="shared" si="7"/>
        <v>27.824804266424604</v>
      </c>
      <c r="R15" s="31" t="s">
        <v>215</v>
      </c>
      <c r="S15" s="31"/>
      <c r="T15" s="31"/>
      <c r="U15" s="31"/>
    </row>
    <row r="16" spans="1:21" ht="13.5">
      <c r="A16" s="54" t="s">
        <v>1</v>
      </c>
      <c r="B16" s="54" t="s">
        <v>20</v>
      </c>
      <c r="C16" s="55" t="s">
        <v>21</v>
      </c>
      <c r="D16" s="31">
        <f t="shared" si="0"/>
        <v>30926</v>
      </c>
      <c r="E16" s="32">
        <f t="shared" si="1"/>
        <v>7282</v>
      </c>
      <c r="F16" s="33">
        <f t="shared" si="2"/>
        <v>23.546530427472028</v>
      </c>
      <c r="G16" s="31">
        <v>7282</v>
      </c>
      <c r="H16" s="31">
        <v>0</v>
      </c>
      <c r="I16" s="32">
        <f t="shared" si="3"/>
        <v>23644</v>
      </c>
      <c r="J16" s="33">
        <f t="shared" si="4"/>
        <v>76.45346957252796</v>
      </c>
      <c r="K16" s="31">
        <v>5355</v>
      </c>
      <c r="L16" s="33">
        <f t="shared" si="5"/>
        <v>17.31552738795835</v>
      </c>
      <c r="M16" s="31">
        <v>0</v>
      </c>
      <c r="N16" s="33">
        <f t="shared" si="6"/>
        <v>0</v>
      </c>
      <c r="O16" s="31">
        <v>18289</v>
      </c>
      <c r="P16" s="31">
        <v>3498</v>
      </c>
      <c r="Q16" s="33">
        <f t="shared" si="7"/>
        <v>59.13794218456962</v>
      </c>
      <c r="R16" s="31" t="s">
        <v>215</v>
      </c>
      <c r="S16" s="31"/>
      <c r="T16" s="31"/>
      <c r="U16" s="31"/>
    </row>
    <row r="17" spans="1:21" ht="13.5">
      <c r="A17" s="54" t="s">
        <v>1</v>
      </c>
      <c r="B17" s="54" t="s">
        <v>22</v>
      </c>
      <c r="C17" s="55" t="s">
        <v>23</v>
      </c>
      <c r="D17" s="31">
        <f t="shared" si="0"/>
        <v>44051</v>
      </c>
      <c r="E17" s="32">
        <f t="shared" si="1"/>
        <v>11324</v>
      </c>
      <c r="F17" s="33">
        <f t="shared" si="2"/>
        <v>25.706567387800504</v>
      </c>
      <c r="G17" s="31">
        <v>11324</v>
      </c>
      <c r="H17" s="31">
        <v>0</v>
      </c>
      <c r="I17" s="32">
        <f t="shared" si="3"/>
        <v>32727</v>
      </c>
      <c r="J17" s="33">
        <f t="shared" si="4"/>
        <v>74.2934326121995</v>
      </c>
      <c r="K17" s="31">
        <v>12303</v>
      </c>
      <c r="L17" s="33">
        <f t="shared" si="5"/>
        <v>27.928991396336066</v>
      </c>
      <c r="M17" s="31">
        <v>0</v>
      </c>
      <c r="N17" s="33">
        <f t="shared" si="6"/>
        <v>0</v>
      </c>
      <c r="O17" s="31">
        <v>20424</v>
      </c>
      <c r="P17" s="31">
        <v>1353</v>
      </c>
      <c r="Q17" s="33">
        <f t="shared" si="7"/>
        <v>46.36444121586344</v>
      </c>
      <c r="R17" s="31" t="s">
        <v>215</v>
      </c>
      <c r="S17" s="31"/>
      <c r="T17" s="31"/>
      <c r="U17" s="31"/>
    </row>
    <row r="18" spans="1:21" ht="13.5">
      <c r="A18" s="54" t="s">
        <v>1</v>
      </c>
      <c r="B18" s="54" t="s">
        <v>24</v>
      </c>
      <c r="C18" s="55" t="s">
        <v>25</v>
      </c>
      <c r="D18" s="31">
        <f t="shared" si="0"/>
        <v>24268</v>
      </c>
      <c r="E18" s="32">
        <f t="shared" si="1"/>
        <v>3690</v>
      </c>
      <c r="F18" s="33">
        <f t="shared" si="2"/>
        <v>15.205208505027196</v>
      </c>
      <c r="G18" s="31">
        <v>3670</v>
      </c>
      <c r="H18" s="31">
        <v>20</v>
      </c>
      <c r="I18" s="32">
        <f t="shared" si="3"/>
        <v>20578</v>
      </c>
      <c r="J18" s="33">
        <f t="shared" si="4"/>
        <v>84.7947914949728</v>
      </c>
      <c r="K18" s="31">
        <v>14686</v>
      </c>
      <c r="L18" s="33">
        <f t="shared" si="5"/>
        <v>60.51590571946597</v>
      </c>
      <c r="M18" s="31">
        <v>0</v>
      </c>
      <c r="N18" s="33">
        <f t="shared" si="6"/>
        <v>0</v>
      </c>
      <c r="O18" s="31">
        <v>5892</v>
      </c>
      <c r="P18" s="31">
        <v>1186</v>
      </c>
      <c r="Q18" s="33">
        <f t="shared" si="7"/>
        <v>24.27888577550684</v>
      </c>
      <c r="R18" s="31" t="s">
        <v>215</v>
      </c>
      <c r="S18" s="31"/>
      <c r="T18" s="31"/>
      <c r="U18" s="31"/>
    </row>
    <row r="19" spans="1:21" ht="13.5">
      <c r="A19" s="54" t="s">
        <v>1</v>
      </c>
      <c r="B19" s="54" t="s">
        <v>26</v>
      </c>
      <c r="C19" s="55" t="s">
        <v>27</v>
      </c>
      <c r="D19" s="31">
        <f t="shared" si="0"/>
        <v>51645</v>
      </c>
      <c r="E19" s="32">
        <f t="shared" si="1"/>
        <v>4238</v>
      </c>
      <c r="F19" s="33">
        <f t="shared" si="2"/>
        <v>8.206021880143286</v>
      </c>
      <c r="G19" s="31">
        <v>4238</v>
      </c>
      <c r="H19" s="31">
        <v>0</v>
      </c>
      <c r="I19" s="32">
        <f t="shared" si="3"/>
        <v>47407</v>
      </c>
      <c r="J19" s="33">
        <f t="shared" si="4"/>
        <v>91.79397811985672</v>
      </c>
      <c r="K19" s="31">
        <v>35813</v>
      </c>
      <c r="L19" s="33">
        <f t="shared" si="5"/>
        <v>69.34456384935618</v>
      </c>
      <c r="M19" s="31">
        <v>0</v>
      </c>
      <c r="N19" s="33">
        <f t="shared" si="6"/>
        <v>0</v>
      </c>
      <c r="O19" s="31">
        <v>11594</v>
      </c>
      <c r="P19" s="31">
        <v>9594</v>
      </c>
      <c r="Q19" s="33">
        <f t="shared" si="7"/>
        <v>22.44941427050053</v>
      </c>
      <c r="R19" s="31" t="s">
        <v>215</v>
      </c>
      <c r="S19" s="31"/>
      <c r="T19" s="31"/>
      <c r="U19" s="31"/>
    </row>
    <row r="20" spans="1:21" ht="13.5">
      <c r="A20" s="54" t="s">
        <v>1</v>
      </c>
      <c r="B20" s="54" t="s">
        <v>28</v>
      </c>
      <c r="C20" s="55" t="s">
        <v>29</v>
      </c>
      <c r="D20" s="31">
        <f t="shared" si="0"/>
        <v>27782</v>
      </c>
      <c r="E20" s="32">
        <f t="shared" si="1"/>
        <v>1810</v>
      </c>
      <c r="F20" s="33">
        <f t="shared" si="2"/>
        <v>6.515009718522785</v>
      </c>
      <c r="G20" s="31">
        <v>1810</v>
      </c>
      <c r="H20" s="31">
        <v>0</v>
      </c>
      <c r="I20" s="32">
        <f t="shared" si="3"/>
        <v>25972</v>
      </c>
      <c r="J20" s="33">
        <f t="shared" si="4"/>
        <v>93.48499028147722</v>
      </c>
      <c r="K20" s="31">
        <v>16980</v>
      </c>
      <c r="L20" s="33">
        <f t="shared" si="5"/>
        <v>61.11870995608667</v>
      </c>
      <c r="M20" s="31">
        <v>0</v>
      </c>
      <c r="N20" s="33">
        <f t="shared" si="6"/>
        <v>0</v>
      </c>
      <c r="O20" s="31">
        <v>8992</v>
      </c>
      <c r="P20" s="31">
        <v>4614</v>
      </c>
      <c r="Q20" s="33">
        <f t="shared" si="7"/>
        <v>32.36628032539054</v>
      </c>
      <c r="R20" s="31" t="s">
        <v>215</v>
      </c>
      <c r="S20" s="31"/>
      <c r="T20" s="31"/>
      <c r="U20" s="31"/>
    </row>
    <row r="21" spans="1:21" ht="13.5">
      <c r="A21" s="54" t="s">
        <v>1</v>
      </c>
      <c r="B21" s="54" t="s">
        <v>30</v>
      </c>
      <c r="C21" s="55" t="s">
        <v>31</v>
      </c>
      <c r="D21" s="31">
        <f t="shared" si="0"/>
        <v>38463</v>
      </c>
      <c r="E21" s="32">
        <f aca="true" t="shared" si="8" ref="E21:E71">G21+H21</f>
        <v>8570</v>
      </c>
      <c r="F21" s="33">
        <f t="shared" si="2"/>
        <v>22.281153316173985</v>
      </c>
      <c r="G21" s="31">
        <v>8570</v>
      </c>
      <c r="H21" s="31">
        <v>0</v>
      </c>
      <c r="I21" s="32">
        <f aca="true" t="shared" si="9" ref="I21:I71">K21+M21+O21</f>
        <v>29893</v>
      </c>
      <c r="J21" s="33">
        <f t="shared" si="4"/>
        <v>77.71884668382602</v>
      </c>
      <c r="K21" s="31">
        <v>11670</v>
      </c>
      <c r="L21" s="33">
        <f t="shared" si="5"/>
        <v>30.34084704781218</v>
      </c>
      <c r="M21" s="31">
        <v>0</v>
      </c>
      <c r="N21" s="33">
        <f t="shared" si="6"/>
        <v>0</v>
      </c>
      <c r="O21" s="31">
        <v>18223</v>
      </c>
      <c r="P21" s="31">
        <v>2901</v>
      </c>
      <c r="Q21" s="33">
        <f t="shared" si="7"/>
        <v>47.377999636013826</v>
      </c>
      <c r="R21" s="31" t="s">
        <v>215</v>
      </c>
      <c r="S21" s="31"/>
      <c r="T21" s="31"/>
      <c r="U21" s="31"/>
    </row>
    <row r="22" spans="1:21" ht="13.5">
      <c r="A22" s="54" t="s">
        <v>1</v>
      </c>
      <c r="B22" s="54" t="s">
        <v>32</v>
      </c>
      <c r="C22" s="55" t="s">
        <v>33</v>
      </c>
      <c r="D22" s="31">
        <f t="shared" si="0"/>
        <v>210768</v>
      </c>
      <c r="E22" s="32">
        <f t="shared" si="8"/>
        <v>30751</v>
      </c>
      <c r="F22" s="33">
        <f t="shared" si="2"/>
        <v>14.589975707887346</v>
      </c>
      <c r="G22" s="31">
        <v>29877</v>
      </c>
      <c r="H22" s="31">
        <v>874</v>
      </c>
      <c r="I22" s="32">
        <f t="shared" si="9"/>
        <v>180017</v>
      </c>
      <c r="J22" s="33">
        <f t="shared" si="4"/>
        <v>85.41002429211265</v>
      </c>
      <c r="K22" s="31">
        <v>61956</v>
      </c>
      <c r="L22" s="33">
        <f t="shared" si="5"/>
        <v>29.39535413345479</v>
      </c>
      <c r="M22" s="31">
        <v>0</v>
      </c>
      <c r="N22" s="33">
        <f t="shared" si="6"/>
        <v>0</v>
      </c>
      <c r="O22" s="31">
        <v>118061</v>
      </c>
      <c r="P22" s="31">
        <v>20693</v>
      </c>
      <c r="Q22" s="33">
        <f t="shared" si="7"/>
        <v>56.014670158657864</v>
      </c>
      <c r="R22" s="31" t="s">
        <v>215</v>
      </c>
      <c r="S22" s="31"/>
      <c r="T22" s="31"/>
      <c r="U22" s="31"/>
    </row>
    <row r="23" spans="1:21" ht="13.5">
      <c r="A23" s="54" t="s">
        <v>1</v>
      </c>
      <c r="B23" s="54" t="s">
        <v>140</v>
      </c>
      <c r="C23" s="55" t="s">
        <v>141</v>
      </c>
      <c r="D23" s="31">
        <f t="shared" si="0"/>
        <v>48743</v>
      </c>
      <c r="E23" s="32">
        <f t="shared" si="8"/>
        <v>16544</v>
      </c>
      <c r="F23" s="33">
        <f t="shared" si="2"/>
        <v>33.94128387665921</v>
      </c>
      <c r="G23" s="31">
        <v>16544</v>
      </c>
      <c r="H23" s="31">
        <v>0</v>
      </c>
      <c r="I23" s="32">
        <f t="shared" si="9"/>
        <v>32199</v>
      </c>
      <c r="J23" s="33">
        <f t="shared" si="4"/>
        <v>66.05871612334079</v>
      </c>
      <c r="K23" s="31">
        <v>4030</v>
      </c>
      <c r="L23" s="33">
        <f t="shared" si="5"/>
        <v>8.267853845680404</v>
      </c>
      <c r="M23" s="31">
        <v>1304</v>
      </c>
      <c r="N23" s="33">
        <f t="shared" si="6"/>
        <v>2.6752559341854214</v>
      </c>
      <c r="O23" s="31">
        <v>26865</v>
      </c>
      <c r="P23" s="31">
        <v>7576</v>
      </c>
      <c r="Q23" s="33">
        <f t="shared" si="7"/>
        <v>55.115606343474965</v>
      </c>
      <c r="R23" s="31" t="s">
        <v>215</v>
      </c>
      <c r="S23" s="31"/>
      <c r="T23" s="31"/>
      <c r="U23" s="31"/>
    </row>
    <row r="24" spans="1:21" ht="13.5">
      <c r="A24" s="54" t="s">
        <v>1</v>
      </c>
      <c r="B24" s="54" t="s">
        <v>147</v>
      </c>
      <c r="C24" s="55" t="s">
        <v>148</v>
      </c>
      <c r="D24" s="31">
        <f t="shared" si="0"/>
        <v>69880</v>
      </c>
      <c r="E24" s="32">
        <f t="shared" si="8"/>
        <v>22655</v>
      </c>
      <c r="F24" s="33">
        <f t="shared" si="2"/>
        <v>32.419862621637094</v>
      </c>
      <c r="G24" s="31">
        <v>22340</v>
      </c>
      <c r="H24" s="31">
        <v>315</v>
      </c>
      <c r="I24" s="32">
        <f t="shared" si="9"/>
        <v>47225</v>
      </c>
      <c r="J24" s="33">
        <f t="shared" si="4"/>
        <v>67.5801373783629</v>
      </c>
      <c r="K24" s="31">
        <v>11980</v>
      </c>
      <c r="L24" s="33">
        <f t="shared" si="5"/>
        <v>17.143674871207786</v>
      </c>
      <c r="M24" s="31">
        <v>0</v>
      </c>
      <c r="N24" s="33">
        <f t="shared" si="6"/>
        <v>0</v>
      </c>
      <c r="O24" s="31">
        <v>35245</v>
      </c>
      <c r="P24" s="31">
        <v>9212</v>
      </c>
      <c r="Q24" s="33">
        <f t="shared" si="7"/>
        <v>50.43646250715512</v>
      </c>
      <c r="R24" s="31" t="s">
        <v>215</v>
      </c>
      <c r="S24" s="31"/>
      <c r="T24" s="31"/>
      <c r="U24" s="31"/>
    </row>
    <row r="25" spans="1:21" ht="13.5">
      <c r="A25" s="54" t="s">
        <v>1</v>
      </c>
      <c r="B25" s="54" t="s">
        <v>142</v>
      </c>
      <c r="C25" s="55" t="s">
        <v>143</v>
      </c>
      <c r="D25" s="31">
        <f t="shared" si="0"/>
        <v>44487</v>
      </c>
      <c r="E25" s="32">
        <f t="shared" si="8"/>
        <v>1897</v>
      </c>
      <c r="F25" s="33">
        <f t="shared" si="2"/>
        <v>4.264167060040012</v>
      </c>
      <c r="G25" s="31">
        <v>1897</v>
      </c>
      <c r="H25" s="31">
        <v>0</v>
      </c>
      <c r="I25" s="32">
        <f t="shared" si="9"/>
        <v>42590</v>
      </c>
      <c r="J25" s="33">
        <f t="shared" si="4"/>
        <v>95.73583293995999</v>
      </c>
      <c r="K25" s="31">
        <v>30437</v>
      </c>
      <c r="L25" s="33">
        <f t="shared" si="5"/>
        <v>68.41774001393665</v>
      </c>
      <c r="M25" s="31">
        <v>0</v>
      </c>
      <c r="N25" s="33">
        <f t="shared" si="6"/>
        <v>0</v>
      </c>
      <c r="O25" s="31">
        <v>12153</v>
      </c>
      <c r="P25" s="31">
        <v>548</v>
      </c>
      <c r="Q25" s="33">
        <f t="shared" si="7"/>
        <v>27.318092926023336</v>
      </c>
      <c r="R25" s="31"/>
      <c r="S25" s="31" t="s">
        <v>215</v>
      </c>
      <c r="T25" s="31"/>
      <c r="U25" s="31"/>
    </row>
    <row r="26" spans="1:21" ht="13.5">
      <c r="A26" s="54" t="s">
        <v>1</v>
      </c>
      <c r="B26" s="54" t="s">
        <v>144</v>
      </c>
      <c r="C26" s="55" t="s">
        <v>145</v>
      </c>
      <c r="D26" s="31">
        <f t="shared" si="0"/>
        <v>43019</v>
      </c>
      <c r="E26" s="32">
        <f t="shared" si="8"/>
        <v>6090</v>
      </c>
      <c r="F26" s="33">
        <f t="shared" si="2"/>
        <v>14.156535484320882</v>
      </c>
      <c r="G26" s="31">
        <v>6090</v>
      </c>
      <c r="H26" s="31">
        <v>0</v>
      </c>
      <c r="I26" s="32">
        <f t="shared" si="9"/>
        <v>36929</v>
      </c>
      <c r="J26" s="33">
        <f t="shared" si="4"/>
        <v>85.84346451567912</v>
      </c>
      <c r="K26" s="31">
        <v>17010</v>
      </c>
      <c r="L26" s="33">
        <f t="shared" si="5"/>
        <v>39.54066807689626</v>
      </c>
      <c r="M26" s="31">
        <v>0</v>
      </c>
      <c r="N26" s="33">
        <f t="shared" si="6"/>
        <v>0</v>
      </c>
      <c r="O26" s="31">
        <v>19919</v>
      </c>
      <c r="P26" s="31">
        <v>11914</v>
      </c>
      <c r="Q26" s="33">
        <f t="shared" si="7"/>
        <v>46.30279643878286</v>
      </c>
      <c r="R26" s="31" t="s">
        <v>215</v>
      </c>
      <c r="S26" s="31"/>
      <c r="T26" s="31"/>
      <c r="U26" s="31"/>
    </row>
    <row r="27" spans="1:21" ht="13.5">
      <c r="A27" s="54" t="s">
        <v>1</v>
      </c>
      <c r="B27" s="54" t="s">
        <v>34</v>
      </c>
      <c r="C27" s="55" t="s">
        <v>152</v>
      </c>
      <c r="D27" s="31">
        <f t="shared" si="0"/>
        <v>13860</v>
      </c>
      <c r="E27" s="32">
        <f t="shared" si="8"/>
        <v>5656</v>
      </c>
      <c r="F27" s="33">
        <f t="shared" si="2"/>
        <v>40.80808080808081</v>
      </c>
      <c r="G27" s="31">
        <v>5656</v>
      </c>
      <c r="H27" s="31">
        <v>0</v>
      </c>
      <c r="I27" s="32">
        <f t="shared" si="9"/>
        <v>8204</v>
      </c>
      <c r="J27" s="33">
        <f t="shared" si="4"/>
        <v>59.1919191919192</v>
      </c>
      <c r="K27" s="31">
        <v>4489</v>
      </c>
      <c r="L27" s="33">
        <f t="shared" si="5"/>
        <v>32.38816738816739</v>
      </c>
      <c r="M27" s="31">
        <v>0</v>
      </c>
      <c r="N27" s="33">
        <f t="shared" si="6"/>
        <v>0</v>
      </c>
      <c r="O27" s="31">
        <v>3715</v>
      </c>
      <c r="P27" s="31">
        <v>1874</v>
      </c>
      <c r="Q27" s="33">
        <f t="shared" si="7"/>
        <v>26.8037518037518</v>
      </c>
      <c r="R27" s="31" t="s">
        <v>215</v>
      </c>
      <c r="S27" s="31"/>
      <c r="T27" s="31"/>
      <c r="U27" s="31"/>
    </row>
    <row r="28" spans="1:21" ht="13.5">
      <c r="A28" s="54" t="s">
        <v>1</v>
      </c>
      <c r="B28" s="54" t="s">
        <v>35</v>
      </c>
      <c r="C28" s="55" t="s">
        <v>36</v>
      </c>
      <c r="D28" s="31">
        <f t="shared" si="0"/>
        <v>7282</v>
      </c>
      <c r="E28" s="32">
        <f t="shared" si="8"/>
        <v>5113</v>
      </c>
      <c r="F28" s="33">
        <f t="shared" si="2"/>
        <v>70.21422686075253</v>
      </c>
      <c r="G28" s="31">
        <v>5113</v>
      </c>
      <c r="H28" s="31">
        <v>0</v>
      </c>
      <c r="I28" s="32">
        <f t="shared" si="9"/>
        <v>2169</v>
      </c>
      <c r="J28" s="33">
        <f t="shared" si="4"/>
        <v>29.785773139247457</v>
      </c>
      <c r="K28" s="31">
        <v>0</v>
      </c>
      <c r="L28" s="33">
        <f t="shared" si="5"/>
        <v>0</v>
      </c>
      <c r="M28" s="31">
        <v>0</v>
      </c>
      <c r="N28" s="33">
        <f t="shared" si="6"/>
        <v>0</v>
      </c>
      <c r="O28" s="31">
        <v>2169</v>
      </c>
      <c r="P28" s="31">
        <v>1072</v>
      </c>
      <c r="Q28" s="33">
        <f t="shared" si="7"/>
        <v>29.785773139247457</v>
      </c>
      <c r="R28" s="31" t="s">
        <v>215</v>
      </c>
      <c r="S28" s="31"/>
      <c r="T28" s="31"/>
      <c r="U28" s="31"/>
    </row>
    <row r="29" spans="1:21" ht="13.5">
      <c r="A29" s="54" t="s">
        <v>1</v>
      </c>
      <c r="B29" s="54" t="s">
        <v>37</v>
      </c>
      <c r="C29" s="55" t="s">
        <v>38</v>
      </c>
      <c r="D29" s="31">
        <f t="shared" si="0"/>
        <v>8079</v>
      </c>
      <c r="E29" s="32">
        <f t="shared" si="8"/>
        <v>2038</v>
      </c>
      <c r="F29" s="33">
        <f t="shared" si="2"/>
        <v>25.22589429384825</v>
      </c>
      <c r="G29" s="31">
        <v>2038</v>
      </c>
      <c r="H29" s="31">
        <v>0</v>
      </c>
      <c r="I29" s="32">
        <f t="shared" si="9"/>
        <v>6041</v>
      </c>
      <c r="J29" s="33">
        <f t="shared" si="4"/>
        <v>74.77410570615174</v>
      </c>
      <c r="K29" s="31">
        <v>0</v>
      </c>
      <c r="L29" s="33">
        <f t="shared" si="5"/>
        <v>0</v>
      </c>
      <c r="M29" s="31">
        <v>0</v>
      </c>
      <c r="N29" s="33">
        <f t="shared" si="6"/>
        <v>0</v>
      </c>
      <c r="O29" s="31">
        <v>6041</v>
      </c>
      <c r="P29" s="31">
        <v>1224</v>
      </c>
      <c r="Q29" s="33">
        <f t="shared" si="7"/>
        <v>74.77410570615174</v>
      </c>
      <c r="R29" s="31"/>
      <c r="S29" s="31"/>
      <c r="T29" s="31"/>
      <c r="U29" s="31" t="s">
        <v>215</v>
      </c>
    </row>
    <row r="30" spans="1:21" ht="13.5">
      <c r="A30" s="54" t="s">
        <v>1</v>
      </c>
      <c r="B30" s="54" t="s">
        <v>39</v>
      </c>
      <c r="C30" s="55" t="s">
        <v>40</v>
      </c>
      <c r="D30" s="31">
        <f t="shared" si="0"/>
        <v>27503</v>
      </c>
      <c r="E30" s="32">
        <f t="shared" si="8"/>
        <v>7866</v>
      </c>
      <c r="F30" s="33">
        <f t="shared" si="2"/>
        <v>28.600516307311928</v>
      </c>
      <c r="G30" s="31">
        <v>7866</v>
      </c>
      <c r="H30" s="31">
        <v>0</v>
      </c>
      <c r="I30" s="32">
        <f t="shared" si="9"/>
        <v>19637</v>
      </c>
      <c r="J30" s="33">
        <f t="shared" si="4"/>
        <v>71.39948369268807</v>
      </c>
      <c r="K30" s="31">
        <v>12300</v>
      </c>
      <c r="L30" s="33">
        <f t="shared" si="5"/>
        <v>44.7223939206632</v>
      </c>
      <c r="M30" s="31">
        <v>0</v>
      </c>
      <c r="N30" s="33">
        <f t="shared" si="6"/>
        <v>0</v>
      </c>
      <c r="O30" s="31">
        <v>7337</v>
      </c>
      <c r="P30" s="31">
        <v>538</v>
      </c>
      <c r="Q30" s="33">
        <f t="shared" si="7"/>
        <v>26.67708977202487</v>
      </c>
      <c r="R30" s="31" t="s">
        <v>215</v>
      </c>
      <c r="S30" s="31"/>
      <c r="T30" s="31"/>
      <c r="U30" s="31"/>
    </row>
    <row r="31" spans="1:21" ht="13.5">
      <c r="A31" s="54" t="s">
        <v>1</v>
      </c>
      <c r="B31" s="54" t="s">
        <v>41</v>
      </c>
      <c r="C31" s="55" t="s">
        <v>42</v>
      </c>
      <c r="D31" s="31">
        <f t="shared" si="0"/>
        <v>6117</v>
      </c>
      <c r="E31" s="32">
        <f t="shared" si="8"/>
        <v>1439</v>
      </c>
      <c r="F31" s="33">
        <f t="shared" si="2"/>
        <v>23.524603563838483</v>
      </c>
      <c r="G31" s="31">
        <v>1439</v>
      </c>
      <c r="H31" s="31">
        <v>0</v>
      </c>
      <c r="I31" s="32">
        <f t="shared" si="9"/>
        <v>4678</v>
      </c>
      <c r="J31" s="33">
        <f t="shared" si="4"/>
        <v>76.47539643616152</v>
      </c>
      <c r="K31" s="31">
        <v>0</v>
      </c>
      <c r="L31" s="33">
        <f t="shared" si="5"/>
        <v>0</v>
      </c>
      <c r="M31" s="31">
        <v>0</v>
      </c>
      <c r="N31" s="33">
        <f t="shared" si="6"/>
        <v>0</v>
      </c>
      <c r="O31" s="31">
        <v>4678</v>
      </c>
      <c r="P31" s="31">
        <v>3970</v>
      </c>
      <c r="Q31" s="33">
        <f t="shared" si="7"/>
        <v>76.47539643616152</v>
      </c>
      <c r="R31" s="31" t="s">
        <v>215</v>
      </c>
      <c r="S31" s="31"/>
      <c r="T31" s="31"/>
      <c r="U31" s="31"/>
    </row>
    <row r="32" spans="1:21" ht="13.5">
      <c r="A32" s="54" t="s">
        <v>1</v>
      </c>
      <c r="B32" s="54" t="s">
        <v>43</v>
      </c>
      <c r="C32" s="55" t="s">
        <v>44</v>
      </c>
      <c r="D32" s="31">
        <f t="shared" si="0"/>
        <v>20564</v>
      </c>
      <c r="E32" s="32">
        <f t="shared" si="8"/>
        <v>5547</v>
      </c>
      <c r="F32" s="33">
        <f t="shared" si="2"/>
        <v>26.974324061466643</v>
      </c>
      <c r="G32" s="31">
        <v>5547</v>
      </c>
      <c r="H32" s="31">
        <v>0</v>
      </c>
      <c r="I32" s="32">
        <f t="shared" si="9"/>
        <v>15017</v>
      </c>
      <c r="J32" s="33">
        <f t="shared" si="4"/>
        <v>73.02567593853337</v>
      </c>
      <c r="K32" s="31">
        <v>9249</v>
      </c>
      <c r="L32" s="33">
        <f t="shared" si="5"/>
        <v>44.976658237696945</v>
      </c>
      <c r="M32" s="31">
        <v>0</v>
      </c>
      <c r="N32" s="33">
        <f t="shared" si="6"/>
        <v>0</v>
      </c>
      <c r="O32" s="31">
        <v>5768</v>
      </c>
      <c r="P32" s="31">
        <v>1402</v>
      </c>
      <c r="Q32" s="33">
        <f t="shared" si="7"/>
        <v>28.049017700836416</v>
      </c>
      <c r="R32" s="31" t="s">
        <v>215</v>
      </c>
      <c r="S32" s="31"/>
      <c r="T32" s="31"/>
      <c r="U32" s="31"/>
    </row>
    <row r="33" spans="1:21" ht="13.5">
      <c r="A33" s="54" t="s">
        <v>1</v>
      </c>
      <c r="B33" s="54" t="s">
        <v>45</v>
      </c>
      <c r="C33" s="55" t="s">
        <v>46</v>
      </c>
      <c r="D33" s="31">
        <f t="shared" si="0"/>
        <v>8662</v>
      </c>
      <c r="E33" s="32">
        <f t="shared" si="8"/>
        <v>611</v>
      </c>
      <c r="F33" s="33">
        <f t="shared" si="2"/>
        <v>7.053798199030246</v>
      </c>
      <c r="G33" s="31">
        <v>611</v>
      </c>
      <c r="H33" s="31">
        <v>0</v>
      </c>
      <c r="I33" s="32">
        <f t="shared" si="9"/>
        <v>8051</v>
      </c>
      <c r="J33" s="33">
        <f t="shared" si="4"/>
        <v>92.94620180096975</v>
      </c>
      <c r="K33" s="31">
        <v>6636</v>
      </c>
      <c r="L33" s="33">
        <f t="shared" si="5"/>
        <v>76.61048256753637</v>
      </c>
      <c r="M33" s="31">
        <v>0</v>
      </c>
      <c r="N33" s="33">
        <f t="shared" si="6"/>
        <v>0</v>
      </c>
      <c r="O33" s="31">
        <v>1415</v>
      </c>
      <c r="P33" s="31">
        <v>0</v>
      </c>
      <c r="Q33" s="33">
        <f t="shared" si="7"/>
        <v>16.335719233433387</v>
      </c>
      <c r="R33" s="31" t="s">
        <v>215</v>
      </c>
      <c r="S33" s="31"/>
      <c r="T33" s="31"/>
      <c r="U33" s="31"/>
    </row>
    <row r="34" spans="1:21" ht="13.5">
      <c r="A34" s="54" t="s">
        <v>1</v>
      </c>
      <c r="B34" s="54" t="s">
        <v>47</v>
      </c>
      <c r="C34" s="55" t="s">
        <v>48</v>
      </c>
      <c r="D34" s="31">
        <f t="shared" si="0"/>
        <v>15581</v>
      </c>
      <c r="E34" s="32">
        <f t="shared" si="8"/>
        <v>1714</v>
      </c>
      <c r="F34" s="33">
        <f t="shared" si="2"/>
        <v>11.000577626596495</v>
      </c>
      <c r="G34" s="31">
        <v>1714</v>
      </c>
      <c r="H34" s="31">
        <v>0</v>
      </c>
      <c r="I34" s="32">
        <f t="shared" si="9"/>
        <v>13867</v>
      </c>
      <c r="J34" s="33">
        <f t="shared" si="4"/>
        <v>88.9994223734035</v>
      </c>
      <c r="K34" s="31">
        <v>436</v>
      </c>
      <c r="L34" s="33">
        <f t="shared" si="5"/>
        <v>2.7982799563571015</v>
      </c>
      <c r="M34" s="31">
        <v>0</v>
      </c>
      <c r="N34" s="33">
        <f t="shared" si="6"/>
        <v>0</v>
      </c>
      <c r="O34" s="31">
        <v>13431</v>
      </c>
      <c r="P34" s="31">
        <v>646</v>
      </c>
      <c r="Q34" s="33">
        <f t="shared" si="7"/>
        <v>86.20114241704641</v>
      </c>
      <c r="R34" s="31" t="s">
        <v>215</v>
      </c>
      <c r="S34" s="31"/>
      <c r="T34" s="31"/>
      <c r="U34" s="31"/>
    </row>
    <row r="35" spans="1:21" ht="13.5">
      <c r="A35" s="54" t="s">
        <v>1</v>
      </c>
      <c r="B35" s="54" t="s">
        <v>49</v>
      </c>
      <c r="C35" s="55" t="s">
        <v>213</v>
      </c>
      <c r="D35" s="31">
        <f t="shared" si="0"/>
        <v>25385</v>
      </c>
      <c r="E35" s="32">
        <f t="shared" si="8"/>
        <v>5077</v>
      </c>
      <c r="F35" s="33">
        <f t="shared" si="2"/>
        <v>20</v>
      </c>
      <c r="G35" s="31">
        <v>5077</v>
      </c>
      <c r="H35" s="31">
        <v>0</v>
      </c>
      <c r="I35" s="32">
        <f t="shared" si="9"/>
        <v>20308</v>
      </c>
      <c r="J35" s="33">
        <f t="shared" si="4"/>
        <v>80</v>
      </c>
      <c r="K35" s="31">
        <v>0</v>
      </c>
      <c r="L35" s="33">
        <f t="shared" si="5"/>
        <v>0</v>
      </c>
      <c r="M35" s="31">
        <v>0</v>
      </c>
      <c r="N35" s="33">
        <f t="shared" si="6"/>
        <v>0</v>
      </c>
      <c r="O35" s="31">
        <v>20308</v>
      </c>
      <c r="P35" s="31">
        <v>1135</v>
      </c>
      <c r="Q35" s="33">
        <f t="shared" si="7"/>
        <v>80</v>
      </c>
      <c r="R35" s="31" t="s">
        <v>215</v>
      </c>
      <c r="S35" s="31"/>
      <c r="T35" s="31"/>
      <c r="U35" s="31"/>
    </row>
    <row r="36" spans="1:21" ht="13.5">
      <c r="A36" s="54" t="s">
        <v>1</v>
      </c>
      <c r="B36" s="54" t="s">
        <v>50</v>
      </c>
      <c r="C36" s="55" t="s">
        <v>51</v>
      </c>
      <c r="D36" s="31">
        <f t="shared" si="0"/>
        <v>29877</v>
      </c>
      <c r="E36" s="32">
        <f t="shared" si="8"/>
        <v>4299</v>
      </c>
      <c r="F36" s="33">
        <f t="shared" si="2"/>
        <v>14.388994879003917</v>
      </c>
      <c r="G36" s="31">
        <v>4299</v>
      </c>
      <c r="H36" s="31">
        <v>0</v>
      </c>
      <c r="I36" s="32">
        <f t="shared" si="9"/>
        <v>25578</v>
      </c>
      <c r="J36" s="33">
        <f t="shared" si="4"/>
        <v>85.61100512099608</v>
      </c>
      <c r="K36" s="31">
        <v>583</v>
      </c>
      <c r="L36" s="33">
        <f t="shared" si="5"/>
        <v>1.9513338019212103</v>
      </c>
      <c r="M36" s="31">
        <v>0</v>
      </c>
      <c r="N36" s="33">
        <f t="shared" si="6"/>
        <v>0</v>
      </c>
      <c r="O36" s="31">
        <v>24995</v>
      </c>
      <c r="P36" s="31">
        <v>2705</v>
      </c>
      <c r="Q36" s="33">
        <f t="shared" si="7"/>
        <v>83.65967131907487</v>
      </c>
      <c r="R36" s="31" t="s">
        <v>215</v>
      </c>
      <c r="S36" s="31"/>
      <c r="T36" s="31"/>
      <c r="U36" s="31"/>
    </row>
    <row r="37" spans="1:21" ht="13.5">
      <c r="A37" s="54" t="s">
        <v>1</v>
      </c>
      <c r="B37" s="54" t="s">
        <v>52</v>
      </c>
      <c r="C37" s="55" t="s">
        <v>53</v>
      </c>
      <c r="D37" s="31">
        <f t="shared" si="0"/>
        <v>13714</v>
      </c>
      <c r="E37" s="32">
        <f t="shared" si="8"/>
        <v>1657</v>
      </c>
      <c r="F37" s="33">
        <f t="shared" si="2"/>
        <v>12.082543386320548</v>
      </c>
      <c r="G37" s="31">
        <v>1440</v>
      </c>
      <c r="H37" s="31">
        <v>217</v>
      </c>
      <c r="I37" s="32">
        <f t="shared" si="9"/>
        <v>12057</v>
      </c>
      <c r="J37" s="33">
        <f t="shared" si="4"/>
        <v>87.91745661367946</v>
      </c>
      <c r="K37" s="31">
        <v>3897</v>
      </c>
      <c r="L37" s="33">
        <f t="shared" si="5"/>
        <v>28.416217004520927</v>
      </c>
      <c r="M37" s="31">
        <v>0</v>
      </c>
      <c r="N37" s="33">
        <f t="shared" si="6"/>
        <v>0</v>
      </c>
      <c r="O37" s="31">
        <v>8160</v>
      </c>
      <c r="P37" s="31">
        <v>1578</v>
      </c>
      <c r="Q37" s="33">
        <f t="shared" si="7"/>
        <v>59.50123960915853</v>
      </c>
      <c r="R37" s="31" t="s">
        <v>215</v>
      </c>
      <c r="S37" s="31"/>
      <c r="T37" s="31"/>
      <c r="U37" s="31"/>
    </row>
    <row r="38" spans="1:21" ht="13.5">
      <c r="A38" s="54" t="s">
        <v>1</v>
      </c>
      <c r="B38" s="54" t="s">
        <v>54</v>
      </c>
      <c r="C38" s="55" t="s">
        <v>55</v>
      </c>
      <c r="D38" s="31">
        <f t="shared" si="0"/>
        <v>11401</v>
      </c>
      <c r="E38" s="32">
        <f t="shared" si="8"/>
        <v>1227</v>
      </c>
      <c r="F38" s="33">
        <f t="shared" si="2"/>
        <v>10.76221384089115</v>
      </c>
      <c r="G38" s="31">
        <v>1227</v>
      </c>
      <c r="H38" s="31">
        <v>0</v>
      </c>
      <c r="I38" s="32">
        <f t="shared" si="9"/>
        <v>10174</v>
      </c>
      <c r="J38" s="33">
        <f t="shared" si="4"/>
        <v>89.23778615910885</v>
      </c>
      <c r="K38" s="31">
        <v>3882</v>
      </c>
      <c r="L38" s="33">
        <f t="shared" si="5"/>
        <v>34.04964476800281</v>
      </c>
      <c r="M38" s="31">
        <v>0</v>
      </c>
      <c r="N38" s="33">
        <f t="shared" si="6"/>
        <v>0</v>
      </c>
      <c r="O38" s="31">
        <v>6292</v>
      </c>
      <c r="P38" s="31">
        <v>1316</v>
      </c>
      <c r="Q38" s="33">
        <f t="shared" si="7"/>
        <v>55.188141391106036</v>
      </c>
      <c r="R38" s="31" t="s">
        <v>215</v>
      </c>
      <c r="S38" s="31"/>
      <c r="T38" s="31"/>
      <c r="U38" s="31"/>
    </row>
    <row r="39" spans="1:21" ht="13.5">
      <c r="A39" s="54" t="s">
        <v>1</v>
      </c>
      <c r="B39" s="54" t="s">
        <v>56</v>
      </c>
      <c r="C39" s="55" t="s">
        <v>214</v>
      </c>
      <c r="D39" s="31">
        <f t="shared" si="0"/>
        <v>11874</v>
      </c>
      <c r="E39" s="32">
        <f t="shared" si="8"/>
        <v>717</v>
      </c>
      <c r="F39" s="33">
        <f t="shared" si="2"/>
        <v>6.038403233956544</v>
      </c>
      <c r="G39" s="31">
        <v>717</v>
      </c>
      <c r="H39" s="31">
        <v>0</v>
      </c>
      <c r="I39" s="32">
        <f t="shared" si="9"/>
        <v>11157</v>
      </c>
      <c r="J39" s="33">
        <f t="shared" si="4"/>
        <v>93.96159676604346</v>
      </c>
      <c r="K39" s="31">
        <v>917</v>
      </c>
      <c r="L39" s="33">
        <f t="shared" si="5"/>
        <v>7.7227556004716185</v>
      </c>
      <c r="M39" s="31">
        <v>0</v>
      </c>
      <c r="N39" s="33">
        <f t="shared" si="6"/>
        <v>0</v>
      </c>
      <c r="O39" s="31">
        <v>10240</v>
      </c>
      <c r="P39" s="31">
        <v>5693</v>
      </c>
      <c r="Q39" s="33">
        <f t="shared" si="7"/>
        <v>86.23884116557183</v>
      </c>
      <c r="R39" s="31" t="s">
        <v>215</v>
      </c>
      <c r="S39" s="31"/>
      <c r="T39" s="31"/>
      <c r="U39" s="31"/>
    </row>
    <row r="40" spans="1:21" ht="13.5">
      <c r="A40" s="54" t="s">
        <v>1</v>
      </c>
      <c r="B40" s="54" t="s">
        <v>57</v>
      </c>
      <c r="C40" s="55" t="s">
        <v>58</v>
      </c>
      <c r="D40" s="31">
        <f t="shared" si="0"/>
        <v>12759</v>
      </c>
      <c r="E40" s="32">
        <f t="shared" si="8"/>
        <v>2374</v>
      </c>
      <c r="F40" s="33">
        <f t="shared" si="2"/>
        <v>18.6064738615879</v>
      </c>
      <c r="G40" s="31">
        <v>2374</v>
      </c>
      <c r="H40" s="31">
        <v>0</v>
      </c>
      <c r="I40" s="32">
        <f t="shared" si="9"/>
        <v>10385</v>
      </c>
      <c r="J40" s="33">
        <f t="shared" si="4"/>
        <v>81.3935261384121</v>
      </c>
      <c r="K40" s="31">
        <v>2694</v>
      </c>
      <c r="L40" s="33">
        <f t="shared" si="5"/>
        <v>21.11450740653656</v>
      </c>
      <c r="M40" s="31">
        <v>0</v>
      </c>
      <c r="N40" s="33">
        <f t="shared" si="6"/>
        <v>0</v>
      </c>
      <c r="O40" s="31">
        <v>7691</v>
      </c>
      <c r="P40" s="31">
        <v>440</v>
      </c>
      <c r="Q40" s="33">
        <f t="shared" si="7"/>
        <v>60.279018731875546</v>
      </c>
      <c r="R40" s="31" t="s">
        <v>215</v>
      </c>
      <c r="S40" s="31"/>
      <c r="T40" s="31"/>
      <c r="U40" s="31"/>
    </row>
    <row r="41" spans="1:21" ht="13.5">
      <c r="A41" s="54" t="s">
        <v>1</v>
      </c>
      <c r="B41" s="54" t="s">
        <v>59</v>
      </c>
      <c r="C41" s="55" t="s">
        <v>60</v>
      </c>
      <c r="D41" s="31">
        <f t="shared" si="0"/>
        <v>5229</v>
      </c>
      <c r="E41" s="32">
        <f t="shared" si="8"/>
        <v>1918</v>
      </c>
      <c r="F41" s="33">
        <f t="shared" si="2"/>
        <v>36.68005354752343</v>
      </c>
      <c r="G41" s="31">
        <v>1918</v>
      </c>
      <c r="H41" s="31">
        <v>0</v>
      </c>
      <c r="I41" s="32">
        <f t="shared" si="9"/>
        <v>3311</v>
      </c>
      <c r="J41" s="33">
        <f t="shared" si="4"/>
        <v>63.31994645247657</v>
      </c>
      <c r="K41" s="31">
        <v>2353</v>
      </c>
      <c r="L41" s="33">
        <f t="shared" si="5"/>
        <v>44.99904379422452</v>
      </c>
      <c r="M41" s="31">
        <v>0</v>
      </c>
      <c r="N41" s="33">
        <f t="shared" si="6"/>
        <v>0</v>
      </c>
      <c r="O41" s="31">
        <v>958</v>
      </c>
      <c r="P41" s="31">
        <v>328</v>
      </c>
      <c r="Q41" s="33">
        <f t="shared" si="7"/>
        <v>18.320902658252056</v>
      </c>
      <c r="R41" s="31" t="s">
        <v>215</v>
      </c>
      <c r="S41" s="31"/>
      <c r="T41" s="31"/>
      <c r="U41" s="31"/>
    </row>
    <row r="42" spans="1:21" ht="13.5">
      <c r="A42" s="54" t="s">
        <v>1</v>
      </c>
      <c r="B42" s="54" t="s">
        <v>61</v>
      </c>
      <c r="C42" s="55" t="s">
        <v>62</v>
      </c>
      <c r="D42" s="31">
        <f t="shared" si="0"/>
        <v>2775</v>
      </c>
      <c r="E42" s="32">
        <f t="shared" si="8"/>
        <v>361</v>
      </c>
      <c r="F42" s="33">
        <f t="shared" si="2"/>
        <v>13.00900900900901</v>
      </c>
      <c r="G42" s="31">
        <v>361</v>
      </c>
      <c r="H42" s="31">
        <v>0</v>
      </c>
      <c r="I42" s="32">
        <f t="shared" si="9"/>
        <v>2414</v>
      </c>
      <c r="J42" s="33">
        <f t="shared" si="4"/>
        <v>86.990990990991</v>
      </c>
      <c r="K42" s="31">
        <v>1070</v>
      </c>
      <c r="L42" s="33">
        <f t="shared" si="5"/>
        <v>38.55855855855856</v>
      </c>
      <c r="M42" s="31">
        <v>0</v>
      </c>
      <c r="N42" s="33">
        <f t="shared" si="6"/>
        <v>0</v>
      </c>
      <c r="O42" s="31">
        <v>1344</v>
      </c>
      <c r="P42" s="31">
        <v>1232</v>
      </c>
      <c r="Q42" s="33">
        <f t="shared" si="7"/>
        <v>48.432432432432435</v>
      </c>
      <c r="R42" s="31"/>
      <c r="S42" s="31"/>
      <c r="T42" s="31"/>
      <c r="U42" s="31" t="s">
        <v>215</v>
      </c>
    </row>
    <row r="43" spans="1:21" ht="13.5">
      <c r="A43" s="54" t="s">
        <v>1</v>
      </c>
      <c r="B43" s="54" t="s">
        <v>63</v>
      </c>
      <c r="C43" s="55" t="s">
        <v>64</v>
      </c>
      <c r="D43" s="31">
        <f t="shared" si="0"/>
        <v>3433</v>
      </c>
      <c r="E43" s="32">
        <f t="shared" si="8"/>
        <v>197</v>
      </c>
      <c r="F43" s="33">
        <f t="shared" si="2"/>
        <v>5.738421205942325</v>
      </c>
      <c r="G43" s="31">
        <v>197</v>
      </c>
      <c r="H43" s="31">
        <v>0</v>
      </c>
      <c r="I43" s="32">
        <f t="shared" si="9"/>
        <v>3236</v>
      </c>
      <c r="J43" s="33">
        <f t="shared" si="4"/>
        <v>94.26157879405767</v>
      </c>
      <c r="K43" s="31">
        <v>1258</v>
      </c>
      <c r="L43" s="33">
        <f t="shared" si="5"/>
        <v>36.64433440139819</v>
      </c>
      <c r="M43" s="31">
        <v>133</v>
      </c>
      <c r="N43" s="33">
        <f t="shared" si="6"/>
        <v>3.874162540052432</v>
      </c>
      <c r="O43" s="31">
        <v>1845</v>
      </c>
      <c r="P43" s="31">
        <v>1795</v>
      </c>
      <c r="Q43" s="33">
        <f t="shared" si="7"/>
        <v>53.74308185260704</v>
      </c>
      <c r="R43" s="31" t="s">
        <v>215</v>
      </c>
      <c r="S43" s="31"/>
      <c r="T43" s="31"/>
      <c r="U43" s="31"/>
    </row>
    <row r="44" spans="1:21" ht="13.5">
      <c r="A44" s="54" t="s">
        <v>1</v>
      </c>
      <c r="B44" s="54" t="s">
        <v>65</v>
      </c>
      <c r="C44" s="55" t="s">
        <v>66</v>
      </c>
      <c r="D44" s="31">
        <f t="shared" si="0"/>
        <v>4165</v>
      </c>
      <c r="E44" s="32">
        <f t="shared" si="8"/>
        <v>129</v>
      </c>
      <c r="F44" s="33">
        <f t="shared" si="2"/>
        <v>3.097238895558223</v>
      </c>
      <c r="G44" s="31">
        <v>129</v>
      </c>
      <c r="H44" s="31">
        <v>0</v>
      </c>
      <c r="I44" s="32">
        <f t="shared" si="9"/>
        <v>4036</v>
      </c>
      <c r="J44" s="33">
        <f t="shared" si="4"/>
        <v>96.90276110444178</v>
      </c>
      <c r="K44" s="31">
        <v>1509</v>
      </c>
      <c r="L44" s="33">
        <f t="shared" si="5"/>
        <v>36.23049219687875</v>
      </c>
      <c r="M44" s="31">
        <v>0</v>
      </c>
      <c r="N44" s="33">
        <f t="shared" si="6"/>
        <v>0</v>
      </c>
      <c r="O44" s="31">
        <v>2527</v>
      </c>
      <c r="P44" s="31">
        <v>2239</v>
      </c>
      <c r="Q44" s="33">
        <f t="shared" si="7"/>
        <v>60.67226890756302</v>
      </c>
      <c r="R44" s="31" t="s">
        <v>215</v>
      </c>
      <c r="S44" s="31"/>
      <c r="T44" s="31"/>
      <c r="U44" s="31"/>
    </row>
    <row r="45" spans="1:21" ht="13.5">
      <c r="A45" s="54" t="s">
        <v>1</v>
      </c>
      <c r="B45" s="54" t="s">
        <v>67</v>
      </c>
      <c r="C45" s="55" t="s">
        <v>68</v>
      </c>
      <c r="D45" s="31">
        <f t="shared" si="0"/>
        <v>14442</v>
      </c>
      <c r="E45" s="32">
        <f t="shared" si="8"/>
        <v>262</v>
      </c>
      <c r="F45" s="33">
        <f t="shared" si="2"/>
        <v>1.8141531643816644</v>
      </c>
      <c r="G45" s="31">
        <v>262</v>
      </c>
      <c r="H45" s="31">
        <v>0</v>
      </c>
      <c r="I45" s="32">
        <f t="shared" si="9"/>
        <v>14180</v>
      </c>
      <c r="J45" s="33">
        <f t="shared" si="4"/>
        <v>98.18584683561834</v>
      </c>
      <c r="K45" s="31">
        <v>11695</v>
      </c>
      <c r="L45" s="33">
        <f t="shared" si="5"/>
        <v>80.97908876886858</v>
      </c>
      <c r="M45" s="31">
        <v>0</v>
      </c>
      <c r="N45" s="33">
        <f t="shared" si="6"/>
        <v>0</v>
      </c>
      <c r="O45" s="31">
        <v>2485</v>
      </c>
      <c r="P45" s="31">
        <v>2015</v>
      </c>
      <c r="Q45" s="33">
        <f t="shared" si="7"/>
        <v>17.206758066749757</v>
      </c>
      <c r="R45" s="31" t="s">
        <v>215</v>
      </c>
      <c r="S45" s="31"/>
      <c r="T45" s="31"/>
      <c r="U45" s="31"/>
    </row>
    <row r="46" spans="1:21" ht="13.5">
      <c r="A46" s="54" t="s">
        <v>1</v>
      </c>
      <c r="B46" s="54" t="s">
        <v>69</v>
      </c>
      <c r="C46" s="55" t="s">
        <v>211</v>
      </c>
      <c r="D46" s="31">
        <f t="shared" si="0"/>
        <v>7436</v>
      </c>
      <c r="E46" s="32">
        <f t="shared" si="8"/>
        <v>340</v>
      </c>
      <c r="F46" s="33">
        <f t="shared" si="2"/>
        <v>4.57235072619688</v>
      </c>
      <c r="G46" s="31">
        <v>340</v>
      </c>
      <c r="H46" s="31">
        <v>0</v>
      </c>
      <c r="I46" s="32">
        <f t="shared" si="9"/>
        <v>7096</v>
      </c>
      <c r="J46" s="33">
        <f t="shared" si="4"/>
        <v>95.42764927380311</v>
      </c>
      <c r="K46" s="31">
        <v>5971</v>
      </c>
      <c r="L46" s="33">
        <f t="shared" si="5"/>
        <v>80.29854760623991</v>
      </c>
      <c r="M46" s="31">
        <v>0</v>
      </c>
      <c r="N46" s="33">
        <f t="shared" si="6"/>
        <v>0</v>
      </c>
      <c r="O46" s="31">
        <v>1125</v>
      </c>
      <c r="P46" s="31">
        <v>587</v>
      </c>
      <c r="Q46" s="33">
        <f t="shared" si="7"/>
        <v>15.129101667563205</v>
      </c>
      <c r="R46" s="31" t="s">
        <v>215</v>
      </c>
      <c r="S46" s="31"/>
      <c r="T46" s="31"/>
      <c r="U46" s="31"/>
    </row>
    <row r="47" spans="1:21" ht="13.5">
      <c r="A47" s="54" t="s">
        <v>1</v>
      </c>
      <c r="B47" s="54" t="s">
        <v>70</v>
      </c>
      <c r="C47" s="55" t="s">
        <v>71</v>
      </c>
      <c r="D47" s="31">
        <f t="shared" si="0"/>
        <v>7482</v>
      </c>
      <c r="E47" s="32">
        <f t="shared" si="8"/>
        <v>508</v>
      </c>
      <c r="F47" s="33">
        <f t="shared" si="2"/>
        <v>6.789628441593157</v>
      </c>
      <c r="G47" s="31">
        <v>503</v>
      </c>
      <c r="H47" s="31">
        <v>5</v>
      </c>
      <c r="I47" s="32">
        <f t="shared" si="9"/>
        <v>6974</v>
      </c>
      <c r="J47" s="33">
        <f t="shared" si="4"/>
        <v>93.21037155840685</v>
      </c>
      <c r="K47" s="31">
        <v>6173</v>
      </c>
      <c r="L47" s="33">
        <f t="shared" si="5"/>
        <v>82.50467789361133</v>
      </c>
      <c r="M47" s="31">
        <v>0</v>
      </c>
      <c r="N47" s="33">
        <f t="shared" si="6"/>
        <v>0</v>
      </c>
      <c r="O47" s="31">
        <v>801</v>
      </c>
      <c r="P47" s="31">
        <v>0</v>
      </c>
      <c r="Q47" s="33">
        <f t="shared" si="7"/>
        <v>10.70569366479551</v>
      </c>
      <c r="R47" s="31" t="s">
        <v>215</v>
      </c>
      <c r="S47" s="31"/>
      <c r="T47" s="31"/>
      <c r="U47" s="31"/>
    </row>
    <row r="48" spans="1:21" ht="13.5">
      <c r="A48" s="54" t="s">
        <v>1</v>
      </c>
      <c r="B48" s="54" t="s">
        <v>72</v>
      </c>
      <c r="C48" s="55" t="s">
        <v>73</v>
      </c>
      <c r="D48" s="31">
        <f t="shared" si="0"/>
        <v>5072</v>
      </c>
      <c r="E48" s="32">
        <f t="shared" si="8"/>
        <v>362</v>
      </c>
      <c r="F48" s="33">
        <f t="shared" si="2"/>
        <v>7.1372239747634065</v>
      </c>
      <c r="G48" s="31">
        <v>362</v>
      </c>
      <c r="H48" s="31">
        <v>0</v>
      </c>
      <c r="I48" s="32">
        <f t="shared" si="9"/>
        <v>4710</v>
      </c>
      <c r="J48" s="33">
        <f t="shared" si="4"/>
        <v>92.8627760252366</v>
      </c>
      <c r="K48" s="31">
        <v>2291</v>
      </c>
      <c r="L48" s="33">
        <f t="shared" si="5"/>
        <v>45.169558359621455</v>
      </c>
      <c r="M48" s="31">
        <v>0</v>
      </c>
      <c r="N48" s="33">
        <f t="shared" si="6"/>
        <v>0</v>
      </c>
      <c r="O48" s="31">
        <v>2419</v>
      </c>
      <c r="P48" s="31">
        <v>197</v>
      </c>
      <c r="Q48" s="33">
        <f t="shared" si="7"/>
        <v>47.69321766561514</v>
      </c>
      <c r="R48" s="31"/>
      <c r="S48" s="31"/>
      <c r="T48" s="31"/>
      <c r="U48" s="31" t="s">
        <v>215</v>
      </c>
    </row>
    <row r="49" spans="1:21" ht="13.5">
      <c r="A49" s="54" t="s">
        <v>1</v>
      </c>
      <c r="B49" s="54" t="s">
        <v>74</v>
      </c>
      <c r="C49" s="55" t="s">
        <v>75</v>
      </c>
      <c r="D49" s="31">
        <f t="shared" si="0"/>
        <v>5624</v>
      </c>
      <c r="E49" s="32">
        <f t="shared" si="8"/>
        <v>482</v>
      </c>
      <c r="F49" s="33">
        <f t="shared" si="2"/>
        <v>8.57041251778094</v>
      </c>
      <c r="G49" s="31">
        <v>482</v>
      </c>
      <c r="H49" s="31">
        <v>0</v>
      </c>
      <c r="I49" s="32">
        <f t="shared" si="9"/>
        <v>5142</v>
      </c>
      <c r="J49" s="33">
        <f t="shared" si="4"/>
        <v>91.42958748221906</v>
      </c>
      <c r="K49" s="31">
        <v>2429</v>
      </c>
      <c r="L49" s="33">
        <f t="shared" si="5"/>
        <v>43.18990042674253</v>
      </c>
      <c r="M49" s="31">
        <v>0</v>
      </c>
      <c r="N49" s="33">
        <f t="shared" si="6"/>
        <v>0</v>
      </c>
      <c r="O49" s="31">
        <v>2713</v>
      </c>
      <c r="P49" s="31">
        <v>2023</v>
      </c>
      <c r="Q49" s="33">
        <f t="shared" si="7"/>
        <v>48.23968705547653</v>
      </c>
      <c r="R49" s="31" t="s">
        <v>215</v>
      </c>
      <c r="S49" s="31"/>
      <c r="T49" s="31"/>
      <c r="U49" s="31"/>
    </row>
    <row r="50" spans="1:21" ht="13.5">
      <c r="A50" s="54" t="s">
        <v>1</v>
      </c>
      <c r="B50" s="54" t="s">
        <v>76</v>
      </c>
      <c r="C50" s="55" t="s">
        <v>77</v>
      </c>
      <c r="D50" s="31">
        <f t="shared" si="0"/>
        <v>11844</v>
      </c>
      <c r="E50" s="32">
        <f t="shared" si="8"/>
        <v>1797</v>
      </c>
      <c r="F50" s="33">
        <f t="shared" si="2"/>
        <v>15.172239108409322</v>
      </c>
      <c r="G50" s="31">
        <v>1797</v>
      </c>
      <c r="H50" s="31">
        <v>0</v>
      </c>
      <c r="I50" s="32">
        <f t="shared" si="9"/>
        <v>10047</v>
      </c>
      <c r="J50" s="33">
        <f t="shared" si="4"/>
        <v>84.82776089159067</v>
      </c>
      <c r="K50" s="31">
        <v>503</v>
      </c>
      <c r="L50" s="33">
        <f t="shared" si="5"/>
        <v>4.246876055386694</v>
      </c>
      <c r="M50" s="31">
        <v>0</v>
      </c>
      <c r="N50" s="33">
        <f t="shared" si="6"/>
        <v>0</v>
      </c>
      <c r="O50" s="31">
        <v>9544</v>
      </c>
      <c r="P50" s="31">
        <v>823</v>
      </c>
      <c r="Q50" s="33">
        <f t="shared" si="7"/>
        <v>80.58088483620398</v>
      </c>
      <c r="R50" s="31" t="s">
        <v>215</v>
      </c>
      <c r="S50" s="31"/>
      <c r="T50" s="31"/>
      <c r="U50" s="31"/>
    </row>
    <row r="51" spans="1:21" ht="13.5">
      <c r="A51" s="54" t="s">
        <v>1</v>
      </c>
      <c r="B51" s="54" t="s">
        <v>78</v>
      </c>
      <c r="C51" s="55" t="s">
        <v>79</v>
      </c>
      <c r="D51" s="31">
        <f t="shared" si="0"/>
        <v>2168</v>
      </c>
      <c r="E51" s="32">
        <f t="shared" si="8"/>
        <v>1107</v>
      </c>
      <c r="F51" s="33">
        <f t="shared" si="2"/>
        <v>51.06088560885609</v>
      </c>
      <c r="G51" s="31">
        <v>788</v>
      </c>
      <c r="H51" s="31">
        <v>319</v>
      </c>
      <c r="I51" s="32">
        <f t="shared" si="9"/>
        <v>1061</v>
      </c>
      <c r="J51" s="33">
        <f t="shared" si="4"/>
        <v>48.93911439114391</v>
      </c>
      <c r="K51" s="31">
        <v>0</v>
      </c>
      <c r="L51" s="33">
        <f t="shared" si="5"/>
        <v>0</v>
      </c>
      <c r="M51" s="31">
        <v>0</v>
      </c>
      <c r="N51" s="33">
        <f t="shared" si="6"/>
        <v>0</v>
      </c>
      <c r="O51" s="31">
        <v>1061</v>
      </c>
      <c r="P51" s="31">
        <v>664</v>
      </c>
      <c r="Q51" s="33">
        <f t="shared" si="7"/>
        <v>48.93911439114391</v>
      </c>
      <c r="R51" s="31" t="s">
        <v>215</v>
      </c>
      <c r="S51" s="31"/>
      <c r="T51" s="31"/>
      <c r="U51" s="31"/>
    </row>
    <row r="52" spans="1:21" ht="13.5">
      <c r="A52" s="54" t="s">
        <v>1</v>
      </c>
      <c r="B52" s="54" t="s">
        <v>80</v>
      </c>
      <c r="C52" s="55" t="s">
        <v>81</v>
      </c>
      <c r="D52" s="31">
        <f t="shared" si="0"/>
        <v>5692</v>
      </c>
      <c r="E52" s="32">
        <f t="shared" si="8"/>
        <v>500</v>
      </c>
      <c r="F52" s="33">
        <f t="shared" si="2"/>
        <v>8.784258608573436</v>
      </c>
      <c r="G52" s="31">
        <v>500</v>
      </c>
      <c r="H52" s="31">
        <v>0</v>
      </c>
      <c r="I52" s="32">
        <f t="shared" si="9"/>
        <v>5192</v>
      </c>
      <c r="J52" s="33">
        <f t="shared" si="4"/>
        <v>91.21574139142656</v>
      </c>
      <c r="K52" s="31">
        <v>4000</v>
      </c>
      <c r="L52" s="33">
        <f t="shared" si="5"/>
        <v>70.27406886858749</v>
      </c>
      <c r="M52" s="31">
        <v>0</v>
      </c>
      <c r="N52" s="33">
        <f t="shared" si="6"/>
        <v>0</v>
      </c>
      <c r="O52" s="31">
        <v>1192</v>
      </c>
      <c r="P52" s="31">
        <v>750</v>
      </c>
      <c r="Q52" s="33">
        <f t="shared" si="7"/>
        <v>20.94167252283907</v>
      </c>
      <c r="R52" s="31" t="s">
        <v>215</v>
      </c>
      <c r="S52" s="31"/>
      <c r="T52" s="31"/>
      <c r="U52" s="31"/>
    </row>
    <row r="53" spans="1:21" ht="13.5">
      <c r="A53" s="54" t="s">
        <v>1</v>
      </c>
      <c r="B53" s="54" t="s">
        <v>82</v>
      </c>
      <c r="C53" s="55" t="s">
        <v>83</v>
      </c>
      <c r="D53" s="31">
        <f t="shared" si="0"/>
        <v>8867</v>
      </c>
      <c r="E53" s="32">
        <f t="shared" si="8"/>
        <v>331</v>
      </c>
      <c r="F53" s="33">
        <f t="shared" si="2"/>
        <v>3.7329423705875717</v>
      </c>
      <c r="G53" s="31">
        <v>331</v>
      </c>
      <c r="H53" s="31">
        <v>0</v>
      </c>
      <c r="I53" s="32">
        <f t="shared" si="9"/>
        <v>8536</v>
      </c>
      <c r="J53" s="33">
        <f t="shared" si="4"/>
        <v>96.26705762941243</v>
      </c>
      <c r="K53" s="31">
        <v>5971</v>
      </c>
      <c r="L53" s="33">
        <f t="shared" si="5"/>
        <v>67.33957370023683</v>
      </c>
      <c r="M53" s="31">
        <v>0</v>
      </c>
      <c r="N53" s="33">
        <f t="shared" si="6"/>
        <v>0</v>
      </c>
      <c r="O53" s="31">
        <v>2565</v>
      </c>
      <c r="P53" s="31">
        <v>433</v>
      </c>
      <c r="Q53" s="33">
        <f t="shared" si="7"/>
        <v>28.927483929175597</v>
      </c>
      <c r="R53" s="31"/>
      <c r="S53" s="31"/>
      <c r="T53" s="31"/>
      <c r="U53" s="31" t="s">
        <v>215</v>
      </c>
    </row>
    <row r="54" spans="1:21" ht="13.5">
      <c r="A54" s="54" t="s">
        <v>1</v>
      </c>
      <c r="B54" s="54" t="s">
        <v>84</v>
      </c>
      <c r="C54" s="55" t="s">
        <v>85</v>
      </c>
      <c r="D54" s="31">
        <f t="shared" si="0"/>
        <v>20544</v>
      </c>
      <c r="E54" s="32">
        <f t="shared" si="8"/>
        <v>3759</v>
      </c>
      <c r="F54" s="33">
        <f t="shared" si="2"/>
        <v>18.297313084112147</v>
      </c>
      <c r="G54" s="31">
        <v>3759</v>
      </c>
      <c r="H54" s="31">
        <v>0</v>
      </c>
      <c r="I54" s="32">
        <f t="shared" si="9"/>
        <v>16785</v>
      </c>
      <c r="J54" s="33">
        <f t="shared" si="4"/>
        <v>81.70268691588785</v>
      </c>
      <c r="K54" s="31">
        <v>6223</v>
      </c>
      <c r="L54" s="33">
        <f t="shared" si="5"/>
        <v>30.291082554517136</v>
      </c>
      <c r="M54" s="31">
        <v>0</v>
      </c>
      <c r="N54" s="33">
        <f t="shared" si="6"/>
        <v>0</v>
      </c>
      <c r="O54" s="31">
        <v>10562</v>
      </c>
      <c r="P54" s="31">
        <v>3794</v>
      </c>
      <c r="Q54" s="33">
        <f t="shared" si="7"/>
        <v>51.41160436137072</v>
      </c>
      <c r="R54" s="31" t="s">
        <v>215</v>
      </c>
      <c r="S54" s="31"/>
      <c r="T54" s="31"/>
      <c r="U54" s="31"/>
    </row>
    <row r="55" spans="1:21" ht="13.5">
      <c r="A55" s="54" t="s">
        <v>1</v>
      </c>
      <c r="B55" s="54" t="s">
        <v>86</v>
      </c>
      <c r="C55" s="55" t="s">
        <v>208</v>
      </c>
      <c r="D55" s="31">
        <f t="shared" si="0"/>
        <v>8004</v>
      </c>
      <c r="E55" s="32">
        <f t="shared" si="8"/>
        <v>594</v>
      </c>
      <c r="F55" s="33">
        <f t="shared" si="2"/>
        <v>7.4212893553223385</v>
      </c>
      <c r="G55" s="31">
        <v>565</v>
      </c>
      <c r="H55" s="31">
        <v>29</v>
      </c>
      <c r="I55" s="32">
        <f t="shared" si="9"/>
        <v>7410</v>
      </c>
      <c r="J55" s="33">
        <f t="shared" si="4"/>
        <v>92.57871064467767</v>
      </c>
      <c r="K55" s="31">
        <v>3303</v>
      </c>
      <c r="L55" s="33">
        <f t="shared" si="5"/>
        <v>41.266866566716644</v>
      </c>
      <c r="M55" s="31">
        <v>0</v>
      </c>
      <c r="N55" s="33">
        <f t="shared" si="6"/>
        <v>0</v>
      </c>
      <c r="O55" s="31">
        <v>4107</v>
      </c>
      <c r="P55" s="31">
        <v>3662</v>
      </c>
      <c r="Q55" s="33">
        <f t="shared" si="7"/>
        <v>51.31184407796102</v>
      </c>
      <c r="R55" s="31" t="s">
        <v>215</v>
      </c>
      <c r="S55" s="31"/>
      <c r="T55" s="31"/>
      <c r="U55" s="31"/>
    </row>
    <row r="56" spans="1:21" ht="13.5">
      <c r="A56" s="54" t="s">
        <v>1</v>
      </c>
      <c r="B56" s="54" t="s">
        <v>87</v>
      </c>
      <c r="C56" s="55" t="s">
        <v>88</v>
      </c>
      <c r="D56" s="31">
        <f t="shared" si="0"/>
        <v>12197</v>
      </c>
      <c r="E56" s="32">
        <f t="shared" si="8"/>
        <v>4534</v>
      </c>
      <c r="F56" s="33">
        <f t="shared" si="2"/>
        <v>37.17307534639666</v>
      </c>
      <c r="G56" s="31">
        <v>4488</v>
      </c>
      <c r="H56" s="31">
        <v>46</v>
      </c>
      <c r="I56" s="32">
        <f t="shared" si="9"/>
        <v>7663</v>
      </c>
      <c r="J56" s="33">
        <f t="shared" si="4"/>
        <v>62.82692465360334</v>
      </c>
      <c r="K56" s="31">
        <v>3133</v>
      </c>
      <c r="L56" s="33">
        <f t="shared" si="5"/>
        <v>25.686644256784458</v>
      </c>
      <c r="M56" s="31">
        <v>0</v>
      </c>
      <c r="N56" s="33">
        <f t="shared" si="6"/>
        <v>0</v>
      </c>
      <c r="O56" s="31">
        <v>4530</v>
      </c>
      <c r="P56" s="31">
        <v>2839</v>
      </c>
      <c r="Q56" s="33">
        <f t="shared" si="7"/>
        <v>37.140280396818895</v>
      </c>
      <c r="R56" s="31" t="s">
        <v>215</v>
      </c>
      <c r="S56" s="31"/>
      <c r="T56" s="31"/>
      <c r="U56" s="31"/>
    </row>
    <row r="57" spans="1:21" ht="13.5">
      <c r="A57" s="54" t="s">
        <v>1</v>
      </c>
      <c r="B57" s="54" t="s">
        <v>89</v>
      </c>
      <c r="C57" s="55" t="s">
        <v>212</v>
      </c>
      <c r="D57" s="31">
        <f t="shared" si="0"/>
        <v>6278</v>
      </c>
      <c r="E57" s="32">
        <f t="shared" si="8"/>
        <v>1994</v>
      </c>
      <c r="F57" s="33">
        <f t="shared" si="2"/>
        <v>31.761707550175217</v>
      </c>
      <c r="G57" s="31">
        <v>1992</v>
      </c>
      <c r="H57" s="31">
        <v>2</v>
      </c>
      <c r="I57" s="32">
        <f t="shared" si="9"/>
        <v>4284</v>
      </c>
      <c r="J57" s="33">
        <f t="shared" si="4"/>
        <v>68.23829244982478</v>
      </c>
      <c r="K57" s="31">
        <v>3204</v>
      </c>
      <c r="L57" s="33">
        <f t="shared" si="5"/>
        <v>51.035361580121055</v>
      </c>
      <c r="M57" s="31">
        <v>0</v>
      </c>
      <c r="N57" s="33">
        <f t="shared" si="6"/>
        <v>0</v>
      </c>
      <c r="O57" s="31">
        <v>1080</v>
      </c>
      <c r="P57" s="31">
        <v>508</v>
      </c>
      <c r="Q57" s="33">
        <f t="shared" si="7"/>
        <v>17.202930869703728</v>
      </c>
      <c r="R57" s="31" t="s">
        <v>215</v>
      </c>
      <c r="S57" s="31"/>
      <c r="T57" s="31"/>
      <c r="U57" s="31"/>
    </row>
    <row r="58" spans="1:21" ht="13.5">
      <c r="A58" s="54" t="s">
        <v>1</v>
      </c>
      <c r="B58" s="54" t="s">
        <v>90</v>
      </c>
      <c r="C58" s="55" t="s">
        <v>91</v>
      </c>
      <c r="D58" s="31">
        <f t="shared" si="0"/>
        <v>2298</v>
      </c>
      <c r="E58" s="32">
        <f t="shared" si="8"/>
        <v>413</v>
      </c>
      <c r="F58" s="33">
        <f t="shared" si="2"/>
        <v>17.972149695387294</v>
      </c>
      <c r="G58" s="31">
        <v>403</v>
      </c>
      <c r="H58" s="31">
        <v>10</v>
      </c>
      <c r="I58" s="32">
        <f t="shared" si="9"/>
        <v>1885</v>
      </c>
      <c r="J58" s="33">
        <f t="shared" si="4"/>
        <v>82.0278503046127</v>
      </c>
      <c r="K58" s="31">
        <v>0</v>
      </c>
      <c r="L58" s="33">
        <f t="shared" si="5"/>
        <v>0</v>
      </c>
      <c r="M58" s="31">
        <v>0</v>
      </c>
      <c r="N58" s="33">
        <f t="shared" si="6"/>
        <v>0</v>
      </c>
      <c r="O58" s="31">
        <v>1885</v>
      </c>
      <c r="P58" s="31">
        <v>1670</v>
      </c>
      <c r="Q58" s="33">
        <f t="shared" si="7"/>
        <v>82.0278503046127</v>
      </c>
      <c r="R58" s="31" t="s">
        <v>215</v>
      </c>
      <c r="S58" s="31"/>
      <c r="T58" s="31"/>
      <c r="U58" s="31"/>
    </row>
    <row r="59" spans="1:21" ht="13.5">
      <c r="A59" s="54" t="s">
        <v>1</v>
      </c>
      <c r="B59" s="54" t="s">
        <v>92</v>
      </c>
      <c r="C59" s="55" t="s">
        <v>209</v>
      </c>
      <c r="D59" s="31">
        <f t="shared" si="0"/>
        <v>7097</v>
      </c>
      <c r="E59" s="32">
        <f t="shared" si="8"/>
        <v>88</v>
      </c>
      <c r="F59" s="33">
        <f t="shared" si="2"/>
        <v>1.2399605467098773</v>
      </c>
      <c r="G59" s="31">
        <v>88</v>
      </c>
      <c r="H59" s="31">
        <v>0</v>
      </c>
      <c r="I59" s="32">
        <f t="shared" si="9"/>
        <v>7009</v>
      </c>
      <c r="J59" s="33">
        <f t="shared" si="4"/>
        <v>98.76003945329013</v>
      </c>
      <c r="K59" s="31">
        <v>4808</v>
      </c>
      <c r="L59" s="33">
        <f t="shared" si="5"/>
        <v>67.74693532478511</v>
      </c>
      <c r="M59" s="31">
        <v>0</v>
      </c>
      <c r="N59" s="33">
        <f t="shared" si="6"/>
        <v>0</v>
      </c>
      <c r="O59" s="31">
        <v>2201</v>
      </c>
      <c r="P59" s="31">
        <v>2015</v>
      </c>
      <c r="Q59" s="33">
        <f t="shared" si="7"/>
        <v>31.013104128505002</v>
      </c>
      <c r="R59" s="31" t="s">
        <v>215</v>
      </c>
      <c r="S59" s="31"/>
      <c r="T59" s="31"/>
      <c r="U59" s="31"/>
    </row>
    <row r="60" spans="1:21" ht="13.5">
      <c r="A60" s="54" t="s">
        <v>1</v>
      </c>
      <c r="B60" s="54" t="s">
        <v>93</v>
      </c>
      <c r="C60" s="55" t="s">
        <v>94</v>
      </c>
      <c r="D60" s="31">
        <f t="shared" si="0"/>
        <v>5059</v>
      </c>
      <c r="E60" s="32">
        <f t="shared" si="8"/>
        <v>20</v>
      </c>
      <c r="F60" s="33">
        <f t="shared" si="2"/>
        <v>0.3953350464518679</v>
      </c>
      <c r="G60" s="31">
        <v>20</v>
      </c>
      <c r="H60" s="31">
        <v>0</v>
      </c>
      <c r="I60" s="32">
        <f t="shared" si="9"/>
        <v>5039</v>
      </c>
      <c r="J60" s="33">
        <f t="shared" si="4"/>
        <v>99.60466495354812</v>
      </c>
      <c r="K60" s="31">
        <v>0</v>
      </c>
      <c r="L60" s="33">
        <f t="shared" si="5"/>
        <v>0</v>
      </c>
      <c r="M60" s="31">
        <v>0</v>
      </c>
      <c r="N60" s="33">
        <f t="shared" si="6"/>
        <v>0</v>
      </c>
      <c r="O60" s="31">
        <v>5039</v>
      </c>
      <c r="P60" s="31">
        <v>4238</v>
      </c>
      <c r="Q60" s="33">
        <f t="shared" si="7"/>
        <v>99.60466495354812</v>
      </c>
      <c r="R60" s="31" t="s">
        <v>215</v>
      </c>
      <c r="S60" s="31"/>
      <c r="T60" s="31"/>
      <c r="U60" s="31"/>
    </row>
    <row r="61" spans="1:21" ht="13.5">
      <c r="A61" s="54" t="s">
        <v>1</v>
      </c>
      <c r="B61" s="54" t="s">
        <v>95</v>
      </c>
      <c r="C61" s="55" t="s">
        <v>96</v>
      </c>
      <c r="D61" s="31">
        <f t="shared" si="0"/>
        <v>6896</v>
      </c>
      <c r="E61" s="32">
        <f t="shared" si="8"/>
        <v>588</v>
      </c>
      <c r="F61" s="33">
        <f aca="true" t="shared" si="10" ref="F61:F72">E61/D61*100</f>
        <v>8.526682134570766</v>
      </c>
      <c r="G61" s="31">
        <v>507</v>
      </c>
      <c r="H61" s="31">
        <v>81</v>
      </c>
      <c r="I61" s="32">
        <f t="shared" si="9"/>
        <v>6308</v>
      </c>
      <c r="J61" s="33">
        <f aca="true" t="shared" si="11" ref="J61:J72">I61/D61*100</f>
        <v>91.47331786542924</v>
      </c>
      <c r="K61" s="31">
        <v>683</v>
      </c>
      <c r="L61" s="33">
        <f aca="true" t="shared" si="12" ref="L61:L72">K61/D61*100</f>
        <v>9.904292343387471</v>
      </c>
      <c r="M61" s="31">
        <v>0</v>
      </c>
      <c r="N61" s="33">
        <f aca="true" t="shared" si="13" ref="N61:N72">M61/D61*100</f>
        <v>0</v>
      </c>
      <c r="O61" s="31">
        <v>5625</v>
      </c>
      <c r="P61" s="31">
        <v>1404</v>
      </c>
      <c r="Q61" s="33">
        <f aca="true" t="shared" si="14" ref="Q61:Q72">O61/D61*100</f>
        <v>81.56902552204176</v>
      </c>
      <c r="R61" s="31" t="s">
        <v>215</v>
      </c>
      <c r="S61" s="31"/>
      <c r="T61" s="31"/>
      <c r="U61" s="31"/>
    </row>
    <row r="62" spans="1:21" ht="13.5">
      <c r="A62" s="54" t="s">
        <v>1</v>
      </c>
      <c r="B62" s="54" t="s">
        <v>97</v>
      </c>
      <c r="C62" s="55" t="s">
        <v>98</v>
      </c>
      <c r="D62" s="31">
        <f t="shared" si="0"/>
        <v>4138</v>
      </c>
      <c r="E62" s="32">
        <f t="shared" si="8"/>
        <v>1153</v>
      </c>
      <c r="F62" s="33">
        <f t="shared" si="10"/>
        <v>27.863702271628803</v>
      </c>
      <c r="G62" s="31">
        <v>1055</v>
      </c>
      <c r="H62" s="31">
        <v>98</v>
      </c>
      <c r="I62" s="32">
        <f t="shared" si="9"/>
        <v>2985</v>
      </c>
      <c r="J62" s="33">
        <f t="shared" si="11"/>
        <v>72.13629772837119</v>
      </c>
      <c r="K62" s="31">
        <v>1254</v>
      </c>
      <c r="L62" s="33">
        <f t="shared" si="12"/>
        <v>30.30449492508458</v>
      </c>
      <c r="M62" s="31">
        <v>0</v>
      </c>
      <c r="N62" s="33">
        <f t="shared" si="13"/>
        <v>0</v>
      </c>
      <c r="O62" s="31">
        <v>1731</v>
      </c>
      <c r="P62" s="31">
        <v>794</v>
      </c>
      <c r="Q62" s="33">
        <f t="shared" si="14"/>
        <v>41.831802803286614</v>
      </c>
      <c r="R62" s="31" t="s">
        <v>215</v>
      </c>
      <c r="S62" s="31"/>
      <c r="T62" s="31"/>
      <c r="U62" s="31"/>
    </row>
    <row r="63" spans="1:21" ht="13.5">
      <c r="A63" s="54" t="s">
        <v>1</v>
      </c>
      <c r="B63" s="54" t="s">
        <v>99</v>
      </c>
      <c r="C63" s="55" t="s">
        <v>100</v>
      </c>
      <c r="D63" s="31">
        <f t="shared" si="0"/>
        <v>3008</v>
      </c>
      <c r="E63" s="32">
        <f t="shared" si="8"/>
        <v>743</v>
      </c>
      <c r="F63" s="33">
        <f t="shared" si="10"/>
        <v>24.700797872340424</v>
      </c>
      <c r="G63" s="31">
        <v>652</v>
      </c>
      <c r="H63" s="31">
        <v>91</v>
      </c>
      <c r="I63" s="32">
        <f t="shared" si="9"/>
        <v>2265</v>
      </c>
      <c r="J63" s="33">
        <f t="shared" si="11"/>
        <v>75.29920212765957</v>
      </c>
      <c r="K63" s="31">
        <v>1208</v>
      </c>
      <c r="L63" s="33">
        <f t="shared" si="12"/>
        <v>40.159574468085104</v>
      </c>
      <c r="M63" s="31">
        <v>0</v>
      </c>
      <c r="N63" s="33">
        <f t="shared" si="13"/>
        <v>0</v>
      </c>
      <c r="O63" s="31">
        <v>1057</v>
      </c>
      <c r="P63" s="31">
        <v>569</v>
      </c>
      <c r="Q63" s="33">
        <f t="shared" si="14"/>
        <v>35.139627659574465</v>
      </c>
      <c r="R63" s="31" t="s">
        <v>215</v>
      </c>
      <c r="S63" s="31"/>
      <c r="T63" s="31"/>
      <c r="U63" s="31"/>
    </row>
    <row r="64" spans="1:21" ht="13.5">
      <c r="A64" s="54" t="s">
        <v>1</v>
      </c>
      <c r="B64" s="54" t="s">
        <v>101</v>
      </c>
      <c r="C64" s="55" t="s">
        <v>102</v>
      </c>
      <c r="D64" s="31">
        <f t="shared" si="0"/>
        <v>6338</v>
      </c>
      <c r="E64" s="32">
        <f t="shared" si="8"/>
        <v>1880</v>
      </c>
      <c r="F64" s="33">
        <f t="shared" si="10"/>
        <v>29.66235405490691</v>
      </c>
      <c r="G64" s="31">
        <v>1880</v>
      </c>
      <c r="H64" s="31">
        <v>0</v>
      </c>
      <c r="I64" s="32">
        <f t="shared" si="9"/>
        <v>4458</v>
      </c>
      <c r="J64" s="33">
        <f t="shared" si="11"/>
        <v>70.33764594509309</v>
      </c>
      <c r="K64" s="31">
        <v>720</v>
      </c>
      <c r="L64" s="33">
        <f t="shared" si="12"/>
        <v>11.360050489113286</v>
      </c>
      <c r="M64" s="31">
        <v>0</v>
      </c>
      <c r="N64" s="33">
        <f t="shared" si="13"/>
        <v>0</v>
      </c>
      <c r="O64" s="31">
        <v>3738</v>
      </c>
      <c r="P64" s="31">
        <v>885</v>
      </c>
      <c r="Q64" s="33">
        <f t="shared" si="14"/>
        <v>58.9775954559798</v>
      </c>
      <c r="R64" s="31" t="s">
        <v>215</v>
      </c>
      <c r="S64" s="31"/>
      <c r="T64" s="31"/>
      <c r="U64" s="31"/>
    </row>
    <row r="65" spans="1:21" ht="13.5">
      <c r="A65" s="54" t="s">
        <v>1</v>
      </c>
      <c r="B65" s="54" t="s">
        <v>103</v>
      </c>
      <c r="C65" s="55" t="s">
        <v>104</v>
      </c>
      <c r="D65" s="31">
        <f t="shared" si="0"/>
        <v>4915</v>
      </c>
      <c r="E65" s="32">
        <f t="shared" si="8"/>
        <v>1030</v>
      </c>
      <c r="F65" s="33">
        <f t="shared" si="10"/>
        <v>20.956256358087487</v>
      </c>
      <c r="G65" s="31">
        <v>1030</v>
      </c>
      <c r="H65" s="31">
        <v>0</v>
      </c>
      <c r="I65" s="32">
        <f t="shared" si="9"/>
        <v>3885</v>
      </c>
      <c r="J65" s="33">
        <f t="shared" si="11"/>
        <v>79.04374364191251</v>
      </c>
      <c r="K65" s="31">
        <v>2854</v>
      </c>
      <c r="L65" s="33">
        <f t="shared" si="12"/>
        <v>58.06714140386572</v>
      </c>
      <c r="M65" s="31">
        <v>0</v>
      </c>
      <c r="N65" s="33">
        <f t="shared" si="13"/>
        <v>0</v>
      </c>
      <c r="O65" s="31">
        <v>1031</v>
      </c>
      <c r="P65" s="31">
        <v>153</v>
      </c>
      <c r="Q65" s="33">
        <f t="shared" si="14"/>
        <v>20.976602238046794</v>
      </c>
      <c r="R65" s="31" t="s">
        <v>215</v>
      </c>
      <c r="S65" s="31"/>
      <c r="T65" s="31"/>
      <c r="U65" s="31"/>
    </row>
    <row r="66" spans="1:21" ht="13.5">
      <c r="A66" s="54" t="s">
        <v>1</v>
      </c>
      <c r="B66" s="54" t="s">
        <v>105</v>
      </c>
      <c r="C66" s="55" t="s">
        <v>106</v>
      </c>
      <c r="D66" s="31">
        <f t="shared" si="0"/>
        <v>7397</v>
      </c>
      <c r="E66" s="32">
        <f t="shared" si="8"/>
        <v>2254</v>
      </c>
      <c r="F66" s="33">
        <f t="shared" si="10"/>
        <v>30.471812897120454</v>
      </c>
      <c r="G66" s="31">
        <v>2254</v>
      </c>
      <c r="H66" s="31">
        <v>0</v>
      </c>
      <c r="I66" s="32">
        <f t="shared" si="9"/>
        <v>5143</v>
      </c>
      <c r="J66" s="33">
        <f t="shared" si="11"/>
        <v>69.52818710287954</v>
      </c>
      <c r="K66" s="31">
        <v>2093</v>
      </c>
      <c r="L66" s="33">
        <f t="shared" si="12"/>
        <v>28.295254833040424</v>
      </c>
      <c r="M66" s="31">
        <v>0</v>
      </c>
      <c r="N66" s="33">
        <f t="shared" si="13"/>
        <v>0</v>
      </c>
      <c r="O66" s="31">
        <v>3050</v>
      </c>
      <c r="P66" s="31">
        <v>384</v>
      </c>
      <c r="Q66" s="33">
        <f t="shared" si="14"/>
        <v>41.232932269839125</v>
      </c>
      <c r="R66" s="31" t="s">
        <v>215</v>
      </c>
      <c r="S66" s="31"/>
      <c r="T66" s="31"/>
      <c r="U66" s="31"/>
    </row>
    <row r="67" spans="1:21" ht="13.5">
      <c r="A67" s="54" t="s">
        <v>1</v>
      </c>
      <c r="B67" s="54" t="s">
        <v>107</v>
      </c>
      <c r="C67" s="55" t="s">
        <v>108</v>
      </c>
      <c r="D67" s="31">
        <f t="shared" si="0"/>
        <v>11543</v>
      </c>
      <c r="E67" s="32">
        <f t="shared" si="8"/>
        <v>3513</v>
      </c>
      <c r="F67" s="33">
        <f t="shared" si="10"/>
        <v>30.434029281815818</v>
      </c>
      <c r="G67" s="31">
        <v>3513</v>
      </c>
      <c r="H67" s="31">
        <v>0</v>
      </c>
      <c r="I67" s="32">
        <f t="shared" si="9"/>
        <v>8030</v>
      </c>
      <c r="J67" s="33">
        <f t="shared" si="11"/>
        <v>69.56597071818418</v>
      </c>
      <c r="K67" s="31">
        <v>2514</v>
      </c>
      <c r="L67" s="33">
        <f t="shared" si="12"/>
        <v>21.77943342285368</v>
      </c>
      <c r="M67" s="31">
        <v>0</v>
      </c>
      <c r="N67" s="33">
        <f t="shared" si="13"/>
        <v>0</v>
      </c>
      <c r="O67" s="31">
        <v>5516</v>
      </c>
      <c r="P67" s="31">
        <v>473</v>
      </c>
      <c r="Q67" s="33">
        <f t="shared" si="14"/>
        <v>47.786537295330504</v>
      </c>
      <c r="R67" s="31" t="s">
        <v>215</v>
      </c>
      <c r="S67" s="31"/>
      <c r="T67" s="31"/>
      <c r="U67" s="31"/>
    </row>
    <row r="68" spans="1:21" ht="13.5">
      <c r="A68" s="54" t="s">
        <v>1</v>
      </c>
      <c r="B68" s="54" t="s">
        <v>109</v>
      </c>
      <c r="C68" s="55" t="s">
        <v>110</v>
      </c>
      <c r="D68" s="31">
        <f t="shared" si="0"/>
        <v>10589</v>
      </c>
      <c r="E68" s="32">
        <f t="shared" si="8"/>
        <v>3407</v>
      </c>
      <c r="F68" s="33">
        <f t="shared" si="10"/>
        <v>32.17489847955425</v>
      </c>
      <c r="G68" s="31">
        <v>3407</v>
      </c>
      <c r="H68" s="31">
        <v>0</v>
      </c>
      <c r="I68" s="32">
        <f t="shared" si="9"/>
        <v>7182</v>
      </c>
      <c r="J68" s="33">
        <f t="shared" si="11"/>
        <v>67.82510152044574</v>
      </c>
      <c r="K68" s="31">
        <v>2310</v>
      </c>
      <c r="L68" s="33">
        <f t="shared" si="12"/>
        <v>21.81509113230711</v>
      </c>
      <c r="M68" s="31">
        <v>0</v>
      </c>
      <c r="N68" s="33">
        <f t="shared" si="13"/>
        <v>0</v>
      </c>
      <c r="O68" s="31">
        <v>4872</v>
      </c>
      <c r="P68" s="31">
        <v>3500</v>
      </c>
      <c r="Q68" s="33">
        <f t="shared" si="14"/>
        <v>46.01001038813863</v>
      </c>
      <c r="R68" s="31" t="s">
        <v>215</v>
      </c>
      <c r="S68" s="31"/>
      <c r="T68" s="31"/>
      <c r="U68" s="31"/>
    </row>
    <row r="69" spans="1:21" ht="13.5">
      <c r="A69" s="54" t="s">
        <v>1</v>
      </c>
      <c r="B69" s="54" t="s">
        <v>111</v>
      </c>
      <c r="C69" s="55" t="s">
        <v>210</v>
      </c>
      <c r="D69" s="31">
        <f t="shared" si="0"/>
        <v>12136</v>
      </c>
      <c r="E69" s="32">
        <f t="shared" si="8"/>
        <v>2676</v>
      </c>
      <c r="F69" s="33">
        <f t="shared" si="10"/>
        <v>22.050098879367173</v>
      </c>
      <c r="G69" s="31">
        <v>2676</v>
      </c>
      <c r="H69" s="31">
        <v>0</v>
      </c>
      <c r="I69" s="32">
        <f t="shared" si="9"/>
        <v>9460</v>
      </c>
      <c r="J69" s="33">
        <f t="shared" si="11"/>
        <v>77.94990112063283</v>
      </c>
      <c r="K69" s="31">
        <v>4755</v>
      </c>
      <c r="L69" s="33">
        <f t="shared" si="12"/>
        <v>39.18094924192485</v>
      </c>
      <c r="M69" s="31">
        <v>0</v>
      </c>
      <c r="N69" s="33">
        <f t="shared" si="13"/>
        <v>0</v>
      </c>
      <c r="O69" s="31">
        <v>4705</v>
      </c>
      <c r="P69" s="31">
        <v>902</v>
      </c>
      <c r="Q69" s="33">
        <f t="shared" si="14"/>
        <v>38.76895187870797</v>
      </c>
      <c r="R69" s="31" t="s">
        <v>215</v>
      </c>
      <c r="S69" s="31"/>
      <c r="T69" s="31"/>
      <c r="U69" s="31"/>
    </row>
    <row r="70" spans="1:21" ht="13.5">
      <c r="A70" s="54" t="s">
        <v>1</v>
      </c>
      <c r="B70" s="54" t="s">
        <v>112</v>
      </c>
      <c r="C70" s="55" t="s">
        <v>0</v>
      </c>
      <c r="D70" s="31">
        <f t="shared" si="0"/>
        <v>7817</v>
      </c>
      <c r="E70" s="32">
        <f t="shared" si="8"/>
        <v>1479</v>
      </c>
      <c r="F70" s="33">
        <f t="shared" si="10"/>
        <v>18.920301906102086</v>
      </c>
      <c r="G70" s="31">
        <v>1479</v>
      </c>
      <c r="H70" s="31">
        <v>0</v>
      </c>
      <c r="I70" s="32">
        <f t="shared" si="9"/>
        <v>6338</v>
      </c>
      <c r="J70" s="33">
        <f t="shared" si="11"/>
        <v>81.07969809389792</v>
      </c>
      <c r="K70" s="31">
        <v>4152</v>
      </c>
      <c r="L70" s="33">
        <f t="shared" si="12"/>
        <v>53.115005756684155</v>
      </c>
      <c r="M70" s="31">
        <v>0</v>
      </c>
      <c r="N70" s="33">
        <f t="shared" si="13"/>
        <v>0</v>
      </c>
      <c r="O70" s="31">
        <v>2186</v>
      </c>
      <c r="P70" s="31">
        <v>1669</v>
      </c>
      <c r="Q70" s="33">
        <f t="shared" si="14"/>
        <v>27.964692337213766</v>
      </c>
      <c r="R70" s="31" t="s">
        <v>215</v>
      </c>
      <c r="S70" s="31"/>
      <c r="T70" s="31"/>
      <c r="U70" s="31"/>
    </row>
    <row r="71" spans="1:21" ht="13.5">
      <c r="A71" s="54" t="s">
        <v>1</v>
      </c>
      <c r="B71" s="54" t="s">
        <v>149</v>
      </c>
      <c r="C71" s="55" t="s">
        <v>150</v>
      </c>
      <c r="D71" s="31">
        <f>E71+I71</f>
        <v>398</v>
      </c>
      <c r="E71" s="32">
        <f t="shared" si="8"/>
        <v>0</v>
      </c>
      <c r="F71" s="33">
        <f t="shared" si="10"/>
        <v>0</v>
      </c>
      <c r="G71" s="31">
        <v>0</v>
      </c>
      <c r="H71" s="31">
        <v>0</v>
      </c>
      <c r="I71" s="32">
        <f t="shared" si="9"/>
        <v>398</v>
      </c>
      <c r="J71" s="33">
        <f t="shared" si="11"/>
        <v>100</v>
      </c>
      <c r="K71" s="31">
        <v>398</v>
      </c>
      <c r="L71" s="33">
        <f t="shared" si="12"/>
        <v>100</v>
      </c>
      <c r="M71" s="31">
        <v>0</v>
      </c>
      <c r="N71" s="33">
        <f t="shared" si="13"/>
        <v>0</v>
      </c>
      <c r="O71" s="31">
        <v>0</v>
      </c>
      <c r="P71" s="31">
        <v>0</v>
      </c>
      <c r="Q71" s="33">
        <f t="shared" si="14"/>
        <v>0</v>
      </c>
      <c r="R71" s="31" t="s">
        <v>215</v>
      </c>
      <c r="S71" s="31"/>
      <c r="T71" s="31"/>
      <c r="U71" s="31"/>
    </row>
    <row r="72" spans="1:21" ht="13.5">
      <c r="A72" s="84" t="s">
        <v>151</v>
      </c>
      <c r="B72" s="85"/>
      <c r="C72" s="85"/>
      <c r="D72" s="31">
        <f>SUM(D7:D71)</f>
        <v>2458623</v>
      </c>
      <c r="E72" s="31">
        <f>SUM(E7:E71)</f>
        <v>331146</v>
      </c>
      <c r="F72" s="33">
        <f t="shared" si="10"/>
        <v>13.468758732021948</v>
      </c>
      <c r="G72" s="31">
        <f>SUM(G7:G71)</f>
        <v>328732</v>
      </c>
      <c r="H72" s="31">
        <f>SUM(H7:H71)</f>
        <v>2414</v>
      </c>
      <c r="I72" s="31">
        <f>SUM(I7:I71)</f>
        <v>2127477</v>
      </c>
      <c r="J72" s="33">
        <f t="shared" si="11"/>
        <v>86.53124126797806</v>
      </c>
      <c r="K72" s="31">
        <f>SUM(K7:K71)</f>
        <v>1151693</v>
      </c>
      <c r="L72" s="33">
        <f t="shared" si="12"/>
        <v>46.84300927795762</v>
      </c>
      <c r="M72" s="31">
        <f>SUM(M7:M71)</f>
        <v>1437</v>
      </c>
      <c r="N72" s="33">
        <f t="shared" si="13"/>
        <v>0.05844735040711813</v>
      </c>
      <c r="O72" s="31">
        <f>SUM(O7:O71)</f>
        <v>974347</v>
      </c>
      <c r="P72" s="31">
        <f>SUM(P7:P71)</f>
        <v>214730</v>
      </c>
      <c r="Q72" s="33">
        <f t="shared" si="14"/>
        <v>39.62978463961331</v>
      </c>
      <c r="R72" s="31">
        <f>COUNTIF(R7:R71,"○")</f>
        <v>59</v>
      </c>
      <c r="S72" s="31">
        <f>COUNTIF(S7:S71,"○")</f>
        <v>2</v>
      </c>
      <c r="T72" s="31">
        <f>COUNTIF(T7:T71,"○")</f>
        <v>0</v>
      </c>
      <c r="U72" s="31">
        <f>COUNTIF(U7:U71,"○")</f>
        <v>4</v>
      </c>
    </row>
  </sheetData>
  <mergeCells count="19">
    <mergeCell ref="A72:C72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7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128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153</v>
      </c>
      <c r="B2" s="65" t="s">
        <v>129</v>
      </c>
      <c r="C2" s="68" t="s">
        <v>130</v>
      </c>
      <c r="D2" s="14" t="s">
        <v>154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131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155</v>
      </c>
      <c r="E3" s="59" t="s">
        <v>156</v>
      </c>
      <c r="F3" s="89"/>
      <c r="G3" s="90"/>
      <c r="H3" s="86" t="s">
        <v>157</v>
      </c>
      <c r="I3" s="57"/>
      <c r="J3" s="58"/>
      <c r="K3" s="59" t="s">
        <v>158</v>
      </c>
      <c r="L3" s="57"/>
      <c r="M3" s="58"/>
      <c r="N3" s="26" t="s">
        <v>155</v>
      </c>
      <c r="O3" s="17" t="s">
        <v>159</v>
      </c>
      <c r="P3" s="24"/>
      <c r="Q3" s="24"/>
      <c r="R3" s="24"/>
      <c r="S3" s="24"/>
      <c r="T3" s="25"/>
      <c r="U3" s="17" t="s">
        <v>160</v>
      </c>
      <c r="V3" s="24"/>
      <c r="W3" s="24"/>
      <c r="X3" s="24"/>
      <c r="Y3" s="24"/>
      <c r="Z3" s="25"/>
      <c r="AA3" s="17" t="s">
        <v>161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155</v>
      </c>
      <c r="F4" s="18" t="s">
        <v>132</v>
      </c>
      <c r="G4" s="18" t="s">
        <v>133</v>
      </c>
      <c r="H4" s="26" t="s">
        <v>155</v>
      </c>
      <c r="I4" s="18" t="s">
        <v>132</v>
      </c>
      <c r="J4" s="18" t="s">
        <v>133</v>
      </c>
      <c r="K4" s="26" t="s">
        <v>155</v>
      </c>
      <c r="L4" s="18" t="s">
        <v>132</v>
      </c>
      <c r="M4" s="18" t="s">
        <v>133</v>
      </c>
      <c r="N4" s="27"/>
      <c r="O4" s="26" t="s">
        <v>155</v>
      </c>
      <c r="P4" s="18" t="s">
        <v>134</v>
      </c>
      <c r="Q4" s="18" t="s">
        <v>135</v>
      </c>
      <c r="R4" s="18" t="s">
        <v>136</v>
      </c>
      <c r="S4" s="18" t="s">
        <v>137</v>
      </c>
      <c r="T4" s="18" t="s">
        <v>138</v>
      </c>
      <c r="U4" s="26" t="s">
        <v>155</v>
      </c>
      <c r="V4" s="18" t="s">
        <v>134</v>
      </c>
      <c r="W4" s="18" t="s">
        <v>135</v>
      </c>
      <c r="X4" s="18" t="s">
        <v>136</v>
      </c>
      <c r="Y4" s="18" t="s">
        <v>137</v>
      </c>
      <c r="Z4" s="18" t="s">
        <v>138</v>
      </c>
      <c r="AA4" s="26" t="s">
        <v>155</v>
      </c>
      <c r="AB4" s="18" t="s">
        <v>132</v>
      </c>
      <c r="AC4" s="18" t="s">
        <v>133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139</v>
      </c>
      <c r="E6" s="19" t="s">
        <v>139</v>
      </c>
      <c r="F6" s="19" t="s">
        <v>139</v>
      </c>
      <c r="G6" s="19" t="s">
        <v>139</v>
      </c>
      <c r="H6" s="19" t="s">
        <v>139</v>
      </c>
      <c r="I6" s="19" t="s">
        <v>139</v>
      </c>
      <c r="J6" s="19" t="s">
        <v>139</v>
      </c>
      <c r="K6" s="19" t="s">
        <v>139</v>
      </c>
      <c r="L6" s="19" t="s">
        <v>139</v>
      </c>
      <c r="M6" s="19" t="s">
        <v>139</v>
      </c>
      <c r="N6" s="19" t="s">
        <v>139</v>
      </c>
      <c r="O6" s="19" t="s">
        <v>139</v>
      </c>
      <c r="P6" s="19" t="s">
        <v>139</v>
      </c>
      <c r="Q6" s="19" t="s">
        <v>139</v>
      </c>
      <c r="R6" s="19" t="s">
        <v>139</v>
      </c>
      <c r="S6" s="19" t="s">
        <v>139</v>
      </c>
      <c r="T6" s="19" t="s">
        <v>139</v>
      </c>
      <c r="U6" s="19" t="s">
        <v>139</v>
      </c>
      <c r="V6" s="19" t="s">
        <v>139</v>
      </c>
      <c r="W6" s="19" t="s">
        <v>139</v>
      </c>
      <c r="X6" s="19" t="s">
        <v>139</v>
      </c>
      <c r="Y6" s="19" t="s">
        <v>139</v>
      </c>
      <c r="Z6" s="19" t="s">
        <v>139</v>
      </c>
      <c r="AA6" s="19" t="s">
        <v>139</v>
      </c>
      <c r="AB6" s="19" t="s">
        <v>139</v>
      </c>
      <c r="AC6" s="19" t="s">
        <v>139</v>
      </c>
    </row>
    <row r="7" spans="1:29" ht="13.5">
      <c r="A7" s="54" t="s">
        <v>1</v>
      </c>
      <c r="B7" s="54" t="s">
        <v>2</v>
      </c>
      <c r="C7" s="55" t="s">
        <v>3</v>
      </c>
      <c r="D7" s="31">
        <f aca="true" t="shared" si="0" ref="D7:D70">E7+H7+K7</f>
        <v>147676</v>
      </c>
      <c r="E7" s="31">
        <f aca="true" t="shared" si="1" ref="E7:E70">F7+G7</f>
        <v>0</v>
      </c>
      <c r="F7" s="31">
        <v>0</v>
      </c>
      <c r="G7" s="31">
        <v>0</v>
      </c>
      <c r="H7" s="31">
        <f aca="true" t="shared" si="2" ref="H7:H70">I7+J7</f>
        <v>33769</v>
      </c>
      <c r="I7" s="31">
        <v>32471</v>
      </c>
      <c r="J7" s="31">
        <v>1298</v>
      </c>
      <c r="K7" s="31">
        <f aca="true" t="shared" si="3" ref="K7:K70">L7+M7</f>
        <v>113907</v>
      </c>
      <c r="L7" s="31">
        <v>6750</v>
      </c>
      <c r="M7" s="31">
        <v>107157</v>
      </c>
      <c r="N7" s="31">
        <f aca="true" t="shared" si="4" ref="N7:N70">O7+U7+AA7</f>
        <v>147676</v>
      </c>
      <c r="O7" s="31">
        <f aca="true" t="shared" si="5" ref="O7:O70">SUM(P7:T7)</f>
        <v>39221</v>
      </c>
      <c r="P7" s="31">
        <v>34430</v>
      </c>
      <c r="Q7" s="31">
        <v>4791</v>
      </c>
      <c r="R7" s="31">
        <v>0</v>
      </c>
      <c r="S7" s="31">
        <v>0</v>
      </c>
      <c r="T7" s="31">
        <v>0</v>
      </c>
      <c r="U7" s="31">
        <f aca="true" t="shared" si="6" ref="U7:U70">SUM(V7:Z7)</f>
        <v>108455</v>
      </c>
      <c r="V7" s="31">
        <v>68085</v>
      </c>
      <c r="W7" s="31">
        <v>40370</v>
      </c>
      <c r="X7" s="31">
        <v>0</v>
      </c>
      <c r="Y7" s="31">
        <v>0</v>
      </c>
      <c r="Z7" s="31">
        <v>0</v>
      </c>
      <c r="AA7" s="31">
        <f aca="true" t="shared" si="7" ref="AA7:AA70">AB7+AC7</f>
        <v>0</v>
      </c>
      <c r="AB7" s="31">
        <v>0</v>
      </c>
      <c r="AC7" s="31">
        <v>0</v>
      </c>
    </row>
    <row r="8" spans="1:29" ht="13.5">
      <c r="A8" s="54" t="s">
        <v>1</v>
      </c>
      <c r="B8" s="54" t="s">
        <v>4</v>
      </c>
      <c r="C8" s="55" t="s">
        <v>5</v>
      </c>
      <c r="D8" s="31">
        <f t="shared" si="0"/>
        <v>12116</v>
      </c>
      <c r="E8" s="31">
        <f t="shared" si="1"/>
        <v>0</v>
      </c>
      <c r="F8" s="31">
        <v>0</v>
      </c>
      <c r="G8" s="31">
        <v>0</v>
      </c>
      <c r="H8" s="31">
        <f t="shared" si="2"/>
        <v>3860</v>
      </c>
      <c r="I8" s="31">
        <v>3860</v>
      </c>
      <c r="J8" s="31">
        <v>0</v>
      </c>
      <c r="K8" s="31">
        <f t="shared" si="3"/>
        <v>8256</v>
      </c>
      <c r="L8" s="31">
        <v>0</v>
      </c>
      <c r="M8" s="31">
        <v>8256</v>
      </c>
      <c r="N8" s="31">
        <f t="shared" si="4"/>
        <v>12116</v>
      </c>
      <c r="O8" s="31">
        <f t="shared" si="5"/>
        <v>3860</v>
      </c>
      <c r="P8" s="31">
        <v>0</v>
      </c>
      <c r="Q8" s="31">
        <v>3860</v>
      </c>
      <c r="R8" s="31">
        <v>0</v>
      </c>
      <c r="S8" s="31">
        <v>0</v>
      </c>
      <c r="T8" s="31">
        <v>0</v>
      </c>
      <c r="U8" s="31">
        <f t="shared" si="6"/>
        <v>8256</v>
      </c>
      <c r="V8" s="31">
        <v>0</v>
      </c>
      <c r="W8" s="31">
        <v>8256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1</v>
      </c>
      <c r="B9" s="54" t="s">
        <v>6</v>
      </c>
      <c r="C9" s="55" t="s">
        <v>7</v>
      </c>
      <c r="D9" s="31">
        <f t="shared" si="0"/>
        <v>37067</v>
      </c>
      <c r="E9" s="31">
        <f t="shared" si="1"/>
        <v>0</v>
      </c>
      <c r="F9" s="31">
        <v>0</v>
      </c>
      <c r="G9" s="31">
        <v>0</v>
      </c>
      <c r="H9" s="31">
        <f t="shared" si="2"/>
        <v>35977</v>
      </c>
      <c r="I9" s="31">
        <v>10987</v>
      </c>
      <c r="J9" s="31">
        <v>24990</v>
      </c>
      <c r="K9" s="31">
        <f t="shared" si="3"/>
        <v>1090</v>
      </c>
      <c r="L9" s="31">
        <v>1090</v>
      </c>
      <c r="M9" s="31">
        <v>0</v>
      </c>
      <c r="N9" s="31">
        <f t="shared" si="4"/>
        <v>37067</v>
      </c>
      <c r="O9" s="31">
        <f t="shared" si="5"/>
        <v>12077</v>
      </c>
      <c r="P9" s="31">
        <v>12077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24990</v>
      </c>
      <c r="V9" s="31">
        <v>24990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1</v>
      </c>
      <c r="B10" s="54" t="s">
        <v>8</v>
      </c>
      <c r="C10" s="55" t="s">
        <v>9</v>
      </c>
      <c r="D10" s="31">
        <f t="shared" si="0"/>
        <v>17585</v>
      </c>
      <c r="E10" s="31">
        <f t="shared" si="1"/>
        <v>2768</v>
      </c>
      <c r="F10" s="31">
        <v>2768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14817</v>
      </c>
      <c r="L10" s="31">
        <v>0</v>
      </c>
      <c r="M10" s="31">
        <v>14817</v>
      </c>
      <c r="N10" s="31">
        <f t="shared" si="4"/>
        <v>17592</v>
      </c>
      <c r="O10" s="31">
        <f t="shared" si="5"/>
        <v>2768</v>
      </c>
      <c r="P10" s="31">
        <v>2768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14817</v>
      </c>
      <c r="V10" s="31">
        <v>14817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7</v>
      </c>
      <c r="AB10" s="31">
        <v>7</v>
      </c>
      <c r="AC10" s="31">
        <v>0</v>
      </c>
    </row>
    <row r="11" spans="1:29" ht="13.5">
      <c r="A11" s="54" t="s">
        <v>1</v>
      </c>
      <c r="B11" s="54" t="s">
        <v>10</v>
      </c>
      <c r="C11" s="55" t="s">
        <v>11</v>
      </c>
      <c r="D11" s="31">
        <f t="shared" si="0"/>
        <v>54457</v>
      </c>
      <c r="E11" s="31">
        <f t="shared" si="1"/>
        <v>0</v>
      </c>
      <c r="F11" s="31">
        <v>0</v>
      </c>
      <c r="G11" s="31">
        <v>0</v>
      </c>
      <c r="H11" s="31">
        <f t="shared" si="2"/>
        <v>21362</v>
      </c>
      <c r="I11" s="31">
        <v>21362</v>
      </c>
      <c r="J11" s="31">
        <v>0</v>
      </c>
      <c r="K11" s="31">
        <f t="shared" si="3"/>
        <v>33095</v>
      </c>
      <c r="L11" s="31">
        <v>0</v>
      </c>
      <c r="M11" s="31">
        <v>33095</v>
      </c>
      <c r="N11" s="31">
        <f t="shared" si="4"/>
        <v>54457</v>
      </c>
      <c r="O11" s="31">
        <f t="shared" si="5"/>
        <v>21362</v>
      </c>
      <c r="P11" s="31">
        <v>21362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33095</v>
      </c>
      <c r="V11" s="31">
        <v>33095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1</v>
      </c>
      <c r="B12" s="54" t="s">
        <v>12</v>
      </c>
      <c r="C12" s="55" t="s">
        <v>13</v>
      </c>
      <c r="D12" s="31">
        <f t="shared" si="0"/>
        <v>11205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11205</v>
      </c>
      <c r="L12" s="31">
        <v>4730</v>
      </c>
      <c r="M12" s="31">
        <v>6475</v>
      </c>
      <c r="N12" s="31">
        <f t="shared" si="4"/>
        <v>11205</v>
      </c>
      <c r="O12" s="31">
        <f t="shared" si="5"/>
        <v>4730</v>
      </c>
      <c r="P12" s="31">
        <v>4730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6475</v>
      </c>
      <c r="V12" s="31">
        <v>6475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1</v>
      </c>
      <c r="B13" s="54" t="s">
        <v>14</v>
      </c>
      <c r="C13" s="55" t="s">
        <v>15</v>
      </c>
      <c r="D13" s="31">
        <f t="shared" si="0"/>
        <v>10084</v>
      </c>
      <c r="E13" s="31">
        <f t="shared" si="1"/>
        <v>0</v>
      </c>
      <c r="F13" s="31">
        <v>0</v>
      </c>
      <c r="G13" s="31">
        <v>0</v>
      </c>
      <c r="H13" s="31">
        <f t="shared" si="2"/>
        <v>3208</v>
      </c>
      <c r="I13" s="31">
        <v>3208</v>
      </c>
      <c r="J13" s="31">
        <v>0</v>
      </c>
      <c r="K13" s="31">
        <f t="shared" si="3"/>
        <v>6876</v>
      </c>
      <c r="L13" s="31">
        <v>0</v>
      </c>
      <c r="M13" s="31">
        <v>6876</v>
      </c>
      <c r="N13" s="31">
        <f t="shared" si="4"/>
        <v>10206</v>
      </c>
      <c r="O13" s="31">
        <f t="shared" si="5"/>
        <v>3208</v>
      </c>
      <c r="P13" s="31">
        <v>3208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6876</v>
      </c>
      <c r="V13" s="31">
        <v>6876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122</v>
      </c>
      <c r="AB13" s="31">
        <v>122</v>
      </c>
      <c r="AC13" s="31">
        <v>0</v>
      </c>
    </row>
    <row r="14" spans="1:29" ht="13.5">
      <c r="A14" s="54" t="s">
        <v>1</v>
      </c>
      <c r="B14" s="54" t="s">
        <v>16</v>
      </c>
      <c r="C14" s="55" t="s">
        <v>17</v>
      </c>
      <c r="D14" s="31">
        <f t="shared" si="0"/>
        <v>12284</v>
      </c>
      <c r="E14" s="31">
        <f t="shared" si="1"/>
        <v>533</v>
      </c>
      <c r="F14" s="31">
        <v>32</v>
      </c>
      <c r="G14" s="31">
        <v>501</v>
      </c>
      <c r="H14" s="31">
        <f t="shared" si="2"/>
        <v>6374</v>
      </c>
      <c r="I14" s="31">
        <v>6374</v>
      </c>
      <c r="J14" s="31">
        <v>0</v>
      </c>
      <c r="K14" s="31">
        <f t="shared" si="3"/>
        <v>5377</v>
      </c>
      <c r="L14" s="31">
        <v>0</v>
      </c>
      <c r="M14" s="31">
        <v>5377</v>
      </c>
      <c r="N14" s="31">
        <f t="shared" si="4"/>
        <v>12284</v>
      </c>
      <c r="O14" s="31">
        <f t="shared" si="5"/>
        <v>6406</v>
      </c>
      <c r="P14" s="31">
        <v>6406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5878</v>
      </c>
      <c r="V14" s="31">
        <v>5878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1</v>
      </c>
      <c r="B15" s="54" t="s">
        <v>18</v>
      </c>
      <c r="C15" s="55" t="s">
        <v>19</v>
      </c>
      <c r="D15" s="31">
        <f t="shared" si="0"/>
        <v>9283</v>
      </c>
      <c r="E15" s="31">
        <f t="shared" si="1"/>
        <v>0</v>
      </c>
      <c r="F15" s="31">
        <v>0</v>
      </c>
      <c r="G15" s="31">
        <v>0</v>
      </c>
      <c r="H15" s="31">
        <f t="shared" si="2"/>
        <v>4112</v>
      </c>
      <c r="I15" s="31">
        <v>4112</v>
      </c>
      <c r="J15" s="31">
        <v>0</v>
      </c>
      <c r="K15" s="31">
        <f t="shared" si="3"/>
        <v>5171</v>
      </c>
      <c r="L15" s="31">
        <v>0</v>
      </c>
      <c r="M15" s="31">
        <v>5171</v>
      </c>
      <c r="N15" s="31">
        <f t="shared" si="4"/>
        <v>9283</v>
      </c>
      <c r="O15" s="31">
        <f t="shared" si="5"/>
        <v>4112</v>
      </c>
      <c r="P15" s="31">
        <v>4112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5171</v>
      </c>
      <c r="V15" s="31">
        <v>5171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1</v>
      </c>
      <c r="B16" s="54" t="s">
        <v>20</v>
      </c>
      <c r="C16" s="55" t="s">
        <v>21</v>
      </c>
      <c r="D16" s="31">
        <f t="shared" si="0"/>
        <v>19318</v>
      </c>
      <c r="E16" s="31">
        <f t="shared" si="1"/>
        <v>0</v>
      </c>
      <c r="F16" s="31">
        <v>0</v>
      </c>
      <c r="G16" s="31">
        <v>0</v>
      </c>
      <c r="H16" s="31">
        <f t="shared" si="2"/>
        <v>7494</v>
      </c>
      <c r="I16" s="31">
        <v>6947</v>
      </c>
      <c r="J16" s="31">
        <v>547</v>
      </c>
      <c r="K16" s="31">
        <f t="shared" si="3"/>
        <v>11824</v>
      </c>
      <c r="L16" s="31">
        <v>0</v>
      </c>
      <c r="M16" s="31">
        <v>11824</v>
      </c>
      <c r="N16" s="31">
        <f t="shared" si="4"/>
        <v>19318</v>
      </c>
      <c r="O16" s="31">
        <f t="shared" si="5"/>
        <v>6947</v>
      </c>
      <c r="P16" s="31">
        <v>6947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12371</v>
      </c>
      <c r="V16" s="31">
        <v>12371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1</v>
      </c>
      <c r="B17" s="54" t="s">
        <v>22</v>
      </c>
      <c r="C17" s="55" t="s">
        <v>23</v>
      </c>
      <c r="D17" s="31">
        <f t="shared" si="0"/>
        <v>11309</v>
      </c>
      <c r="E17" s="31">
        <f t="shared" si="1"/>
        <v>0</v>
      </c>
      <c r="F17" s="31">
        <v>0</v>
      </c>
      <c r="G17" s="31">
        <v>0</v>
      </c>
      <c r="H17" s="31">
        <f t="shared" si="2"/>
        <v>4096</v>
      </c>
      <c r="I17" s="31">
        <v>4096</v>
      </c>
      <c r="J17" s="31">
        <v>0</v>
      </c>
      <c r="K17" s="31">
        <f t="shared" si="3"/>
        <v>7213</v>
      </c>
      <c r="L17" s="31">
        <v>0</v>
      </c>
      <c r="M17" s="31">
        <v>7213</v>
      </c>
      <c r="N17" s="31">
        <f t="shared" si="4"/>
        <v>11309</v>
      </c>
      <c r="O17" s="31">
        <f t="shared" si="5"/>
        <v>4096</v>
      </c>
      <c r="P17" s="31">
        <v>4096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7213</v>
      </c>
      <c r="V17" s="31">
        <v>7213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1</v>
      </c>
      <c r="B18" s="54" t="s">
        <v>24</v>
      </c>
      <c r="C18" s="55" t="s">
        <v>25</v>
      </c>
      <c r="D18" s="31">
        <f t="shared" si="0"/>
        <v>5627</v>
      </c>
      <c r="E18" s="31">
        <f t="shared" si="1"/>
        <v>0</v>
      </c>
      <c r="F18" s="31">
        <v>0</v>
      </c>
      <c r="G18" s="31">
        <v>0</v>
      </c>
      <c r="H18" s="31">
        <f t="shared" si="2"/>
        <v>4624</v>
      </c>
      <c r="I18" s="31">
        <v>4141</v>
      </c>
      <c r="J18" s="31">
        <v>483</v>
      </c>
      <c r="K18" s="31">
        <f t="shared" si="3"/>
        <v>1003</v>
      </c>
      <c r="L18" s="31">
        <v>0</v>
      </c>
      <c r="M18" s="31">
        <v>1003</v>
      </c>
      <c r="N18" s="31">
        <f t="shared" si="4"/>
        <v>5637</v>
      </c>
      <c r="O18" s="31">
        <f t="shared" si="5"/>
        <v>4141</v>
      </c>
      <c r="P18" s="31">
        <v>4141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1486</v>
      </c>
      <c r="V18" s="31">
        <v>1486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10</v>
      </c>
      <c r="AB18" s="31">
        <v>10</v>
      </c>
      <c r="AC18" s="31">
        <v>0</v>
      </c>
    </row>
    <row r="19" spans="1:29" ht="13.5">
      <c r="A19" s="54" t="s">
        <v>1</v>
      </c>
      <c r="B19" s="54" t="s">
        <v>26</v>
      </c>
      <c r="C19" s="55" t="s">
        <v>27</v>
      </c>
      <c r="D19" s="31">
        <f t="shared" si="0"/>
        <v>12253</v>
      </c>
      <c r="E19" s="31">
        <f t="shared" si="1"/>
        <v>0</v>
      </c>
      <c r="F19" s="31">
        <v>0</v>
      </c>
      <c r="G19" s="31">
        <v>0</v>
      </c>
      <c r="H19" s="31">
        <f t="shared" si="2"/>
        <v>6503</v>
      </c>
      <c r="I19" s="31">
        <v>6503</v>
      </c>
      <c r="J19" s="31">
        <v>0</v>
      </c>
      <c r="K19" s="31">
        <f t="shared" si="3"/>
        <v>5750</v>
      </c>
      <c r="L19" s="31">
        <v>0</v>
      </c>
      <c r="M19" s="31">
        <v>5750</v>
      </c>
      <c r="N19" s="31">
        <f t="shared" si="4"/>
        <v>12253</v>
      </c>
      <c r="O19" s="31">
        <f t="shared" si="5"/>
        <v>6503</v>
      </c>
      <c r="P19" s="31">
        <v>6503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5750</v>
      </c>
      <c r="V19" s="31">
        <v>5750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1</v>
      </c>
      <c r="B20" s="54" t="s">
        <v>28</v>
      </c>
      <c r="C20" s="55" t="s">
        <v>29</v>
      </c>
      <c r="D20" s="31">
        <f t="shared" si="0"/>
        <v>4901</v>
      </c>
      <c r="E20" s="31">
        <f t="shared" si="1"/>
        <v>0</v>
      </c>
      <c r="F20" s="31">
        <v>0</v>
      </c>
      <c r="G20" s="31">
        <v>0</v>
      </c>
      <c r="H20" s="31">
        <f t="shared" si="2"/>
        <v>2555</v>
      </c>
      <c r="I20" s="31">
        <v>2555</v>
      </c>
      <c r="J20" s="31">
        <v>0</v>
      </c>
      <c r="K20" s="31">
        <f t="shared" si="3"/>
        <v>2346</v>
      </c>
      <c r="L20" s="31">
        <v>0</v>
      </c>
      <c r="M20" s="31">
        <v>2346</v>
      </c>
      <c r="N20" s="31">
        <f t="shared" si="4"/>
        <v>4901</v>
      </c>
      <c r="O20" s="31">
        <f t="shared" si="5"/>
        <v>2555</v>
      </c>
      <c r="P20" s="31">
        <v>2555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2346</v>
      </c>
      <c r="V20" s="31">
        <v>2346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1</v>
      </c>
      <c r="B21" s="54" t="s">
        <v>30</v>
      </c>
      <c r="C21" s="55" t="s">
        <v>31</v>
      </c>
      <c r="D21" s="31">
        <f t="shared" si="0"/>
        <v>14746</v>
      </c>
      <c r="E21" s="31">
        <f t="shared" si="1"/>
        <v>0</v>
      </c>
      <c r="F21" s="31">
        <v>0</v>
      </c>
      <c r="G21" s="31">
        <v>0</v>
      </c>
      <c r="H21" s="31">
        <f t="shared" si="2"/>
        <v>7760</v>
      </c>
      <c r="I21" s="31">
        <v>7760</v>
      </c>
      <c r="J21" s="31">
        <v>0</v>
      </c>
      <c r="K21" s="31">
        <f t="shared" si="3"/>
        <v>6986</v>
      </c>
      <c r="L21" s="31">
        <v>0</v>
      </c>
      <c r="M21" s="31">
        <v>6986</v>
      </c>
      <c r="N21" s="31">
        <f t="shared" si="4"/>
        <v>14746</v>
      </c>
      <c r="O21" s="31">
        <f t="shared" si="5"/>
        <v>7760</v>
      </c>
      <c r="P21" s="31">
        <v>7760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6986</v>
      </c>
      <c r="V21" s="31">
        <v>6986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1</v>
      </c>
      <c r="B22" s="54" t="s">
        <v>32</v>
      </c>
      <c r="C22" s="55" t="s">
        <v>33</v>
      </c>
      <c r="D22" s="31">
        <f t="shared" si="0"/>
        <v>76795</v>
      </c>
      <c r="E22" s="31">
        <f t="shared" si="1"/>
        <v>0</v>
      </c>
      <c r="F22" s="31">
        <v>0</v>
      </c>
      <c r="G22" s="31">
        <v>0</v>
      </c>
      <c r="H22" s="31">
        <f t="shared" si="2"/>
        <v>17379</v>
      </c>
      <c r="I22" s="31">
        <v>17379</v>
      </c>
      <c r="J22" s="31">
        <v>0</v>
      </c>
      <c r="K22" s="31">
        <f t="shared" si="3"/>
        <v>59416</v>
      </c>
      <c r="L22" s="31">
        <v>0</v>
      </c>
      <c r="M22" s="31">
        <v>59416</v>
      </c>
      <c r="N22" s="31">
        <f t="shared" si="4"/>
        <v>77242</v>
      </c>
      <c r="O22" s="31">
        <f t="shared" si="5"/>
        <v>17379</v>
      </c>
      <c r="P22" s="31">
        <v>17379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59416</v>
      </c>
      <c r="V22" s="31">
        <v>59416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447</v>
      </c>
      <c r="AB22" s="31">
        <v>447</v>
      </c>
      <c r="AC22" s="31">
        <v>0</v>
      </c>
    </row>
    <row r="23" spans="1:29" ht="13.5">
      <c r="A23" s="54" t="s">
        <v>1</v>
      </c>
      <c r="B23" s="54" t="s">
        <v>140</v>
      </c>
      <c r="C23" s="55" t="s">
        <v>141</v>
      </c>
      <c r="D23" s="31">
        <f t="shared" si="0"/>
        <v>19882</v>
      </c>
      <c r="E23" s="31">
        <f t="shared" si="1"/>
        <v>0</v>
      </c>
      <c r="F23" s="31">
        <v>0</v>
      </c>
      <c r="G23" s="31">
        <v>0</v>
      </c>
      <c r="H23" s="31">
        <f t="shared" si="2"/>
        <v>8579</v>
      </c>
      <c r="I23" s="31">
        <v>8579</v>
      </c>
      <c r="J23" s="31">
        <v>0</v>
      </c>
      <c r="K23" s="31">
        <f t="shared" si="3"/>
        <v>11303</v>
      </c>
      <c r="L23" s="31">
        <v>0</v>
      </c>
      <c r="M23" s="31">
        <v>11303</v>
      </c>
      <c r="N23" s="31">
        <f t="shared" si="4"/>
        <v>19882</v>
      </c>
      <c r="O23" s="31">
        <f t="shared" si="5"/>
        <v>8579</v>
      </c>
      <c r="P23" s="31">
        <v>8579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11303</v>
      </c>
      <c r="V23" s="31">
        <v>11303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1</v>
      </c>
      <c r="B24" s="54" t="s">
        <v>147</v>
      </c>
      <c r="C24" s="55" t="s">
        <v>148</v>
      </c>
      <c r="D24" s="31">
        <f t="shared" si="0"/>
        <v>26823</v>
      </c>
      <c r="E24" s="31">
        <f t="shared" si="1"/>
        <v>0</v>
      </c>
      <c r="F24" s="31">
        <v>0</v>
      </c>
      <c r="G24" s="31">
        <v>0</v>
      </c>
      <c r="H24" s="31">
        <f t="shared" si="2"/>
        <v>14353</v>
      </c>
      <c r="I24" s="31">
        <v>14353</v>
      </c>
      <c r="J24" s="31">
        <v>0</v>
      </c>
      <c r="K24" s="31">
        <f t="shared" si="3"/>
        <v>12470</v>
      </c>
      <c r="L24" s="31">
        <v>0</v>
      </c>
      <c r="M24" s="31">
        <v>12470</v>
      </c>
      <c r="N24" s="31">
        <f t="shared" si="4"/>
        <v>26995</v>
      </c>
      <c r="O24" s="31">
        <f t="shared" si="5"/>
        <v>14353</v>
      </c>
      <c r="P24" s="31">
        <v>14353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12470</v>
      </c>
      <c r="V24" s="31">
        <v>12470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172</v>
      </c>
      <c r="AB24" s="31">
        <v>172</v>
      </c>
      <c r="AC24" s="31">
        <v>0</v>
      </c>
    </row>
    <row r="25" spans="1:29" ht="13.5">
      <c r="A25" s="54" t="s">
        <v>1</v>
      </c>
      <c r="B25" s="54" t="s">
        <v>142</v>
      </c>
      <c r="C25" s="55" t="s">
        <v>143</v>
      </c>
      <c r="D25" s="31">
        <f t="shared" si="0"/>
        <v>8706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8706</v>
      </c>
      <c r="L25" s="31">
        <v>3214</v>
      </c>
      <c r="M25" s="31">
        <v>5492</v>
      </c>
      <c r="N25" s="31">
        <f t="shared" si="4"/>
        <v>8706</v>
      </c>
      <c r="O25" s="31">
        <f t="shared" si="5"/>
        <v>3214</v>
      </c>
      <c r="P25" s="31">
        <v>3214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5492</v>
      </c>
      <c r="V25" s="31">
        <v>5492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1</v>
      </c>
      <c r="B26" s="54" t="s">
        <v>144</v>
      </c>
      <c r="C26" s="55" t="s">
        <v>145</v>
      </c>
      <c r="D26" s="31">
        <f t="shared" si="0"/>
        <v>18374</v>
      </c>
      <c r="E26" s="31">
        <f t="shared" si="1"/>
        <v>0</v>
      </c>
      <c r="F26" s="31">
        <v>0</v>
      </c>
      <c r="G26" s="31">
        <v>0</v>
      </c>
      <c r="H26" s="31">
        <f t="shared" si="2"/>
        <v>6533</v>
      </c>
      <c r="I26" s="31">
        <v>5245</v>
      </c>
      <c r="J26" s="31">
        <v>1288</v>
      </c>
      <c r="K26" s="31">
        <f t="shared" si="3"/>
        <v>11841</v>
      </c>
      <c r="L26" s="31">
        <v>0</v>
      </c>
      <c r="M26" s="31">
        <v>11841</v>
      </c>
      <c r="N26" s="31">
        <f t="shared" si="4"/>
        <v>18374</v>
      </c>
      <c r="O26" s="31">
        <f t="shared" si="5"/>
        <v>5245</v>
      </c>
      <c r="P26" s="31">
        <v>5245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13129</v>
      </c>
      <c r="V26" s="31">
        <v>12900</v>
      </c>
      <c r="W26" s="31">
        <v>0</v>
      </c>
      <c r="X26" s="31">
        <v>0</v>
      </c>
      <c r="Y26" s="31">
        <v>0</v>
      </c>
      <c r="Z26" s="31">
        <v>229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1</v>
      </c>
      <c r="B27" s="54" t="s">
        <v>34</v>
      </c>
      <c r="C27" s="55" t="s">
        <v>152</v>
      </c>
      <c r="D27" s="31">
        <f t="shared" si="0"/>
        <v>7036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7036</v>
      </c>
      <c r="L27" s="31">
        <v>3860</v>
      </c>
      <c r="M27" s="31">
        <v>3176</v>
      </c>
      <c r="N27" s="31">
        <f t="shared" si="4"/>
        <v>7036</v>
      </c>
      <c r="O27" s="31">
        <f t="shared" si="5"/>
        <v>3860</v>
      </c>
      <c r="P27" s="31">
        <v>3860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3176</v>
      </c>
      <c r="V27" s="31">
        <v>3176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1</v>
      </c>
      <c r="B28" s="54" t="s">
        <v>35</v>
      </c>
      <c r="C28" s="55" t="s">
        <v>36</v>
      </c>
      <c r="D28" s="31">
        <f t="shared" si="0"/>
        <v>3082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3082</v>
      </c>
      <c r="L28" s="31">
        <v>2043</v>
      </c>
      <c r="M28" s="31">
        <v>1039</v>
      </c>
      <c r="N28" s="31">
        <f t="shared" si="4"/>
        <v>3082</v>
      </c>
      <c r="O28" s="31">
        <f t="shared" si="5"/>
        <v>2043</v>
      </c>
      <c r="P28" s="31">
        <v>2043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1039</v>
      </c>
      <c r="V28" s="31">
        <v>1039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1</v>
      </c>
      <c r="B29" s="54" t="s">
        <v>37</v>
      </c>
      <c r="C29" s="55" t="s">
        <v>38</v>
      </c>
      <c r="D29" s="31">
        <f t="shared" si="0"/>
        <v>3941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3941</v>
      </c>
      <c r="L29" s="31">
        <v>1824</v>
      </c>
      <c r="M29" s="31">
        <v>2117</v>
      </c>
      <c r="N29" s="31">
        <f t="shared" si="4"/>
        <v>3941</v>
      </c>
      <c r="O29" s="31">
        <f t="shared" si="5"/>
        <v>1824</v>
      </c>
      <c r="P29" s="31">
        <v>1824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2117</v>
      </c>
      <c r="V29" s="31">
        <v>2117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1</v>
      </c>
      <c r="B30" s="54" t="s">
        <v>39</v>
      </c>
      <c r="C30" s="55" t="s">
        <v>40</v>
      </c>
      <c r="D30" s="31">
        <f t="shared" si="0"/>
        <v>10086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10086</v>
      </c>
      <c r="L30" s="31">
        <v>5072</v>
      </c>
      <c r="M30" s="31">
        <v>5014</v>
      </c>
      <c r="N30" s="31">
        <f t="shared" si="4"/>
        <v>10086</v>
      </c>
      <c r="O30" s="31">
        <f t="shared" si="5"/>
        <v>5072</v>
      </c>
      <c r="P30" s="31">
        <v>5072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5014</v>
      </c>
      <c r="V30" s="31">
        <v>5014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1</v>
      </c>
      <c r="B31" s="54" t="s">
        <v>41</v>
      </c>
      <c r="C31" s="55" t="s">
        <v>42</v>
      </c>
      <c r="D31" s="31">
        <f t="shared" si="0"/>
        <v>1716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1716</v>
      </c>
      <c r="L31" s="31">
        <v>850</v>
      </c>
      <c r="M31" s="31">
        <v>866</v>
      </c>
      <c r="N31" s="31">
        <f t="shared" si="4"/>
        <v>1716</v>
      </c>
      <c r="O31" s="31">
        <f t="shared" si="5"/>
        <v>850</v>
      </c>
      <c r="P31" s="31">
        <v>850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866</v>
      </c>
      <c r="V31" s="31">
        <v>866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1</v>
      </c>
      <c r="B32" s="54" t="s">
        <v>43</v>
      </c>
      <c r="C32" s="55" t="s">
        <v>44</v>
      </c>
      <c r="D32" s="31">
        <f t="shared" si="0"/>
        <v>5454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5454</v>
      </c>
      <c r="L32" s="31">
        <v>2760</v>
      </c>
      <c r="M32" s="31">
        <v>2694</v>
      </c>
      <c r="N32" s="31">
        <f t="shared" si="4"/>
        <v>5454</v>
      </c>
      <c r="O32" s="31">
        <f t="shared" si="5"/>
        <v>2760</v>
      </c>
      <c r="P32" s="31">
        <v>2760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2694</v>
      </c>
      <c r="V32" s="31">
        <v>2694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1</v>
      </c>
      <c r="B33" s="54" t="s">
        <v>45</v>
      </c>
      <c r="C33" s="55" t="s">
        <v>46</v>
      </c>
      <c r="D33" s="31">
        <f t="shared" si="0"/>
        <v>1073</v>
      </c>
      <c r="E33" s="31">
        <f t="shared" si="1"/>
        <v>0</v>
      </c>
      <c r="F33" s="31">
        <v>0</v>
      </c>
      <c r="G33" s="31">
        <v>0</v>
      </c>
      <c r="H33" s="31">
        <f t="shared" si="2"/>
        <v>1073</v>
      </c>
      <c r="I33" s="31">
        <v>511</v>
      </c>
      <c r="J33" s="31">
        <v>562</v>
      </c>
      <c r="K33" s="31">
        <f t="shared" si="3"/>
        <v>0</v>
      </c>
      <c r="L33" s="31">
        <v>0</v>
      </c>
      <c r="M33" s="31">
        <v>0</v>
      </c>
      <c r="N33" s="31">
        <f t="shared" si="4"/>
        <v>1073</v>
      </c>
      <c r="O33" s="31">
        <f t="shared" si="5"/>
        <v>511</v>
      </c>
      <c r="P33" s="31">
        <v>511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562</v>
      </c>
      <c r="V33" s="31">
        <v>562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1</v>
      </c>
      <c r="B34" s="54" t="s">
        <v>47</v>
      </c>
      <c r="C34" s="55" t="s">
        <v>48</v>
      </c>
      <c r="D34" s="31">
        <f t="shared" si="0"/>
        <v>6609</v>
      </c>
      <c r="E34" s="31">
        <f t="shared" si="1"/>
        <v>0</v>
      </c>
      <c r="F34" s="31">
        <v>0</v>
      </c>
      <c r="G34" s="31">
        <v>0</v>
      </c>
      <c r="H34" s="31">
        <f t="shared" si="2"/>
        <v>1934</v>
      </c>
      <c r="I34" s="31">
        <v>1934</v>
      </c>
      <c r="J34" s="31">
        <v>0</v>
      </c>
      <c r="K34" s="31">
        <f t="shared" si="3"/>
        <v>4675</v>
      </c>
      <c r="L34" s="31">
        <v>0</v>
      </c>
      <c r="M34" s="31">
        <v>4675</v>
      </c>
      <c r="N34" s="31">
        <f t="shared" si="4"/>
        <v>6609</v>
      </c>
      <c r="O34" s="31">
        <f t="shared" si="5"/>
        <v>1934</v>
      </c>
      <c r="P34" s="31">
        <v>1934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4675</v>
      </c>
      <c r="V34" s="31">
        <v>4675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1</v>
      </c>
      <c r="B35" s="54" t="s">
        <v>49</v>
      </c>
      <c r="C35" s="55" t="s">
        <v>213</v>
      </c>
      <c r="D35" s="31">
        <f t="shared" si="0"/>
        <v>11494</v>
      </c>
      <c r="E35" s="31">
        <f t="shared" si="1"/>
        <v>0</v>
      </c>
      <c r="F35" s="31">
        <v>0</v>
      </c>
      <c r="G35" s="31">
        <v>0</v>
      </c>
      <c r="H35" s="31">
        <f t="shared" si="2"/>
        <v>2839</v>
      </c>
      <c r="I35" s="31">
        <v>2839</v>
      </c>
      <c r="J35" s="31">
        <v>0</v>
      </c>
      <c r="K35" s="31">
        <f t="shared" si="3"/>
        <v>8655</v>
      </c>
      <c r="L35" s="31">
        <v>0</v>
      </c>
      <c r="M35" s="31">
        <v>8655</v>
      </c>
      <c r="N35" s="31">
        <f t="shared" si="4"/>
        <v>11494</v>
      </c>
      <c r="O35" s="31">
        <f t="shared" si="5"/>
        <v>2839</v>
      </c>
      <c r="P35" s="31">
        <v>2839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8655</v>
      </c>
      <c r="V35" s="31">
        <v>8655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1</v>
      </c>
      <c r="B36" s="54" t="s">
        <v>50</v>
      </c>
      <c r="C36" s="55" t="s">
        <v>51</v>
      </c>
      <c r="D36" s="31">
        <f t="shared" si="0"/>
        <v>13018</v>
      </c>
      <c r="E36" s="31">
        <f t="shared" si="1"/>
        <v>0</v>
      </c>
      <c r="F36" s="31">
        <v>0</v>
      </c>
      <c r="G36" s="31">
        <v>0</v>
      </c>
      <c r="H36" s="31">
        <f t="shared" si="2"/>
        <v>2774</v>
      </c>
      <c r="I36" s="31">
        <v>2774</v>
      </c>
      <c r="J36" s="31">
        <v>0</v>
      </c>
      <c r="K36" s="31">
        <f t="shared" si="3"/>
        <v>10244</v>
      </c>
      <c r="L36" s="31">
        <v>0</v>
      </c>
      <c r="M36" s="31">
        <v>10244</v>
      </c>
      <c r="N36" s="31">
        <f t="shared" si="4"/>
        <v>13018</v>
      </c>
      <c r="O36" s="31">
        <f t="shared" si="5"/>
        <v>2774</v>
      </c>
      <c r="P36" s="31">
        <v>2774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10244</v>
      </c>
      <c r="V36" s="31">
        <v>10244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1</v>
      </c>
      <c r="B37" s="54" t="s">
        <v>52</v>
      </c>
      <c r="C37" s="55" t="s">
        <v>53</v>
      </c>
      <c r="D37" s="31">
        <f t="shared" si="0"/>
        <v>3824</v>
      </c>
      <c r="E37" s="31">
        <f t="shared" si="1"/>
        <v>0</v>
      </c>
      <c r="F37" s="31">
        <v>0</v>
      </c>
      <c r="G37" s="31">
        <v>0</v>
      </c>
      <c r="H37" s="31">
        <f t="shared" si="2"/>
        <v>1790</v>
      </c>
      <c r="I37" s="31">
        <v>1790</v>
      </c>
      <c r="J37" s="31">
        <v>0</v>
      </c>
      <c r="K37" s="31">
        <f t="shared" si="3"/>
        <v>2034</v>
      </c>
      <c r="L37" s="31">
        <v>0</v>
      </c>
      <c r="M37" s="31">
        <v>2034</v>
      </c>
      <c r="N37" s="31">
        <f t="shared" si="4"/>
        <v>3907</v>
      </c>
      <c r="O37" s="31">
        <f t="shared" si="5"/>
        <v>1790</v>
      </c>
      <c r="P37" s="31">
        <v>1790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2034</v>
      </c>
      <c r="V37" s="31">
        <v>2034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83</v>
      </c>
      <c r="AB37" s="31">
        <v>83</v>
      </c>
      <c r="AC37" s="31">
        <v>0</v>
      </c>
    </row>
    <row r="38" spans="1:29" ht="13.5">
      <c r="A38" s="54" t="s">
        <v>1</v>
      </c>
      <c r="B38" s="54" t="s">
        <v>54</v>
      </c>
      <c r="C38" s="55" t="s">
        <v>55</v>
      </c>
      <c r="D38" s="31">
        <f t="shared" si="0"/>
        <v>3917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3917</v>
      </c>
      <c r="L38" s="31">
        <v>1947</v>
      </c>
      <c r="M38" s="31">
        <v>1970</v>
      </c>
      <c r="N38" s="31">
        <f t="shared" si="4"/>
        <v>3917</v>
      </c>
      <c r="O38" s="31">
        <f t="shared" si="5"/>
        <v>1947</v>
      </c>
      <c r="P38" s="31">
        <v>1947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1970</v>
      </c>
      <c r="V38" s="31">
        <v>1970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1</v>
      </c>
      <c r="B39" s="54" t="s">
        <v>56</v>
      </c>
      <c r="C39" s="55" t="s">
        <v>214</v>
      </c>
      <c r="D39" s="31">
        <f t="shared" si="0"/>
        <v>2810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2810</v>
      </c>
      <c r="L39" s="31">
        <v>1571</v>
      </c>
      <c r="M39" s="31">
        <v>1239</v>
      </c>
      <c r="N39" s="31">
        <f t="shared" si="4"/>
        <v>2810</v>
      </c>
      <c r="O39" s="31">
        <f t="shared" si="5"/>
        <v>1571</v>
      </c>
      <c r="P39" s="31">
        <v>1571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1239</v>
      </c>
      <c r="V39" s="31">
        <v>1239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1</v>
      </c>
      <c r="B40" s="54" t="s">
        <v>57</v>
      </c>
      <c r="C40" s="55" t="s">
        <v>58</v>
      </c>
      <c r="D40" s="31">
        <f t="shared" si="0"/>
        <v>5358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5358</v>
      </c>
      <c r="L40" s="31">
        <v>2001</v>
      </c>
      <c r="M40" s="31">
        <v>3357</v>
      </c>
      <c r="N40" s="31">
        <f t="shared" si="4"/>
        <v>5358</v>
      </c>
      <c r="O40" s="31">
        <f t="shared" si="5"/>
        <v>2001</v>
      </c>
      <c r="P40" s="31">
        <v>2001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3357</v>
      </c>
      <c r="V40" s="31">
        <v>3357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1</v>
      </c>
      <c r="B41" s="54" t="s">
        <v>59</v>
      </c>
      <c r="C41" s="55" t="s">
        <v>60</v>
      </c>
      <c r="D41" s="31">
        <f t="shared" si="0"/>
        <v>2584</v>
      </c>
      <c r="E41" s="31">
        <f t="shared" si="1"/>
        <v>0</v>
      </c>
      <c r="F41" s="31">
        <v>0</v>
      </c>
      <c r="G41" s="31">
        <v>0</v>
      </c>
      <c r="H41" s="31">
        <f t="shared" si="2"/>
        <v>1704</v>
      </c>
      <c r="I41" s="31">
        <v>1704</v>
      </c>
      <c r="J41" s="31">
        <v>0</v>
      </c>
      <c r="K41" s="31">
        <f t="shared" si="3"/>
        <v>880</v>
      </c>
      <c r="L41" s="31">
        <v>0</v>
      </c>
      <c r="M41" s="31">
        <v>880</v>
      </c>
      <c r="N41" s="31">
        <f t="shared" si="4"/>
        <v>2584</v>
      </c>
      <c r="O41" s="31">
        <f t="shared" si="5"/>
        <v>1704</v>
      </c>
      <c r="P41" s="31">
        <v>1704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880</v>
      </c>
      <c r="V41" s="31">
        <v>880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1</v>
      </c>
      <c r="B42" s="54" t="s">
        <v>61</v>
      </c>
      <c r="C42" s="55" t="s">
        <v>62</v>
      </c>
      <c r="D42" s="31">
        <f t="shared" si="0"/>
        <v>1409</v>
      </c>
      <c r="E42" s="31">
        <f t="shared" si="1"/>
        <v>0</v>
      </c>
      <c r="F42" s="31">
        <v>0</v>
      </c>
      <c r="G42" s="31">
        <v>0</v>
      </c>
      <c r="H42" s="31">
        <f t="shared" si="2"/>
        <v>622</v>
      </c>
      <c r="I42" s="31">
        <v>622</v>
      </c>
      <c r="J42" s="31">
        <v>0</v>
      </c>
      <c r="K42" s="31">
        <f t="shared" si="3"/>
        <v>787</v>
      </c>
      <c r="L42" s="31">
        <v>0</v>
      </c>
      <c r="M42" s="31">
        <v>787</v>
      </c>
      <c r="N42" s="31">
        <f t="shared" si="4"/>
        <v>1409</v>
      </c>
      <c r="O42" s="31">
        <f t="shared" si="5"/>
        <v>622</v>
      </c>
      <c r="P42" s="31">
        <v>622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787</v>
      </c>
      <c r="V42" s="31">
        <v>787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1</v>
      </c>
      <c r="B43" s="54" t="s">
        <v>63</v>
      </c>
      <c r="C43" s="55" t="s">
        <v>64</v>
      </c>
      <c r="D43" s="31">
        <f t="shared" si="0"/>
        <v>1897</v>
      </c>
      <c r="E43" s="31">
        <f t="shared" si="1"/>
        <v>0</v>
      </c>
      <c r="F43" s="31">
        <v>0</v>
      </c>
      <c r="G43" s="31">
        <v>0</v>
      </c>
      <c r="H43" s="31">
        <f t="shared" si="2"/>
        <v>598</v>
      </c>
      <c r="I43" s="31">
        <v>598</v>
      </c>
      <c r="J43" s="31">
        <v>0</v>
      </c>
      <c r="K43" s="31">
        <f t="shared" si="3"/>
        <v>1299</v>
      </c>
      <c r="L43" s="31">
        <v>0</v>
      </c>
      <c r="M43" s="31">
        <v>1299</v>
      </c>
      <c r="N43" s="31">
        <f t="shared" si="4"/>
        <v>1897</v>
      </c>
      <c r="O43" s="31">
        <f t="shared" si="5"/>
        <v>598</v>
      </c>
      <c r="P43" s="31">
        <v>598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1299</v>
      </c>
      <c r="V43" s="31">
        <v>1299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1</v>
      </c>
      <c r="B44" s="54" t="s">
        <v>65</v>
      </c>
      <c r="C44" s="55" t="s">
        <v>66</v>
      </c>
      <c r="D44" s="31">
        <f t="shared" si="0"/>
        <v>2753</v>
      </c>
      <c r="E44" s="31">
        <f t="shared" si="1"/>
        <v>0</v>
      </c>
      <c r="F44" s="31">
        <v>0</v>
      </c>
      <c r="G44" s="31">
        <v>0</v>
      </c>
      <c r="H44" s="31">
        <f t="shared" si="2"/>
        <v>1088</v>
      </c>
      <c r="I44" s="31">
        <v>1088</v>
      </c>
      <c r="J44" s="31">
        <v>0</v>
      </c>
      <c r="K44" s="31">
        <f t="shared" si="3"/>
        <v>1665</v>
      </c>
      <c r="L44" s="31">
        <v>0</v>
      </c>
      <c r="M44" s="31">
        <v>1665</v>
      </c>
      <c r="N44" s="31">
        <f t="shared" si="4"/>
        <v>2753</v>
      </c>
      <c r="O44" s="31">
        <f t="shared" si="5"/>
        <v>1088</v>
      </c>
      <c r="P44" s="31">
        <v>1088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1665</v>
      </c>
      <c r="V44" s="31">
        <v>1665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1</v>
      </c>
      <c r="B45" s="54" t="s">
        <v>67</v>
      </c>
      <c r="C45" s="55" t="s">
        <v>68</v>
      </c>
      <c r="D45" s="31">
        <f t="shared" si="0"/>
        <v>551</v>
      </c>
      <c r="E45" s="31">
        <f t="shared" si="1"/>
        <v>0</v>
      </c>
      <c r="F45" s="31">
        <v>0</v>
      </c>
      <c r="G45" s="31">
        <v>0</v>
      </c>
      <c r="H45" s="31">
        <f t="shared" si="2"/>
        <v>348</v>
      </c>
      <c r="I45" s="31">
        <v>348</v>
      </c>
      <c r="J45" s="31">
        <v>0</v>
      </c>
      <c r="K45" s="31">
        <f t="shared" si="3"/>
        <v>203</v>
      </c>
      <c r="L45" s="31">
        <v>0</v>
      </c>
      <c r="M45" s="31">
        <v>203</v>
      </c>
      <c r="N45" s="31">
        <f t="shared" si="4"/>
        <v>551</v>
      </c>
      <c r="O45" s="31">
        <f t="shared" si="5"/>
        <v>348</v>
      </c>
      <c r="P45" s="31">
        <v>0</v>
      </c>
      <c r="Q45" s="31">
        <v>348</v>
      </c>
      <c r="R45" s="31">
        <v>0</v>
      </c>
      <c r="S45" s="31">
        <v>0</v>
      </c>
      <c r="T45" s="31">
        <v>0</v>
      </c>
      <c r="U45" s="31">
        <f t="shared" si="6"/>
        <v>203</v>
      </c>
      <c r="V45" s="31">
        <v>0</v>
      </c>
      <c r="W45" s="31">
        <v>203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1</v>
      </c>
      <c r="B46" s="54" t="s">
        <v>69</v>
      </c>
      <c r="C46" s="55" t="s">
        <v>211</v>
      </c>
      <c r="D46" s="31">
        <f t="shared" si="0"/>
        <v>1040</v>
      </c>
      <c r="E46" s="31">
        <f t="shared" si="1"/>
        <v>0</v>
      </c>
      <c r="F46" s="31">
        <v>0</v>
      </c>
      <c r="G46" s="31">
        <v>0</v>
      </c>
      <c r="H46" s="31">
        <f t="shared" si="2"/>
        <v>205</v>
      </c>
      <c r="I46" s="31">
        <v>205</v>
      </c>
      <c r="J46" s="31">
        <v>0</v>
      </c>
      <c r="K46" s="31">
        <f t="shared" si="3"/>
        <v>835</v>
      </c>
      <c r="L46" s="31">
        <v>0</v>
      </c>
      <c r="M46" s="31">
        <v>835</v>
      </c>
      <c r="N46" s="31">
        <f t="shared" si="4"/>
        <v>1040</v>
      </c>
      <c r="O46" s="31">
        <f t="shared" si="5"/>
        <v>205</v>
      </c>
      <c r="P46" s="31">
        <v>0</v>
      </c>
      <c r="Q46" s="31">
        <v>205</v>
      </c>
      <c r="R46" s="31">
        <v>0</v>
      </c>
      <c r="S46" s="31">
        <v>0</v>
      </c>
      <c r="T46" s="31">
        <v>0</v>
      </c>
      <c r="U46" s="31">
        <f t="shared" si="6"/>
        <v>835</v>
      </c>
      <c r="V46" s="31">
        <v>0</v>
      </c>
      <c r="W46" s="31">
        <v>835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1</v>
      </c>
      <c r="B47" s="54" t="s">
        <v>70</v>
      </c>
      <c r="C47" s="55" t="s">
        <v>71</v>
      </c>
      <c r="D47" s="31">
        <f t="shared" si="0"/>
        <v>795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795</v>
      </c>
      <c r="L47" s="31">
        <v>500</v>
      </c>
      <c r="M47" s="31">
        <v>295</v>
      </c>
      <c r="N47" s="31">
        <f t="shared" si="4"/>
        <v>798</v>
      </c>
      <c r="O47" s="31">
        <f t="shared" si="5"/>
        <v>500</v>
      </c>
      <c r="P47" s="31">
        <v>500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295</v>
      </c>
      <c r="V47" s="31">
        <v>295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3</v>
      </c>
      <c r="AB47" s="31">
        <v>3</v>
      </c>
      <c r="AC47" s="31">
        <v>0</v>
      </c>
    </row>
    <row r="48" spans="1:29" ht="13.5">
      <c r="A48" s="54" t="s">
        <v>1</v>
      </c>
      <c r="B48" s="54" t="s">
        <v>72</v>
      </c>
      <c r="C48" s="55" t="s">
        <v>73</v>
      </c>
      <c r="D48" s="31">
        <f t="shared" si="0"/>
        <v>1275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1275</v>
      </c>
      <c r="L48" s="31">
        <v>92</v>
      </c>
      <c r="M48" s="31">
        <v>1183</v>
      </c>
      <c r="N48" s="31">
        <f t="shared" si="4"/>
        <v>1275</v>
      </c>
      <c r="O48" s="31">
        <f t="shared" si="5"/>
        <v>92</v>
      </c>
      <c r="P48" s="31">
        <v>92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1183</v>
      </c>
      <c r="V48" s="31">
        <v>1183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1</v>
      </c>
      <c r="B49" s="54" t="s">
        <v>74</v>
      </c>
      <c r="C49" s="55" t="s">
        <v>75</v>
      </c>
      <c r="D49" s="31">
        <f t="shared" si="0"/>
        <v>1498</v>
      </c>
      <c r="E49" s="31">
        <f t="shared" si="1"/>
        <v>0</v>
      </c>
      <c r="F49" s="31">
        <v>0</v>
      </c>
      <c r="G49" s="31">
        <v>0</v>
      </c>
      <c r="H49" s="31">
        <f t="shared" si="2"/>
        <v>1498</v>
      </c>
      <c r="I49" s="31">
        <v>180</v>
      </c>
      <c r="J49" s="31">
        <v>1318</v>
      </c>
      <c r="K49" s="31">
        <f t="shared" si="3"/>
        <v>0</v>
      </c>
      <c r="L49" s="31">
        <v>0</v>
      </c>
      <c r="M49" s="31">
        <v>0</v>
      </c>
      <c r="N49" s="31">
        <f t="shared" si="4"/>
        <v>1498</v>
      </c>
      <c r="O49" s="31">
        <f t="shared" si="5"/>
        <v>180</v>
      </c>
      <c r="P49" s="31">
        <v>180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1318</v>
      </c>
      <c r="V49" s="31">
        <v>1318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1</v>
      </c>
      <c r="B50" s="54" t="s">
        <v>76</v>
      </c>
      <c r="C50" s="55" t="s">
        <v>77</v>
      </c>
      <c r="D50" s="31">
        <f t="shared" si="0"/>
        <v>4743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4743</v>
      </c>
      <c r="L50" s="31">
        <v>1754</v>
      </c>
      <c r="M50" s="31">
        <v>2989</v>
      </c>
      <c r="N50" s="31">
        <f t="shared" si="4"/>
        <v>4743</v>
      </c>
      <c r="O50" s="31">
        <f t="shared" si="5"/>
        <v>1754</v>
      </c>
      <c r="P50" s="31">
        <v>1754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2989</v>
      </c>
      <c r="V50" s="31">
        <v>2989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1</v>
      </c>
      <c r="B51" s="54" t="s">
        <v>78</v>
      </c>
      <c r="C51" s="55" t="s">
        <v>79</v>
      </c>
      <c r="D51" s="31">
        <f t="shared" si="0"/>
        <v>966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966</v>
      </c>
      <c r="L51" s="31">
        <v>444</v>
      </c>
      <c r="M51" s="31">
        <v>522</v>
      </c>
      <c r="N51" s="31">
        <f t="shared" si="4"/>
        <v>1064</v>
      </c>
      <c r="O51" s="31">
        <f t="shared" si="5"/>
        <v>444</v>
      </c>
      <c r="P51" s="31">
        <v>444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522</v>
      </c>
      <c r="V51" s="31">
        <v>522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98</v>
      </c>
      <c r="AB51" s="31">
        <v>98</v>
      </c>
      <c r="AC51" s="31">
        <v>0</v>
      </c>
    </row>
    <row r="52" spans="1:29" ht="13.5">
      <c r="A52" s="54" t="s">
        <v>1</v>
      </c>
      <c r="B52" s="54" t="s">
        <v>80</v>
      </c>
      <c r="C52" s="55" t="s">
        <v>81</v>
      </c>
      <c r="D52" s="31">
        <f t="shared" si="0"/>
        <v>725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725</v>
      </c>
      <c r="L52" s="31">
        <v>288</v>
      </c>
      <c r="M52" s="31">
        <v>437</v>
      </c>
      <c r="N52" s="31">
        <f t="shared" si="4"/>
        <v>725</v>
      </c>
      <c r="O52" s="31">
        <f t="shared" si="5"/>
        <v>288</v>
      </c>
      <c r="P52" s="31">
        <v>288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437</v>
      </c>
      <c r="V52" s="31">
        <v>437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1</v>
      </c>
      <c r="B53" s="54" t="s">
        <v>82</v>
      </c>
      <c r="C53" s="55" t="s">
        <v>83</v>
      </c>
      <c r="D53" s="31">
        <f t="shared" si="0"/>
        <v>6555</v>
      </c>
      <c r="E53" s="31">
        <f t="shared" si="1"/>
        <v>0</v>
      </c>
      <c r="F53" s="31">
        <v>0</v>
      </c>
      <c r="G53" s="31">
        <v>0</v>
      </c>
      <c r="H53" s="31">
        <f t="shared" si="2"/>
        <v>899</v>
      </c>
      <c r="I53" s="31">
        <v>899</v>
      </c>
      <c r="J53" s="31">
        <v>0</v>
      </c>
      <c r="K53" s="31">
        <f t="shared" si="3"/>
        <v>5656</v>
      </c>
      <c r="L53" s="31">
        <v>0</v>
      </c>
      <c r="M53" s="31">
        <v>5656</v>
      </c>
      <c r="N53" s="31">
        <f t="shared" si="4"/>
        <v>6555</v>
      </c>
      <c r="O53" s="31">
        <f t="shared" si="5"/>
        <v>899</v>
      </c>
      <c r="P53" s="31">
        <v>899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5656</v>
      </c>
      <c r="V53" s="31">
        <v>5656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1</v>
      </c>
      <c r="B54" s="54" t="s">
        <v>84</v>
      </c>
      <c r="C54" s="55" t="s">
        <v>85</v>
      </c>
      <c r="D54" s="31">
        <f t="shared" si="0"/>
        <v>11955</v>
      </c>
      <c r="E54" s="31">
        <f t="shared" si="1"/>
        <v>0</v>
      </c>
      <c r="F54" s="31">
        <v>0</v>
      </c>
      <c r="G54" s="31">
        <v>0</v>
      </c>
      <c r="H54" s="31">
        <f t="shared" si="2"/>
        <v>3086</v>
      </c>
      <c r="I54" s="31">
        <v>3086</v>
      </c>
      <c r="J54" s="31">
        <v>0</v>
      </c>
      <c r="K54" s="31">
        <f t="shared" si="3"/>
        <v>8869</v>
      </c>
      <c r="L54" s="31">
        <v>0</v>
      </c>
      <c r="M54" s="31">
        <v>8869</v>
      </c>
      <c r="N54" s="31">
        <f t="shared" si="4"/>
        <v>11955</v>
      </c>
      <c r="O54" s="31">
        <f t="shared" si="5"/>
        <v>3086</v>
      </c>
      <c r="P54" s="31">
        <v>3086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8869</v>
      </c>
      <c r="V54" s="31">
        <v>8869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54" t="s">
        <v>1</v>
      </c>
      <c r="B55" s="54" t="s">
        <v>86</v>
      </c>
      <c r="C55" s="55" t="s">
        <v>208</v>
      </c>
      <c r="D55" s="31">
        <f t="shared" si="0"/>
        <v>1495</v>
      </c>
      <c r="E55" s="31">
        <f t="shared" si="1"/>
        <v>0</v>
      </c>
      <c r="F55" s="31">
        <v>0</v>
      </c>
      <c r="G55" s="31">
        <v>0</v>
      </c>
      <c r="H55" s="31">
        <f t="shared" si="2"/>
        <v>496</v>
      </c>
      <c r="I55" s="31">
        <v>496</v>
      </c>
      <c r="J55" s="31">
        <v>0</v>
      </c>
      <c r="K55" s="31">
        <f t="shared" si="3"/>
        <v>999</v>
      </c>
      <c r="L55" s="31">
        <v>0</v>
      </c>
      <c r="M55" s="31">
        <v>999</v>
      </c>
      <c r="N55" s="31">
        <f t="shared" si="4"/>
        <v>1520</v>
      </c>
      <c r="O55" s="31">
        <f t="shared" si="5"/>
        <v>496</v>
      </c>
      <c r="P55" s="31">
        <v>496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999</v>
      </c>
      <c r="V55" s="31">
        <v>999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25</v>
      </c>
      <c r="AB55" s="31">
        <v>25</v>
      </c>
      <c r="AC55" s="31">
        <v>0</v>
      </c>
    </row>
    <row r="56" spans="1:29" ht="13.5">
      <c r="A56" s="54" t="s">
        <v>1</v>
      </c>
      <c r="B56" s="54" t="s">
        <v>87</v>
      </c>
      <c r="C56" s="55" t="s">
        <v>88</v>
      </c>
      <c r="D56" s="31">
        <f t="shared" si="0"/>
        <v>6510</v>
      </c>
      <c r="E56" s="31">
        <f t="shared" si="1"/>
        <v>0</v>
      </c>
      <c r="F56" s="31">
        <v>0</v>
      </c>
      <c r="G56" s="31">
        <v>0</v>
      </c>
      <c r="H56" s="31">
        <f t="shared" si="2"/>
        <v>3861</v>
      </c>
      <c r="I56" s="31">
        <v>3861</v>
      </c>
      <c r="J56" s="31">
        <v>0</v>
      </c>
      <c r="K56" s="31">
        <f t="shared" si="3"/>
        <v>2649</v>
      </c>
      <c r="L56" s="31">
        <v>0</v>
      </c>
      <c r="M56" s="31">
        <v>2649</v>
      </c>
      <c r="N56" s="31">
        <f t="shared" si="4"/>
        <v>6534</v>
      </c>
      <c r="O56" s="31">
        <f t="shared" si="5"/>
        <v>3861</v>
      </c>
      <c r="P56" s="31">
        <v>3861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2649</v>
      </c>
      <c r="V56" s="31">
        <v>2649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24</v>
      </c>
      <c r="AB56" s="31">
        <v>24</v>
      </c>
      <c r="AC56" s="31">
        <v>0</v>
      </c>
    </row>
    <row r="57" spans="1:29" ht="13.5">
      <c r="A57" s="54" t="s">
        <v>1</v>
      </c>
      <c r="B57" s="54" t="s">
        <v>89</v>
      </c>
      <c r="C57" s="55" t="s">
        <v>212</v>
      </c>
      <c r="D57" s="31">
        <f t="shared" si="0"/>
        <v>2424</v>
      </c>
      <c r="E57" s="31">
        <f t="shared" si="1"/>
        <v>0</v>
      </c>
      <c r="F57" s="31">
        <v>0</v>
      </c>
      <c r="G57" s="31">
        <v>0</v>
      </c>
      <c r="H57" s="31">
        <f t="shared" si="2"/>
        <v>1614</v>
      </c>
      <c r="I57" s="31">
        <v>1614</v>
      </c>
      <c r="J57" s="31">
        <v>0</v>
      </c>
      <c r="K57" s="31">
        <f t="shared" si="3"/>
        <v>810</v>
      </c>
      <c r="L57" s="31">
        <v>0</v>
      </c>
      <c r="M57" s="31">
        <v>810</v>
      </c>
      <c r="N57" s="31">
        <f t="shared" si="4"/>
        <v>2425</v>
      </c>
      <c r="O57" s="31">
        <f t="shared" si="5"/>
        <v>1614</v>
      </c>
      <c r="P57" s="31">
        <v>1614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810</v>
      </c>
      <c r="V57" s="31">
        <v>810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1</v>
      </c>
      <c r="AB57" s="31">
        <v>1</v>
      </c>
      <c r="AC57" s="31">
        <v>0</v>
      </c>
    </row>
    <row r="58" spans="1:29" ht="13.5">
      <c r="A58" s="54" t="s">
        <v>1</v>
      </c>
      <c r="B58" s="54" t="s">
        <v>90</v>
      </c>
      <c r="C58" s="55" t="s">
        <v>91</v>
      </c>
      <c r="D58" s="31">
        <f t="shared" si="0"/>
        <v>1049</v>
      </c>
      <c r="E58" s="31">
        <f t="shared" si="1"/>
        <v>210</v>
      </c>
      <c r="F58" s="31">
        <v>210</v>
      </c>
      <c r="G58" s="31">
        <v>0</v>
      </c>
      <c r="H58" s="31">
        <f t="shared" si="2"/>
        <v>0</v>
      </c>
      <c r="I58" s="31">
        <v>0</v>
      </c>
      <c r="J58" s="31">
        <v>0</v>
      </c>
      <c r="K58" s="31">
        <f t="shared" si="3"/>
        <v>839</v>
      </c>
      <c r="L58" s="31">
        <v>0</v>
      </c>
      <c r="M58" s="31">
        <v>839</v>
      </c>
      <c r="N58" s="31">
        <f t="shared" si="4"/>
        <v>1095</v>
      </c>
      <c r="O58" s="31">
        <f t="shared" si="5"/>
        <v>210</v>
      </c>
      <c r="P58" s="31">
        <v>210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839</v>
      </c>
      <c r="V58" s="31">
        <v>839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7"/>
        <v>46</v>
      </c>
      <c r="AB58" s="31">
        <v>46</v>
      </c>
      <c r="AC58" s="31">
        <v>0</v>
      </c>
    </row>
    <row r="59" spans="1:29" ht="13.5">
      <c r="A59" s="54" t="s">
        <v>1</v>
      </c>
      <c r="B59" s="54" t="s">
        <v>92</v>
      </c>
      <c r="C59" s="55" t="s">
        <v>209</v>
      </c>
      <c r="D59" s="31">
        <f t="shared" si="0"/>
        <v>244</v>
      </c>
      <c r="E59" s="31">
        <f t="shared" si="1"/>
        <v>244</v>
      </c>
      <c r="F59" s="31">
        <v>92</v>
      </c>
      <c r="G59" s="31">
        <v>152</v>
      </c>
      <c r="H59" s="31">
        <f t="shared" si="2"/>
        <v>0</v>
      </c>
      <c r="I59" s="31">
        <v>0</v>
      </c>
      <c r="J59" s="31">
        <v>0</v>
      </c>
      <c r="K59" s="31">
        <f t="shared" si="3"/>
        <v>0</v>
      </c>
      <c r="L59" s="31">
        <v>0</v>
      </c>
      <c r="M59" s="31">
        <v>0</v>
      </c>
      <c r="N59" s="31">
        <f t="shared" si="4"/>
        <v>244</v>
      </c>
      <c r="O59" s="31">
        <f t="shared" si="5"/>
        <v>92</v>
      </c>
      <c r="P59" s="31">
        <v>92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152</v>
      </c>
      <c r="V59" s="31">
        <v>152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0</v>
      </c>
      <c r="AB59" s="31">
        <v>0</v>
      </c>
      <c r="AC59" s="31">
        <v>0</v>
      </c>
    </row>
    <row r="60" spans="1:29" ht="13.5">
      <c r="A60" s="54" t="s">
        <v>1</v>
      </c>
      <c r="B60" s="54" t="s">
        <v>93</v>
      </c>
      <c r="C60" s="55" t="s">
        <v>94</v>
      </c>
      <c r="D60" s="31">
        <f t="shared" si="0"/>
        <v>2600</v>
      </c>
      <c r="E60" s="31">
        <f t="shared" si="1"/>
        <v>0</v>
      </c>
      <c r="F60" s="31">
        <v>0</v>
      </c>
      <c r="G60" s="31">
        <v>0</v>
      </c>
      <c r="H60" s="31">
        <f t="shared" si="2"/>
        <v>2600</v>
      </c>
      <c r="I60" s="31">
        <v>199</v>
      </c>
      <c r="J60" s="31">
        <v>2401</v>
      </c>
      <c r="K60" s="31">
        <f t="shared" si="3"/>
        <v>0</v>
      </c>
      <c r="L60" s="31">
        <v>0</v>
      </c>
      <c r="M60" s="31">
        <v>0</v>
      </c>
      <c r="N60" s="31">
        <f t="shared" si="4"/>
        <v>2600</v>
      </c>
      <c r="O60" s="31">
        <f t="shared" si="5"/>
        <v>199</v>
      </c>
      <c r="P60" s="31">
        <v>199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2401</v>
      </c>
      <c r="V60" s="31">
        <v>2401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7"/>
        <v>0</v>
      </c>
      <c r="AB60" s="31">
        <v>0</v>
      </c>
      <c r="AC60" s="31">
        <v>0</v>
      </c>
    </row>
    <row r="61" spans="1:29" ht="13.5">
      <c r="A61" s="54" t="s">
        <v>1</v>
      </c>
      <c r="B61" s="54" t="s">
        <v>95</v>
      </c>
      <c r="C61" s="55" t="s">
        <v>96</v>
      </c>
      <c r="D61" s="31">
        <f t="shared" si="0"/>
        <v>3909</v>
      </c>
      <c r="E61" s="31">
        <f t="shared" si="1"/>
        <v>444</v>
      </c>
      <c r="F61" s="31">
        <v>444</v>
      </c>
      <c r="G61" s="31">
        <v>0</v>
      </c>
      <c r="H61" s="31">
        <f t="shared" si="2"/>
        <v>0</v>
      </c>
      <c r="I61" s="31">
        <v>0</v>
      </c>
      <c r="J61" s="31">
        <v>0</v>
      </c>
      <c r="K61" s="31">
        <f t="shared" si="3"/>
        <v>3465</v>
      </c>
      <c r="L61" s="31">
        <v>0</v>
      </c>
      <c r="M61" s="31">
        <v>3465</v>
      </c>
      <c r="N61" s="31">
        <f t="shared" si="4"/>
        <v>4056</v>
      </c>
      <c r="O61" s="31">
        <f t="shared" si="5"/>
        <v>444</v>
      </c>
      <c r="P61" s="31">
        <v>444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3465</v>
      </c>
      <c r="V61" s="31">
        <v>3465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7"/>
        <v>147</v>
      </c>
      <c r="AB61" s="31">
        <v>147</v>
      </c>
      <c r="AC61" s="31">
        <v>0</v>
      </c>
    </row>
    <row r="62" spans="1:29" ht="13.5">
      <c r="A62" s="54" t="s">
        <v>1</v>
      </c>
      <c r="B62" s="54" t="s">
        <v>97</v>
      </c>
      <c r="C62" s="55" t="s">
        <v>98</v>
      </c>
      <c r="D62" s="31">
        <f t="shared" si="0"/>
        <v>2002</v>
      </c>
      <c r="E62" s="31">
        <f t="shared" si="1"/>
        <v>0</v>
      </c>
      <c r="F62" s="31">
        <v>0</v>
      </c>
      <c r="G62" s="31">
        <v>0</v>
      </c>
      <c r="H62" s="31">
        <f t="shared" si="2"/>
        <v>852</v>
      </c>
      <c r="I62" s="31">
        <v>852</v>
      </c>
      <c r="J62" s="31">
        <v>0</v>
      </c>
      <c r="K62" s="31">
        <f t="shared" si="3"/>
        <v>1150</v>
      </c>
      <c r="L62" s="31">
        <v>0</v>
      </c>
      <c r="M62" s="31">
        <v>1150</v>
      </c>
      <c r="N62" s="31">
        <f t="shared" si="4"/>
        <v>2081</v>
      </c>
      <c r="O62" s="31">
        <f t="shared" si="5"/>
        <v>852</v>
      </c>
      <c r="P62" s="31">
        <v>852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1150</v>
      </c>
      <c r="V62" s="31">
        <v>1150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79</v>
      </c>
      <c r="AB62" s="31">
        <v>79</v>
      </c>
      <c r="AC62" s="31">
        <v>0</v>
      </c>
    </row>
    <row r="63" spans="1:29" ht="13.5">
      <c r="A63" s="54" t="s">
        <v>1</v>
      </c>
      <c r="B63" s="54" t="s">
        <v>99</v>
      </c>
      <c r="C63" s="55" t="s">
        <v>100</v>
      </c>
      <c r="D63" s="31">
        <f t="shared" si="0"/>
        <v>1386</v>
      </c>
      <c r="E63" s="31">
        <f t="shared" si="1"/>
        <v>0</v>
      </c>
      <c r="F63" s="31">
        <v>0</v>
      </c>
      <c r="G63" s="31">
        <v>0</v>
      </c>
      <c r="H63" s="31">
        <f t="shared" si="2"/>
        <v>490</v>
      </c>
      <c r="I63" s="31">
        <v>490</v>
      </c>
      <c r="J63" s="31">
        <v>0</v>
      </c>
      <c r="K63" s="31">
        <f t="shared" si="3"/>
        <v>896</v>
      </c>
      <c r="L63" s="31">
        <v>0</v>
      </c>
      <c r="M63" s="31">
        <v>896</v>
      </c>
      <c r="N63" s="31">
        <f t="shared" si="4"/>
        <v>1433</v>
      </c>
      <c r="O63" s="31">
        <f t="shared" si="5"/>
        <v>490</v>
      </c>
      <c r="P63" s="31">
        <v>490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896</v>
      </c>
      <c r="V63" s="31">
        <v>896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47</v>
      </c>
      <c r="AB63" s="31">
        <v>47</v>
      </c>
      <c r="AC63" s="31">
        <v>0</v>
      </c>
    </row>
    <row r="64" spans="1:29" ht="13.5">
      <c r="A64" s="54" t="s">
        <v>1</v>
      </c>
      <c r="B64" s="54" t="s">
        <v>101</v>
      </c>
      <c r="C64" s="55" t="s">
        <v>102</v>
      </c>
      <c r="D64" s="31">
        <f t="shared" si="0"/>
        <v>6069</v>
      </c>
      <c r="E64" s="31">
        <f t="shared" si="1"/>
        <v>0</v>
      </c>
      <c r="F64" s="31">
        <v>0</v>
      </c>
      <c r="G64" s="31">
        <v>0</v>
      </c>
      <c r="H64" s="31">
        <f t="shared" si="2"/>
        <v>2648</v>
      </c>
      <c r="I64" s="31">
        <v>2648</v>
      </c>
      <c r="J64" s="31">
        <v>0</v>
      </c>
      <c r="K64" s="31">
        <f t="shared" si="3"/>
        <v>3421</v>
      </c>
      <c r="L64" s="31">
        <v>0</v>
      </c>
      <c r="M64" s="31">
        <v>3421</v>
      </c>
      <c r="N64" s="31">
        <f t="shared" si="4"/>
        <v>6069</v>
      </c>
      <c r="O64" s="31">
        <f t="shared" si="5"/>
        <v>2648</v>
      </c>
      <c r="P64" s="31">
        <v>2648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3421</v>
      </c>
      <c r="V64" s="31">
        <v>3421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7"/>
        <v>0</v>
      </c>
      <c r="AB64" s="31">
        <v>0</v>
      </c>
      <c r="AC64" s="31">
        <v>0</v>
      </c>
    </row>
    <row r="65" spans="1:29" ht="13.5">
      <c r="A65" s="54" t="s">
        <v>1</v>
      </c>
      <c r="B65" s="54" t="s">
        <v>103</v>
      </c>
      <c r="C65" s="55" t="s">
        <v>104</v>
      </c>
      <c r="D65" s="31">
        <f t="shared" si="0"/>
        <v>1532</v>
      </c>
      <c r="E65" s="31">
        <f t="shared" si="1"/>
        <v>0</v>
      </c>
      <c r="F65" s="31">
        <v>0</v>
      </c>
      <c r="G65" s="31">
        <v>0</v>
      </c>
      <c r="H65" s="31">
        <f t="shared" si="2"/>
        <v>801</v>
      </c>
      <c r="I65" s="31">
        <v>801</v>
      </c>
      <c r="J65" s="31">
        <v>0</v>
      </c>
      <c r="K65" s="31">
        <f t="shared" si="3"/>
        <v>731</v>
      </c>
      <c r="L65" s="31">
        <v>0</v>
      </c>
      <c r="M65" s="31">
        <v>731</v>
      </c>
      <c r="N65" s="31">
        <f t="shared" si="4"/>
        <v>1532</v>
      </c>
      <c r="O65" s="31">
        <f t="shared" si="5"/>
        <v>801</v>
      </c>
      <c r="P65" s="31">
        <v>801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731</v>
      </c>
      <c r="V65" s="31">
        <v>731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7"/>
        <v>0</v>
      </c>
      <c r="AB65" s="31">
        <v>0</v>
      </c>
      <c r="AC65" s="31">
        <v>0</v>
      </c>
    </row>
    <row r="66" spans="1:29" ht="13.5">
      <c r="A66" s="54" t="s">
        <v>1</v>
      </c>
      <c r="B66" s="54" t="s">
        <v>105</v>
      </c>
      <c r="C66" s="55" t="s">
        <v>106</v>
      </c>
      <c r="D66" s="31">
        <f t="shared" si="0"/>
        <v>4323</v>
      </c>
      <c r="E66" s="31">
        <f t="shared" si="1"/>
        <v>0</v>
      </c>
      <c r="F66" s="31">
        <v>0</v>
      </c>
      <c r="G66" s="31">
        <v>0</v>
      </c>
      <c r="H66" s="31">
        <f t="shared" si="2"/>
        <v>0</v>
      </c>
      <c r="I66" s="31">
        <v>0</v>
      </c>
      <c r="J66" s="31">
        <v>0</v>
      </c>
      <c r="K66" s="31">
        <f t="shared" si="3"/>
        <v>4323</v>
      </c>
      <c r="L66" s="31">
        <v>3055</v>
      </c>
      <c r="M66" s="31">
        <v>1268</v>
      </c>
      <c r="N66" s="31">
        <f t="shared" si="4"/>
        <v>4323</v>
      </c>
      <c r="O66" s="31">
        <f t="shared" si="5"/>
        <v>3055</v>
      </c>
      <c r="P66" s="31">
        <v>1519</v>
      </c>
      <c r="Q66" s="31">
        <v>1410</v>
      </c>
      <c r="R66" s="31">
        <v>0</v>
      </c>
      <c r="S66" s="31">
        <v>126</v>
      </c>
      <c r="T66" s="31">
        <v>0</v>
      </c>
      <c r="U66" s="31">
        <f t="shared" si="6"/>
        <v>1268</v>
      </c>
      <c r="V66" s="31">
        <v>1268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0</v>
      </c>
      <c r="AB66" s="31">
        <v>0</v>
      </c>
      <c r="AC66" s="31">
        <v>0</v>
      </c>
    </row>
    <row r="67" spans="1:29" ht="13.5">
      <c r="A67" s="54" t="s">
        <v>1</v>
      </c>
      <c r="B67" s="54" t="s">
        <v>107</v>
      </c>
      <c r="C67" s="55" t="s">
        <v>108</v>
      </c>
      <c r="D67" s="31">
        <f t="shared" si="0"/>
        <v>5023</v>
      </c>
      <c r="E67" s="31">
        <f t="shared" si="1"/>
        <v>0</v>
      </c>
      <c r="F67" s="31">
        <v>0</v>
      </c>
      <c r="G67" s="31">
        <v>0</v>
      </c>
      <c r="H67" s="31">
        <f t="shared" si="2"/>
        <v>0</v>
      </c>
      <c r="I67" s="31">
        <v>0</v>
      </c>
      <c r="J67" s="31">
        <v>0</v>
      </c>
      <c r="K67" s="31">
        <f t="shared" si="3"/>
        <v>5023</v>
      </c>
      <c r="L67" s="31">
        <v>2179</v>
      </c>
      <c r="M67" s="31">
        <v>2844</v>
      </c>
      <c r="N67" s="31">
        <f t="shared" si="4"/>
        <v>5023</v>
      </c>
      <c r="O67" s="31">
        <f t="shared" si="5"/>
        <v>2179</v>
      </c>
      <c r="P67" s="31">
        <v>2179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2844</v>
      </c>
      <c r="V67" s="31">
        <v>2844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0</v>
      </c>
      <c r="AB67" s="31">
        <v>0</v>
      </c>
      <c r="AC67" s="31">
        <v>0</v>
      </c>
    </row>
    <row r="68" spans="1:29" ht="13.5">
      <c r="A68" s="54" t="s">
        <v>1</v>
      </c>
      <c r="B68" s="54" t="s">
        <v>109</v>
      </c>
      <c r="C68" s="55" t="s">
        <v>110</v>
      </c>
      <c r="D68" s="31">
        <f t="shared" si="0"/>
        <v>5069</v>
      </c>
      <c r="E68" s="31">
        <f t="shared" si="1"/>
        <v>0</v>
      </c>
      <c r="F68" s="31">
        <v>0</v>
      </c>
      <c r="G68" s="31">
        <v>0</v>
      </c>
      <c r="H68" s="31">
        <f t="shared" si="2"/>
        <v>1788</v>
      </c>
      <c r="I68" s="31">
        <v>0</v>
      </c>
      <c r="J68" s="31">
        <v>1788</v>
      </c>
      <c r="K68" s="31">
        <f t="shared" si="3"/>
        <v>3281</v>
      </c>
      <c r="L68" s="31">
        <v>1993</v>
      </c>
      <c r="M68" s="31">
        <v>1288</v>
      </c>
      <c r="N68" s="31">
        <f t="shared" si="4"/>
        <v>5069</v>
      </c>
      <c r="O68" s="31">
        <f t="shared" si="5"/>
        <v>1993</v>
      </c>
      <c r="P68" s="31">
        <v>1993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3076</v>
      </c>
      <c r="V68" s="31">
        <v>1288</v>
      </c>
      <c r="W68" s="31">
        <v>1788</v>
      </c>
      <c r="X68" s="31">
        <v>0</v>
      </c>
      <c r="Y68" s="31">
        <v>0</v>
      </c>
      <c r="Z68" s="31">
        <v>0</v>
      </c>
      <c r="AA68" s="31">
        <f t="shared" si="7"/>
        <v>0</v>
      </c>
      <c r="AB68" s="31">
        <v>0</v>
      </c>
      <c r="AC68" s="31">
        <v>0</v>
      </c>
    </row>
    <row r="69" spans="1:29" ht="13.5">
      <c r="A69" s="54" t="s">
        <v>1</v>
      </c>
      <c r="B69" s="54" t="s">
        <v>111</v>
      </c>
      <c r="C69" s="55" t="s">
        <v>210</v>
      </c>
      <c r="D69" s="31">
        <f t="shared" si="0"/>
        <v>4699</v>
      </c>
      <c r="E69" s="31">
        <f t="shared" si="1"/>
        <v>0</v>
      </c>
      <c r="F69" s="31">
        <v>0</v>
      </c>
      <c r="G69" s="31">
        <v>0</v>
      </c>
      <c r="H69" s="31">
        <f t="shared" si="2"/>
        <v>0</v>
      </c>
      <c r="I69" s="31">
        <v>0</v>
      </c>
      <c r="J69" s="31">
        <v>0</v>
      </c>
      <c r="K69" s="31">
        <f t="shared" si="3"/>
        <v>4699</v>
      </c>
      <c r="L69" s="31">
        <v>2496</v>
      </c>
      <c r="M69" s="31">
        <v>2203</v>
      </c>
      <c r="N69" s="31">
        <f t="shared" si="4"/>
        <v>4699</v>
      </c>
      <c r="O69" s="31">
        <f t="shared" si="5"/>
        <v>2496</v>
      </c>
      <c r="P69" s="31">
        <v>2496</v>
      </c>
      <c r="Q69" s="31">
        <v>0</v>
      </c>
      <c r="R69" s="31">
        <v>0</v>
      </c>
      <c r="S69" s="31">
        <v>0</v>
      </c>
      <c r="T69" s="31">
        <v>0</v>
      </c>
      <c r="U69" s="31">
        <f t="shared" si="6"/>
        <v>2203</v>
      </c>
      <c r="V69" s="31">
        <v>2203</v>
      </c>
      <c r="W69" s="31">
        <v>0</v>
      </c>
      <c r="X69" s="31">
        <v>0</v>
      </c>
      <c r="Y69" s="31">
        <v>0</v>
      </c>
      <c r="Z69" s="31">
        <v>0</v>
      </c>
      <c r="AA69" s="31">
        <f t="shared" si="7"/>
        <v>0</v>
      </c>
      <c r="AB69" s="31">
        <v>0</v>
      </c>
      <c r="AC69" s="31">
        <v>0</v>
      </c>
    </row>
    <row r="70" spans="1:29" ht="13.5">
      <c r="A70" s="54" t="s">
        <v>1</v>
      </c>
      <c r="B70" s="54" t="s">
        <v>112</v>
      </c>
      <c r="C70" s="55" t="s">
        <v>0</v>
      </c>
      <c r="D70" s="31">
        <f t="shared" si="0"/>
        <v>2475</v>
      </c>
      <c r="E70" s="31">
        <f t="shared" si="1"/>
        <v>0</v>
      </c>
      <c r="F70" s="31">
        <v>0</v>
      </c>
      <c r="G70" s="31">
        <v>0</v>
      </c>
      <c r="H70" s="31">
        <f t="shared" si="2"/>
        <v>0</v>
      </c>
      <c r="I70" s="31">
        <v>0</v>
      </c>
      <c r="J70" s="31">
        <v>0</v>
      </c>
      <c r="K70" s="31">
        <f t="shared" si="3"/>
        <v>2475</v>
      </c>
      <c r="L70" s="31">
        <v>952</v>
      </c>
      <c r="M70" s="31">
        <v>1523</v>
      </c>
      <c r="N70" s="31">
        <f t="shared" si="4"/>
        <v>2475</v>
      </c>
      <c r="O70" s="31">
        <f t="shared" si="5"/>
        <v>952</v>
      </c>
      <c r="P70" s="31">
        <v>952</v>
      </c>
      <c r="Q70" s="31">
        <v>0</v>
      </c>
      <c r="R70" s="31">
        <v>0</v>
      </c>
      <c r="S70" s="31">
        <v>0</v>
      </c>
      <c r="T70" s="31">
        <v>0</v>
      </c>
      <c r="U70" s="31">
        <f t="shared" si="6"/>
        <v>1523</v>
      </c>
      <c r="V70" s="31">
        <v>1523</v>
      </c>
      <c r="W70" s="31">
        <v>0</v>
      </c>
      <c r="X70" s="31">
        <v>0</v>
      </c>
      <c r="Y70" s="31">
        <v>0</v>
      </c>
      <c r="Z70" s="31">
        <v>0</v>
      </c>
      <c r="AA70" s="31">
        <f t="shared" si="7"/>
        <v>0</v>
      </c>
      <c r="AB70" s="31">
        <v>0</v>
      </c>
      <c r="AC70" s="31">
        <v>0</v>
      </c>
    </row>
    <row r="71" spans="1:29" ht="13.5">
      <c r="A71" s="54" t="s">
        <v>1</v>
      </c>
      <c r="B71" s="54" t="s">
        <v>149</v>
      </c>
      <c r="C71" s="55" t="s">
        <v>150</v>
      </c>
      <c r="D71" s="31">
        <f>E71+H71+K71</f>
        <v>5</v>
      </c>
      <c r="E71" s="31">
        <f>F71+G71</f>
        <v>0</v>
      </c>
      <c r="F71" s="31">
        <v>0</v>
      </c>
      <c r="G71" s="31">
        <v>0</v>
      </c>
      <c r="H71" s="31">
        <f>I71+J71</f>
        <v>0</v>
      </c>
      <c r="I71" s="31">
        <v>0</v>
      </c>
      <c r="J71" s="31">
        <v>0</v>
      </c>
      <c r="K71" s="31">
        <f>L71+M71</f>
        <v>5</v>
      </c>
      <c r="L71" s="31">
        <v>0</v>
      </c>
      <c r="M71" s="31">
        <v>5</v>
      </c>
      <c r="N71" s="31">
        <f>O71+U71+AA71</f>
        <v>5</v>
      </c>
      <c r="O71" s="31">
        <f>SUM(P71:T71)</f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f>SUM(V71:Z71)</f>
        <v>5</v>
      </c>
      <c r="V71" s="31">
        <v>0</v>
      </c>
      <c r="W71" s="31">
        <v>0</v>
      </c>
      <c r="X71" s="31">
        <v>0</v>
      </c>
      <c r="Y71" s="31">
        <v>5</v>
      </c>
      <c r="Z71" s="31">
        <v>0</v>
      </c>
      <c r="AA71" s="31">
        <f>AB71+AC71</f>
        <v>0</v>
      </c>
      <c r="AB71" s="31">
        <v>0</v>
      </c>
      <c r="AC71" s="31">
        <v>0</v>
      </c>
    </row>
    <row r="72" spans="1:29" ht="13.5">
      <c r="A72" s="84" t="s">
        <v>151</v>
      </c>
      <c r="B72" s="85"/>
      <c r="C72" s="85"/>
      <c r="D72" s="31">
        <f aca="true" t="shared" si="8" ref="D72:AC72">SUM(D7:D71)</f>
        <v>699469</v>
      </c>
      <c r="E72" s="31">
        <f t="shared" si="8"/>
        <v>4199</v>
      </c>
      <c r="F72" s="31">
        <f t="shared" si="8"/>
        <v>3546</v>
      </c>
      <c r="G72" s="31">
        <f t="shared" si="8"/>
        <v>653</v>
      </c>
      <c r="H72" s="31">
        <f t="shared" si="8"/>
        <v>224146</v>
      </c>
      <c r="I72" s="31">
        <f t="shared" si="8"/>
        <v>189471</v>
      </c>
      <c r="J72" s="31">
        <f t="shared" si="8"/>
        <v>34675</v>
      </c>
      <c r="K72" s="31">
        <f t="shared" si="8"/>
        <v>471124</v>
      </c>
      <c r="L72" s="31">
        <f t="shared" si="8"/>
        <v>51465</v>
      </c>
      <c r="M72" s="31">
        <f t="shared" si="8"/>
        <v>419659</v>
      </c>
      <c r="N72" s="31">
        <f t="shared" si="8"/>
        <v>700780</v>
      </c>
      <c r="O72" s="31">
        <f t="shared" si="8"/>
        <v>244482</v>
      </c>
      <c r="P72" s="31">
        <f t="shared" si="8"/>
        <v>233742</v>
      </c>
      <c r="Q72" s="31">
        <f t="shared" si="8"/>
        <v>10614</v>
      </c>
      <c r="R72" s="31">
        <f t="shared" si="8"/>
        <v>0</v>
      </c>
      <c r="S72" s="31">
        <f t="shared" si="8"/>
        <v>126</v>
      </c>
      <c r="T72" s="31">
        <f t="shared" si="8"/>
        <v>0</v>
      </c>
      <c r="U72" s="31">
        <f t="shared" si="8"/>
        <v>454987</v>
      </c>
      <c r="V72" s="31">
        <f t="shared" si="8"/>
        <v>403301</v>
      </c>
      <c r="W72" s="31">
        <f t="shared" si="8"/>
        <v>51452</v>
      </c>
      <c r="X72" s="31">
        <f t="shared" si="8"/>
        <v>0</v>
      </c>
      <c r="Y72" s="31">
        <f t="shared" si="8"/>
        <v>5</v>
      </c>
      <c r="Z72" s="31">
        <f t="shared" si="8"/>
        <v>229</v>
      </c>
      <c r="AA72" s="31">
        <f t="shared" si="8"/>
        <v>1311</v>
      </c>
      <c r="AB72" s="31">
        <f t="shared" si="8"/>
        <v>1311</v>
      </c>
      <c r="AC72" s="31">
        <f t="shared" si="8"/>
        <v>0</v>
      </c>
    </row>
  </sheetData>
  <mergeCells count="7">
    <mergeCell ref="A72:C72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146</v>
      </c>
      <c r="B1" s="92"/>
      <c r="C1" s="34" t="s">
        <v>173</v>
      </c>
    </row>
    <row r="2" ht="18" customHeight="1">
      <c r="J2" s="37" t="s">
        <v>174</v>
      </c>
    </row>
    <row r="3" spans="6:11" s="38" customFormat="1" ht="19.5" customHeight="1">
      <c r="F3" s="91" t="s">
        <v>175</v>
      </c>
      <c r="G3" s="91"/>
      <c r="H3" s="39" t="s">
        <v>176</v>
      </c>
      <c r="I3" s="39" t="s">
        <v>177</v>
      </c>
      <c r="J3" s="39" t="s">
        <v>166</v>
      </c>
      <c r="K3" s="39" t="s">
        <v>178</v>
      </c>
    </row>
    <row r="4" spans="2:11" s="38" customFormat="1" ht="19.5" customHeight="1">
      <c r="B4" s="93" t="s">
        <v>179</v>
      </c>
      <c r="C4" s="40" t="s">
        <v>180</v>
      </c>
      <c r="D4" s="41">
        <f>SUMIF('水洗化人口等'!$A$7:$C$72,$A$1,'水洗化人口等'!$G$7:$G$72)</f>
        <v>328732</v>
      </c>
      <c r="F4" s="101" t="s">
        <v>181</v>
      </c>
      <c r="G4" s="40" t="s">
        <v>182</v>
      </c>
      <c r="H4" s="41">
        <f>SUMIF('し尿処理の状況'!$A$7:$C$72,$A$1,'し尿処理の状況'!$P$7:$P$72)</f>
        <v>233742</v>
      </c>
      <c r="I4" s="41">
        <f>SUMIF('し尿処理の状況'!$A$7:$C$72,$A$1,'し尿処理の状況'!$V$7:$V$72)</f>
        <v>403301</v>
      </c>
      <c r="J4" s="41">
        <f aca="true" t="shared" si="0" ref="J4:J11">H4+I4</f>
        <v>637043</v>
      </c>
      <c r="K4" s="42">
        <f aca="true" t="shared" si="1" ref="K4:K9">J4/$J$9</f>
        <v>0.9107522992441409</v>
      </c>
    </row>
    <row r="5" spans="2:11" s="38" customFormat="1" ht="19.5" customHeight="1">
      <c r="B5" s="94"/>
      <c r="C5" s="40" t="s">
        <v>183</v>
      </c>
      <c r="D5" s="41">
        <f>SUMIF('水洗化人口等'!$A$7:$C$72,$A$1,'水洗化人口等'!$H$7:$H$72)</f>
        <v>2414</v>
      </c>
      <c r="F5" s="102"/>
      <c r="G5" s="40" t="s">
        <v>184</v>
      </c>
      <c r="H5" s="41">
        <f>SUMIF('し尿処理の状況'!$A$7:$C$72,$A$1,'し尿処理の状況'!$Q$7:$Q$72)</f>
        <v>10614</v>
      </c>
      <c r="I5" s="41">
        <f>SUMIF('し尿処理の状況'!$A$7:$C$72,$A$1,'し尿処理の状況'!$W$7:$W$72)</f>
        <v>51452</v>
      </c>
      <c r="J5" s="41">
        <f t="shared" si="0"/>
        <v>62066</v>
      </c>
      <c r="K5" s="42">
        <f t="shared" si="1"/>
        <v>0.088733024622964</v>
      </c>
    </row>
    <row r="6" spans="2:11" s="38" customFormat="1" ht="19.5" customHeight="1">
      <c r="B6" s="95"/>
      <c r="C6" s="43" t="s">
        <v>185</v>
      </c>
      <c r="D6" s="44">
        <f>SUM(D4:D5)</f>
        <v>331146</v>
      </c>
      <c r="F6" s="102"/>
      <c r="G6" s="40" t="s">
        <v>186</v>
      </c>
      <c r="H6" s="41">
        <f>SUMIF('し尿処理の状況'!$A$7:$C$72,$A$1,'し尿処理の状況'!$R$7:$R$72)</f>
        <v>0</v>
      </c>
      <c r="I6" s="41">
        <f>SUMIF('し尿処理の状況'!$A$7:$C$72,$A$1,'し尿処理の状況'!$X$7:$X$72)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187</v>
      </c>
      <c r="C7" s="45" t="s">
        <v>188</v>
      </c>
      <c r="D7" s="41">
        <f>SUMIF('水洗化人口等'!$A$7:$C$72,$A$1,'水洗化人口等'!$K$7:$K$72)</f>
        <v>1151693</v>
      </c>
      <c r="F7" s="102"/>
      <c r="G7" s="40" t="s">
        <v>189</v>
      </c>
      <c r="H7" s="41">
        <f>SUMIF('し尿処理の状況'!$A$7:$C$72,$A$1,'し尿処理の状況'!$S$7:$S$72)</f>
        <v>126</v>
      </c>
      <c r="I7" s="41">
        <f>SUMIF('し尿処理の状況'!$A$7:$C$72,$A$1,'し尿処理の状況'!$Y$7:$Y$72)</f>
        <v>5</v>
      </c>
      <c r="J7" s="41">
        <f t="shared" si="0"/>
        <v>131</v>
      </c>
      <c r="K7" s="42">
        <f t="shared" si="1"/>
        <v>0.00018728492613682664</v>
      </c>
    </row>
    <row r="8" spans="2:11" s="38" customFormat="1" ht="19.5" customHeight="1">
      <c r="B8" s="97"/>
      <c r="C8" s="40" t="s">
        <v>190</v>
      </c>
      <c r="D8" s="41">
        <f>SUMIF('水洗化人口等'!$A$7:$C$72,$A$1,'水洗化人口等'!$M$7:$M$72)</f>
        <v>1437</v>
      </c>
      <c r="F8" s="102"/>
      <c r="G8" s="40" t="s">
        <v>191</v>
      </c>
      <c r="H8" s="41">
        <f>SUMIF('し尿処理の状況'!$A$7:$C$72,$A$1,'し尿処理の状況'!$T$7:$T$72)</f>
        <v>0</v>
      </c>
      <c r="I8" s="41">
        <f>SUMIF('し尿処理の状況'!$A$7:$C$72,$A$1,'し尿処理の状況'!$Z$7:$Z$72)</f>
        <v>229</v>
      </c>
      <c r="J8" s="41">
        <f t="shared" si="0"/>
        <v>229</v>
      </c>
      <c r="K8" s="42">
        <f t="shared" si="1"/>
        <v>0.0003273912067582695</v>
      </c>
    </row>
    <row r="9" spans="2:11" s="38" customFormat="1" ht="19.5" customHeight="1">
      <c r="B9" s="97"/>
      <c r="C9" s="40" t="s">
        <v>192</v>
      </c>
      <c r="D9" s="41">
        <f>SUMIF('水洗化人口等'!$A$7:$C$72,$A$1,'水洗化人口等'!$O$7:$O$72)</f>
        <v>974347</v>
      </c>
      <c r="F9" s="102"/>
      <c r="G9" s="40" t="s">
        <v>185</v>
      </c>
      <c r="H9" s="41">
        <f>SUM(H4:H8)</f>
        <v>244482</v>
      </c>
      <c r="I9" s="41">
        <f>SUM(I4:I8)</f>
        <v>454987</v>
      </c>
      <c r="J9" s="41">
        <f t="shared" si="0"/>
        <v>699469</v>
      </c>
      <c r="K9" s="42">
        <f t="shared" si="1"/>
        <v>1</v>
      </c>
    </row>
    <row r="10" spans="2:10" s="38" customFormat="1" ht="19.5" customHeight="1">
      <c r="B10" s="98"/>
      <c r="C10" s="43" t="s">
        <v>185</v>
      </c>
      <c r="D10" s="44">
        <f>SUM(D7:D9)</f>
        <v>2127477</v>
      </c>
      <c r="F10" s="91" t="s">
        <v>193</v>
      </c>
      <c r="G10" s="91"/>
      <c r="H10" s="41">
        <f>SUMIF('し尿処理の状況'!$A$7:$C$72,$A$1,'し尿処理の状況'!$AB$7:$AB$72)</f>
        <v>1311</v>
      </c>
      <c r="I10" s="41">
        <f>SUMIF('し尿処理の状況'!$A$7:$C$72,$A$1,'し尿処理の状況'!$AC$7:$AC$72)</f>
        <v>0</v>
      </c>
      <c r="J10" s="41">
        <f t="shared" si="0"/>
        <v>1311</v>
      </c>
    </row>
    <row r="11" spans="2:10" s="38" customFormat="1" ht="19.5" customHeight="1">
      <c r="B11" s="99" t="s">
        <v>194</v>
      </c>
      <c r="C11" s="100"/>
      <c r="D11" s="44">
        <f>D6+D10</f>
        <v>2458623</v>
      </c>
      <c r="F11" s="91" t="s">
        <v>166</v>
      </c>
      <c r="G11" s="91"/>
      <c r="H11" s="41">
        <f>H9+H10</f>
        <v>245793</v>
      </c>
      <c r="I11" s="41">
        <f>I9+I10</f>
        <v>454987</v>
      </c>
      <c r="J11" s="41">
        <f t="shared" si="0"/>
        <v>700780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195</v>
      </c>
      <c r="J13" s="37" t="s">
        <v>174</v>
      </c>
    </row>
    <row r="14" spans="3:10" s="38" customFormat="1" ht="19.5" customHeight="1">
      <c r="C14" s="41">
        <f>SUMIF('水洗化人口等'!$A$7:$C$72,$A$1,'水洗化人口等'!$P$7:$P$72)</f>
        <v>214730</v>
      </c>
      <c r="D14" s="38" t="s">
        <v>196</v>
      </c>
      <c r="F14" s="91" t="s">
        <v>197</v>
      </c>
      <c r="G14" s="91"/>
      <c r="H14" s="39" t="s">
        <v>176</v>
      </c>
      <c r="I14" s="39" t="s">
        <v>177</v>
      </c>
      <c r="J14" s="39" t="s">
        <v>166</v>
      </c>
    </row>
    <row r="15" spans="6:10" s="38" customFormat="1" ht="15.75" customHeight="1">
      <c r="F15" s="91" t="s">
        <v>198</v>
      </c>
      <c r="G15" s="91"/>
      <c r="H15" s="41">
        <f>SUMIF('し尿処理の状況'!$A$7:$C$72,$A$1,'し尿処理の状況'!$F$7:$F$72)</f>
        <v>3546</v>
      </c>
      <c r="I15" s="41">
        <f>SUMIF('し尿処理の状況'!$A$7:$C$72,$A$1,'し尿処理の状況'!$G$7:$G$72)</f>
        <v>653</v>
      </c>
      <c r="J15" s="41">
        <f>H15+I15</f>
        <v>4199</v>
      </c>
    </row>
    <row r="16" spans="3:10" s="38" customFormat="1" ht="15.75" customHeight="1">
      <c r="C16" s="38" t="s">
        <v>199</v>
      </c>
      <c r="D16" s="49">
        <f>D10/D11</f>
        <v>0.8653124126797805</v>
      </c>
      <c r="F16" s="91" t="s">
        <v>200</v>
      </c>
      <c r="G16" s="91"/>
      <c r="H16" s="41">
        <f>SUMIF('し尿処理の状況'!$A$7:$C$72,$A$1,'し尿処理の状況'!$I$7:$I$72)</f>
        <v>189471</v>
      </c>
      <c r="I16" s="41">
        <f>SUMIF('し尿処理の状況'!$A$7:$C$72,$A$1,'し尿処理の状況'!$J$7:$J$72)</f>
        <v>34675</v>
      </c>
      <c r="J16" s="41">
        <f>H16+I16</f>
        <v>224146</v>
      </c>
    </row>
    <row r="17" spans="3:10" s="38" customFormat="1" ht="15.75" customHeight="1">
      <c r="C17" s="38" t="s">
        <v>201</v>
      </c>
      <c r="D17" s="49">
        <f>D6/D11</f>
        <v>0.1346875873202195</v>
      </c>
      <c r="F17" s="91" t="s">
        <v>202</v>
      </c>
      <c r="G17" s="91"/>
      <c r="H17" s="41">
        <f>SUMIF('し尿処理の状況'!$A$7:$C$72,$A$1,'し尿処理の状況'!$L$7:$L$72)</f>
        <v>51465</v>
      </c>
      <c r="I17" s="41">
        <f>SUMIF('し尿処理の状況'!$A$7:$C$72,$A$1,'し尿処理の状況'!$M$7:$M$72)</f>
        <v>419659</v>
      </c>
      <c r="J17" s="41">
        <f>H17+I17</f>
        <v>471124</v>
      </c>
    </row>
    <row r="18" spans="3:10" s="38" customFormat="1" ht="15.75" customHeight="1">
      <c r="C18" s="50" t="s">
        <v>203</v>
      </c>
      <c r="D18" s="49">
        <f>D7/D11</f>
        <v>0.4684300927795762</v>
      </c>
      <c r="F18" s="91" t="s">
        <v>166</v>
      </c>
      <c r="G18" s="91"/>
      <c r="H18" s="41">
        <f>SUM(H15:H17)</f>
        <v>244482</v>
      </c>
      <c r="I18" s="41">
        <f>SUM(I15:I17)</f>
        <v>454987</v>
      </c>
      <c r="J18" s="41">
        <f>SUM(J15:J17)</f>
        <v>699469</v>
      </c>
    </row>
    <row r="19" spans="3:10" ht="15.75" customHeight="1">
      <c r="C19" s="36" t="s">
        <v>204</v>
      </c>
      <c r="D19" s="49">
        <f>(D8+D9)/D11</f>
        <v>0.3968823199002043</v>
      </c>
      <c r="J19" s="51"/>
    </row>
    <row r="20" spans="3:10" ht="15.75" customHeight="1">
      <c r="C20" s="36" t="s">
        <v>205</v>
      </c>
      <c r="D20" s="49">
        <f>C14/D11</f>
        <v>0.08733750558747722</v>
      </c>
      <c r="J20" s="52"/>
    </row>
    <row r="21" spans="3:10" ht="15.75" customHeight="1">
      <c r="C21" s="36" t="s">
        <v>206</v>
      </c>
      <c r="D21" s="49">
        <f>D4/D6</f>
        <v>0.9927101640968032</v>
      </c>
      <c r="F21" s="53"/>
      <c r="J21" s="52"/>
    </row>
    <row r="22" spans="3:10" ht="15.75" customHeight="1">
      <c r="C22" s="36" t="s">
        <v>207</v>
      </c>
      <c r="D22" s="49">
        <f>D5/D6</f>
        <v>0.0072898359031967775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2006-06-30T04:20:04Z</dcterms:modified>
  <cp:category/>
  <cp:version/>
  <cp:contentType/>
  <cp:contentStatus/>
</cp:coreProperties>
</file>