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47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  <externalReference r:id="rId10"/>
    <externalReference r:id="rId11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5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'ごみ処理概要'!$A$2:$AQ$215</definedName>
    <definedName name="_xlnm.Print_Area" localSheetId="2">'ごみ処理量内訳'!$A$2:$AJ$215</definedName>
    <definedName name="_xlnm.Print_Area" localSheetId="1">'ごみ搬入量内訳'!$A$2:$AH$215</definedName>
    <definedName name="_xlnm.Print_Area" localSheetId="3">'資源化量内訳'!$A$2:$BW$215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<sst xmlns="http://schemas.openxmlformats.org/spreadsheetml/2006/main" count="3277" uniqueCount="646">
  <si>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</si>
  <si>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</si>
  <si>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</si>
  <si>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</si>
  <si>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</si>
  <si>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</si>
  <si>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</si>
  <si>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</si>
  <si>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</si>
  <si>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</si>
  <si>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</si>
  <si>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北海道合計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</si>
  <si>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</si>
  <si>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</si>
  <si>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</si>
  <si>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ごみ資源化の状況（平成１６年度実績）</t>
  </si>
  <si>
    <t>ごみ処理の状況（平成１６年度実績）</t>
  </si>
  <si>
    <t>ごみ搬入量の状況（平成１６年度実績）</t>
  </si>
  <si>
    <t>ごみ処理の概要（平成１６年度実績）</t>
  </si>
  <si>
    <t>高速堆肥化
施設</t>
  </si>
  <si>
    <t>ごみ燃料化
施設</t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</si>
  <si>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</si>
  <si>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</si>
  <si>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</si>
  <si>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</si>
  <si>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</si>
  <si>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</si>
  <si>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</si>
  <si>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</si>
  <si>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</si>
  <si>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</si>
  <si>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</si>
  <si>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</si>
  <si>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</si>
  <si>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</si>
  <si>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</si>
  <si>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</si>
  <si>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</si>
  <si>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</si>
  <si>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</si>
  <si>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</si>
  <si>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</si>
  <si>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</si>
  <si>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</si>
  <si>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</si>
  <si>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</si>
  <si>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</si>
  <si>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</si>
  <si>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</si>
  <si>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</si>
  <si>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</si>
  <si>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</si>
  <si>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</si>
  <si>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</si>
  <si>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</si>
  <si>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</si>
  <si>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</si>
  <si>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</si>
  <si>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</si>
  <si>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</si>
  <si>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</si>
  <si>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</si>
  <si>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</si>
  <si>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</si>
  <si>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</si>
  <si>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</si>
  <si>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</si>
  <si>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</si>
  <si>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</si>
  <si>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</si>
  <si>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</si>
  <si>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</si>
  <si>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</si>
  <si>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</si>
  <si>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</si>
  <si>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</si>
  <si>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</si>
  <si>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</si>
  <si>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</si>
  <si>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</si>
  <si>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</si>
  <si>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</si>
  <si>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</si>
  <si>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</si>
  <si>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</si>
  <si>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</si>
  <si>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</si>
  <si>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</si>
  <si>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</si>
  <si>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</si>
  <si>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</si>
  <si>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</si>
  <si>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</si>
  <si>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</si>
  <si>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</si>
  <si>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</si>
  <si>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</si>
  <si>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</si>
  <si>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</si>
  <si>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</si>
  <si>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</si>
  <si>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</si>
  <si>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</si>
  <si>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</si>
  <si>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</si>
  <si>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</si>
  <si>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</si>
  <si>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</si>
  <si>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</si>
  <si>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</si>
  <si>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</si>
  <si>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</si>
  <si>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</si>
  <si>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</si>
  <si>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</si>
  <si>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</si>
  <si>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</si>
  <si>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</si>
  <si>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</si>
  <si>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</si>
  <si>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</si>
  <si>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</si>
  <si>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</si>
  <si>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</si>
  <si>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</si>
  <si>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</si>
  <si>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</si>
  <si>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</si>
  <si>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</si>
  <si>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北海道</t>
  </si>
  <si>
    <t>01100</t>
  </si>
  <si>
    <t>札幌市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</si>
  <si>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</si>
  <si>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</si>
  <si>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</si>
  <si>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</si>
  <si>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</si>
  <si>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</si>
  <si>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</si>
  <si>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</si>
  <si>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</si>
  <si>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</si>
  <si>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</si>
  <si>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</si>
  <si>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</si>
  <si>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</si>
  <si>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</si>
  <si>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</si>
  <si>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</si>
  <si>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</si>
  <si>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</si>
  <si>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</si>
  <si>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</si>
  <si>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</si>
  <si>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</si>
  <si>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</si>
  <si>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</si>
  <si>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</si>
  <si>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</si>
  <si>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</si>
  <si>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</si>
  <si>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</si>
  <si>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</si>
  <si>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</si>
  <si>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</si>
  <si>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</si>
  <si>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</si>
  <si>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</si>
  <si>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01488</t>
  </si>
  <si>
    <t>幌延町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</si>
  <si>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</si>
  <si>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</si>
  <si>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</si>
  <si>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</si>
  <si>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</si>
  <si>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</si>
  <si>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</si>
  <si>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</si>
  <si>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01515</t>
  </si>
  <si>
    <t>歌登町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</si>
  <si>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</si>
  <si>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</si>
  <si>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</si>
  <si>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</si>
  <si>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</si>
  <si>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</si>
  <si>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</si>
  <si>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</si>
  <si>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01541</t>
  </si>
  <si>
    <t>東藻琴村</t>
  </si>
  <si>
    <t>01542</t>
  </si>
  <si>
    <t>女満別町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</si>
  <si>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</si>
  <si>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</si>
  <si>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</si>
  <si>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</si>
  <si>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</si>
  <si>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</si>
  <si>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</si>
  <si>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</si>
  <si>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</si>
  <si>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</si>
  <si>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01548</t>
  </si>
  <si>
    <t>端野町</t>
  </si>
  <si>
    <t>01549</t>
  </si>
  <si>
    <t>訓子府町</t>
  </si>
  <si>
    <t>01550</t>
  </si>
  <si>
    <t>置戸町</t>
  </si>
  <si>
    <t>01551</t>
  </si>
  <si>
    <t>01552</t>
  </si>
  <si>
    <t>佐呂間町</t>
  </si>
  <si>
    <t>01553</t>
  </si>
  <si>
    <t>常呂町</t>
  </si>
  <si>
    <t>01554</t>
  </si>
  <si>
    <t>生田原町</t>
  </si>
  <si>
    <t>01555</t>
  </si>
  <si>
    <t>遠軽町</t>
  </si>
  <si>
    <t>01556</t>
  </si>
  <si>
    <t>丸瀬布町</t>
  </si>
  <si>
    <t>01557</t>
  </si>
  <si>
    <t>白滝村</t>
  </si>
  <si>
    <t>01558</t>
  </si>
  <si>
    <t>上湧別町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</si>
  <si>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</si>
  <si>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</si>
  <si>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</si>
  <si>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</si>
  <si>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</si>
  <si>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</si>
  <si>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</si>
  <si>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</si>
  <si>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</si>
  <si>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</si>
  <si>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01571</t>
  </si>
  <si>
    <t>豊浦町</t>
  </si>
  <si>
    <t>01572</t>
  </si>
  <si>
    <t>虻田町</t>
  </si>
  <si>
    <t>01573</t>
  </si>
  <si>
    <t>洞爺村</t>
  </si>
  <si>
    <t>01574</t>
  </si>
  <si>
    <t>大滝村</t>
  </si>
  <si>
    <t>01575</t>
  </si>
  <si>
    <t>壮瞥町</t>
  </si>
  <si>
    <t>01578</t>
  </si>
  <si>
    <t>白老町</t>
  </si>
  <si>
    <t>01579</t>
  </si>
  <si>
    <t>早来町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</si>
  <si>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</si>
  <si>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</si>
  <si>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</si>
  <si>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</si>
  <si>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</si>
  <si>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</si>
  <si>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01580</t>
  </si>
  <si>
    <t>追分町</t>
  </si>
  <si>
    <t>01581</t>
  </si>
  <si>
    <t>厚真町</t>
  </si>
  <si>
    <t>01582</t>
  </si>
  <si>
    <t>鵡川町</t>
  </si>
  <si>
    <t>01583</t>
  </si>
  <si>
    <t>穂別町</t>
  </si>
  <si>
    <t>01601</t>
  </si>
  <si>
    <t>日高町</t>
  </si>
  <si>
    <t>01602</t>
  </si>
  <si>
    <t>平取町</t>
  </si>
  <si>
    <t>01603</t>
  </si>
  <si>
    <t>門別町</t>
  </si>
  <si>
    <t>01604</t>
  </si>
  <si>
    <t>新冠町</t>
  </si>
  <si>
    <t>01605</t>
  </si>
  <si>
    <t>静内町</t>
  </si>
  <si>
    <t>01606</t>
  </si>
  <si>
    <t>三石町</t>
  </si>
  <si>
    <t>01607</t>
  </si>
  <si>
    <t>浦河町</t>
  </si>
  <si>
    <t>01608</t>
  </si>
  <si>
    <t>様似町</t>
  </si>
  <si>
    <t>01609</t>
  </si>
  <si>
    <t>えりも町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</si>
  <si>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</si>
  <si>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</si>
  <si>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</si>
  <si>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</si>
  <si>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</si>
  <si>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</si>
  <si>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</si>
  <si>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</si>
  <si>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</si>
  <si>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</si>
  <si>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</si>
  <si>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</si>
  <si>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</si>
  <si>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</si>
  <si>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</si>
  <si>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</si>
  <si>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</si>
  <si>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</si>
  <si>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01640</t>
  </si>
  <si>
    <t>忠類村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</si>
  <si>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</si>
  <si>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</si>
  <si>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</si>
  <si>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</si>
  <si>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</si>
  <si>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</si>
  <si>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</si>
  <si>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</si>
  <si>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</si>
  <si>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</si>
  <si>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</si>
  <si>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</si>
  <si>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</si>
  <si>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</si>
  <si>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</si>
  <si>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</si>
  <si>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</si>
  <si>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</si>
  <si>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</si>
  <si>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</si>
  <si>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</si>
  <si>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</si>
  <si>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</si>
  <si>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</si>
  <si>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</si>
  <si>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</si>
  <si>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</si>
  <si>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</si>
  <si>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01666</t>
  </si>
  <si>
    <t>阿寒町</t>
  </si>
  <si>
    <t>01667</t>
  </si>
  <si>
    <t>鶴居村</t>
  </si>
  <si>
    <t>01668</t>
  </si>
  <si>
    <t>白糠町</t>
  </si>
  <si>
    <t>01669</t>
  </si>
  <si>
    <t>音別町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</si>
  <si>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</si>
  <si>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</si>
  <si>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</si>
  <si>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</si>
  <si>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</si>
  <si>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</si>
  <si>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</si>
  <si>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</si>
  <si>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留辺蘂町</t>
  </si>
  <si>
    <t>北海道</t>
  </si>
  <si>
    <t>（平成16年度実績）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</si>
  <si>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</si>
  <si>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</si>
  <si>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</si>
  <si>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</si>
  <si>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</si>
  <si>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</si>
  <si>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</si>
  <si>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</si>
  <si>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</si>
  <si>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</si>
  <si>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</si>
  <si>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</si>
  <si>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</si>
  <si>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</si>
  <si>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</si>
  <si>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</si>
  <si>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</si>
  <si>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</si>
  <si>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</si>
  <si>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</si>
  <si>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</si>
  <si>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</si>
  <si>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</si>
  <si>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</si>
  <si>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</si>
  <si>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</si>
  <si>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</si>
  <si>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</si>
  <si>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</si>
  <si>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</si>
  <si>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</si>
  <si>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</si>
  <si>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</si>
  <si>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</si>
  <si>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</si>
  <si>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</si>
  <si>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</si>
  <si>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</si>
  <si>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</si>
  <si>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</si>
  <si>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</si>
  <si>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</si>
  <si>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</si>
  <si>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</si>
  <si>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</si>
  <si>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</si>
  <si>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</si>
  <si>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</si>
  <si>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</si>
  <si>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</si>
  <si>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布類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</si>
  <si>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</si>
  <si>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</si>
  <si>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</si>
  <si>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</si>
  <si>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</si>
  <si>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</si>
  <si>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</si>
  <si>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</si>
  <si>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</si>
  <si>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</si>
  <si>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</si>
  <si>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</si>
  <si>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</si>
  <si>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</si>
  <si>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</si>
  <si>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</si>
  <si>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</si>
  <si>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</si>
  <si>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</si>
  <si>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</si>
  <si>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</si>
  <si>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</si>
  <si>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</si>
  <si>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</si>
  <si>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</si>
  <si>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</si>
  <si>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</si>
  <si>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</si>
  <si>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</si>
  <si>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</si>
  <si>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</si>
  <si>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</si>
  <si>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合計：施設処理＋直接資源化量＋直接最終処分量</t>
  </si>
  <si>
    <t>ﾍﾟｯﾄﾎﾞﾄﾙ</t>
  </si>
  <si>
    <t>ﾌﾟﾗｽﾁｯｸ類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</si>
  <si>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</si>
  <si>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</si>
  <si>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</si>
  <si>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</si>
  <si>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</si>
  <si>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</si>
  <si>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</si>
  <si>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</si>
  <si>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</si>
  <si>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</si>
  <si>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</si>
  <si>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</si>
  <si>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</si>
  <si>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</si>
  <si>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</si>
  <si>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</si>
  <si>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</si>
  <si>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</si>
  <si>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</si>
  <si>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</si>
  <si>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</si>
  <si>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</si>
  <si>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</si>
  <si>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</si>
  <si>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</si>
  <si>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</si>
  <si>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</si>
  <si>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</si>
  <si>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</si>
  <si>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</si>
  <si>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</si>
  <si>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</si>
  <si>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</si>
  <si>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</si>
  <si>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</si>
  <si>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</si>
  <si>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</si>
  <si>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</si>
  <si>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</si>
  <si>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</si>
  <si>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</si>
  <si>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</si>
  <si>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</si>
  <si>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01303</t>
  </si>
  <si>
    <t>当別町</t>
  </si>
  <si>
    <t>01304</t>
  </si>
  <si>
    <t>新篠津村</t>
  </si>
  <si>
    <t>01305</t>
  </si>
  <si>
    <t>厚田村</t>
  </si>
  <si>
    <t>01306</t>
  </si>
  <si>
    <t>浜益村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</si>
  <si>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</si>
  <si>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</si>
  <si>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</si>
  <si>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</si>
  <si>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</si>
  <si>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</si>
  <si>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</si>
  <si>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</si>
  <si>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01335</t>
  </si>
  <si>
    <t>上磯町</t>
  </si>
  <si>
    <t>01336</t>
  </si>
  <si>
    <t>大野町</t>
  </si>
  <si>
    <t>01337</t>
  </si>
  <si>
    <t>七飯町</t>
  </si>
  <si>
    <t>01343</t>
  </si>
  <si>
    <t>鹿部町</t>
  </si>
  <si>
    <t>01344</t>
  </si>
  <si>
    <t>砂原町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</si>
  <si>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</si>
  <si>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</si>
  <si>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</si>
  <si>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</si>
  <si>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</si>
  <si>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</si>
  <si>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</si>
  <si>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</si>
  <si>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</si>
  <si>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</si>
  <si>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</si>
  <si>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</si>
  <si>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</si>
  <si>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</si>
  <si>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01365</t>
  </si>
  <si>
    <t>熊石町</t>
  </si>
  <si>
    <t>01366</t>
  </si>
  <si>
    <t>大成町</t>
  </si>
  <si>
    <t>01367</t>
  </si>
  <si>
    <t>奥尻町</t>
  </si>
  <si>
    <t>01368</t>
  </si>
  <si>
    <t>瀬棚町</t>
  </si>
  <si>
    <t>01369</t>
  </si>
  <si>
    <t>01370</t>
  </si>
  <si>
    <t>今金町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</si>
  <si>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</si>
  <si>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</si>
  <si>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</si>
  <si>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</si>
  <si>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</si>
  <si>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</si>
  <si>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</si>
  <si>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</si>
  <si>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</si>
  <si>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</si>
  <si>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</si>
  <si>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</si>
  <si>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</si>
  <si>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</si>
  <si>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</si>
  <si>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</si>
  <si>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</si>
  <si>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</si>
  <si>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</si>
  <si>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</si>
  <si>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</si>
  <si>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</si>
  <si>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</si>
  <si>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</si>
  <si>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</si>
  <si>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</si>
  <si>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</si>
  <si>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</si>
  <si>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</si>
  <si>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</si>
  <si>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</si>
  <si>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</si>
  <si>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</si>
  <si>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</si>
  <si>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</si>
  <si>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</si>
  <si>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</si>
  <si>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</si>
  <si>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01421</t>
  </si>
  <si>
    <t>北村</t>
  </si>
  <si>
    <t>01422</t>
  </si>
  <si>
    <t>栗沢町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</si>
  <si>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</si>
  <si>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</si>
  <si>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</si>
  <si>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</si>
  <si>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</si>
  <si>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</si>
  <si>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</si>
  <si>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</si>
  <si>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</si>
  <si>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</si>
  <si>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</si>
  <si>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</si>
  <si>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</si>
  <si>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</si>
  <si>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</si>
  <si>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</si>
  <si>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</si>
  <si>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</si>
  <si>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</si>
  <si>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</si>
  <si>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</si>
  <si>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</si>
  <si>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</si>
  <si>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</si>
  <si>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</si>
  <si>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</si>
  <si>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</si>
  <si>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</si>
  <si>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01439</t>
  </si>
  <si>
    <t>幌加内町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</si>
  <si>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</si>
  <si>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</si>
  <si>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</si>
  <si>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</si>
  <si>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</si>
  <si>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</si>
  <si>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</si>
  <si>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</si>
  <si>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</si>
  <si>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</si>
  <si>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</si>
  <si>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</si>
  <si>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</si>
  <si>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</si>
  <si>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</si>
  <si>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</si>
  <si>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</si>
  <si>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</si>
  <si>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</si>
  <si>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</si>
  <si>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</si>
  <si>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</si>
  <si>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</si>
  <si>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</si>
  <si>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</si>
  <si>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</si>
  <si>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</si>
  <si>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</si>
  <si>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01466</t>
  </si>
  <si>
    <t>朝日町</t>
  </si>
  <si>
    <t>01467</t>
  </si>
  <si>
    <t>風連町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</si>
  <si>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</si>
  <si>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</si>
  <si>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</si>
  <si>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</si>
  <si>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</si>
  <si>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</si>
  <si>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</si>
  <si>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</si>
  <si>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01481</t>
  </si>
  <si>
    <t>北檜山町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</si>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</sst>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5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0" fontId="20" fillId="0" borderId="0" xfId="21" applyFont="1" applyAlignment="1" quotePrefix="1">
      <alignment horizontal="left" vertical="center"/>
      <protection/>
    </xf>
    <xf numFmtId="0" fontId="3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49" fontId="3" fillId="0" borderId="13" xfId="24" applyNumberFormat="1" applyFont="1" applyBorder="1" applyAlignment="1">
      <alignment horizontal="center" vertical="center"/>
      <protection/>
    </xf>
    <xf numFmtId="0" fontId="3" fillId="0" borderId="13" xfId="24" applyFont="1" applyBorder="1" applyAlignment="1">
      <alignment vertical="center"/>
      <protection/>
    </xf>
    <xf numFmtId="38" fontId="6" fillId="0" borderId="13" xfId="17" applyFont="1" applyFill="1" applyBorder="1" applyAlignment="1">
      <alignment vertical="center"/>
    </xf>
    <xf numFmtId="38" fontId="6" fillId="0" borderId="13" xfId="17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38" fontId="6" fillId="0" borderId="13" xfId="17" applyFont="1" applyFill="1" applyBorder="1" applyAlignment="1">
      <alignment horizontal="right" vertical="center"/>
    </xf>
    <xf numFmtId="176" fontId="6" fillId="0" borderId="13" xfId="17" applyNumberFormat="1" applyFont="1" applyFill="1" applyBorder="1" applyAlignment="1">
      <alignment horizontal="right" vertical="center"/>
    </xf>
    <xf numFmtId="176" fontId="6" fillId="0" borderId="13" xfId="17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5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5" applyFont="1" applyFill="1" applyBorder="1" applyAlignment="1" quotePrefix="1">
      <alignment horizontal="left" vertical="center" wrapText="1"/>
      <protection/>
    </xf>
    <xf numFmtId="0" fontId="7" fillId="2" borderId="9" xfId="25" applyFont="1" applyFill="1" applyBorder="1" applyAlignment="1" quotePrefix="1">
      <alignment horizontal="left" vertical="center" wrapText="1"/>
      <protection/>
    </xf>
    <xf numFmtId="0" fontId="7" fillId="2" borderId="4" xfId="25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全項目データ" xfId="24"/>
    <cellStyle name="標準_表ごみPrg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215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18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06" t="s">
        <v>375</v>
      </c>
      <c r="B2" s="206" t="s">
        <v>376</v>
      </c>
      <c r="C2" s="209" t="s">
        <v>377</v>
      </c>
      <c r="D2" s="214" t="s">
        <v>642</v>
      </c>
      <c r="E2" s="204"/>
      <c r="F2" s="214" t="s">
        <v>643</v>
      </c>
      <c r="G2" s="204"/>
      <c r="H2" s="204"/>
      <c r="I2" s="205"/>
      <c r="J2" s="221" t="s">
        <v>118</v>
      </c>
      <c r="K2" s="222"/>
      <c r="L2" s="223"/>
      <c r="M2" s="209" t="s">
        <v>119</v>
      </c>
      <c r="N2" s="7" t="s">
        <v>644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7" t="s">
        <v>645</v>
      </c>
      <c r="AF2" s="214" t="s">
        <v>0</v>
      </c>
      <c r="AG2" s="215"/>
      <c r="AH2" s="215"/>
      <c r="AI2" s="215"/>
      <c r="AJ2" s="215"/>
      <c r="AK2" s="215"/>
      <c r="AL2" s="216"/>
      <c r="AM2" s="217" t="s">
        <v>1</v>
      </c>
      <c r="AN2" s="214" t="s">
        <v>2</v>
      </c>
      <c r="AO2" s="219"/>
      <c r="AP2" s="219"/>
      <c r="AQ2" s="220"/>
    </row>
    <row r="3" spans="1:43" ht="22.5" customHeight="1">
      <c r="A3" s="201"/>
      <c r="B3" s="203"/>
      <c r="C3" s="197"/>
      <c r="D3" s="11"/>
      <c r="E3" s="209" t="s">
        <v>3</v>
      </c>
      <c r="F3" s="209" t="s">
        <v>4</v>
      </c>
      <c r="G3" s="209" t="s">
        <v>5</v>
      </c>
      <c r="H3" s="209" t="s">
        <v>6</v>
      </c>
      <c r="I3" s="12" t="s">
        <v>120</v>
      </c>
      <c r="J3" s="217" t="s">
        <v>12</v>
      </c>
      <c r="K3" s="217" t="s">
        <v>13</v>
      </c>
      <c r="L3" s="217" t="s">
        <v>14</v>
      </c>
      <c r="M3" s="224"/>
      <c r="N3" s="209" t="s">
        <v>7</v>
      </c>
      <c r="O3" s="209" t="s">
        <v>363</v>
      </c>
      <c r="P3" s="211" t="s">
        <v>121</v>
      </c>
      <c r="Q3" s="212"/>
      <c r="R3" s="212"/>
      <c r="S3" s="212"/>
      <c r="T3" s="212"/>
      <c r="U3" s="213"/>
      <c r="V3" s="14" t="s">
        <v>122</v>
      </c>
      <c r="W3" s="8"/>
      <c r="X3" s="8"/>
      <c r="Y3" s="8"/>
      <c r="Z3" s="8"/>
      <c r="AA3" s="8"/>
      <c r="AB3" s="8"/>
      <c r="AC3" s="15"/>
      <c r="AD3" s="12" t="s">
        <v>120</v>
      </c>
      <c r="AE3" s="218"/>
      <c r="AF3" s="209" t="s">
        <v>378</v>
      </c>
      <c r="AG3" s="209" t="s">
        <v>247</v>
      </c>
      <c r="AH3" s="209" t="s">
        <v>379</v>
      </c>
      <c r="AI3" s="209" t="s">
        <v>380</v>
      </c>
      <c r="AJ3" s="209" t="s">
        <v>381</v>
      </c>
      <c r="AK3" s="209" t="s">
        <v>382</v>
      </c>
      <c r="AL3" s="12" t="s">
        <v>123</v>
      </c>
      <c r="AM3" s="218"/>
      <c r="AN3" s="209" t="s">
        <v>383</v>
      </c>
      <c r="AO3" s="209" t="s">
        <v>384</v>
      </c>
      <c r="AP3" s="209" t="s">
        <v>385</v>
      </c>
      <c r="AQ3" s="12" t="s">
        <v>120</v>
      </c>
    </row>
    <row r="4" spans="1:43" ht="22.5" customHeight="1">
      <c r="A4" s="201"/>
      <c r="B4" s="203"/>
      <c r="C4" s="197"/>
      <c r="D4" s="11"/>
      <c r="E4" s="224"/>
      <c r="F4" s="224"/>
      <c r="G4" s="224"/>
      <c r="H4" s="224"/>
      <c r="I4" s="16"/>
      <c r="J4" s="225"/>
      <c r="K4" s="225"/>
      <c r="L4" s="225"/>
      <c r="M4" s="224"/>
      <c r="N4" s="210"/>
      <c r="O4" s="210"/>
      <c r="P4" s="12" t="s">
        <v>120</v>
      </c>
      <c r="Q4" s="6" t="s">
        <v>386</v>
      </c>
      <c r="R4" s="6" t="s">
        <v>387</v>
      </c>
      <c r="S4" s="6" t="s">
        <v>19</v>
      </c>
      <c r="T4" s="6" t="s">
        <v>20</v>
      </c>
      <c r="U4" s="6" t="s">
        <v>21</v>
      </c>
      <c r="V4" s="12" t="s">
        <v>120</v>
      </c>
      <c r="W4" s="6" t="s">
        <v>124</v>
      </c>
      <c r="X4" s="6" t="s">
        <v>358</v>
      </c>
      <c r="Y4" s="6" t="s">
        <v>125</v>
      </c>
      <c r="Z4" s="18" t="s">
        <v>365</v>
      </c>
      <c r="AA4" s="6" t="s">
        <v>126</v>
      </c>
      <c r="AB4" s="18" t="s">
        <v>396</v>
      </c>
      <c r="AC4" s="6" t="s">
        <v>359</v>
      </c>
      <c r="AD4" s="19"/>
      <c r="AE4" s="218"/>
      <c r="AF4" s="210"/>
      <c r="AG4" s="210"/>
      <c r="AH4" s="210"/>
      <c r="AI4" s="210"/>
      <c r="AJ4" s="210"/>
      <c r="AK4" s="210"/>
      <c r="AL4" s="19"/>
      <c r="AM4" s="218"/>
      <c r="AN4" s="210"/>
      <c r="AO4" s="210"/>
      <c r="AP4" s="210"/>
      <c r="AQ4" s="19"/>
    </row>
    <row r="5" spans="1:43" ht="22.5" customHeight="1">
      <c r="A5" s="201"/>
      <c r="B5" s="203"/>
      <c r="C5" s="197"/>
      <c r="D5" s="11"/>
      <c r="E5" s="13"/>
      <c r="F5" s="13"/>
      <c r="G5" s="13"/>
      <c r="H5" s="13"/>
      <c r="I5" s="16"/>
      <c r="J5" s="225"/>
      <c r="K5" s="225"/>
      <c r="L5" s="225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8"/>
      <c r="AF5" s="17"/>
      <c r="AG5" s="17"/>
      <c r="AH5" s="17"/>
      <c r="AI5" s="17"/>
      <c r="AJ5" s="17"/>
      <c r="AK5" s="17"/>
      <c r="AL5" s="19"/>
      <c r="AM5" s="218"/>
      <c r="AN5" s="17"/>
      <c r="AO5" s="17"/>
      <c r="AP5" s="17"/>
      <c r="AQ5" s="19"/>
    </row>
    <row r="6" spans="1:43" ht="22.5" customHeight="1">
      <c r="A6" s="202"/>
      <c r="B6" s="196"/>
      <c r="C6" s="198"/>
      <c r="D6" s="21" t="s">
        <v>127</v>
      </c>
      <c r="E6" s="21" t="s">
        <v>127</v>
      </c>
      <c r="F6" s="22" t="s">
        <v>22</v>
      </c>
      <c r="G6" s="22" t="s">
        <v>22</v>
      </c>
      <c r="H6" s="22" t="s">
        <v>22</v>
      </c>
      <c r="I6" s="22" t="s">
        <v>22</v>
      </c>
      <c r="J6" s="23" t="s">
        <v>128</v>
      </c>
      <c r="K6" s="23" t="s">
        <v>128</v>
      </c>
      <c r="L6" s="23" t="s">
        <v>128</v>
      </c>
      <c r="M6" s="22" t="s">
        <v>22</v>
      </c>
      <c r="N6" s="22" t="s">
        <v>22</v>
      </c>
      <c r="O6" s="22" t="s">
        <v>22</v>
      </c>
      <c r="P6" s="22" t="s">
        <v>22</v>
      </c>
      <c r="Q6" s="22" t="s">
        <v>22</v>
      </c>
      <c r="R6" s="22" t="s">
        <v>22</v>
      </c>
      <c r="S6" s="22" t="s">
        <v>22</v>
      </c>
      <c r="T6" s="22" t="s">
        <v>22</v>
      </c>
      <c r="U6" s="22" t="s">
        <v>22</v>
      </c>
      <c r="V6" s="22" t="s">
        <v>22</v>
      </c>
      <c r="W6" s="22" t="s">
        <v>22</v>
      </c>
      <c r="X6" s="22" t="s">
        <v>22</v>
      </c>
      <c r="Y6" s="22" t="s">
        <v>22</v>
      </c>
      <c r="Z6" s="22" t="s">
        <v>22</v>
      </c>
      <c r="AA6" s="22" t="s">
        <v>22</v>
      </c>
      <c r="AB6" s="22" t="s">
        <v>22</v>
      </c>
      <c r="AC6" s="22" t="s">
        <v>22</v>
      </c>
      <c r="AD6" s="22" t="s">
        <v>22</v>
      </c>
      <c r="AE6" s="22" t="s">
        <v>23</v>
      </c>
      <c r="AF6" s="22" t="s">
        <v>22</v>
      </c>
      <c r="AG6" s="22" t="s">
        <v>22</v>
      </c>
      <c r="AH6" s="22" t="s">
        <v>22</v>
      </c>
      <c r="AI6" s="22" t="s">
        <v>22</v>
      </c>
      <c r="AJ6" s="22" t="s">
        <v>22</v>
      </c>
      <c r="AK6" s="22" t="s">
        <v>22</v>
      </c>
      <c r="AL6" s="22" t="s">
        <v>22</v>
      </c>
      <c r="AM6" s="22" t="s">
        <v>23</v>
      </c>
      <c r="AN6" s="22" t="s">
        <v>22</v>
      </c>
      <c r="AO6" s="22" t="s">
        <v>22</v>
      </c>
      <c r="AP6" s="22" t="s">
        <v>22</v>
      </c>
      <c r="AQ6" s="22" t="s">
        <v>22</v>
      </c>
    </row>
    <row r="7" spans="1:43" ht="13.5">
      <c r="A7" s="182" t="s">
        <v>129</v>
      </c>
      <c r="B7" s="182" t="s">
        <v>130</v>
      </c>
      <c r="C7" s="184" t="s">
        <v>131</v>
      </c>
      <c r="D7" s="193">
        <v>1868289</v>
      </c>
      <c r="E7" s="193">
        <v>1868289</v>
      </c>
      <c r="F7" s="193">
        <f>'ごみ搬入量内訳'!H7</f>
        <v>671003</v>
      </c>
      <c r="G7" s="193">
        <f>'ごみ搬入量内訳'!AG7</f>
        <v>235371</v>
      </c>
      <c r="H7" s="193">
        <f>'ごみ搬入量内訳'!AH7</f>
        <v>0</v>
      </c>
      <c r="I7" s="193">
        <f>SUM(F7:H7)</f>
        <v>906374</v>
      </c>
      <c r="J7" s="193">
        <f aca="true" t="shared" si="0" ref="J7:J70">I7/D7/365*1000000</f>
        <v>1329.1393560397585</v>
      </c>
      <c r="K7" s="193">
        <f>('ごみ搬入量内訳'!E7+'ごみ搬入量内訳'!AH7)/'ごみ処理概要'!D7/365*1000000</f>
        <v>718.1415136581968</v>
      </c>
      <c r="L7" s="193">
        <f>'ごみ搬入量内訳'!F7/'ごみ処理概要'!D7/365*1000000</f>
        <v>610.9978423815617</v>
      </c>
      <c r="M7" s="193">
        <f>'資源化量内訳'!BP7</f>
        <v>54986</v>
      </c>
      <c r="N7" s="193">
        <f>'ごみ処理量内訳'!E7</f>
        <v>628773</v>
      </c>
      <c r="O7" s="193">
        <f>'ごみ処理量内訳'!L7</f>
        <v>110578</v>
      </c>
      <c r="P7" s="193">
        <f>SUM(Q7:U7)</f>
        <v>167056</v>
      </c>
      <c r="Q7" s="193">
        <f>'ごみ処理量内訳'!G7</f>
        <v>82136</v>
      </c>
      <c r="R7" s="193">
        <f>'ごみ処理量内訳'!H7</f>
        <v>49703</v>
      </c>
      <c r="S7" s="193">
        <f>'ごみ処理量内訳'!I7</f>
        <v>0</v>
      </c>
      <c r="T7" s="193">
        <f>'ごみ処理量内訳'!J7</f>
        <v>35217</v>
      </c>
      <c r="U7" s="193">
        <f>'ごみ処理量内訳'!K7</f>
        <v>0</v>
      </c>
      <c r="V7" s="193">
        <f>SUM(W7:AC7)</f>
        <v>0</v>
      </c>
      <c r="W7" s="193">
        <f>'資源化量内訳'!M7</f>
        <v>0</v>
      </c>
      <c r="X7" s="193">
        <f>'資源化量内訳'!N7</f>
        <v>0</v>
      </c>
      <c r="Y7" s="193">
        <f>'資源化量内訳'!O7</f>
        <v>0</v>
      </c>
      <c r="Z7" s="193">
        <f>'資源化量内訳'!P7</f>
        <v>0</v>
      </c>
      <c r="AA7" s="193">
        <f>'資源化量内訳'!Q7</f>
        <v>0</v>
      </c>
      <c r="AB7" s="193">
        <f>'資源化量内訳'!R7</f>
        <v>0</v>
      </c>
      <c r="AC7" s="193">
        <f>'資源化量内訳'!S7</f>
        <v>0</v>
      </c>
      <c r="AD7" s="193">
        <f>N7+O7+P7+V7</f>
        <v>906407</v>
      </c>
      <c r="AE7" s="194">
        <f>(N7+P7+V7)/AD7*100</f>
        <v>87.80040313016117</v>
      </c>
      <c r="AF7" s="193">
        <f>'資源化量内訳'!AB7</f>
        <v>0</v>
      </c>
      <c r="AG7" s="193">
        <f>'資源化量内訳'!AJ7</f>
        <v>3699</v>
      </c>
      <c r="AH7" s="193">
        <f>'資源化量内訳'!AR7</f>
        <v>33365</v>
      </c>
      <c r="AI7" s="193">
        <f>'資源化量内訳'!AZ7</f>
        <v>0</v>
      </c>
      <c r="AJ7" s="193">
        <f>'資源化量内訳'!BH7</f>
        <v>28409</v>
      </c>
      <c r="AK7" s="193" t="s">
        <v>640</v>
      </c>
      <c r="AL7" s="193">
        <f>SUM(AF7:AJ7)</f>
        <v>65473</v>
      </c>
      <c r="AM7" s="194">
        <f>(V7+AL7+M7)/(M7+AD7)*100</f>
        <v>12.529631482650696</v>
      </c>
      <c r="AN7" s="193">
        <f>'ごみ処理量内訳'!AC7</f>
        <v>110578</v>
      </c>
      <c r="AO7" s="193">
        <f>'ごみ処理量内訳'!AD7</f>
        <v>99530</v>
      </c>
      <c r="AP7" s="193">
        <f>'ごみ処理量内訳'!AE7</f>
        <v>15351</v>
      </c>
      <c r="AQ7" s="193">
        <f>SUM(AN7:AP7)</f>
        <v>225459</v>
      </c>
    </row>
    <row r="8" spans="1:43" ht="13.5">
      <c r="A8" s="182" t="s">
        <v>129</v>
      </c>
      <c r="B8" s="182" t="s">
        <v>132</v>
      </c>
      <c r="C8" s="184" t="s">
        <v>133</v>
      </c>
      <c r="D8" s="193">
        <v>299821</v>
      </c>
      <c r="E8" s="193">
        <v>299821</v>
      </c>
      <c r="F8" s="193">
        <f>'ごみ搬入量内訳'!H8</f>
        <v>116896</v>
      </c>
      <c r="G8" s="193">
        <f>'ごみ搬入量内訳'!AG8</f>
        <v>20612</v>
      </c>
      <c r="H8" s="193">
        <f>'ごみ搬入量内訳'!AH8</f>
        <v>1</v>
      </c>
      <c r="I8" s="193">
        <f aca="true" t="shared" si="1" ref="I8:I71">SUM(F8:H8)</f>
        <v>137509</v>
      </c>
      <c r="J8" s="193">
        <f t="shared" si="0"/>
        <v>1256.5396896860789</v>
      </c>
      <c r="K8" s="193">
        <f>('ごみ搬入量内訳'!E8+'ごみ搬入量内訳'!AH8)/'ごみ処理概要'!D8/365*1000000</f>
        <v>626.9676980324289</v>
      </c>
      <c r="L8" s="193">
        <f>'ごみ搬入量内訳'!F8/'ごみ処理概要'!D8/365*1000000</f>
        <v>629.5719916536501</v>
      </c>
      <c r="M8" s="193">
        <f>'資源化量内訳'!BP8</f>
        <v>9419</v>
      </c>
      <c r="N8" s="193">
        <f>'ごみ処理量内訳'!E8</f>
        <v>90903</v>
      </c>
      <c r="O8" s="193">
        <f>'ごみ処理量内訳'!L8</f>
        <v>34494</v>
      </c>
      <c r="P8" s="193">
        <f aca="true" t="shared" si="2" ref="P8:P71">SUM(Q8:U8)</f>
        <v>11536</v>
      </c>
      <c r="Q8" s="193">
        <f>'ごみ処理量内訳'!G8</f>
        <v>1409</v>
      </c>
      <c r="R8" s="193">
        <f>'ごみ処理量内訳'!H8</f>
        <v>10127</v>
      </c>
      <c r="S8" s="193">
        <f>'ごみ処理量内訳'!I8</f>
        <v>0</v>
      </c>
      <c r="T8" s="193">
        <f>'ごみ処理量内訳'!J8</f>
        <v>0</v>
      </c>
      <c r="U8" s="193">
        <f>'ごみ処理量内訳'!K8</f>
        <v>0</v>
      </c>
      <c r="V8" s="193">
        <f aca="true" t="shared" si="3" ref="V8:V71">SUM(W8:AC8)</f>
        <v>575</v>
      </c>
      <c r="W8" s="193">
        <f>'資源化量内訳'!M8</f>
        <v>130</v>
      </c>
      <c r="X8" s="193">
        <f>'資源化量内訳'!N8</f>
        <v>299</v>
      </c>
      <c r="Y8" s="193">
        <f>'資源化量内訳'!O8</f>
        <v>115</v>
      </c>
      <c r="Z8" s="193">
        <f>'資源化量内訳'!P8</f>
        <v>19</v>
      </c>
      <c r="AA8" s="193">
        <f>'資源化量内訳'!Q8</f>
        <v>12</v>
      </c>
      <c r="AB8" s="193">
        <f>'資源化量内訳'!R8</f>
        <v>0</v>
      </c>
      <c r="AC8" s="193">
        <f>'資源化量内訳'!S8</f>
        <v>0</v>
      </c>
      <c r="AD8" s="193">
        <f aca="true" t="shared" si="4" ref="AD8:AD71">N8+O8+P8+V8</f>
        <v>137508</v>
      </c>
      <c r="AE8" s="194">
        <f aca="true" t="shared" si="5" ref="AE8:AE71">(N8+P8+V8)/AD8*100</f>
        <v>74.91491404136487</v>
      </c>
      <c r="AF8" s="193">
        <f>'資源化量内訳'!AB8</f>
        <v>0</v>
      </c>
      <c r="AG8" s="193">
        <f>'資源化量内訳'!AJ8</f>
        <v>596</v>
      </c>
      <c r="AH8" s="193">
        <f>'資源化量内訳'!AR8</f>
        <v>8862</v>
      </c>
      <c r="AI8" s="193">
        <f>'資源化量内訳'!AZ8</f>
        <v>0</v>
      </c>
      <c r="AJ8" s="193">
        <f>'資源化量内訳'!BH8</f>
        <v>0</v>
      </c>
      <c r="AK8" s="193" t="s">
        <v>640</v>
      </c>
      <c r="AL8" s="193">
        <f aca="true" t="shared" si="6" ref="AL8:AL71">SUM(AF8:AJ8)</f>
        <v>9458</v>
      </c>
      <c r="AM8" s="194">
        <f aca="true" t="shared" si="7" ref="AM8:AM71">(V8+AL8+M8)/(M8+AD8)*100</f>
        <v>13.239227643659776</v>
      </c>
      <c r="AN8" s="193">
        <f>'ごみ処理量内訳'!AC8</f>
        <v>34494</v>
      </c>
      <c r="AO8" s="193">
        <f>'ごみ処理量内訳'!AD8</f>
        <v>11924</v>
      </c>
      <c r="AP8" s="193">
        <f>'ごみ処理量内訳'!AE8</f>
        <v>1624</v>
      </c>
      <c r="AQ8" s="193">
        <f aca="true" t="shared" si="8" ref="AQ8:AQ71">SUM(AN8:AP8)</f>
        <v>48042</v>
      </c>
    </row>
    <row r="9" spans="1:43" ht="13.5">
      <c r="A9" s="182" t="s">
        <v>129</v>
      </c>
      <c r="B9" s="182" t="s">
        <v>134</v>
      </c>
      <c r="C9" s="184" t="s">
        <v>135</v>
      </c>
      <c r="D9" s="193">
        <v>145493</v>
      </c>
      <c r="E9" s="193">
        <v>145493</v>
      </c>
      <c r="F9" s="193">
        <f>'ごみ搬入量内訳'!H9</f>
        <v>63811</v>
      </c>
      <c r="G9" s="193">
        <f>'ごみ搬入量内訳'!AG9</f>
        <v>0</v>
      </c>
      <c r="H9" s="193">
        <f>'ごみ搬入量内訳'!AH9</f>
        <v>0</v>
      </c>
      <c r="I9" s="193">
        <f t="shared" si="1"/>
        <v>63811</v>
      </c>
      <c r="J9" s="193">
        <f t="shared" si="0"/>
        <v>1201.6018470596287</v>
      </c>
      <c r="K9" s="193">
        <f>('ごみ搬入量内訳'!E9+'ごみ搬入量内訳'!AH9)/'ごみ処理概要'!D9/365*1000000</f>
        <v>821.8067074544565</v>
      </c>
      <c r="L9" s="193">
        <f>'ごみ搬入量内訳'!F9/'ごみ処理概要'!D9/365*1000000</f>
        <v>379.7951396051724</v>
      </c>
      <c r="M9" s="193">
        <f>'資源化量内訳'!BP9</f>
        <v>3783</v>
      </c>
      <c r="N9" s="193">
        <f>'ごみ処理量内訳'!E9</f>
        <v>0</v>
      </c>
      <c r="O9" s="193">
        <f>'ごみ処理量内訳'!L9</f>
        <v>62991</v>
      </c>
      <c r="P9" s="193">
        <f t="shared" si="2"/>
        <v>820</v>
      </c>
      <c r="Q9" s="193">
        <f>'ごみ処理量内訳'!G9</f>
        <v>0</v>
      </c>
      <c r="R9" s="193">
        <f>'ごみ処理量内訳'!H9</f>
        <v>820</v>
      </c>
      <c r="S9" s="193">
        <f>'ごみ処理量内訳'!I9</f>
        <v>0</v>
      </c>
      <c r="T9" s="193">
        <f>'ごみ処理量内訳'!J9</f>
        <v>0</v>
      </c>
      <c r="U9" s="193">
        <f>'ごみ処理量内訳'!K9</f>
        <v>0</v>
      </c>
      <c r="V9" s="193">
        <f t="shared" si="3"/>
        <v>0</v>
      </c>
      <c r="W9" s="193">
        <f>'資源化量内訳'!M9</f>
        <v>0</v>
      </c>
      <c r="X9" s="193">
        <f>'資源化量内訳'!N9</f>
        <v>0</v>
      </c>
      <c r="Y9" s="193">
        <f>'資源化量内訳'!O9</f>
        <v>0</v>
      </c>
      <c r="Z9" s="193">
        <f>'資源化量内訳'!P9</f>
        <v>0</v>
      </c>
      <c r="AA9" s="193">
        <f>'資源化量内訳'!Q9</f>
        <v>0</v>
      </c>
      <c r="AB9" s="193">
        <f>'資源化量内訳'!R9</f>
        <v>0</v>
      </c>
      <c r="AC9" s="193">
        <f>'資源化量内訳'!S9</f>
        <v>0</v>
      </c>
      <c r="AD9" s="193">
        <f t="shared" si="4"/>
        <v>63811</v>
      </c>
      <c r="AE9" s="194">
        <f t="shared" si="5"/>
        <v>1.2850448982150413</v>
      </c>
      <c r="AF9" s="193">
        <f>'資源化量内訳'!AB9</f>
        <v>0</v>
      </c>
      <c r="AG9" s="193">
        <f>'資源化量内訳'!AJ9</f>
        <v>0</v>
      </c>
      <c r="AH9" s="193">
        <f>'資源化量内訳'!AR9</f>
        <v>784</v>
      </c>
      <c r="AI9" s="193">
        <f>'資源化量内訳'!AZ9</f>
        <v>0</v>
      </c>
      <c r="AJ9" s="193">
        <f>'資源化量内訳'!BH9</f>
        <v>0</v>
      </c>
      <c r="AK9" s="193" t="s">
        <v>640</v>
      </c>
      <c r="AL9" s="193">
        <f t="shared" si="6"/>
        <v>784</v>
      </c>
      <c r="AM9" s="194">
        <f t="shared" si="7"/>
        <v>6.756516850608042</v>
      </c>
      <c r="AN9" s="193">
        <f>'ごみ処理量内訳'!AC9</f>
        <v>62991</v>
      </c>
      <c r="AO9" s="193">
        <f>'ごみ処理量内訳'!AD9</f>
        <v>0</v>
      </c>
      <c r="AP9" s="193">
        <f>'ごみ処理量内訳'!AE9</f>
        <v>36</v>
      </c>
      <c r="AQ9" s="193">
        <f t="shared" si="8"/>
        <v>63027</v>
      </c>
    </row>
    <row r="10" spans="1:43" ht="13.5">
      <c r="A10" s="182" t="s">
        <v>129</v>
      </c>
      <c r="B10" s="182" t="s">
        <v>136</v>
      </c>
      <c r="C10" s="184" t="s">
        <v>137</v>
      </c>
      <c r="D10" s="193">
        <v>361488</v>
      </c>
      <c r="E10" s="193">
        <v>361488</v>
      </c>
      <c r="F10" s="193">
        <f>'ごみ搬入量内訳'!H10</f>
        <v>137575</v>
      </c>
      <c r="G10" s="193">
        <f>'ごみ搬入量内訳'!AG10</f>
        <v>8128</v>
      </c>
      <c r="H10" s="193">
        <f>'ごみ搬入量内訳'!AH10</f>
        <v>0</v>
      </c>
      <c r="I10" s="193">
        <f t="shared" si="1"/>
        <v>145703</v>
      </c>
      <c r="J10" s="193">
        <f t="shared" si="0"/>
        <v>1104.2864531322284</v>
      </c>
      <c r="K10" s="193">
        <f>('ごみ搬入量内訳'!E10+'ごみ搬入量内訳'!AH10)/'ごみ処理概要'!D10/365*1000000</f>
        <v>726.040130019663</v>
      </c>
      <c r="L10" s="193">
        <f>'ごみ搬入量内訳'!F10/'ごみ処理概要'!D10/365*1000000</f>
        <v>378.2463231125655</v>
      </c>
      <c r="M10" s="193">
        <f>'資源化量内訳'!BP10</f>
        <v>8940</v>
      </c>
      <c r="N10" s="193">
        <f>'ごみ処理量内訳'!E10</f>
        <v>68298</v>
      </c>
      <c r="O10" s="193">
        <f>'ごみ処理量内訳'!L10</f>
        <v>70385</v>
      </c>
      <c r="P10" s="193">
        <f t="shared" si="2"/>
        <v>6240</v>
      </c>
      <c r="Q10" s="193">
        <f>'ごみ処理量内訳'!G10</f>
        <v>0</v>
      </c>
      <c r="R10" s="193">
        <f>'ごみ処理量内訳'!H10</f>
        <v>6240</v>
      </c>
      <c r="S10" s="193">
        <f>'ごみ処理量内訳'!I10</f>
        <v>0</v>
      </c>
      <c r="T10" s="193">
        <f>'ごみ処理量内訳'!J10</f>
        <v>0</v>
      </c>
      <c r="U10" s="193">
        <f>'ごみ処理量内訳'!K10</f>
        <v>0</v>
      </c>
      <c r="V10" s="193">
        <f t="shared" si="3"/>
        <v>780</v>
      </c>
      <c r="W10" s="193">
        <f>'資源化量内訳'!M10</f>
        <v>697</v>
      </c>
      <c r="X10" s="193">
        <f>'資源化量内訳'!N10</f>
        <v>0</v>
      </c>
      <c r="Y10" s="193">
        <f>'資源化量内訳'!O10</f>
        <v>0</v>
      </c>
      <c r="Z10" s="193">
        <f>'資源化量内訳'!P10</f>
        <v>0</v>
      </c>
      <c r="AA10" s="193">
        <f>'資源化量内訳'!Q10</f>
        <v>0</v>
      </c>
      <c r="AB10" s="193">
        <f>'資源化量内訳'!R10</f>
        <v>0</v>
      </c>
      <c r="AC10" s="193">
        <f>'資源化量内訳'!S10</f>
        <v>83</v>
      </c>
      <c r="AD10" s="193">
        <f t="shared" si="4"/>
        <v>145703</v>
      </c>
      <c r="AE10" s="194">
        <f t="shared" si="5"/>
        <v>51.69282718955684</v>
      </c>
      <c r="AF10" s="193">
        <f>'資源化量内訳'!AB10</f>
        <v>0</v>
      </c>
      <c r="AG10" s="193">
        <f>'資源化量内訳'!AJ10</f>
        <v>0</v>
      </c>
      <c r="AH10" s="193">
        <f>'資源化量内訳'!AR10</f>
        <v>5096</v>
      </c>
      <c r="AI10" s="193">
        <f>'資源化量内訳'!AZ10</f>
        <v>0</v>
      </c>
      <c r="AJ10" s="193">
        <f>'資源化量内訳'!BH10</f>
        <v>0</v>
      </c>
      <c r="AK10" s="193" t="s">
        <v>640</v>
      </c>
      <c r="AL10" s="193">
        <f t="shared" si="6"/>
        <v>5096</v>
      </c>
      <c r="AM10" s="194">
        <f t="shared" si="7"/>
        <v>9.580776368797812</v>
      </c>
      <c r="AN10" s="193">
        <f>'ごみ処理量内訳'!AC10</f>
        <v>70385</v>
      </c>
      <c r="AO10" s="193">
        <f>'ごみ処理量内訳'!AD10</f>
        <v>8295</v>
      </c>
      <c r="AP10" s="193">
        <f>'ごみ処理量内訳'!AE10</f>
        <v>1144</v>
      </c>
      <c r="AQ10" s="193">
        <f t="shared" si="8"/>
        <v>79824</v>
      </c>
    </row>
    <row r="11" spans="1:43" ht="13.5">
      <c r="A11" s="182" t="s">
        <v>129</v>
      </c>
      <c r="B11" s="182" t="s">
        <v>138</v>
      </c>
      <c r="C11" s="184" t="s">
        <v>139</v>
      </c>
      <c r="D11" s="193">
        <v>100431</v>
      </c>
      <c r="E11" s="193">
        <v>100431</v>
      </c>
      <c r="F11" s="193">
        <f>'ごみ搬入量内訳'!H11</f>
        <v>37218</v>
      </c>
      <c r="G11" s="193">
        <f>'ごみ搬入量内訳'!AG11</f>
        <v>3339</v>
      </c>
      <c r="H11" s="193">
        <f>'ごみ搬入量内訳'!AH11</f>
        <v>0</v>
      </c>
      <c r="I11" s="193">
        <f t="shared" si="1"/>
        <v>40557</v>
      </c>
      <c r="J11" s="193">
        <f t="shared" si="0"/>
        <v>1106.3821777454243</v>
      </c>
      <c r="K11" s="193">
        <f>('ごみ搬入量内訳'!E11+'ごみ搬入量内訳'!AH11)/'ごみ処理概要'!D11/365*1000000</f>
        <v>570.3636504746734</v>
      </c>
      <c r="L11" s="193">
        <f>'ごみ搬入量内訳'!F11/'ごみ処理概要'!D11/365*1000000</f>
        <v>536.0185272707507</v>
      </c>
      <c r="M11" s="193">
        <f>'資源化量内訳'!BP11</f>
        <v>4030</v>
      </c>
      <c r="N11" s="193">
        <f>'ごみ処理量内訳'!E11</f>
        <v>33633</v>
      </c>
      <c r="O11" s="193">
        <f>'ごみ処理量内訳'!L11</f>
        <v>469</v>
      </c>
      <c r="P11" s="193">
        <f t="shared" si="2"/>
        <v>6452</v>
      </c>
      <c r="Q11" s="193">
        <f>'ごみ処理量内訳'!G11</f>
        <v>5115</v>
      </c>
      <c r="R11" s="193">
        <f>'ごみ処理量内訳'!H11</f>
        <v>1337</v>
      </c>
      <c r="S11" s="193">
        <f>'ごみ処理量内訳'!I11</f>
        <v>0</v>
      </c>
      <c r="T11" s="193">
        <f>'ごみ処理量内訳'!J11</f>
        <v>0</v>
      </c>
      <c r="U11" s="193">
        <f>'ごみ処理量内訳'!K11</f>
        <v>0</v>
      </c>
      <c r="V11" s="193">
        <f t="shared" si="3"/>
        <v>3</v>
      </c>
      <c r="W11" s="193">
        <f>'資源化量内訳'!M11</f>
        <v>2</v>
      </c>
      <c r="X11" s="193">
        <f>'資源化量内訳'!N11</f>
        <v>0</v>
      </c>
      <c r="Y11" s="193">
        <f>'資源化量内訳'!O11</f>
        <v>0</v>
      </c>
      <c r="Z11" s="193">
        <f>'資源化量内訳'!P11</f>
        <v>0</v>
      </c>
      <c r="AA11" s="193">
        <f>'資源化量内訳'!Q11</f>
        <v>0</v>
      </c>
      <c r="AB11" s="193">
        <f>'資源化量内訳'!R11</f>
        <v>0</v>
      </c>
      <c r="AC11" s="193">
        <f>'資源化量内訳'!S11</f>
        <v>1</v>
      </c>
      <c r="AD11" s="193">
        <f t="shared" si="4"/>
        <v>40557</v>
      </c>
      <c r="AE11" s="194">
        <f t="shared" si="5"/>
        <v>98.84360283058412</v>
      </c>
      <c r="AF11" s="193">
        <f>'資源化量内訳'!AB11</f>
        <v>3860</v>
      </c>
      <c r="AG11" s="193">
        <f>'資源化量内訳'!AJ11</f>
        <v>1941</v>
      </c>
      <c r="AH11" s="193">
        <f>'資源化量内訳'!AR11</f>
        <v>1337</v>
      </c>
      <c r="AI11" s="193">
        <f>'資源化量内訳'!AZ11</f>
        <v>0</v>
      </c>
      <c r="AJ11" s="193">
        <f>'資源化量内訳'!BH11</f>
        <v>0</v>
      </c>
      <c r="AK11" s="193" t="s">
        <v>640</v>
      </c>
      <c r="AL11" s="193">
        <f t="shared" si="6"/>
        <v>7138</v>
      </c>
      <c r="AM11" s="194">
        <f t="shared" si="7"/>
        <v>25.05438805032857</v>
      </c>
      <c r="AN11" s="193">
        <f>'ごみ処理量内訳'!AC11</f>
        <v>469</v>
      </c>
      <c r="AO11" s="193">
        <f>'ごみ処理量内訳'!AD11</f>
        <v>2040</v>
      </c>
      <c r="AP11" s="193">
        <f>'ごみ処理量内訳'!AE11</f>
        <v>174</v>
      </c>
      <c r="AQ11" s="193">
        <f t="shared" si="8"/>
        <v>2683</v>
      </c>
    </row>
    <row r="12" spans="1:43" ht="13.5">
      <c r="A12" s="182" t="s">
        <v>129</v>
      </c>
      <c r="B12" s="182" t="s">
        <v>140</v>
      </c>
      <c r="C12" s="184" t="s">
        <v>141</v>
      </c>
      <c r="D12" s="193">
        <v>185634</v>
      </c>
      <c r="E12" s="193">
        <v>185634</v>
      </c>
      <c r="F12" s="193">
        <f>'ごみ搬入量内訳'!H12</f>
        <v>74487</v>
      </c>
      <c r="G12" s="193">
        <f>'ごみ搬入量内訳'!AG12</f>
        <v>30314</v>
      </c>
      <c r="H12" s="193">
        <f>'ごみ搬入量内訳'!AH12</f>
        <v>0</v>
      </c>
      <c r="I12" s="193">
        <f t="shared" si="1"/>
        <v>104801</v>
      </c>
      <c r="J12" s="193">
        <f t="shared" si="0"/>
        <v>1546.7318885401394</v>
      </c>
      <c r="K12" s="193">
        <f>('ごみ搬入量内訳'!E12+'ごみ搬入量内訳'!AH12)/'ごみ処理概要'!D12/365*1000000</f>
        <v>1142.7553496414582</v>
      </c>
      <c r="L12" s="193">
        <f>'ごみ搬入量内訳'!F12/'ごみ処理概要'!D12/365*1000000</f>
        <v>403.9765388986813</v>
      </c>
      <c r="M12" s="193">
        <f>'資源化量内訳'!BP12</f>
        <v>0</v>
      </c>
      <c r="N12" s="193">
        <f>'ごみ処理量内訳'!E12</f>
        <v>0</v>
      </c>
      <c r="O12" s="193">
        <f>'ごみ処理量内訳'!L12</f>
        <v>78067</v>
      </c>
      <c r="P12" s="193">
        <f t="shared" si="2"/>
        <v>26706</v>
      </c>
      <c r="Q12" s="193">
        <f>'ごみ処理量内訳'!G12</f>
        <v>19020</v>
      </c>
      <c r="R12" s="193">
        <f>'ごみ処理量内訳'!H12</f>
        <v>7686</v>
      </c>
      <c r="S12" s="193">
        <f>'ごみ処理量内訳'!I12</f>
        <v>0</v>
      </c>
      <c r="T12" s="193">
        <f>'ごみ処理量内訳'!J12</f>
        <v>0</v>
      </c>
      <c r="U12" s="193">
        <f>'ごみ処理量内訳'!K12</f>
        <v>0</v>
      </c>
      <c r="V12" s="193">
        <f t="shared" si="3"/>
        <v>0</v>
      </c>
      <c r="W12" s="193">
        <f>'資源化量内訳'!M12</f>
        <v>0</v>
      </c>
      <c r="X12" s="193">
        <f>'資源化量内訳'!N12</f>
        <v>0</v>
      </c>
      <c r="Y12" s="193">
        <f>'資源化量内訳'!O12</f>
        <v>0</v>
      </c>
      <c r="Z12" s="193">
        <f>'資源化量内訳'!P12</f>
        <v>0</v>
      </c>
      <c r="AA12" s="193">
        <f>'資源化量内訳'!Q12</f>
        <v>0</v>
      </c>
      <c r="AB12" s="193">
        <f>'資源化量内訳'!R12</f>
        <v>0</v>
      </c>
      <c r="AC12" s="193">
        <f>'資源化量内訳'!S12</f>
        <v>0</v>
      </c>
      <c r="AD12" s="193">
        <f t="shared" si="4"/>
        <v>104773</v>
      </c>
      <c r="AE12" s="194">
        <f t="shared" si="5"/>
        <v>25.48939135082512</v>
      </c>
      <c r="AF12" s="193">
        <f>'資源化量内訳'!AB12</f>
        <v>0</v>
      </c>
      <c r="AG12" s="193">
        <f>'資源化量内訳'!AJ12</f>
        <v>1562</v>
      </c>
      <c r="AH12" s="193">
        <f>'資源化量内訳'!AR12</f>
        <v>6876</v>
      </c>
      <c r="AI12" s="193">
        <f>'資源化量内訳'!AZ12</f>
        <v>0</v>
      </c>
      <c r="AJ12" s="193">
        <f>'資源化量内訳'!BH12</f>
        <v>0</v>
      </c>
      <c r="AK12" s="193" t="s">
        <v>640</v>
      </c>
      <c r="AL12" s="193">
        <f t="shared" si="6"/>
        <v>8438</v>
      </c>
      <c r="AM12" s="194">
        <f t="shared" si="7"/>
        <v>8.053601595830987</v>
      </c>
      <c r="AN12" s="193">
        <f>'ごみ処理量内訳'!AC12</f>
        <v>78067</v>
      </c>
      <c r="AO12" s="193">
        <f>'ごみ処理量内訳'!AD12</f>
        <v>0</v>
      </c>
      <c r="AP12" s="193">
        <f>'ごみ処理量内訳'!AE12</f>
        <v>18268</v>
      </c>
      <c r="AQ12" s="193">
        <f t="shared" si="8"/>
        <v>96335</v>
      </c>
    </row>
    <row r="13" spans="1:43" ht="13.5">
      <c r="A13" s="182" t="s">
        <v>129</v>
      </c>
      <c r="B13" s="182" t="s">
        <v>142</v>
      </c>
      <c r="C13" s="184" t="s">
        <v>143</v>
      </c>
      <c r="D13" s="193">
        <v>171936</v>
      </c>
      <c r="E13" s="193">
        <v>171936</v>
      </c>
      <c r="F13" s="193">
        <f>'ごみ搬入量内訳'!H13</f>
        <v>69738</v>
      </c>
      <c r="G13" s="193">
        <f>'ごみ搬入量内訳'!AG13</f>
        <v>0</v>
      </c>
      <c r="H13" s="193">
        <f>'ごみ搬入量内訳'!AH13</f>
        <v>0</v>
      </c>
      <c r="I13" s="193">
        <f t="shared" si="1"/>
        <v>69738</v>
      </c>
      <c r="J13" s="193">
        <f t="shared" si="0"/>
        <v>1111.2449614893342</v>
      </c>
      <c r="K13" s="193">
        <f>('ごみ搬入量内訳'!E13+'ごみ搬入量内訳'!AH13)/'ごみ処理概要'!D13/365*1000000</f>
        <v>783.5664879445425</v>
      </c>
      <c r="L13" s="193">
        <f>'ごみ搬入量内訳'!F13/'ごみ処理概要'!D13/365*1000000</f>
        <v>327.6784735447915</v>
      </c>
      <c r="M13" s="193">
        <f>'資源化量内訳'!BP13</f>
        <v>10328</v>
      </c>
      <c r="N13" s="193">
        <f>'ごみ処理量内訳'!E13</f>
        <v>42323</v>
      </c>
      <c r="O13" s="193">
        <f>'ごみ処理量内訳'!L13</f>
        <v>258</v>
      </c>
      <c r="P13" s="193">
        <f t="shared" si="2"/>
        <v>22776</v>
      </c>
      <c r="Q13" s="193">
        <f>'ごみ処理量内訳'!G13</f>
        <v>13893</v>
      </c>
      <c r="R13" s="193">
        <f>'ごみ処理量内訳'!H13</f>
        <v>8883</v>
      </c>
      <c r="S13" s="193">
        <f>'ごみ処理量内訳'!I13</f>
        <v>0</v>
      </c>
      <c r="T13" s="193">
        <f>'ごみ処理量内訳'!J13</f>
        <v>0</v>
      </c>
      <c r="U13" s="193">
        <f>'ごみ処理量内訳'!K13</f>
        <v>0</v>
      </c>
      <c r="V13" s="193">
        <f t="shared" si="3"/>
        <v>4357</v>
      </c>
      <c r="W13" s="193">
        <f>'資源化量内訳'!M13</f>
        <v>3584</v>
      </c>
      <c r="X13" s="193">
        <f>'資源化量内訳'!N13</f>
        <v>621</v>
      </c>
      <c r="Y13" s="193">
        <f>'資源化量内訳'!O13</f>
        <v>56</v>
      </c>
      <c r="Z13" s="193">
        <f>'資源化量内訳'!P13</f>
        <v>0</v>
      </c>
      <c r="AA13" s="193">
        <f>'資源化量内訳'!Q13</f>
        <v>0</v>
      </c>
      <c r="AB13" s="193">
        <f>'資源化量内訳'!R13</f>
        <v>0</v>
      </c>
      <c r="AC13" s="193">
        <f>'資源化量内訳'!S13</f>
        <v>96</v>
      </c>
      <c r="AD13" s="193">
        <f t="shared" si="4"/>
        <v>69714</v>
      </c>
      <c r="AE13" s="194">
        <f t="shared" si="5"/>
        <v>99.6299165160513</v>
      </c>
      <c r="AF13" s="193">
        <f>'資源化量内訳'!AB13</f>
        <v>0</v>
      </c>
      <c r="AG13" s="193">
        <f>'資源化量内訳'!AJ13</f>
        <v>1559</v>
      </c>
      <c r="AH13" s="193">
        <f>'資源化量内訳'!AR13</f>
        <v>4622</v>
      </c>
      <c r="AI13" s="193">
        <f>'資源化量内訳'!AZ13</f>
        <v>0</v>
      </c>
      <c r="AJ13" s="193">
        <f>'資源化量内訳'!BH13</f>
        <v>0</v>
      </c>
      <c r="AK13" s="193" t="s">
        <v>640</v>
      </c>
      <c r="AL13" s="193">
        <f t="shared" si="6"/>
        <v>6181</v>
      </c>
      <c r="AM13" s="194">
        <f t="shared" si="7"/>
        <v>26.068813872716824</v>
      </c>
      <c r="AN13" s="193">
        <f>'ごみ処理量内訳'!AC13</f>
        <v>258</v>
      </c>
      <c r="AO13" s="193">
        <f>'ごみ処理量内訳'!AD13</f>
        <v>8139</v>
      </c>
      <c r="AP13" s="193">
        <f>'ごみ処理量内訳'!AE13</f>
        <v>4493</v>
      </c>
      <c r="AQ13" s="193">
        <f t="shared" si="8"/>
        <v>12890</v>
      </c>
    </row>
    <row r="14" spans="1:43" ht="13.5">
      <c r="A14" s="182" t="s">
        <v>129</v>
      </c>
      <c r="B14" s="182" t="s">
        <v>144</v>
      </c>
      <c r="C14" s="184" t="s">
        <v>145</v>
      </c>
      <c r="D14" s="193">
        <v>110918</v>
      </c>
      <c r="E14" s="193">
        <v>110918</v>
      </c>
      <c r="F14" s="193">
        <f>'ごみ搬入量内訳'!H14</f>
        <v>47338</v>
      </c>
      <c r="G14" s="193">
        <f>'ごみ搬入量内訳'!AG14</f>
        <v>9611</v>
      </c>
      <c r="H14" s="193">
        <f>'ごみ搬入量内訳'!AH14</f>
        <v>0</v>
      </c>
      <c r="I14" s="193">
        <f t="shared" si="1"/>
        <v>56949</v>
      </c>
      <c r="J14" s="193">
        <f t="shared" si="0"/>
        <v>1406.6667045407107</v>
      </c>
      <c r="K14" s="193">
        <f>('ごみ搬入量内訳'!E14+'ごみ搬入量内訳'!AH14)/'ごみ処理概要'!D14/365*1000000</f>
        <v>1041.0257410941858</v>
      </c>
      <c r="L14" s="193">
        <f>'ごみ搬入量内訳'!F14/'ごみ処理概要'!D14/365*1000000</f>
        <v>365.64096344652484</v>
      </c>
      <c r="M14" s="193">
        <f>'資源化量内訳'!BP14</f>
        <v>0</v>
      </c>
      <c r="N14" s="193">
        <f>'ごみ処理量内訳'!E14</f>
        <v>37552</v>
      </c>
      <c r="O14" s="193">
        <f>'ごみ処理量内訳'!L14</f>
        <v>3415</v>
      </c>
      <c r="P14" s="193">
        <f t="shared" si="2"/>
        <v>14181</v>
      </c>
      <c r="Q14" s="193">
        <f>'ごみ処理量内訳'!G14</f>
        <v>7513</v>
      </c>
      <c r="R14" s="193">
        <f>'ごみ処理量内訳'!H14</f>
        <v>6668</v>
      </c>
      <c r="S14" s="193">
        <f>'ごみ処理量内訳'!I14</f>
        <v>0</v>
      </c>
      <c r="T14" s="193">
        <f>'ごみ処理量内訳'!J14</f>
        <v>0</v>
      </c>
      <c r="U14" s="193">
        <f>'ごみ処理量内訳'!K14</f>
        <v>0</v>
      </c>
      <c r="V14" s="193">
        <f t="shared" si="3"/>
        <v>1801</v>
      </c>
      <c r="W14" s="193">
        <f>'資源化量内訳'!M14</f>
        <v>1801</v>
      </c>
      <c r="X14" s="193">
        <f>'資源化量内訳'!N14</f>
        <v>0</v>
      </c>
      <c r="Y14" s="193">
        <f>'資源化量内訳'!O14</f>
        <v>0</v>
      </c>
      <c r="Z14" s="193">
        <f>'資源化量内訳'!P14</f>
        <v>0</v>
      </c>
      <c r="AA14" s="193">
        <f>'資源化量内訳'!Q14</f>
        <v>0</v>
      </c>
      <c r="AB14" s="193">
        <f>'資源化量内訳'!R14</f>
        <v>0</v>
      </c>
      <c r="AC14" s="193">
        <f>'資源化量内訳'!S14</f>
        <v>0</v>
      </c>
      <c r="AD14" s="193">
        <f t="shared" si="4"/>
        <v>56949</v>
      </c>
      <c r="AE14" s="194">
        <f t="shared" si="5"/>
        <v>94.00340655674376</v>
      </c>
      <c r="AF14" s="193">
        <f>'資源化量内訳'!AB14</f>
        <v>213</v>
      </c>
      <c r="AG14" s="193">
        <f>'資源化量内訳'!AJ14</f>
        <v>637</v>
      </c>
      <c r="AH14" s="193">
        <f>'資源化量内訳'!AR14</f>
        <v>6306</v>
      </c>
      <c r="AI14" s="193">
        <f>'資源化量内訳'!AZ14</f>
        <v>0</v>
      </c>
      <c r="AJ14" s="193">
        <f>'資源化量内訳'!BH14</f>
        <v>0</v>
      </c>
      <c r="AK14" s="193" t="s">
        <v>640</v>
      </c>
      <c r="AL14" s="193">
        <f t="shared" si="6"/>
        <v>7156</v>
      </c>
      <c r="AM14" s="194">
        <f t="shared" si="7"/>
        <v>15.728107605050132</v>
      </c>
      <c r="AN14" s="193">
        <f>'ごみ処理量内訳'!AC14</f>
        <v>3415</v>
      </c>
      <c r="AO14" s="193">
        <f>'ごみ処理量内訳'!AD14</f>
        <v>3948</v>
      </c>
      <c r="AP14" s="193">
        <f>'ごみ処理量内訳'!AE14</f>
        <v>5357</v>
      </c>
      <c r="AQ14" s="193">
        <f t="shared" si="8"/>
        <v>12720</v>
      </c>
    </row>
    <row r="15" spans="1:43" ht="13.5">
      <c r="A15" s="182" t="s">
        <v>129</v>
      </c>
      <c r="B15" s="182" t="s">
        <v>146</v>
      </c>
      <c r="C15" s="184" t="s">
        <v>147</v>
      </c>
      <c r="D15" s="193">
        <v>13883</v>
      </c>
      <c r="E15" s="193">
        <v>13883</v>
      </c>
      <c r="F15" s="193">
        <f>'ごみ搬入量内訳'!H15</f>
        <v>6559</v>
      </c>
      <c r="G15" s="193">
        <f>'ごみ搬入量内訳'!AG15</f>
        <v>886</v>
      </c>
      <c r="H15" s="193">
        <f>'ごみ搬入量内訳'!AH15</f>
        <v>0</v>
      </c>
      <c r="I15" s="193">
        <f t="shared" si="1"/>
        <v>7445</v>
      </c>
      <c r="J15" s="193">
        <f t="shared" si="0"/>
        <v>1469.2256914191892</v>
      </c>
      <c r="K15" s="193">
        <f>('ごみ搬入量内訳'!E15+'ごみ搬入量内訳'!AH15)/'ごみ処理概要'!D15/365*1000000</f>
        <v>1118.150808271474</v>
      </c>
      <c r="L15" s="193">
        <f>'ごみ搬入量内訳'!F15/'ごみ処理概要'!D15/365*1000000</f>
        <v>351.07488314771496</v>
      </c>
      <c r="M15" s="193">
        <f>'資源化量内訳'!BP15</f>
        <v>0</v>
      </c>
      <c r="N15" s="193">
        <f>'ごみ処理量内訳'!E15</f>
        <v>0</v>
      </c>
      <c r="O15" s="193">
        <f>'ごみ処理量内訳'!L15</f>
        <v>7202</v>
      </c>
      <c r="P15" s="193">
        <f t="shared" si="2"/>
        <v>0</v>
      </c>
      <c r="Q15" s="193">
        <f>'ごみ処理量内訳'!G15</f>
        <v>0</v>
      </c>
      <c r="R15" s="193">
        <f>'ごみ処理量内訳'!H15</f>
        <v>0</v>
      </c>
      <c r="S15" s="193">
        <f>'ごみ処理量内訳'!I15</f>
        <v>0</v>
      </c>
      <c r="T15" s="193">
        <f>'ごみ処理量内訳'!J15</f>
        <v>0</v>
      </c>
      <c r="U15" s="193">
        <f>'ごみ処理量内訳'!K15</f>
        <v>0</v>
      </c>
      <c r="V15" s="193">
        <f t="shared" si="3"/>
        <v>243</v>
      </c>
      <c r="W15" s="193">
        <f>'資源化量内訳'!M15</f>
        <v>4</v>
      </c>
      <c r="X15" s="193">
        <f>'資源化量内訳'!N15</f>
        <v>76</v>
      </c>
      <c r="Y15" s="193">
        <f>'資源化量内訳'!O15</f>
        <v>117</v>
      </c>
      <c r="Z15" s="193">
        <f>'資源化量内訳'!P15</f>
        <v>46</v>
      </c>
      <c r="AA15" s="193">
        <f>'資源化量内訳'!Q15</f>
        <v>0</v>
      </c>
      <c r="AB15" s="193">
        <f>'資源化量内訳'!R15</f>
        <v>0</v>
      </c>
      <c r="AC15" s="193">
        <f>'資源化量内訳'!S15</f>
        <v>0</v>
      </c>
      <c r="AD15" s="193">
        <f t="shared" si="4"/>
        <v>7445</v>
      </c>
      <c r="AE15" s="194">
        <f t="shared" si="5"/>
        <v>3.263935527199463</v>
      </c>
      <c r="AF15" s="193">
        <f>'資源化量内訳'!AB15</f>
        <v>0</v>
      </c>
      <c r="AG15" s="193">
        <f>'資源化量内訳'!AJ15</f>
        <v>0</v>
      </c>
      <c r="AH15" s="193">
        <f>'資源化量内訳'!AR15</f>
        <v>0</v>
      </c>
      <c r="AI15" s="193">
        <f>'資源化量内訳'!AZ15</f>
        <v>0</v>
      </c>
      <c r="AJ15" s="193">
        <f>'資源化量内訳'!BH15</f>
        <v>0</v>
      </c>
      <c r="AK15" s="193" t="s">
        <v>640</v>
      </c>
      <c r="AL15" s="193">
        <f t="shared" si="6"/>
        <v>0</v>
      </c>
      <c r="AM15" s="194">
        <f t="shared" si="7"/>
        <v>3.263935527199463</v>
      </c>
      <c r="AN15" s="193">
        <f>'ごみ処理量内訳'!AC15</f>
        <v>7202</v>
      </c>
      <c r="AO15" s="193">
        <f>'ごみ処理量内訳'!AD15</f>
        <v>0</v>
      </c>
      <c r="AP15" s="193">
        <f>'ごみ処理量内訳'!AE15</f>
        <v>0</v>
      </c>
      <c r="AQ15" s="193">
        <f t="shared" si="8"/>
        <v>7202</v>
      </c>
    </row>
    <row r="16" spans="1:43" ht="13.5">
      <c r="A16" s="185" t="s">
        <v>129</v>
      </c>
      <c r="B16" s="186" t="s">
        <v>148</v>
      </c>
      <c r="C16" s="187" t="s">
        <v>149</v>
      </c>
      <c r="D16" s="188">
        <v>83483</v>
      </c>
      <c r="E16" s="188">
        <v>83483</v>
      </c>
      <c r="F16" s="193">
        <f>'ごみ搬入量内訳'!H16</f>
        <v>30059</v>
      </c>
      <c r="G16" s="188">
        <f>'ごみ搬入量内訳'!AG16</f>
        <v>14614</v>
      </c>
      <c r="H16" s="188">
        <f>'ごみ搬入量内訳'!AH16</f>
        <v>0</v>
      </c>
      <c r="I16" s="188">
        <f>SUM(F16:H16)</f>
        <v>44673</v>
      </c>
      <c r="J16" s="188">
        <f t="shared" si="0"/>
        <v>1466.0683111761416</v>
      </c>
      <c r="K16" s="188">
        <f>('ごみ搬入量内訳'!E16+'ごみ搬入量内訳'!AH16)/'ごみ処理概要'!D16/365*1000000</f>
        <v>697.2135578747144</v>
      </c>
      <c r="L16" s="188">
        <f>'ごみ搬入量内訳'!F16/'ごみ処理概要'!D16/365*1000000</f>
        <v>768.8547533014267</v>
      </c>
      <c r="M16" s="188">
        <f>'資源化量内訳'!BP16</f>
        <v>2216</v>
      </c>
      <c r="N16" s="188">
        <f>'ごみ処理量内訳'!E16</f>
        <v>2976</v>
      </c>
      <c r="O16" s="188">
        <f>'ごみ処理量内訳'!L16</f>
        <v>14375</v>
      </c>
      <c r="P16" s="188">
        <f>SUM(Q16:U16)</f>
        <v>25112</v>
      </c>
      <c r="Q16" s="188">
        <f>'ごみ処理量内訳'!G16</f>
        <v>0</v>
      </c>
      <c r="R16" s="188">
        <f>'ごみ処理量内訳'!H16</f>
        <v>698</v>
      </c>
      <c r="S16" s="188">
        <f>'ごみ処理量内訳'!I16</f>
        <v>0</v>
      </c>
      <c r="T16" s="188">
        <f>'ごみ処理量内訳'!J16</f>
        <v>0</v>
      </c>
      <c r="U16" s="188">
        <f>'ごみ処理量内訳'!K16</f>
        <v>24414</v>
      </c>
      <c r="V16" s="188">
        <f>SUM(W16:AC16)</f>
        <v>2210</v>
      </c>
      <c r="W16" s="188">
        <f>'資源化量内訳'!M16</f>
        <v>216</v>
      </c>
      <c r="X16" s="188">
        <f>'資源化量内訳'!N16</f>
        <v>654</v>
      </c>
      <c r="Y16" s="188">
        <f>'資源化量内訳'!O16</f>
        <v>0</v>
      </c>
      <c r="Z16" s="188">
        <f>'資源化量内訳'!P16</f>
        <v>0</v>
      </c>
      <c r="AA16" s="188">
        <f>'資源化量内訳'!Q16</f>
        <v>0</v>
      </c>
      <c r="AB16" s="188">
        <f>'資源化量内訳'!R16</f>
        <v>0</v>
      </c>
      <c r="AC16" s="188">
        <f>'資源化量内訳'!S16</f>
        <v>1340</v>
      </c>
      <c r="AD16" s="188">
        <f t="shared" si="4"/>
        <v>44673</v>
      </c>
      <c r="AE16" s="195">
        <f t="shared" si="5"/>
        <v>67.82172677008484</v>
      </c>
      <c r="AF16" s="188">
        <f>'資源化量内訳'!AB16</f>
        <v>0</v>
      </c>
      <c r="AG16" s="188">
        <f>'資源化量内訳'!AJ16</f>
        <v>0</v>
      </c>
      <c r="AH16" s="188">
        <f>'資源化量内訳'!AR16</f>
        <v>698</v>
      </c>
      <c r="AI16" s="188">
        <f>'資源化量内訳'!AZ16</f>
        <v>0</v>
      </c>
      <c r="AJ16" s="188">
        <f>'資源化量内訳'!BH16</f>
        <v>0</v>
      </c>
      <c r="AK16" s="189" t="str">
        <f>"-"</f>
        <v>-</v>
      </c>
      <c r="AL16" s="188">
        <f>SUM(AF16:AJ16)</f>
        <v>698</v>
      </c>
      <c r="AM16" s="195">
        <f t="shared" si="7"/>
        <v>10.927936189724669</v>
      </c>
      <c r="AN16" s="188">
        <f>'ごみ処理量内訳'!AC16</f>
        <v>14375</v>
      </c>
      <c r="AO16" s="188">
        <f>'ごみ処理量内訳'!AD16</f>
        <v>186</v>
      </c>
      <c r="AP16" s="188">
        <f>'ごみ処理量内訳'!AE16</f>
        <v>24414</v>
      </c>
      <c r="AQ16" s="188">
        <f>SUM(AN16:AP16)</f>
        <v>38975</v>
      </c>
    </row>
    <row r="17" spans="1:43" ht="13.5">
      <c r="A17" s="182" t="s">
        <v>129</v>
      </c>
      <c r="B17" s="182" t="s">
        <v>150</v>
      </c>
      <c r="C17" s="184" t="s">
        <v>151</v>
      </c>
      <c r="D17" s="193">
        <v>41480</v>
      </c>
      <c r="E17" s="193">
        <v>41480</v>
      </c>
      <c r="F17" s="193">
        <f>'ごみ搬入量内訳'!H17</f>
        <v>17664</v>
      </c>
      <c r="G17" s="193">
        <f>'ごみ搬入量内訳'!AG17</f>
        <v>2309</v>
      </c>
      <c r="H17" s="193">
        <f>'ごみ搬入量内訳'!AH17</f>
        <v>0</v>
      </c>
      <c r="I17" s="193">
        <f t="shared" si="1"/>
        <v>19973</v>
      </c>
      <c r="J17" s="193">
        <f t="shared" si="0"/>
        <v>1319.2031809355228</v>
      </c>
      <c r="K17" s="193">
        <f>('ごみ搬入量内訳'!E17+'ごみ搬入量内訳'!AH17)/'ごみ処理概要'!D17/365*1000000</f>
        <v>779.7122891375279</v>
      </c>
      <c r="L17" s="193">
        <f>'ごみ搬入量内訳'!F17/'ごみ処理概要'!D17/365*1000000</f>
        <v>539.4908917979947</v>
      </c>
      <c r="M17" s="193">
        <f>'資源化量内訳'!BP17</f>
        <v>491</v>
      </c>
      <c r="N17" s="193">
        <f>'ごみ処理量内訳'!E17</f>
        <v>0</v>
      </c>
      <c r="O17" s="193">
        <f>'ごみ処理量内訳'!L17</f>
        <v>848</v>
      </c>
      <c r="P17" s="193">
        <f t="shared" si="2"/>
        <v>17465</v>
      </c>
      <c r="Q17" s="193">
        <f>'ごみ処理量内訳'!G17</f>
        <v>15033</v>
      </c>
      <c r="R17" s="193">
        <f>'ごみ処理量内訳'!H17</f>
        <v>2432</v>
      </c>
      <c r="S17" s="193">
        <f>'ごみ処理量内訳'!I17</f>
        <v>0</v>
      </c>
      <c r="T17" s="193">
        <f>'ごみ処理量内訳'!J17</f>
        <v>0</v>
      </c>
      <c r="U17" s="193">
        <f>'ごみ処理量内訳'!K17</f>
        <v>0</v>
      </c>
      <c r="V17" s="193">
        <f t="shared" si="3"/>
        <v>1660</v>
      </c>
      <c r="W17" s="193">
        <f>'資源化量内訳'!M17</f>
        <v>1197</v>
      </c>
      <c r="X17" s="193">
        <f>'資源化量内訳'!N17</f>
        <v>463</v>
      </c>
      <c r="Y17" s="193">
        <f>'資源化量内訳'!O17</f>
        <v>0</v>
      </c>
      <c r="Z17" s="193">
        <f>'資源化量内訳'!P17</f>
        <v>0</v>
      </c>
      <c r="AA17" s="193">
        <f>'資源化量内訳'!Q17</f>
        <v>0</v>
      </c>
      <c r="AB17" s="193">
        <f>'資源化量内訳'!R17</f>
        <v>0</v>
      </c>
      <c r="AC17" s="193">
        <f>'資源化量内訳'!S17</f>
        <v>0</v>
      </c>
      <c r="AD17" s="193">
        <f t="shared" si="4"/>
        <v>19973</v>
      </c>
      <c r="AE17" s="194">
        <f t="shared" si="5"/>
        <v>95.75426826215391</v>
      </c>
      <c r="AF17" s="193">
        <f>'資源化量内訳'!AB17</f>
        <v>0</v>
      </c>
      <c r="AG17" s="193">
        <f>'資源化量内訳'!AJ17</f>
        <v>73</v>
      </c>
      <c r="AH17" s="193">
        <f>'資源化量内訳'!AR17</f>
        <v>2431</v>
      </c>
      <c r="AI17" s="193">
        <f>'資源化量内訳'!AZ17</f>
        <v>0</v>
      </c>
      <c r="AJ17" s="193">
        <f>'資源化量内訳'!BH17</f>
        <v>0</v>
      </c>
      <c r="AK17" s="193" t="s">
        <v>640</v>
      </c>
      <c r="AL17" s="193">
        <f t="shared" si="6"/>
        <v>2504</v>
      </c>
      <c r="AM17" s="194">
        <f t="shared" si="7"/>
        <v>22.747263487099296</v>
      </c>
      <c r="AN17" s="193">
        <f>'ごみ処理量内訳'!AC17</f>
        <v>848</v>
      </c>
      <c r="AO17" s="193">
        <f>'ごみ処理量内訳'!AD17</f>
        <v>0</v>
      </c>
      <c r="AP17" s="193">
        <f>'ごみ処理量内訳'!AE17</f>
        <v>14957</v>
      </c>
      <c r="AQ17" s="193">
        <f t="shared" si="8"/>
        <v>15805</v>
      </c>
    </row>
    <row r="18" spans="1:43" ht="13.5">
      <c r="A18" s="182" t="s">
        <v>129</v>
      </c>
      <c r="B18" s="182" t="s">
        <v>152</v>
      </c>
      <c r="C18" s="184" t="s">
        <v>153</v>
      </c>
      <c r="D18" s="193">
        <v>27660</v>
      </c>
      <c r="E18" s="193">
        <v>27660</v>
      </c>
      <c r="F18" s="193">
        <f>'ごみ搬入量内訳'!H18</f>
        <v>8591</v>
      </c>
      <c r="G18" s="193">
        <f>'ごみ搬入量内訳'!AG18</f>
        <v>1187</v>
      </c>
      <c r="H18" s="193">
        <f>'ごみ搬入量内訳'!AH18</f>
        <v>0</v>
      </c>
      <c r="I18" s="193">
        <f t="shared" si="1"/>
        <v>9778</v>
      </c>
      <c r="J18" s="193">
        <f t="shared" si="0"/>
        <v>968.511970205727</v>
      </c>
      <c r="K18" s="193">
        <f>('ごみ搬入量内訳'!E18+'ごみ搬入量内訳'!AH18)/'ごみ処理概要'!D18/365*1000000</f>
        <v>636.7931536564348</v>
      </c>
      <c r="L18" s="193">
        <f>'ごみ搬入量内訳'!F18/'ごみ処理概要'!D18/365*1000000</f>
        <v>331.7188165492923</v>
      </c>
      <c r="M18" s="193">
        <f>'資源化量内訳'!BP18</f>
        <v>0</v>
      </c>
      <c r="N18" s="193">
        <f>'ごみ処理量内訳'!E18</f>
        <v>0</v>
      </c>
      <c r="O18" s="193">
        <f>'ごみ処理量内訳'!L18</f>
        <v>2457</v>
      </c>
      <c r="P18" s="193">
        <f t="shared" si="2"/>
        <v>7255</v>
      </c>
      <c r="Q18" s="193">
        <f>'ごみ処理量内訳'!G18</f>
        <v>580</v>
      </c>
      <c r="R18" s="193">
        <f>'ごみ処理量内訳'!H18</f>
        <v>1769</v>
      </c>
      <c r="S18" s="193">
        <f>'ごみ処理量内訳'!I18</f>
        <v>2834</v>
      </c>
      <c r="T18" s="193">
        <f>'ごみ処理量内訳'!J18</f>
        <v>2072</v>
      </c>
      <c r="U18" s="193">
        <f>'ごみ処理量内訳'!K18</f>
        <v>0</v>
      </c>
      <c r="V18" s="193">
        <f t="shared" si="3"/>
        <v>50</v>
      </c>
      <c r="W18" s="193">
        <f>'資源化量内訳'!M18</f>
        <v>0</v>
      </c>
      <c r="X18" s="193">
        <f>'資源化量内訳'!N18</f>
        <v>0</v>
      </c>
      <c r="Y18" s="193">
        <f>'資源化量内訳'!O18</f>
        <v>50</v>
      </c>
      <c r="Z18" s="193">
        <f>'資源化量内訳'!P18</f>
        <v>0</v>
      </c>
      <c r="AA18" s="193">
        <f>'資源化量内訳'!Q18</f>
        <v>0</v>
      </c>
      <c r="AB18" s="193">
        <f>'資源化量内訳'!R18</f>
        <v>0</v>
      </c>
      <c r="AC18" s="193">
        <f>'資源化量内訳'!S18</f>
        <v>0</v>
      </c>
      <c r="AD18" s="193">
        <f t="shared" si="4"/>
        <v>9762</v>
      </c>
      <c r="AE18" s="194">
        <f t="shared" si="5"/>
        <v>74.83097725875845</v>
      </c>
      <c r="AF18" s="193">
        <f>'資源化量内訳'!AB18</f>
        <v>0</v>
      </c>
      <c r="AG18" s="193">
        <f>'資源化量内訳'!AJ18</f>
        <v>19</v>
      </c>
      <c r="AH18" s="193">
        <f>'資源化量内訳'!AR18</f>
        <v>1387</v>
      </c>
      <c r="AI18" s="193">
        <f>'資源化量内訳'!AZ18</f>
        <v>600</v>
      </c>
      <c r="AJ18" s="193">
        <f>'資源化量内訳'!BH18</f>
        <v>1982</v>
      </c>
      <c r="AK18" s="193" t="s">
        <v>640</v>
      </c>
      <c r="AL18" s="193">
        <f t="shared" si="6"/>
        <v>3988</v>
      </c>
      <c r="AM18" s="194">
        <f t="shared" si="7"/>
        <v>41.36447449293178</v>
      </c>
      <c r="AN18" s="193">
        <f>'ごみ処理量内訳'!AC18</f>
        <v>2457</v>
      </c>
      <c r="AO18" s="193">
        <f>'ごみ処理量内訳'!AD18</f>
        <v>0</v>
      </c>
      <c r="AP18" s="193">
        <f>'ごみ処理量内訳'!AE18</f>
        <v>1250</v>
      </c>
      <c r="AQ18" s="193">
        <f t="shared" si="8"/>
        <v>3707</v>
      </c>
    </row>
    <row r="19" spans="1:43" ht="13.5">
      <c r="A19" s="182" t="s">
        <v>129</v>
      </c>
      <c r="B19" s="182" t="s">
        <v>154</v>
      </c>
      <c r="C19" s="184" t="s">
        <v>432</v>
      </c>
      <c r="D19" s="193">
        <v>172928</v>
      </c>
      <c r="E19" s="193">
        <v>172928</v>
      </c>
      <c r="F19" s="193">
        <f>'ごみ搬入量内訳'!H19</f>
        <v>84326</v>
      </c>
      <c r="G19" s="193">
        <f>'ごみ搬入量内訳'!AG19</f>
        <v>5391</v>
      </c>
      <c r="H19" s="193">
        <f>'ごみ搬入量内訳'!AH19</f>
        <v>0</v>
      </c>
      <c r="I19" s="193">
        <f t="shared" si="1"/>
        <v>89717</v>
      </c>
      <c r="J19" s="193">
        <f t="shared" si="0"/>
        <v>1421.400814211695</v>
      </c>
      <c r="K19" s="193">
        <f>('ごみ搬入量内訳'!E19+'ごみ搬入量内訳'!AH19)/'ごみ処理概要'!D19/365*1000000</f>
        <v>764.2423673990854</v>
      </c>
      <c r="L19" s="193">
        <f>'ごみ搬入量内訳'!F19/'ごみ処理概要'!D19/365*1000000</f>
        <v>657.1584468126097</v>
      </c>
      <c r="M19" s="193">
        <f>'資源化量内訳'!BP19</f>
        <v>4540</v>
      </c>
      <c r="N19" s="193">
        <f>'ごみ処理量内訳'!E19</f>
        <v>71896</v>
      </c>
      <c r="O19" s="193">
        <f>'ごみ処理量内訳'!L19</f>
        <v>7678</v>
      </c>
      <c r="P19" s="193">
        <f t="shared" si="2"/>
        <v>10142</v>
      </c>
      <c r="Q19" s="193">
        <f>'ごみ処理量内訳'!G19</f>
        <v>7876</v>
      </c>
      <c r="R19" s="193">
        <f>'ごみ処理量内訳'!H19</f>
        <v>2266</v>
      </c>
      <c r="S19" s="193">
        <f>'ごみ処理量内訳'!I19</f>
        <v>0</v>
      </c>
      <c r="T19" s="193">
        <f>'ごみ処理量内訳'!J19</f>
        <v>0</v>
      </c>
      <c r="U19" s="193">
        <f>'ごみ処理量内訳'!K19</f>
        <v>0</v>
      </c>
      <c r="V19" s="193">
        <f t="shared" si="3"/>
        <v>0</v>
      </c>
      <c r="W19" s="193">
        <f>'資源化量内訳'!M19</f>
        <v>0</v>
      </c>
      <c r="X19" s="193">
        <f>'資源化量内訳'!N19</f>
        <v>0</v>
      </c>
      <c r="Y19" s="193">
        <f>'資源化量内訳'!O19</f>
        <v>0</v>
      </c>
      <c r="Z19" s="193">
        <f>'資源化量内訳'!P19</f>
        <v>0</v>
      </c>
      <c r="AA19" s="193">
        <f>'資源化量内訳'!Q19</f>
        <v>0</v>
      </c>
      <c r="AB19" s="193">
        <f>'資源化量内訳'!R19</f>
        <v>0</v>
      </c>
      <c r="AC19" s="193">
        <f>'資源化量内訳'!S19</f>
        <v>0</v>
      </c>
      <c r="AD19" s="193">
        <f t="shared" si="4"/>
        <v>89716</v>
      </c>
      <c r="AE19" s="194">
        <f t="shared" si="5"/>
        <v>91.44188327611575</v>
      </c>
      <c r="AF19" s="193">
        <f>'資源化量内訳'!AB19</f>
        <v>0</v>
      </c>
      <c r="AG19" s="193">
        <f>'資源化量内訳'!AJ19</f>
        <v>1617</v>
      </c>
      <c r="AH19" s="193">
        <f>'資源化量内訳'!AR19</f>
        <v>1307</v>
      </c>
      <c r="AI19" s="193">
        <f>'資源化量内訳'!AZ19</f>
        <v>0</v>
      </c>
      <c r="AJ19" s="193">
        <f>'資源化量内訳'!BH19</f>
        <v>0</v>
      </c>
      <c r="AK19" s="193" t="s">
        <v>640</v>
      </c>
      <c r="AL19" s="193">
        <f t="shared" si="6"/>
        <v>2924</v>
      </c>
      <c r="AM19" s="194">
        <f t="shared" si="7"/>
        <v>7.918859276863012</v>
      </c>
      <c r="AN19" s="193">
        <f>'ごみ処理量内訳'!AC19</f>
        <v>7678</v>
      </c>
      <c r="AO19" s="193">
        <f>'ごみ処理量内訳'!AD19</f>
        <v>11250</v>
      </c>
      <c r="AP19" s="193">
        <f>'ごみ処理量内訳'!AE19</f>
        <v>2836</v>
      </c>
      <c r="AQ19" s="193">
        <f t="shared" si="8"/>
        <v>21764</v>
      </c>
    </row>
    <row r="20" spans="1:43" ht="13.5">
      <c r="A20" s="182" t="s">
        <v>129</v>
      </c>
      <c r="B20" s="182" t="s">
        <v>433</v>
      </c>
      <c r="C20" s="184" t="s">
        <v>434</v>
      </c>
      <c r="D20" s="193">
        <v>42378</v>
      </c>
      <c r="E20" s="193">
        <v>42378</v>
      </c>
      <c r="F20" s="193">
        <f>'ごみ搬入量内訳'!H20</f>
        <v>19112</v>
      </c>
      <c r="G20" s="193">
        <f>'ごみ搬入量内訳'!AG20</f>
        <v>6160</v>
      </c>
      <c r="H20" s="193">
        <f>'ごみ搬入量内訳'!AH20</f>
        <v>0</v>
      </c>
      <c r="I20" s="193">
        <f t="shared" si="1"/>
        <v>25272</v>
      </c>
      <c r="J20" s="193">
        <f t="shared" si="0"/>
        <v>1633.8278390764915</v>
      </c>
      <c r="K20" s="193">
        <f>('ごみ搬入量内訳'!E20+'ごみ搬入量内訳'!AH20)/'ごみ処理概要'!D20/365*1000000</f>
        <v>981.6414177167397</v>
      </c>
      <c r="L20" s="193">
        <f>'ごみ搬入量内訳'!F20/'ごみ処理概要'!D20/365*1000000</f>
        <v>652.1864213597518</v>
      </c>
      <c r="M20" s="193">
        <f>'資源化量内訳'!BP20</f>
        <v>0</v>
      </c>
      <c r="N20" s="193">
        <f>'ごみ処理量内訳'!E20</f>
        <v>0</v>
      </c>
      <c r="O20" s="193">
        <f>'ごみ処理量内訳'!L20</f>
        <v>22489</v>
      </c>
      <c r="P20" s="193">
        <f t="shared" si="2"/>
        <v>2783</v>
      </c>
      <c r="Q20" s="193">
        <f>'ごみ処理量内訳'!G20</f>
        <v>0</v>
      </c>
      <c r="R20" s="193">
        <f>'ごみ処理量内訳'!H20</f>
        <v>2783</v>
      </c>
      <c r="S20" s="193">
        <f>'ごみ処理量内訳'!I20</f>
        <v>0</v>
      </c>
      <c r="T20" s="193">
        <f>'ごみ処理量内訳'!J20</f>
        <v>0</v>
      </c>
      <c r="U20" s="193">
        <f>'ごみ処理量内訳'!K20</f>
        <v>0</v>
      </c>
      <c r="V20" s="193">
        <f t="shared" si="3"/>
        <v>0</v>
      </c>
      <c r="W20" s="193">
        <f>'資源化量内訳'!M20</f>
        <v>0</v>
      </c>
      <c r="X20" s="193">
        <f>'資源化量内訳'!N20</f>
        <v>0</v>
      </c>
      <c r="Y20" s="193">
        <f>'資源化量内訳'!O20</f>
        <v>0</v>
      </c>
      <c r="Z20" s="193">
        <f>'資源化量内訳'!P20</f>
        <v>0</v>
      </c>
      <c r="AA20" s="193">
        <f>'資源化量内訳'!Q20</f>
        <v>0</v>
      </c>
      <c r="AB20" s="193">
        <f>'資源化量内訳'!R20</f>
        <v>0</v>
      </c>
      <c r="AC20" s="193">
        <f>'資源化量内訳'!S20</f>
        <v>0</v>
      </c>
      <c r="AD20" s="193">
        <f t="shared" si="4"/>
        <v>25272</v>
      </c>
      <c r="AE20" s="194">
        <f t="shared" si="5"/>
        <v>11.01218740107629</v>
      </c>
      <c r="AF20" s="193">
        <f>'資源化量内訳'!AB20</f>
        <v>0</v>
      </c>
      <c r="AG20" s="193">
        <f>'資源化量内訳'!AJ20</f>
        <v>0</v>
      </c>
      <c r="AH20" s="193">
        <f>'資源化量内訳'!AR20</f>
        <v>2783</v>
      </c>
      <c r="AI20" s="193">
        <f>'資源化量内訳'!AZ20</f>
        <v>0</v>
      </c>
      <c r="AJ20" s="193">
        <f>'資源化量内訳'!BH20</f>
        <v>0</v>
      </c>
      <c r="AK20" s="193" t="s">
        <v>640</v>
      </c>
      <c r="AL20" s="193">
        <f t="shared" si="6"/>
        <v>2783</v>
      </c>
      <c r="AM20" s="194">
        <f t="shared" si="7"/>
        <v>11.01218740107629</v>
      </c>
      <c r="AN20" s="193">
        <f>'ごみ処理量内訳'!AC20</f>
        <v>22489</v>
      </c>
      <c r="AO20" s="193">
        <f>'ごみ処理量内訳'!AD20</f>
        <v>0</v>
      </c>
      <c r="AP20" s="193">
        <f>'ごみ処理量内訳'!AE20</f>
        <v>0</v>
      </c>
      <c r="AQ20" s="193">
        <f t="shared" si="8"/>
        <v>22489</v>
      </c>
    </row>
    <row r="21" spans="1:43" ht="13.5">
      <c r="A21" s="182" t="s">
        <v>129</v>
      </c>
      <c r="B21" s="182" t="s">
        <v>435</v>
      </c>
      <c r="C21" s="184" t="s">
        <v>436</v>
      </c>
      <c r="D21" s="193">
        <v>29809</v>
      </c>
      <c r="E21" s="193">
        <v>29809</v>
      </c>
      <c r="F21" s="193">
        <f>'ごみ搬入量内訳'!H21</f>
        <v>12600</v>
      </c>
      <c r="G21" s="193">
        <f>'ごみ搬入量内訳'!AG21</f>
        <v>4222</v>
      </c>
      <c r="H21" s="193">
        <f>'ごみ搬入量内訳'!AH21</f>
        <v>0</v>
      </c>
      <c r="I21" s="193">
        <f t="shared" si="1"/>
        <v>16822</v>
      </c>
      <c r="J21" s="193">
        <f t="shared" si="0"/>
        <v>1546.0992060410183</v>
      </c>
      <c r="K21" s="193">
        <f>('ごみ搬入量内訳'!E21+'ごみ搬入量内訳'!AH21)/'ごみ処理概要'!D21/365*1000000</f>
        <v>1158.0579001377262</v>
      </c>
      <c r="L21" s="193">
        <f>'ごみ搬入量内訳'!F21/'ごみ処理概要'!D21/365*1000000</f>
        <v>388.0413059032921</v>
      </c>
      <c r="M21" s="193">
        <f>'資源化量内訳'!BP21</f>
        <v>0</v>
      </c>
      <c r="N21" s="193">
        <f>'ごみ処理量内訳'!E21</f>
        <v>0</v>
      </c>
      <c r="O21" s="193">
        <f>'ごみ処理量内訳'!L21</f>
        <v>14869</v>
      </c>
      <c r="P21" s="193">
        <f t="shared" si="2"/>
        <v>1953</v>
      </c>
      <c r="Q21" s="193">
        <f>'ごみ処理量内訳'!G21</f>
        <v>0</v>
      </c>
      <c r="R21" s="193">
        <f>'ごみ処理量内訳'!H21</f>
        <v>1953</v>
      </c>
      <c r="S21" s="193">
        <f>'ごみ処理量内訳'!I21</f>
        <v>0</v>
      </c>
      <c r="T21" s="193">
        <f>'ごみ処理量内訳'!J21</f>
        <v>0</v>
      </c>
      <c r="U21" s="193">
        <f>'ごみ処理量内訳'!K21</f>
        <v>0</v>
      </c>
      <c r="V21" s="193">
        <f t="shared" si="3"/>
        <v>0</v>
      </c>
      <c r="W21" s="193">
        <f>'資源化量内訳'!M21</f>
        <v>0</v>
      </c>
      <c r="X21" s="193">
        <f>'資源化量内訳'!N21</f>
        <v>0</v>
      </c>
      <c r="Y21" s="193">
        <f>'資源化量内訳'!O21</f>
        <v>0</v>
      </c>
      <c r="Z21" s="193">
        <f>'資源化量内訳'!P21</f>
        <v>0</v>
      </c>
      <c r="AA21" s="193">
        <f>'資源化量内訳'!Q21</f>
        <v>0</v>
      </c>
      <c r="AB21" s="193">
        <f>'資源化量内訳'!R21</f>
        <v>0</v>
      </c>
      <c r="AC21" s="193">
        <f>'資源化量内訳'!S21</f>
        <v>0</v>
      </c>
      <c r="AD21" s="193">
        <f t="shared" si="4"/>
        <v>16822</v>
      </c>
      <c r="AE21" s="194">
        <f t="shared" si="5"/>
        <v>11.609796694804423</v>
      </c>
      <c r="AF21" s="193">
        <f>'資源化量内訳'!AB21</f>
        <v>0</v>
      </c>
      <c r="AG21" s="193">
        <f>'資源化量内訳'!AJ21</f>
        <v>0</v>
      </c>
      <c r="AH21" s="193">
        <f>'資源化量内訳'!AR21</f>
        <v>1953</v>
      </c>
      <c r="AI21" s="193">
        <f>'資源化量内訳'!AZ21</f>
        <v>0</v>
      </c>
      <c r="AJ21" s="193">
        <f>'資源化量内訳'!BH21</f>
        <v>0</v>
      </c>
      <c r="AK21" s="193" t="s">
        <v>640</v>
      </c>
      <c r="AL21" s="193">
        <f t="shared" si="6"/>
        <v>1953</v>
      </c>
      <c r="AM21" s="194">
        <f t="shared" si="7"/>
        <v>11.609796694804423</v>
      </c>
      <c r="AN21" s="193">
        <f>'ごみ処理量内訳'!AC21</f>
        <v>14869</v>
      </c>
      <c r="AO21" s="193">
        <f>'ごみ処理量内訳'!AD21</f>
        <v>0</v>
      </c>
      <c r="AP21" s="193">
        <f>'ごみ処理量内訳'!AE21</f>
        <v>0</v>
      </c>
      <c r="AQ21" s="193">
        <f t="shared" si="8"/>
        <v>14869</v>
      </c>
    </row>
    <row r="22" spans="1:43" ht="13.5">
      <c r="A22" s="182" t="s">
        <v>129</v>
      </c>
      <c r="B22" s="182" t="s">
        <v>437</v>
      </c>
      <c r="C22" s="184" t="s">
        <v>438</v>
      </c>
      <c r="D22" s="193">
        <v>19792</v>
      </c>
      <c r="E22" s="193">
        <v>19792</v>
      </c>
      <c r="F22" s="193">
        <f>'ごみ搬入量内訳'!H22</f>
        <v>4915</v>
      </c>
      <c r="G22" s="193">
        <f>'ごみ搬入量内訳'!AG22</f>
        <v>1966</v>
      </c>
      <c r="H22" s="193">
        <f>'ごみ搬入量内訳'!AH22</f>
        <v>0</v>
      </c>
      <c r="I22" s="193">
        <f t="shared" si="1"/>
        <v>6881</v>
      </c>
      <c r="J22" s="193">
        <f t="shared" si="0"/>
        <v>952.5088315744011</v>
      </c>
      <c r="K22" s="193">
        <f>('ごみ搬入量内訳'!E22+'ごみ搬入量内訳'!AH22)/'ごみ処理概要'!D22/365*1000000</f>
        <v>680.3634511245723</v>
      </c>
      <c r="L22" s="193">
        <f>'ごみ搬入量内訳'!F22/'ごみ処理概要'!D22/365*1000000</f>
        <v>272.1453804498289</v>
      </c>
      <c r="M22" s="193">
        <f>'資源化量内訳'!BP22</f>
        <v>0</v>
      </c>
      <c r="N22" s="193">
        <f>'ごみ処理量内訳'!E22</f>
        <v>0</v>
      </c>
      <c r="O22" s="193">
        <f>'ごみ処理量内訳'!L22</f>
        <v>3862</v>
      </c>
      <c r="P22" s="193">
        <f t="shared" si="2"/>
        <v>3019</v>
      </c>
      <c r="Q22" s="193">
        <f>'ごみ処理量内訳'!G22</f>
        <v>0</v>
      </c>
      <c r="R22" s="193">
        <f>'ごみ処理量内訳'!H22</f>
        <v>3019</v>
      </c>
      <c r="S22" s="193">
        <f>'ごみ処理量内訳'!I22</f>
        <v>0</v>
      </c>
      <c r="T22" s="193">
        <f>'ごみ処理量内訳'!J22</f>
        <v>0</v>
      </c>
      <c r="U22" s="193">
        <f>'ごみ処理量内訳'!K22</f>
        <v>0</v>
      </c>
      <c r="V22" s="193">
        <f t="shared" si="3"/>
        <v>0</v>
      </c>
      <c r="W22" s="193">
        <f>'資源化量内訳'!M22</f>
        <v>0</v>
      </c>
      <c r="X22" s="193">
        <f>'資源化量内訳'!N22</f>
        <v>0</v>
      </c>
      <c r="Y22" s="193">
        <f>'資源化量内訳'!O22</f>
        <v>0</v>
      </c>
      <c r="Z22" s="193">
        <f>'資源化量内訳'!P22</f>
        <v>0</v>
      </c>
      <c r="AA22" s="193">
        <f>'資源化量内訳'!Q22</f>
        <v>0</v>
      </c>
      <c r="AB22" s="193">
        <f>'資源化量内訳'!R22</f>
        <v>0</v>
      </c>
      <c r="AC22" s="193">
        <f>'資源化量内訳'!S22</f>
        <v>0</v>
      </c>
      <c r="AD22" s="193">
        <f t="shared" si="4"/>
        <v>6881</v>
      </c>
      <c r="AE22" s="194">
        <f t="shared" si="5"/>
        <v>43.874436855108264</v>
      </c>
      <c r="AF22" s="193">
        <f>'資源化量内訳'!AB22</f>
        <v>0</v>
      </c>
      <c r="AG22" s="193">
        <f>'資源化量内訳'!AJ22</f>
        <v>0</v>
      </c>
      <c r="AH22" s="193">
        <f>'資源化量内訳'!AR22</f>
        <v>2557</v>
      </c>
      <c r="AI22" s="193">
        <f>'資源化量内訳'!AZ22</f>
        <v>0</v>
      </c>
      <c r="AJ22" s="193">
        <f>'資源化量内訳'!BH22</f>
        <v>0</v>
      </c>
      <c r="AK22" s="193" t="s">
        <v>640</v>
      </c>
      <c r="AL22" s="193">
        <f t="shared" si="6"/>
        <v>2557</v>
      </c>
      <c r="AM22" s="194">
        <f t="shared" si="7"/>
        <v>37.16029646853655</v>
      </c>
      <c r="AN22" s="193">
        <f>'ごみ処理量内訳'!AC22</f>
        <v>3862</v>
      </c>
      <c r="AO22" s="193">
        <f>'ごみ処理量内訳'!AD22</f>
        <v>0</v>
      </c>
      <c r="AP22" s="193">
        <f>'ごみ処理量内訳'!AE22</f>
        <v>462</v>
      </c>
      <c r="AQ22" s="193">
        <f t="shared" si="8"/>
        <v>4324</v>
      </c>
    </row>
    <row r="23" spans="1:43" ht="13.5">
      <c r="A23" s="182" t="s">
        <v>129</v>
      </c>
      <c r="B23" s="182" t="s">
        <v>439</v>
      </c>
      <c r="C23" s="184" t="s">
        <v>440</v>
      </c>
      <c r="D23" s="193">
        <v>123167</v>
      </c>
      <c r="E23" s="193">
        <v>123167</v>
      </c>
      <c r="F23" s="193">
        <f>'ごみ搬入量内訳'!H23</f>
        <v>45558</v>
      </c>
      <c r="G23" s="193">
        <f>'ごみ搬入量内訳'!AG23</f>
        <v>548</v>
      </c>
      <c r="H23" s="193">
        <f>'ごみ搬入量内訳'!AH23</f>
        <v>0</v>
      </c>
      <c r="I23" s="193">
        <f t="shared" si="1"/>
        <v>46106</v>
      </c>
      <c r="J23" s="193">
        <f t="shared" si="0"/>
        <v>1025.5815942515292</v>
      </c>
      <c r="K23" s="193">
        <f>('ごみ搬入量内訳'!E23+'ごみ搬入量内訳'!AH23)/'ごみ処理概要'!D23/365*1000000</f>
        <v>771.0880571884192</v>
      </c>
      <c r="L23" s="193">
        <f>'ごみ搬入量内訳'!F23/'ごみ処理概要'!D23/365*1000000</f>
        <v>254.49353706310993</v>
      </c>
      <c r="M23" s="193">
        <f>'資源化量内訳'!BP23</f>
        <v>7779</v>
      </c>
      <c r="N23" s="193">
        <f>'ごみ処理量内訳'!E23</f>
        <v>32917</v>
      </c>
      <c r="O23" s="193">
        <f>'ごみ処理量内訳'!L23</f>
        <v>5126</v>
      </c>
      <c r="P23" s="193">
        <f t="shared" si="2"/>
        <v>8059</v>
      </c>
      <c r="Q23" s="193">
        <f>'ごみ処理量内訳'!G23</f>
        <v>7199</v>
      </c>
      <c r="R23" s="193">
        <f>'ごみ処理量内訳'!H23</f>
        <v>860</v>
      </c>
      <c r="S23" s="193">
        <f>'ごみ処理量内訳'!I23</f>
        <v>0</v>
      </c>
      <c r="T23" s="193">
        <f>'ごみ処理量内訳'!J23</f>
        <v>0</v>
      </c>
      <c r="U23" s="193">
        <f>'ごみ処理量内訳'!K23</f>
        <v>0</v>
      </c>
      <c r="V23" s="193">
        <f t="shared" si="3"/>
        <v>0</v>
      </c>
      <c r="W23" s="193">
        <f>'資源化量内訳'!M23</f>
        <v>0</v>
      </c>
      <c r="X23" s="193">
        <f>'資源化量内訳'!N23</f>
        <v>0</v>
      </c>
      <c r="Y23" s="193">
        <f>'資源化量内訳'!O23</f>
        <v>0</v>
      </c>
      <c r="Z23" s="193">
        <f>'資源化量内訳'!P23</f>
        <v>0</v>
      </c>
      <c r="AA23" s="193">
        <f>'資源化量内訳'!Q23</f>
        <v>0</v>
      </c>
      <c r="AB23" s="193">
        <f>'資源化量内訳'!R23</f>
        <v>0</v>
      </c>
      <c r="AC23" s="193">
        <f>'資源化量内訳'!S23</f>
        <v>0</v>
      </c>
      <c r="AD23" s="193">
        <f t="shared" si="4"/>
        <v>46102</v>
      </c>
      <c r="AE23" s="194">
        <f t="shared" si="5"/>
        <v>88.88117652162596</v>
      </c>
      <c r="AF23" s="193">
        <f>'資源化量内訳'!AB23</f>
        <v>949</v>
      </c>
      <c r="AG23" s="193">
        <f>'資源化量内訳'!AJ23</f>
        <v>502</v>
      </c>
      <c r="AH23" s="193">
        <f>'資源化量内訳'!AR23</f>
        <v>799</v>
      </c>
      <c r="AI23" s="193">
        <f>'資源化量内訳'!AZ23</f>
        <v>0</v>
      </c>
      <c r="AJ23" s="193">
        <f>'資源化量内訳'!BH23</f>
        <v>0</v>
      </c>
      <c r="AK23" s="193" t="s">
        <v>640</v>
      </c>
      <c r="AL23" s="193">
        <f t="shared" si="6"/>
        <v>2250</v>
      </c>
      <c r="AM23" s="194">
        <f t="shared" si="7"/>
        <v>18.613240288784542</v>
      </c>
      <c r="AN23" s="193">
        <f>'ごみ処理量内訳'!AC23</f>
        <v>5126</v>
      </c>
      <c r="AO23" s="193">
        <f>'ごみ処理量内訳'!AD23</f>
        <v>1788</v>
      </c>
      <c r="AP23" s="193">
        <f>'ごみ処理量内訳'!AE23</f>
        <v>743</v>
      </c>
      <c r="AQ23" s="193">
        <f t="shared" si="8"/>
        <v>7657</v>
      </c>
    </row>
    <row r="24" spans="1:43" ht="13.5">
      <c r="A24" s="182" t="s">
        <v>129</v>
      </c>
      <c r="B24" s="182" t="s">
        <v>441</v>
      </c>
      <c r="C24" s="184" t="s">
        <v>442</v>
      </c>
      <c r="D24" s="193">
        <v>15013</v>
      </c>
      <c r="E24" s="193">
        <v>15013</v>
      </c>
      <c r="F24" s="193">
        <f>'ごみ搬入量内訳'!H24</f>
        <v>3264</v>
      </c>
      <c r="G24" s="193">
        <f>'ごみ搬入量内訳'!AG24</f>
        <v>1943</v>
      </c>
      <c r="H24" s="193">
        <f>'ごみ搬入量内訳'!AH24</f>
        <v>4</v>
      </c>
      <c r="I24" s="193">
        <f t="shared" si="1"/>
        <v>5211</v>
      </c>
      <c r="J24" s="193">
        <f t="shared" si="0"/>
        <v>950.9566594795926</v>
      </c>
      <c r="K24" s="193">
        <f>('ごみ搬入量内訳'!E24+'ごみ搬入量内訳'!AH24)/'ごみ処理概要'!D24/365*1000000</f>
        <v>614.2621600092705</v>
      </c>
      <c r="L24" s="193">
        <f>'ごみ搬入量内訳'!F24/'ごみ処理概要'!D24/365*1000000</f>
        <v>336.6944994703221</v>
      </c>
      <c r="M24" s="193">
        <f>'資源化量内訳'!BP24</f>
        <v>440</v>
      </c>
      <c r="N24" s="193">
        <f>'ごみ処理量内訳'!E24</f>
        <v>2175</v>
      </c>
      <c r="O24" s="193">
        <f>'ごみ処理量内訳'!L24</f>
        <v>645</v>
      </c>
      <c r="P24" s="193">
        <f t="shared" si="2"/>
        <v>1781</v>
      </c>
      <c r="Q24" s="193">
        <f>'ごみ処理量内訳'!G24</f>
        <v>0</v>
      </c>
      <c r="R24" s="193">
        <f>'ごみ処理量内訳'!H24</f>
        <v>1781</v>
      </c>
      <c r="S24" s="193">
        <f>'ごみ処理量内訳'!I24</f>
        <v>0</v>
      </c>
      <c r="T24" s="193">
        <f>'ごみ処理量内訳'!J24</f>
        <v>0</v>
      </c>
      <c r="U24" s="193">
        <f>'ごみ処理量内訳'!K24</f>
        <v>0</v>
      </c>
      <c r="V24" s="193">
        <f t="shared" si="3"/>
        <v>511</v>
      </c>
      <c r="W24" s="193">
        <f>'資源化量内訳'!M24</f>
        <v>50</v>
      </c>
      <c r="X24" s="193">
        <f>'資源化量内訳'!N24</f>
        <v>103</v>
      </c>
      <c r="Y24" s="193">
        <f>'資源化量内訳'!O24</f>
        <v>227</v>
      </c>
      <c r="Z24" s="193">
        <f>'資源化量内訳'!P24</f>
        <v>85</v>
      </c>
      <c r="AA24" s="193">
        <f>'資源化量内訳'!Q24</f>
        <v>0</v>
      </c>
      <c r="AB24" s="193">
        <f>'資源化量内訳'!R24</f>
        <v>0</v>
      </c>
      <c r="AC24" s="193">
        <f>'資源化量内訳'!S24</f>
        <v>46</v>
      </c>
      <c r="AD24" s="193">
        <f t="shared" si="4"/>
        <v>5112</v>
      </c>
      <c r="AE24" s="194">
        <f t="shared" si="5"/>
        <v>87.38262910798123</v>
      </c>
      <c r="AF24" s="193">
        <f>'資源化量内訳'!AB24</f>
        <v>0</v>
      </c>
      <c r="AG24" s="193">
        <f>'資源化量内訳'!AJ24</f>
        <v>0</v>
      </c>
      <c r="AH24" s="193">
        <f>'資源化量内訳'!AR24</f>
        <v>1055</v>
      </c>
      <c r="AI24" s="193">
        <f>'資源化量内訳'!AZ24</f>
        <v>0</v>
      </c>
      <c r="AJ24" s="193">
        <f>'資源化量内訳'!BH24</f>
        <v>0</v>
      </c>
      <c r="AK24" s="193" t="s">
        <v>640</v>
      </c>
      <c r="AL24" s="193">
        <f t="shared" si="6"/>
        <v>1055</v>
      </c>
      <c r="AM24" s="194">
        <f t="shared" si="7"/>
        <v>36.13112391930836</v>
      </c>
      <c r="AN24" s="193">
        <f>'ごみ処理量内訳'!AC24</f>
        <v>645</v>
      </c>
      <c r="AO24" s="193">
        <f>'ごみ処理量内訳'!AD24</f>
        <v>137</v>
      </c>
      <c r="AP24" s="193">
        <f>'ごみ処理量内訳'!AE24</f>
        <v>315</v>
      </c>
      <c r="AQ24" s="193">
        <f t="shared" si="8"/>
        <v>1097</v>
      </c>
    </row>
    <row r="25" spans="1:43" ht="13.5">
      <c r="A25" s="182" t="s">
        <v>129</v>
      </c>
      <c r="B25" s="182" t="s">
        <v>443</v>
      </c>
      <c r="C25" s="184" t="s">
        <v>444</v>
      </c>
      <c r="D25" s="193">
        <v>27360</v>
      </c>
      <c r="E25" s="193">
        <v>27360</v>
      </c>
      <c r="F25" s="193">
        <f>'ごみ搬入量内訳'!H25</f>
        <v>10329</v>
      </c>
      <c r="G25" s="193">
        <f>'ごみ搬入量内訳'!AG25</f>
        <v>3088</v>
      </c>
      <c r="H25" s="193">
        <f>'ごみ搬入量内訳'!AH25</f>
        <v>0</v>
      </c>
      <c r="I25" s="193">
        <f t="shared" si="1"/>
        <v>13417</v>
      </c>
      <c r="J25" s="193">
        <f t="shared" si="0"/>
        <v>1343.5271969879036</v>
      </c>
      <c r="K25" s="193">
        <f>('ごみ搬入量内訳'!E25+'ごみ搬入量内訳'!AH25)/'ごみ処理概要'!D25/365*1000000</f>
        <v>753.8252022750941</v>
      </c>
      <c r="L25" s="193">
        <f>'ごみ搬入量内訳'!F25/'ごみ処理概要'!D25/365*1000000</f>
        <v>589.7019947128094</v>
      </c>
      <c r="M25" s="193">
        <f>'資源化量内訳'!BP25</f>
        <v>0</v>
      </c>
      <c r="N25" s="193">
        <f>'ごみ処理量内訳'!E25</f>
        <v>0</v>
      </c>
      <c r="O25" s="193">
        <f>'ごみ処理量内訳'!L25</f>
        <v>11068</v>
      </c>
      <c r="P25" s="193">
        <f t="shared" si="2"/>
        <v>2418</v>
      </c>
      <c r="Q25" s="193">
        <f>'ごみ処理量内訳'!G25</f>
        <v>0</v>
      </c>
      <c r="R25" s="193">
        <f>'ごみ処理量内訳'!H25</f>
        <v>2418</v>
      </c>
      <c r="S25" s="193">
        <f>'ごみ処理量内訳'!I25</f>
        <v>0</v>
      </c>
      <c r="T25" s="193">
        <f>'ごみ処理量内訳'!J25</f>
        <v>0</v>
      </c>
      <c r="U25" s="193">
        <f>'ごみ処理量内訳'!K25</f>
        <v>0</v>
      </c>
      <c r="V25" s="193">
        <f t="shared" si="3"/>
        <v>0</v>
      </c>
      <c r="W25" s="193">
        <f>'資源化量内訳'!M25</f>
        <v>0</v>
      </c>
      <c r="X25" s="193">
        <f>'資源化量内訳'!N25</f>
        <v>0</v>
      </c>
      <c r="Y25" s="193">
        <f>'資源化量内訳'!O25</f>
        <v>0</v>
      </c>
      <c r="Z25" s="193">
        <f>'資源化量内訳'!P25</f>
        <v>0</v>
      </c>
      <c r="AA25" s="193">
        <f>'資源化量内訳'!Q25</f>
        <v>0</v>
      </c>
      <c r="AB25" s="193">
        <f>'資源化量内訳'!R25</f>
        <v>0</v>
      </c>
      <c r="AC25" s="193">
        <f>'資源化量内訳'!S25</f>
        <v>0</v>
      </c>
      <c r="AD25" s="193">
        <f t="shared" si="4"/>
        <v>13486</v>
      </c>
      <c r="AE25" s="194">
        <f t="shared" si="5"/>
        <v>17.92970487913392</v>
      </c>
      <c r="AF25" s="193">
        <f>'資源化量内訳'!AB25</f>
        <v>0</v>
      </c>
      <c r="AG25" s="193">
        <f>'資源化量内訳'!AJ25</f>
        <v>0</v>
      </c>
      <c r="AH25" s="193">
        <f>'資源化量内訳'!AR25</f>
        <v>2349</v>
      </c>
      <c r="AI25" s="193">
        <f>'資源化量内訳'!AZ25</f>
        <v>0</v>
      </c>
      <c r="AJ25" s="193">
        <f>'資源化量内訳'!BH25</f>
        <v>0</v>
      </c>
      <c r="AK25" s="193" t="s">
        <v>640</v>
      </c>
      <c r="AL25" s="193">
        <f t="shared" si="6"/>
        <v>2349</v>
      </c>
      <c r="AM25" s="194">
        <f t="shared" si="7"/>
        <v>17.418063176627612</v>
      </c>
      <c r="AN25" s="193">
        <f>'ごみ処理量内訳'!AC25</f>
        <v>11068</v>
      </c>
      <c r="AO25" s="193">
        <f>'ごみ処理量内訳'!AD25</f>
        <v>0</v>
      </c>
      <c r="AP25" s="193">
        <f>'ごみ処理量内訳'!AE25</f>
        <v>69</v>
      </c>
      <c r="AQ25" s="193">
        <f t="shared" si="8"/>
        <v>11137</v>
      </c>
    </row>
    <row r="26" spans="1:43" ht="13.5">
      <c r="A26" s="182" t="s">
        <v>129</v>
      </c>
      <c r="B26" s="182" t="s">
        <v>445</v>
      </c>
      <c r="C26" s="184" t="s">
        <v>446</v>
      </c>
      <c r="D26" s="193">
        <v>22494</v>
      </c>
      <c r="E26" s="193">
        <v>22494</v>
      </c>
      <c r="F26" s="193">
        <f>'ごみ搬入量内訳'!H26</f>
        <v>6148</v>
      </c>
      <c r="G26" s="193">
        <f>'ごみ搬入量内訳'!AG26</f>
        <v>2144</v>
      </c>
      <c r="H26" s="193">
        <f>'ごみ搬入量内訳'!AH26</f>
        <v>254</v>
      </c>
      <c r="I26" s="193">
        <f t="shared" si="1"/>
        <v>8546</v>
      </c>
      <c r="J26" s="193">
        <f t="shared" si="0"/>
        <v>1040.8863977121448</v>
      </c>
      <c r="K26" s="193">
        <f>('ごみ搬入量内訳'!E26+'ごみ搬入量内訳'!AH26)/'ごみ処理概要'!D26/365*1000000</f>
        <v>721.8972243435388</v>
      </c>
      <c r="L26" s="193">
        <f>'ごみ搬入量内訳'!F26/'ごみ処理概要'!D26/365*1000000</f>
        <v>318.98917336860603</v>
      </c>
      <c r="M26" s="193">
        <f>'資源化量内訳'!BP26</f>
        <v>0</v>
      </c>
      <c r="N26" s="193">
        <f>'ごみ処理量内訳'!E26</f>
        <v>0</v>
      </c>
      <c r="O26" s="193">
        <f>'ごみ処理量内訳'!L26</f>
        <v>6343</v>
      </c>
      <c r="P26" s="193">
        <f t="shared" si="2"/>
        <v>1946</v>
      </c>
      <c r="Q26" s="193">
        <f>'ごみ処理量内訳'!G26</f>
        <v>109</v>
      </c>
      <c r="R26" s="193">
        <f>'ごみ処理量内訳'!H26</f>
        <v>1837</v>
      </c>
      <c r="S26" s="193">
        <f>'ごみ処理量内訳'!I26</f>
        <v>0</v>
      </c>
      <c r="T26" s="193">
        <f>'ごみ処理量内訳'!J26</f>
        <v>0</v>
      </c>
      <c r="U26" s="193">
        <f>'ごみ処理量内訳'!K26</f>
        <v>0</v>
      </c>
      <c r="V26" s="193">
        <f t="shared" si="3"/>
        <v>3</v>
      </c>
      <c r="W26" s="193">
        <f>'資源化量内訳'!M26</f>
        <v>0</v>
      </c>
      <c r="X26" s="193">
        <f>'資源化量内訳'!N26</f>
        <v>3</v>
      </c>
      <c r="Y26" s="193">
        <f>'資源化量内訳'!O26</f>
        <v>0</v>
      </c>
      <c r="Z26" s="193">
        <f>'資源化量内訳'!P26</f>
        <v>0</v>
      </c>
      <c r="AA26" s="193">
        <f>'資源化量内訳'!Q26</f>
        <v>0</v>
      </c>
      <c r="AB26" s="193">
        <f>'資源化量内訳'!R26</f>
        <v>0</v>
      </c>
      <c r="AC26" s="193">
        <f>'資源化量内訳'!S26</f>
        <v>0</v>
      </c>
      <c r="AD26" s="193">
        <f t="shared" si="4"/>
        <v>8292</v>
      </c>
      <c r="AE26" s="194">
        <f t="shared" si="5"/>
        <v>23.5045827303425</v>
      </c>
      <c r="AF26" s="193">
        <f>'資源化量内訳'!AB26</f>
        <v>0</v>
      </c>
      <c r="AG26" s="193">
        <f>'資源化量内訳'!AJ26</f>
        <v>29</v>
      </c>
      <c r="AH26" s="193">
        <f>'資源化量内訳'!AR26</f>
        <v>1837</v>
      </c>
      <c r="AI26" s="193">
        <f>'資源化量内訳'!AZ26</f>
        <v>0</v>
      </c>
      <c r="AJ26" s="193">
        <f>'資源化量内訳'!BH26</f>
        <v>0</v>
      </c>
      <c r="AK26" s="193" t="s">
        <v>640</v>
      </c>
      <c r="AL26" s="193">
        <f t="shared" si="6"/>
        <v>1866</v>
      </c>
      <c r="AM26" s="194">
        <f t="shared" si="7"/>
        <v>22.539797395079596</v>
      </c>
      <c r="AN26" s="193">
        <f>'ごみ処理量内訳'!AC26</f>
        <v>6343</v>
      </c>
      <c r="AO26" s="193">
        <f>'ごみ処理量内訳'!AD26</f>
        <v>8</v>
      </c>
      <c r="AP26" s="193">
        <f>'ごみ処理量内訳'!AE26</f>
        <v>29</v>
      </c>
      <c r="AQ26" s="193">
        <f t="shared" si="8"/>
        <v>6380</v>
      </c>
    </row>
    <row r="27" spans="1:43" ht="13.5">
      <c r="A27" s="182" t="s">
        <v>129</v>
      </c>
      <c r="B27" s="182" t="s">
        <v>447</v>
      </c>
      <c r="C27" s="184" t="s">
        <v>448</v>
      </c>
      <c r="D27" s="193">
        <v>26615</v>
      </c>
      <c r="E27" s="193">
        <v>26615</v>
      </c>
      <c r="F27" s="193">
        <f>'ごみ搬入量内訳'!H27</f>
        <v>8027</v>
      </c>
      <c r="G27" s="193">
        <f>'ごみ搬入量内訳'!AG27</f>
        <v>3127</v>
      </c>
      <c r="H27" s="193">
        <f>'ごみ搬入量内訳'!AH27</f>
        <v>0</v>
      </c>
      <c r="I27" s="193">
        <f t="shared" si="1"/>
        <v>11154</v>
      </c>
      <c r="J27" s="193">
        <f t="shared" si="0"/>
        <v>1148.1835096595544</v>
      </c>
      <c r="K27" s="193">
        <f>('ごみ搬入量内訳'!E27+'ごみ搬入量内訳'!AH27)/'ごみ処理概要'!D27/365*1000000</f>
        <v>826.2927229726773</v>
      </c>
      <c r="L27" s="193">
        <f>'ごみ搬入量内訳'!F27/'ごみ処理概要'!D27/365*1000000</f>
        <v>321.89078668687705</v>
      </c>
      <c r="M27" s="193">
        <f>'資源化量内訳'!BP27</f>
        <v>494</v>
      </c>
      <c r="N27" s="193">
        <f>'ごみ処理量内訳'!E27</f>
        <v>3394</v>
      </c>
      <c r="O27" s="193">
        <f>'ごみ処理量内訳'!L27</f>
        <v>6089</v>
      </c>
      <c r="P27" s="193">
        <f t="shared" si="2"/>
        <v>1589</v>
      </c>
      <c r="Q27" s="193">
        <f>'ごみ処理量内訳'!G27</f>
        <v>0</v>
      </c>
      <c r="R27" s="193">
        <f>'ごみ処理量内訳'!H27</f>
        <v>1589</v>
      </c>
      <c r="S27" s="193">
        <f>'ごみ処理量内訳'!I27</f>
        <v>0</v>
      </c>
      <c r="T27" s="193">
        <f>'ごみ処理量内訳'!J27</f>
        <v>0</v>
      </c>
      <c r="U27" s="193">
        <f>'ごみ処理量内訳'!K27</f>
        <v>0</v>
      </c>
      <c r="V27" s="193">
        <f t="shared" si="3"/>
        <v>0</v>
      </c>
      <c r="W27" s="193">
        <f>'資源化量内訳'!M27</f>
        <v>0</v>
      </c>
      <c r="X27" s="193">
        <f>'資源化量内訳'!N27</f>
        <v>0</v>
      </c>
      <c r="Y27" s="193">
        <f>'資源化量内訳'!O27</f>
        <v>0</v>
      </c>
      <c r="Z27" s="193">
        <f>'資源化量内訳'!P27</f>
        <v>0</v>
      </c>
      <c r="AA27" s="193">
        <f>'資源化量内訳'!Q27</f>
        <v>0</v>
      </c>
      <c r="AB27" s="193">
        <f>'資源化量内訳'!R27</f>
        <v>0</v>
      </c>
      <c r="AC27" s="193">
        <f>'資源化量内訳'!S27</f>
        <v>0</v>
      </c>
      <c r="AD27" s="193">
        <f t="shared" si="4"/>
        <v>11072</v>
      </c>
      <c r="AE27" s="194">
        <f t="shared" si="5"/>
        <v>45.00541907514451</v>
      </c>
      <c r="AF27" s="193">
        <f>'資源化量内訳'!AB27</f>
        <v>275</v>
      </c>
      <c r="AG27" s="193">
        <f>'資源化量内訳'!AJ27</f>
        <v>0</v>
      </c>
      <c r="AH27" s="193">
        <f>'資源化量内訳'!AR27</f>
        <v>1589</v>
      </c>
      <c r="AI27" s="193">
        <f>'資源化量内訳'!AZ27</f>
        <v>0</v>
      </c>
      <c r="AJ27" s="193">
        <f>'資源化量内訳'!BH27</f>
        <v>0</v>
      </c>
      <c r="AK27" s="193" t="s">
        <v>640</v>
      </c>
      <c r="AL27" s="193">
        <f t="shared" si="6"/>
        <v>1864</v>
      </c>
      <c r="AM27" s="194">
        <f t="shared" si="7"/>
        <v>20.387342209925645</v>
      </c>
      <c r="AN27" s="193">
        <f>'ごみ処理量内訳'!AC27</f>
        <v>6089</v>
      </c>
      <c r="AO27" s="193">
        <f>'ごみ処理量内訳'!AD27</f>
        <v>85</v>
      </c>
      <c r="AP27" s="193">
        <f>'ごみ処理量内訳'!AE27</f>
        <v>0</v>
      </c>
      <c r="AQ27" s="193">
        <f t="shared" si="8"/>
        <v>6174</v>
      </c>
    </row>
    <row r="28" spans="1:43" ht="13.5">
      <c r="A28" s="182" t="s">
        <v>129</v>
      </c>
      <c r="B28" s="182" t="s">
        <v>449</v>
      </c>
      <c r="C28" s="184" t="s">
        <v>450</v>
      </c>
      <c r="D28" s="193">
        <v>12486</v>
      </c>
      <c r="E28" s="193">
        <v>12486</v>
      </c>
      <c r="F28" s="193">
        <f>'ごみ搬入量内訳'!H28</f>
        <v>4814</v>
      </c>
      <c r="G28" s="193">
        <f>'ごみ搬入量内訳'!AG28</f>
        <v>1031</v>
      </c>
      <c r="H28" s="193">
        <f>'ごみ搬入量内訳'!AH28</f>
        <v>0</v>
      </c>
      <c r="I28" s="193">
        <f t="shared" si="1"/>
        <v>5845</v>
      </c>
      <c r="J28" s="193">
        <f t="shared" si="0"/>
        <v>1282.5323266167698</v>
      </c>
      <c r="K28" s="193">
        <f>('ごみ搬入量内訳'!E28+'ごみ搬入量内訳'!AH28)/'ごみ処理概要'!D28/365*1000000</f>
        <v>986.9684183271565</v>
      </c>
      <c r="L28" s="193">
        <f>'ごみ搬入量内訳'!F28/'ごみ処理概要'!D28/365*1000000</f>
        <v>295.56390828961315</v>
      </c>
      <c r="M28" s="193">
        <f>'資源化量内訳'!BP28</f>
        <v>0</v>
      </c>
      <c r="N28" s="193">
        <f>'ごみ処理量内訳'!E28</f>
        <v>0</v>
      </c>
      <c r="O28" s="193">
        <f>'ごみ処理量内訳'!L28</f>
        <v>527</v>
      </c>
      <c r="P28" s="193">
        <f t="shared" si="2"/>
        <v>5318</v>
      </c>
      <c r="Q28" s="193">
        <f>'ごみ処理量内訳'!G28</f>
        <v>0</v>
      </c>
      <c r="R28" s="193">
        <f>'ごみ処理量内訳'!H28</f>
        <v>5318</v>
      </c>
      <c r="S28" s="193">
        <f>'ごみ処理量内訳'!I28</f>
        <v>0</v>
      </c>
      <c r="T28" s="193">
        <f>'ごみ処理量内訳'!J28</f>
        <v>0</v>
      </c>
      <c r="U28" s="193">
        <f>'ごみ処理量内訳'!K28</f>
        <v>0</v>
      </c>
      <c r="V28" s="193">
        <f t="shared" si="3"/>
        <v>0</v>
      </c>
      <c r="W28" s="193">
        <f>'資源化量内訳'!M28</f>
        <v>0</v>
      </c>
      <c r="X28" s="193">
        <f>'資源化量内訳'!N28</f>
        <v>0</v>
      </c>
      <c r="Y28" s="193">
        <f>'資源化量内訳'!O28</f>
        <v>0</v>
      </c>
      <c r="Z28" s="193">
        <f>'資源化量内訳'!P28</f>
        <v>0</v>
      </c>
      <c r="AA28" s="193">
        <f>'資源化量内訳'!Q28</f>
        <v>0</v>
      </c>
      <c r="AB28" s="193">
        <f>'資源化量内訳'!R28</f>
        <v>0</v>
      </c>
      <c r="AC28" s="193">
        <f>'資源化量内訳'!S28</f>
        <v>0</v>
      </c>
      <c r="AD28" s="193">
        <f t="shared" si="4"/>
        <v>5845</v>
      </c>
      <c r="AE28" s="194">
        <f t="shared" si="5"/>
        <v>90.98374679213002</v>
      </c>
      <c r="AF28" s="193">
        <f>'資源化量内訳'!AB28</f>
        <v>0</v>
      </c>
      <c r="AG28" s="193">
        <f>'資源化量内訳'!AJ28</f>
        <v>0</v>
      </c>
      <c r="AH28" s="193">
        <f>'資源化量内訳'!AR28</f>
        <v>1165</v>
      </c>
      <c r="AI28" s="193">
        <f>'資源化量内訳'!AZ28</f>
        <v>0</v>
      </c>
      <c r="AJ28" s="193">
        <f>'資源化量内訳'!BH28</f>
        <v>0</v>
      </c>
      <c r="AK28" s="193" t="s">
        <v>640</v>
      </c>
      <c r="AL28" s="193">
        <f t="shared" si="6"/>
        <v>1165</v>
      </c>
      <c r="AM28" s="194">
        <f t="shared" si="7"/>
        <v>19.931565440547477</v>
      </c>
      <c r="AN28" s="193">
        <f>'ごみ処理量内訳'!AC28</f>
        <v>527</v>
      </c>
      <c r="AO28" s="193">
        <f>'ごみ処理量内訳'!AD28</f>
        <v>0</v>
      </c>
      <c r="AP28" s="193">
        <f>'ごみ処理量内訳'!AE28</f>
        <v>4153</v>
      </c>
      <c r="AQ28" s="193">
        <f t="shared" si="8"/>
        <v>4680</v>
      </c>
    </row>
    <row r="29" spans="1:43" ht="13.5">
      <c r="A29" s="182" t="s">
        <v>129</v>
      </c>
      <c r="B29" s="182" t="s">
        <v>451</v>
      </c>
      <c r="C29" s="184" t="s">
        <v>452</v>
      </c>
      <c r="D29" s="193">
        <v>32299</v>
      </c>
      <c r="E29" s="193">
        <v>32299</v>
      </c>
      <c r="F29" s="193">
        <f>'ごみ搬入量内訳'!H29</f>
        <v>12011</v>
      </c>
      <c r="G29" s="193">
        <f>'ごみ搬入量内訳'!AG29</f>
        <v>4709</v>
      </c>
      <c r="H29" s="193">
        <f>'ごみ搬入量内訳'!AH29</f>
        <v>0</v>
      </c>
      <c r="I29" s="193">
        <f t="shared" si="1"/>
        <v>16720</v>
      </c>
      <c r="J29" s="193">
        <f t="shared" si="0"/>
        <v>1418.2550288888879</v>
      </c>
      <c r="K29" s="193">
        <f>('ごみ搬入量内訳'!E29+'ごみ搬入量内訳'!AH29)/'ごみ処理概要'!D29/365*1000000</f>
        <v>1018.819446889021</v>
      </c>
      <c r="L29" s="193">
        <f>'ごみ搬入量内訳'!F29/'ごみ処理概要'!D29/365*1000000</f>
        <v>399.4355819998668</v>
      </c>
      <c r="M29" s="193">
        <f>'資源化量内訳'!BP29</f>
        <v>886</v>
      </c>
      <c r="N29" s="193">
        <f>'ごみ処理量内訳'!E29</f>
        <v>8561</v>
      </c>
      <c r="O29" s="193">
        <f>'ごみ処理量内訳'!L29</f>
        <v>7175</v>
      </c>
      <c r="P29" s="193">
        <f t="shared" si="2"/>
        <v>1140</v>
      </c>
      <c r="Q29" s="193">
        <f>'ごみ処理量内訳'!G29</f>
        <v>0</v>
      </c>
      <c r="R29" s="193">
        <f>'ごみ処理量内訳'!H29</f>
        <v>1140</v>
      </c>
      <c r="S29" s="193">
        <f>'ごみ処理量内訳'!I29</f>
        <v>0</v>
      </c>
      <c r="T29" s="193">
        <f>'ごみ処理量内訳'!J29</f>
        <v>0</v>
      </c>
      <c r="U29" s="193">
        <f>'ごみ処理量内訳'!K29</f>
        <v>0</v>
      </c>
      <c r="V29" s="193">
        <f t="shared" si="3"/>
        <v>0</v>
      </c>
      <c r="W29" s="193">
        <f>'資源化量内訳'!M29</f>
        <v>0</v>
      </c>
      <c r="X29" s="193">
        <f>'資源化量内訳'!N29</f>
        <v>0</v>
      </c>
      <c r="Y29" s="193">
        <f>'資源化量内訳'!O29</f>
        <v>0</v>
      </c>
      <c r="Z29" s="193">
        <f>'資源化量内訳'!P29</f>
        <v>0</v>
      </c>
      <c r="AA29" s="193">
        <f>'資源化量内訳'!Q29</f>
        <v>0</v>
      </c>
      <c r="AB29" s="193">
        <f>'資源化量内訳'!R29</f>
        <v>0</v>
      </c>
      <c r="AC29" s="193">
        <f>'資源化量内訳'!S29</f>
        <v>0</v>
      </c>
      <c r="AD29" s="193">
        <f t="shared" si="4"/>
        <v>16876</v>
      </c>
      <c r="AE29" s="194">
        <f t="shared" si="5"/>
        <v>57.48400094809196</v>
      </c>
      <c r="AF29" s="193">
        <f>'資源化量内訳'!AB29</f>
        <v>0</v>
      </c>
      <c r="AG29" s="193">
        <f>'資源化量内訳'!AJ29</f>
        <v>0</v>
      </c>
      <c r="AH29" s="193">
        <f>'資源化量内訳'!AR29</f>
        <v>900</v>
      </c>
      <c r="AI29" s="193">
        <f>'資源化量内訳'!AZ29</f>
        <v>0</v>
      </c>
      <c r="AJ29" s="193">
        <f>'資源化量内訳'!BH29</f>
        <v>0</v>
      </c>
      <c r="AK29" s="193" t="s">
        <v>640</v>
      </c>
      <c r="AL29" s="193">
        <f t="shared" si="6"/>
        <v>900</v>
      </c>
      <c r="AM29" s="194">
        <f t="shared" si="7"/>
        <v>10.05517396689562</v>
      </c>
      <c r="AN29" s="193">
        <f>'ごみ処理量内訳'!AC29</f>
        <v>7175</v>
      </c>
      <c r="AO29" s="193">
        <f>'ごみ処理量内訳'!AD29</f>
        <v>1552</v>
      </c>
      <c r="AP29" s="193">
        <f>'ごみ処理量内訳'!AE29</f>
        <v>19</v>
      </c>
      <c r="AQ29" s="193">
        <f t="shared" si="8"/>
        <v>8746</v>
      </c>
    </row>
    <row r="30" spans="1:43" ht="13.5">
      <c r="A30" s="182" t="s">
        <v>129</v>
      </c>
      <c r="B30" s="182" t="s">
        <v>453</v>
      </c>
      <c r="C30" s="184" t="s">
        <v>454</v>
      </c>
      <c r="D30" s="193">
        <v>91205</v>
      </c>
      <c r="E30" s="193">
        <v>90826</v>
      </c>
      <c r="F30" s="193">
        <f>'ごみ搬入量内訳'!H30</f>
        <v>21236</v>
      </c>
      <c r="G30" s="193">
        <f>'ごみ搬入量内訳'!AG30</f>
        <v>18505</v>
      </c>
      <c r="H30" s="193">
        <f>'ごみ搬入量内訳'!AH30</f>
        <v>106</v>
      </c>
      <c r="I30" s="193">
        <f t="shared" si="1"/>
        <v>39847</v>
      </c>
      <c r="J30" s="193">
        <f t="shared" si="0"/>
        <v>1196.9723481574324</v>
      </c>
      <c r="K30" s="193">
        <f>('ごみ搬入量内訳'!E30+'ごみ搬入量内訳'!AH30)/'ごみ処理概要'!D30/365*1000000</f>
        <v>683.7524679087378</v>
      </c>
      <c r="L30" s="193">
        <f>'ごみ搬入量内訳'!F30/'ごみ処理概要'!D30/365*1000000</f>
        <v>513.2198802486946</v>
      </c>
      <c r="M30" s="193">
        <f>'資源化量内訳'!BP30</f>
        <v>4227</v>
      </c>
      <c r="N30" s="193">
        <f>'ごみ処理量内訳'!E30</f>
        <v>27278</v>
      </c>
      <c r="O30" s="193">
        <f>'ごみ処理量内訳'!L30</f>
        <v>2162</v>
      </c>
      <c r="P30" s="193">
        <f t="shared" si="2"/>
        <v>10204</v>
      </c>
      <c r="Q30" s="193">
        <f>'ごみ処理量内訳'!G30</f>
        <v>9445</v>
      </c>
      <c r="R30" s="193">
        <f>'ごみ処理量内訳'!H30</f>
        <v>759</v>
      </c>
      <c r="S30" s="193">
        <f>'ごみ処理量内訳'!I30</f>
        <v>0</v>
      </c>
      <c r="T30" s="193">
        <f>'ごみ処理量内訳'!J30</f>
        <v>0</v>
      </c>
      <c r="U30" s="193">
        <f>'ごみ処理量内訳'!K30</f>
        <v>0</v>
      </c>
      <c r="V30" s="193">
        <f t="shared" si="3"/>
        <v>0</v>
      </c>
      <c r="W30" s="193">
        <f>'資源化量内訳'!M30</f>
        <v>0</v>
      </c>
      <c r="X30" s="193">
        <f>'資源化量内訳'!N30</f>
        <v>0</v>
      </c>
      <c r="Y30" s="193">
        <f>'資源化量内訳'!O30</f>
        <v>0</v>
      </c>
      <c r="Z30" s="193">
        <f>'資源化量内訳'!P30</f>
        <v>0</v>
      </c>
      <c r="AA30" s="193">
        <f>'資源化量内訳'!Q30</f>
        <v>0</v>
      </c>
      <c r="AB30" s="193">
        <f>'資源化量内訳'!R30</f>
        <v>0</v>
      </c>
      <c r="AC30" s="193">
        <f>'資源化量内訳'!S30</f>
        <v>0</v>
      </c>
      <c r="AD30" s="193">
        <f t="shared" si="4"/>
        <v>39644</v>
      </c>
      <c r="AE30" s="194">
        <f t="shared" si="5"/>
        <v>94.54646352537584</v>
      </c>
      <c r="AF30" s="193">
        <f>'資源化量内訳'!AB30</f>
        <v>0</v>
      </c>
      <c r="AG30" s="193">
        <f>'資源化量内訳'!AJ30</f>
        <v>816</v>
      </c>
      <c r="AH30" s="193">
        <f>'資源化量内訳'!AR30</f>
        <v>618</v>
      </c>
      <c r="AI30" s="193">
        <f>'資源化量内訳'!AZ30</f>
        <v>0</v>
      </c>
      <c r="AJ30" s="193">
        <f>'資源化量内訳'!BH30</f>
        <v>0</v>
      </c>
      <c r="AK30" s="193" t="s">
        <v>640</v>
      </c>
      <c r="AL30" s="193">
        <f t="shared" si="6"/>
        <v>1434</v>
      </c>
      <c r="AM30" s="194">
        <f t="shared" si="7"/>
        <v>12.903740511955505</v>
      </c>
      <c r="AN30" s="193">
        <f>'ごみ処理量内訳'!AC30</f>
        <v>2162</v>
      </c>
      <c r="AO30" s="193">
        <f>'ごみ処理量内訳'!AD30</f>
        <v>3791</v>
      </c>
      <c r="AP30" s="193">
        <f>'ごみ処理量内訳'!AE30</f>
        <v>8644</v>
      </c>
      <c r="AQ30" s="193">
        <f t="shared" si="8"/>
        <v>14597</v>
      </c>
    </row>
    <row r="31" spans="1:43" ht="13.5">
      <c r="A31" s="182" t="s">
        <v>129</v>
      </c>
      <c r="B31" s="182" t="s">
        <v>455</v>
      </c>
      <c r="C31" s="184" t="s">
        <v>456</v>
      </c>
      <c r="D31" s="193">
        <v>46030</v>
      </c>
      <c r="E31" s="193">
        <v>46030</v>
      </c>
      <c r="F31" s="193">
        <f>'ごみ搬入量内訳'!H31</f>
        <v>14355</v>
      </c>
      <c r="G31" s="193">
        <f>'ごみ搬入量内訳'!AG31</f>
        <v>1242</v>
      </c>
      <c r="H31" s="193">
        <f>'ごみ搬入量内訳'!AH31</f>
        <v>0</v>
      </c>
      <c r="I31" s="193">
        <f t="shared" si="1"/>
        <v>15597</v>
      </c>
      <c r="J31" s="193">
        <f t="shared" si="0"/>
        <v>928.3403617057368</v>
      </c>
      <c r="K31" s="193">
        <f>('ごみ搬入量内訳'!E31+'ごみ搬入量内訳'!AH31)/'ごみ処理概要'!D31/365*1000000</f>
        <v>620.0244629023954</v>
      </c>
      <c r="L31" s="193">
        <f>'ごみ搬入量内訳'!F31/'ごみ処理概要'!D31/365*1000000</f>
        <v>308.31589880334144</v>
      </c>
      <c r="M31" s="193">
        <f>'資源化量内訳'!BP31</f>
        <v>2740</v>
      </c>
      <c r="N31" s="193">
        <f>'ごみ処理量内訳'!E31</f>
        <v>8203</v>
      </c>
      <c r="O31" s="193">
        <f>'ごみ処理量内訳'!L31</f>
        <v>528</v>
      </c>
      <c r="P31" s="193">
        <f t="shared" si="2"/>
        <v>6866</v>
      </c>
      <c r="Q31" s="193">
        <f>'ごみ処理量内訳'!G31</f>
        <v>0</v>
      </c>
      <c r="R31" s="193">
        <f>'ごみ処理量内訳'!H31</f>
        <v>6866</v>
      </c>
      <c r="S31" s="193">
        <f>'ごみ処理量内訳'!I31</f>
        <v>0</v>
      </c>
      <c r="T31" s="193">
        <f>'ごみ処理量内訳'!J31</f>
        <v>0</v>
      </c>
      <c r="U31" s="193">
        <f>'ごみ処理量内訳'!K31</f>
        <v>0</v>
      </c>
      <c r="V31" s="193">
        <f t="shared" si="3"/>
        <v>0</v>
      </c>
      <c r="W31" s="193">
        <f>'資源化量内訳'!M31</f>
        <v>0</v>
      </c>
      <c r="X31" s="193">
        <f>'資源化量内訳'!N31</f>
        <v>0</v>
      </c>
      <c r="Y31" s="193">
        <f>'資源化量内訳'!O31</f>
        <v>0</v>
      </c>
      <c r="Z31" s="193">
        <f>'資源化量内訳'!P31</f>
        <v>0</v>
      </c>
      <c r="AA31" s="193">
        <f>'資源化量内訳'!Q31</f>
        <v>0</v>
      </c>
      <c r="AB31" s="193">
        <f>'資源化量内訳'!R31</f>
        <v>0</v>
      </c>
      <c r="AC31" s="193">
        <f>'資源化量内訳'!S31</f>
        <v>0</v>
      </c>
      <c r="AD31" s="193">
        <f t="shared" si="4"/>
        <v>15597</v>
      </c>
      <c r="AE31" s="194">
        <f t="shared" si="5"/>
        <v>96.61473360261589</v>
      </c>
      <c r="AF31" s="193">
        <f>'資源化量内訳'!AB31</f>
        <v>0</v>
      </c>
      <c r="AG31" s="193">
        <f>'資源化量内訳'!AJ31</f>
        <v>0</v>
      </c>
      <c r="AH31" s="193">
        <f>'資源化量内訳'!AR31</f>
        <v>4923</v>
      </c>
      <c r="AI31" s="193">
        <f>'資源化量内訳'!AZ31</f>
        <v>0</v>
      </c>
      <c r="AJ31" s="193">
        <f>'資源化量内訳'!BH31</f>
        <v>0</v>
      </c>
      <c r="AK31" s="193" t="s">
        <v>640</v>
      </c>
      <c r="AL31" s="193">
        <f t="shared" si="6"/>
        <v>4923</v>
      </c>
      <c r="AM31" s="194">
        <f t="shared" si="7"/>
        <v>41.789823853411136</v>
      </c>
      <c r="AN31" s="193">
        <f>'ごみ処理量内訳'!AC31</f>
        <v>528</v>
      </c>
      <c r="AO31" s="193">
        <f>'ごみ処理量内訳'!AD31</f>
        <v>1902</v>
      </c>
      <c r="AP31" s="193">
        <f>'ごみ処理量内訳'!AE31</f>
        <v>1490</v>
      </c>
      <c r="AQ31" s="193">
        <f t="shared" si="8"/>
        <v>3920</v>
      </c>
    </row>
    <row r="32" spans="1:43" ht="13.5">
      <c r="A32" s="182" t="s">
        <v>129</v>
      </c>
      <c r="B32" s="182" t="s">
        <v>457</v>
      </c>
      <c r="C32" s="184" t="s">
        <v>458</v>
      </c>
      <c r="D32" s="193">
        <v>20398</v>
      </c>
      <c r="E32" s="193">
        <v>20398</v>
      </c>
      <c r="F32" s="193">
        <f>'ごみ搬入量内訳'!H32</f>
        <v>5291</v>
      </c>
      <c r="G32" s="193">
        <f>'ごみ搬入量内訳'!AG32</f>
        <v>1576</v>
      </c>
      <c r="H32" s="193">
        <f>'ごみ搬入量内訳'!AH32</f>
        <v>0</v>
      </c>
      <c r="I32" s="193">
        <f t="shared" si="1"/>
        <v>6867</v>
      </c>
      <c r="J32" s="193">
        <f t="shared" si="0"/>
        <v>922.3305534923516</v>
      </c>
      <c r="K32" s="193">
        <f>('ごみ搬入量内訳'!E32+'ごみ搬入量内訳'!AH32)/'ごみ処理概要'!D32/365*1000000</f>
        <v>553.3714694027215</v>
      </c>
      <c r="L32" s="193">
        <f>'ごみ搬入量内訳'!F32/'ごみ処理概要'!D32/365*1000000</f>
        <v>368.9590840896301</v>
      </c>
      <c r="M32" s="193">
        <f>'資源化量内訳'!BP32</f>
        <v>924</v>
      </c>
      <c r="N32" s="193">
        <f>'ごみ処理量内訳'!E32</f>
        <v>3693</v>
      </c>
      <c r="O32" s="193">
        <f>'ごみ処理量内訳'!L32</f>
        <v>0</v>
      </c>
      <c r="P32" s="193">
        <f t="shared" si="2"/>
        <v>2386</v>
      </c>
      <c r="Q32" s="193">
        <f>'ごみ処理量内訳'!G32</f>
        <v>301</v>
      </c>
      <c r="R32" s="193">
        <f>'ごみ処理量内訳'!H32</f>
        <v>2085</v>
      </c>
      <c r="S32" s="193">
        <f>'ごみ処理量内訳'!I32</f>
        <v>0</v>
      </c>
      <c r="T32" s="193">
        <f>'ごみ処理量内訳'!J32</f>
        <v>0</v>
      </c>
      <c r="U32" s="193">
        <f>'ごみ処理量内訳'!K32</f>
        <v>0</v>
      </c>
      <c r="V32" s="193">
        <f t="shared" si="3"/>
        <v>788</v>
      </c>
      <c r="W32" s="193">
        <f>'資源化量内訳'!M32</f>
        <v>267</v>
      </c>
      <c r="X32" s="193">
        <f>'資源化量内訳'!N32</f>
        <v>225</v>
      </c>
      <c r="Y32" s="193">
        <f>'資源化量内訳'!O32</f>
        <v>222</v>
      </c>
      <c r="Z32" s="193">
        <f>'資源化量内訳'!P32</f>
        <v>74</v>
      </c>
      <c r="AA32" s="193">
        <f>'資源化量内訳'!Q32</f>
        <v>0</v>
      </c>
      <c r="AB32" s="193">
        <f>'資源化量内訳'!R32</f>
        <v>0</v>
      </c>
      <c r="AC32" s="193">
        <f>'資源化量内訳'!S32</f>
        <v>0</v>
      </c>
      <c r="AD32" s="193">
        <f t="shared" si="4"/>
        <v>6867</v>
      </c>
      <c r="AE32" s="194">
        <f t="shared" si="5"/>
        <v>100</v>
      </c>
      <c r="AF32" s="193">
        <f>'資源化量内訳'!AB32</f>
        <v>0</v>
      </c>
      <c r="AG32" s="193">
        <f>'資源化量内訳'!AJ32</f>
        <v>0</v>
      </c>
      <c r="AH32" s="193">
        <f>'資源化量内訳'!AR32</f>
        <v>372</v>
      </c>
      <c r="AI32" s="193">
        <f>'資源化量内訳'!AZ32</f>
        <v>0</v>
      </c>
      <c r="AJ32" s="193">
        <f>'資源化量内訳'!BH32</f>
        <v>0</v>
      </c>
      <c r="AK32" s="193" t="s">
        <v>640</v>
      </c>
      <c r="AL32" s="193">
        <f t="shared" si="6"/>
        <v>372</v>
      </c>
      <c r="AM32" s="194">
        <f t="shared" si="7"/>
        <v>26.748812732640225</v>
      </c>
      <c r="AN32" s="193">
        <f>'ごみ処理量内訳'!AC32</f>
        <v>0</v>
      </c>
      <c r="AO32" s="193">
        <f>'ごみ処理量内訳'!AD32</f>
        <v>123</v>
      </c>
      <c r="AP32" s="193">
        <f>'ごみ処理量内訳'!AE32</f>
        <v>40</v>
      </c>
      <c r="AQ32" s="193">
        <f t="shared" si="8"/>
        <v>163</v>
      </c>
    </row>
    <row r="33" spans="1:43" ht="13.5">
      <c r="A33" s="182" t="s">
        <v>129</v>
      </c>
      <c r="B33" s="182" t="s">
        <v>459</v>
      </c>
      <c r="C33" s="184" t="s">
        <v>460</v>
      </c>
      <c r="D33" s="193">
        <v>5587</v>
      </c>
      <c r="E33" s="193">
        <v>5587</v>
      </c>
      <c r="F33" s="193">
        <f>'ごみ搬入量内訳'!H33</f>
        <v>1360</v>
      </c>
      <c r="G33" s="193">
        <f>'ごみ搬入量内訳'!AG33</f>
        <v>160</v>
      </c>
      <c r="H33" s="193">
        <f>'ごみ搬入量内訳'!AH33</f>
        <v>0</v>
      </c>
      <c r="I33" s="193">
        <f t="shared" si="1"/>
        <v>1520</v>
      </c>
      <c r="J33" s="193">
        <f t="shared" si="0"/>
        <v>745.3702455063245</v>
      </c>
      <c r="K33" s="193">
        <f>('ごみ搬入量内訳'!E33+'ごみ搬入量内訳'!AH33)/'ごみ処理概要'!D33/365*1000000</f>
        <v>676.7177228939</v>
      </c>
      <c r="L33" s="193">
        <f>'ごみ搬入量内訳'!F33/'ごみ処理概要'!D33/365*1000000</f>
        <v>68.65252261242465</v>
      </c>
      <c r="M33" s="193">
        <f>'資源化量内訳'!BP33</f>
        <v>225</v>
      </c>
      <c r="N33" s="193">
        <f>'ごみ処理量内訳'!E33</f>
        <v>621</v>
      </c>
      <c r="O33" s="193">
        <f>'ごみ処理量内訳'!L33</f>
        <v>100</v>
      </c>
      <c r="P33" s="193">
        <f t="shared" si="2"/>
        <v>638</v>
      </c>
      <c r="Q33" s="193">
        <f>'ごみ処理量内訳'!G33</f>
        <v>102</v>
      </c>
      <c r="R33" s="193">
        <f>'ごみ処理量内訳'!H33</f>
        <v>536</v>
      </c>
      <c r="S33" s="193">
        <f>'ごみ処理量内訳'!I33</f>
        <v>0</v>
      </c>
      <c r="T33" s="193">
        <f>'ごみ処理量内訳'!J33</f>
        <v>0</v>
      </c>
      <c r="U33" s="193">
        <f>'ごみ処理量内訳'!K33</f>
        <v>0</v>
      </c>
      <c r="V33" s="193">
        <f t="shared" si="3"/>
        <v>159</v>
      </c>
      <c r="W33" s="193">
        <f>'資源化量内訳'!M33</f>
        <v>132</v>
      </c>
      <c r="X33" s="193">
        <f>'資源化量内訳'!N33</f>
        <v>25</v>
      </c>
      <c r="Y33" s="193">
        <f>'資源化量内訳'!O33</f>
        <v>2</v>
      </c>
      <c r="Z33" s="193">
        <f>'資源化量内訳'!P33</f>
        <v>0</v>
      </c>
      <c r="AA33" s="193">
        <f>'資源化量内訳'!Q33</f>
        <v>0</v>
      </c>
      <c r="AB33" s="193">
        <f>'資源化量内訳'!R33</f>
        <v>0</v>
      </c>
      <c r="AC33" s="193">
        <f>'資源化量内訳'!S33</f>
        <v>0</v>
      </c>
      <c r="AD33" s="193">
        <f t="shared" si="4"/>
        <v>1518</v>
      </c>
      <c r="AE33" s="194">
        <f t="shared" si="5"/>
        <v>93.41238471673255</v>
      </c>
      <c r="AF33" s="193">
        <f>'資源化量内訳'!AB33</f>
        <v>0</v>
      </c>
      <c r="AG33" s="193">
        <f>'資源化量内訳'!AJ33</f>
        <v>0</v>
      </c>
      <c r="AH33" s="193">
        <f>'資源化量内訳'!AR33</f>
        <v>159</v>
      </c>
      <c r="AI33" s="193">
        <f>'資源化量内訳'!AZ33</f>
        <v>0</v>
      </c>
      <c r="AJ33" s="193">
        <f>'資源化量内訳'!BH33</f>
        <v>0</v>
      </c>
      <c r="AK33" s="193" t="s">
        <v>640</v>
      </c>
      <c r="AL33" s="193">
        <f t="shared" si="6"/>
        <v>159</v>
      </c>
      <c r="AM33" s="194">
        <f t="shared" si="7"/>
        <v>31.153184165232357</v>
      </c>
      <c r="AN33" s="193">
        <f>'ごみ処理量内訳'!AC33</f>
        <v>100</v>
      </c>
      <c r="AO33" s="193">
        <f>'ごみ処理量内訳'!AD33</f>
        <v>139</v>
      </c>
      <c r="AP33" s="193">
        <f>'ごみ処理量内訳'!AE33</f>
        <v>29</v>
      </c>
      <c r="AQ33" s="193">
        <f t="shared" si="8"/>
        <v>268</v>
      </c>
    </row>
    <row r="34" spans="1:43" ht="13.5">
      <c r="A34" s="182" t="s">
        <v>129</v>
      </c>
      <c r="B34" s="182" t="s">
        <v>461</v>
      </c>
      <c r="C34" s="184" t="s">
        <v>462</v>
      </c>
      <c r="D34" s="193">
        <v>26212</v>
      </c>
      <c r="E34" s="193">
        <v>26212</v>
      </c>
      <c r="F34" s="193">
        <f>'ごみ搬入量内訳'!H34</f>
        <v>5436</v>
      </c>
      <c r="G34" s="193">
        <f>'ごみ搬入量内訳'!AG34</f>
        <v>3534</v>
      </c>
      <c r="H34" s="193">
        <f>'ごみ搬入量内訳'!AH34</f>
        <v>0</v>
      </c>
      <c r="I34" s="193">
        <f t="shared" si="1"/>
        <v>8970</v>
      </c>
      <c r="J34" s="193">
        <f t="shared" si="0"/>
        <v>937.5607533096836</v>
      </c>
      <c r="K34" s="193">
        <f>('ごみ搬入量内訳'!E34+'ごみ搬入量内訳'!AH34)/'ごみ処理概要'!D34/365*1000000</f>
        <v>625.35406767579</v>
      </c>
      <c r="L34" s="193">
        <f>'ごみ搬入量内訳'!F34/'ごみ処理概要'!D34/365*1000000</f>
        <v>312.2066856338935</v>
      </c>
      <c r="M34" s="193">
        <f>'資源化量内訳'!BP34</f>
        <v>0</v>
      </c>
      <c r="N34" s="193">
        <f>'ごみ処理量内訳'!E34</f>
        <v>3698</v>
      </c>
      <c r="O34" s="193">
        <f>'ごみ処理量内訳'!L34</f>
        <v>161</v>
      </c>
      <c r="P34" s="193">
        <f t="shared" si="2"/>
        <v>3780</v>
      </c>
      <c r="Q34" s="193">
        <f>'ごみ処理量内訳'!G34</f>
        <v>1282</v>
      </c>
      <c r="R34" s="193">
        <f>'ごみ処理量内訳'!H34</f>
        <v>2498</v>
      </c>
      <c r="S34" s="193">
        <f>'ごみ処理量内訳'!I34</f>
        <v>0</v>
      </c>
      <c r="T34" s="193">
        <f>'ごみ処理量内訳'!J34</f>
        <v>0</v>
      </c>
      <c r="U34" s="193">
        <f>'ごみ処理量内訳'!K34</f>
        <v>0</v>
      </c>
      <c r="V34" s="193">
        <f t="shared" si="3"/>
        <v>1331</v>
      </c>
      <c r="W34" s="193">
        <f>'資源化量内訳'!M34</f>
        <v>605</v>
      </c>
      <c r="X34" s="193">
        <f>'資源化量内訳'!N34</f>
        <v>327</v>
      </c>
      <c r="Y34" s="193">
        <f>'資源化量内訳'!O34</f>
        <v>304</v>
      </c>
      <c r="Z34" s="193">
        <f>'資源化量内訳'!P34</f>
        <v>77</v>
      </c>
      <c r="AA34" s="193">
        <f>'資源化量内訳'!Q34</f>
        <v>5</v>
      </c>
      <c r="AB34" s="193">
        <f>'資源化量内訳'!R34</f>
        <v>0</v>
      </c>
      <c r="AC34" s="193">
        <f>'資源化量内訳'!S34</f>
        <v>13</v>
      </c>
      <c r="AD34" s="193">
        <f t="shared" si="4"/>
        <v>8970</v>
      </c>
      <c r="AE34" s="194">
        <f t="shared" si="5"/>
        <v>98.2051282051282</v>
      </c>
      <c r="AF34" s="193">
        <f>'資源化量内訳'!AB34</f>
        <v>0</v>
      </c>
      <c r="AG34" s="193">
        <f>'資源化量内訳'!AJ34</f>
        <v>0</v>
      </c>
      <c r="AH34" s="193">
        <f>'資源化量内訳'!AR34</f>
        <v>1424</v>
      </c>
      <c r="AI34" s="193">
        <f>'資源化量内訳'!AZ34</f>
        <v>0</v>
      </c>
      <c r="AJ34" s="193">
        <f>'資源化量内訳'!BH34</f>
        <v>0</v>
      </c>
      <c r="AK34" s="193" t="s">
        <v>640</v>
      </c>
      <c r="AL34" s="193">
        <f t="shared" si="6"/>
        <v>1424</v>
      </c>
      <c r="AM34" s="194">
        <f t="shared" si="7"/>
        <v>30.71348940914158</v>
      </c>
      <c r="AN34" s="193">
        <f>'ごみ処理量内訳'!AC34</f>
        <v>161</v>
      </c>
      <c r="AO34" s="193">
        <f>'ごみ処理量内訳'!AD34</f>
        <v>666</v>
      </c>
      <c r="AP34" s="193">
        <f>'ごみ処理量内訳'!AE34</f>
        <v>999</v>
      </c>
      <c r="AQ34" s="193">
        <f t="shared" si="8"/>
        <v>1826</v>
      </c>
    </row>
    <row r="35" spans="1:43" ht="13.5">
      <c r="A35" s="182" t="s">
        <v>129</v>
      </c>
      <c r="B35" s="182" t="s">
        <v>463</v>
      </c>
      <c r="C35" s="184" t="s">
        <v>464</v>
      </c>
      <c r="D35" s="193">
        <v>25231</v>
      </c>
      <c r="E35" s="193">
        <v>25231</v>
      </c>
      <c r="F35" s="193">
        <f>'ごみ搬入量内訳'!H35</f>
        <v>8813</v>
      </c>
      <c r="G35" s="193">
        <f>'ごみ搬入量内訳'!AG35</f>
        <v>37</v>
      </c>
      <c r="H35" s="193">
        <f>'ごみ搬入量内訳'!AH35</f>
        <v>0</v>
      </c>
      <c r="I35" s="193">
        <f t="shared" si="1"/>
        <v>8850</v>
      </c>
      <c r="J35" s="193">
        <f t="shared" si="0"/>
        <v>960.9835259191374</v>
      </c>
      <c r="K35" s="193">
        <f>('ごみ搬入量内訳'!E35+'ごみ搬入量内訳'!AH35)/'ごみ処理概要'!D35/365*1000000</f>
        <v>715.6884089641845</v>
      </c>
      <c r="L35" s="193">
        <f>'ごみ搬入量内訳'!F35/'ごみ処理概要'!D35/365*1000000</f>
        <v>245.29511695495265</v>
      </c>
      <c r="M35" s="193">
        <f>'資源化量内訳'!BP35</f>
        <v>0</v>
      </c>
      <c r="N35" s="193">
        <f>'ごみ処理量内訳'!E35</f>
        <v>514</v>
      </c>
      <c r="O35" s="193">
        <f>'ごみ処理量内訳'!L35</f>
        <v>19</v>
      </c>
      <c r="P35" s="193">
        <f t="shared" si="2"/>
        <v>8310</v>
      </c>
      <c r="Q35" s="193">
        <f>'ごみ処理量内訳'!G35</f>
        <v>0</v>
      </c>
      <c r="R35" s="193">
        <f>'ごみ処理量内訳'!H35</f>
        <v>3126</v>
      </c>
      <c r="S35" s="193">
        <f>'ごみ処理量内訳'!I35</f>
        <v>2970</v>
      </c>
      <c r="T35" s="193">
        <f>'ごみ処理量内訳'!J35</f>
        <v>2214</v>
      </c>
      <c r="U35" s="193">
        <f>'ごみ処理量内訳'!K35</f>
        <v>0</v>
      </c>
      <c r="V35" s="193">
        <f t="shared" si="3"/>
        <v>0</v>
      </c>
      <c r="W35" s="193">
        <f>'資源化量内訳'!M35</f>
        <v>0</v>
      </c>
      <c r="X35" s="193">
        <f>'資源化量内訳'!N35</f>
        <v>0</v>
      </c>
      <c r="Y35" s="193">
        <f>'資源化量内訳'!O35</f>
        <v>0</v>
      </c>
      <c r="Z35" s="193">
        <f>'資源化量内訳'!P35</f>
        <v>0</v>
      </c>
      <c r="AA35" s="193">
        <f>'資源化量内訳'!Q35</f>
        <v>0</v>
      </c>
      <c r="AB35" s="193">
        <f>'資源化量内訳'!R35</f>
        <v>0</v>
      </c>
      <c r="AC35" s="193">
        <f>'資源化量内訳'!S35</f>
        <v>0</v>
      </c>
      <c r="AD35" s="193">
        <f t="shared" si="4"/>
        <v>8843</v>
      </c>
      <c r="AE35" s="194">
        <f t="shared" si="5"/>
        <v>99.78514078932488</v>
      </c>
      <c r="AF35" s="193">
        <f>'資源化量内訳'!AB35</f>
        <v>0</v>
      </c>
      <c r="AG35" s="193">
        <f>'資源化量内訳'!AJ35</f>
        <v>0</v>
      </c>
      <c r="AH35" s="193">
        <f>'資源化量内訳'!AR35</f>
        <v>3126</v>
      </c>
      <c r="AI35" s="193">
        <f>'資源化量内訳'!AZ35</f>
        <v>478</v>
      </c>
      <c r="AJ35" s="193">
        <f>'資源化量内訳'!BH35</f>
        <v>2214</v>
      </c>
      <c r="AK35" s="193" t="s">
        <v>640</v>
      </c>
      <c r="AL35" s="193">
        <f t="shared" si="6"/>
        <v>5818</v>
      </c>
      <c r="AM35" s="194">
        <f t="shared" si="7"/>
        <v>65.7921519846206</v>
      </c>
      <c r="AN35" s="193">
        <f>'ごみ処理量内訳'!AC35</f>
        <v>19</v>
      </c>
      <c r="AO35" s="193">
        <f>'ごみ処理量内訳'!AD35</f>
        <v>70</v>
      </c>
      <c r="AP35" s="193">
        <f>'ごみ処理量内訳'!AE35</f>
        <v>79</v>
      </c>
      <c r="AQ35" s="193">
        <f t="shared" si="8"/>
        <v>168</v>
      </c>
    </row>
    <row r="36" spans="1:43" ht="13.5">
      <c r="A36" s="182" t="s">
        <v>129</v>
      </c>
      <c r="B36" s="182" t="s">
        <v>465</v>
      </c>
      <c r="C36" s="184" t="s">
        <v>466</v>
      </c>
      <c r="D36" s="193">
        <v>54606</v>
      </c>
      <c r="E36" s="193">
        <v>54606</v>
      </c>
      <c r="F36" s="193">
        <f>'ごみ搬入量内訳'!H36</f>
        <v>19128</v>
      </c>
      <c r="G36" s="193">
        <f>'ごみ搬入量内訳'!AG36</f>
        <v>1902</v>
      </c>
      <c r="H36" s="193">
        <f>'ごみ搬入量内訳'!AH36</f>
        <v>800</v>
      </c>
      <c r="I36" s="193">
        <f t="shared" si="1"/>
        <v>21830</v>
      </c>
      <c r="J36" s="193">
        <f t="shared" si="0"/>
        <v>1095.2682704846022</v>
      </c>
      <c r="K36" s="193">
        <f>('ごみ搬入量内訳'!E36+'ごみ搬入量内訳'!AH36)/'ごみ処理概要'!D36/365*1000000</f>
        <v>642.3098670977498</v>
      </c>
      <c r="L36" s="193">
        <f>'ごみ搬入量内訳'!F36/'ごみ処理概要'!D36/365*1000000</f>
        <v>452.9584033868525</v>
      </c>
      <c r="M36" s="193">
        <f>'資源化量内訳'!BP36</f>
        <v>1767</v>
      </c>
      <c r="N36" s="193">
        <f>'ごみ処理量内訳'!E36</f>
        <v>17691</v>
      </c>
      <c r="O36" s="193">
        <f>'ごみ処理量内訳'!L36</f>
        <v>0</v>
      </c>
      <c r="P36" s="193">
        <f t="shared" si="2"/>
        <v>3340</v>
      </c>
      <c r="Q36" s="193">
        <f>'ごみ処理量内訳'!G36</f>
        <v>1526</v>
      </c>
      <c r="R36" s="193">
        <f>'ごみ処理量内訳'!H36</f>
        <v>1457</v>
      </c>
      <c r="S36" s="193">
        <f>'ごみ処理量内訳'!I36</f>
        <v>357</v>
      </c>
      <c r="T36" s="193">
        <f>'ごみ処理量内訳'!J36</f>
        <v>0</v>
      </c>
      <c r="U36" s="193">
        <f>'ごみ処理量内訳'!K36</f>
        <v>0</v>
      </c>
      <c r="V36" s="193">
        <f t="shared" si="3"/>
        <v>0</v>
      </c>
      <c r="W36" s="193">
        <f>'資源化量内訳'!M36</f>
        <v>0</v>
      </c>
      <c r="X36" s="193">
        <f>'資源化量内訳'!N36</f>
        <v>0</v>
      </c>
      <c r="Y36" s="193">
        <f>'資源化量内訳'!O36</f>
        <v>0</v>
      </c>
      <c r="Z36" s="193">
        <f>'資源化量内訳'!P36</f>
        <v>0</v>
      </c>
      <c r="AA36" s="193">
        <f>'資源化量内訳'!Q36</f>
        <v>0</v>
      </c>
      <c r="AB36" s="193">
        <f>'資源化量内訳'!R36</f>
        <v>0</v>
      </c>
      <c r="AC36" s="193">
        <f>'資源化量内訳'!S36</f>
        <v>0</v>
      </c>
      <c r="AD36" s="193">
        <f t="shared" si="4"/>
        <v>21031</v>
      </c>
      <c r="AE36" s="194">
        <f t="shared" si="5"/>
        <v>100</v>
      </c>
      <c r="AF36" s="193">
        <f>'資源化量内訳'!AB36</f>
        <v>86</v>
      </c>
      <c r="AG36" s="193">
        <f>'資源化量内訳'!AJ36</f>
        <v>412</v>
      </c>
      <c r="AH36" s="193">
        <f>'資源化量内訳'!AR36</f>
        <v>1097</v>
      </c>
      <c r="AI36" s="193">
        <f>'資源化量内訳'!AZ36</f>
        <v>52</v>
      </c>
      <c r="AJ36" s="193">
        <f>'資源化量内訳'!BH36</f>
        <v>0</v>
      </c>
      <c r="AK36" s="193" t="s">
        <v>640</v>
      </c>
      <c r="AL36" s="193">
        <f t="shared" si="6"/>
        <v>1647</v>
      </c>
      <c r="AM36" s="194">
        <f t="shared" si="7"/>
        <v>14.97499780682516</v>
      </c>
      <c r="AN36" s="193">
        <f>'ごみ処理量内訳'!AC36</f>
        <v>0</v>
      </c>
      <c r="AO36" s="193">
        <f>'ごみ処理量内訳'!AD36</f>
        <v>1782</v>
      </c>
      <c r="AP36" s="193">
        <f>'ごみ処理量内訳'!AE36</f>
        <v>451</v>
      </c>
      <c r="AQ36" s="193">
        <f t="shared" si="8"/>
        <v>2233</v>
      </c>
    </row>
    <row r="37" spans="1:43" ht="13.5">
      <c r="A37" s="182" t="s">
        <v>129</v>
      </c>
      <c r="B37" s="182" t="s">
        <v>467</v>
      </c>
      <c r="C37" s="184" t="s">
        <v>468</v>
      </c>
      <c r="D37" s="193">
        <v>67263</v>
      </c>
      <c r="E37" s="193">
        <v>67263</v>
      </c>
      <c r="F37" s="193">
        <f>'ごみ搬入量内訳'!H37</f>
        <v>17420</v>
      </c>
      <c r="G37" s="193">
        <f>'ごみ搬入量内訳'!AG37</f>
        <v>5866</v>
      </c>
      <c r="H37" s="193">
        <f>'ごみ搬入量内訳'!AH37</f>
        <v>0</v>
      </c>
      <c r="I37" s="193">
        <f t="shared" si="1"/>
        <v>23286</v>
      </c>
      <c r="J37" s="193">
        <f t="shared" si="0"/>
        <v>948.474797049977</v>
      </c>
      <c r="K37" s="193">
        <f>('ごみ搬入量内訳'!E37+'ごみ搬入量内訳'!AH37)/'ごみ処理概要'!D37/365*1000000</f>
        <v>739.3590361612635</v>
      </c>
      <c r="L37" s="193">
        <f>'ごみ搬入量内訳'!F37/'ごみ処理概要'!D37/365*1000000</f>
        <v>209.11576088871348</v>
      </c>
      <c r="M37" s="193">
        <f>'資源化量内訳'!BP37</f>
        <v>2119</v>
      </c>
      <c r="N37" s="193">
        <f>'ごみ処理量内訳'!E37</f>
        <v>0</v>
      </c>
      <c r="O37" s="193">
        <f>'ごみ処理量内訳'!L37</f>
        <v>21327</v>
      </c>
      <c r="P37" s="193">
        <f t="shared" si="2"/>
        <v>1969</v>
      </c>
      <c r="Q37" s="193">
        <f>'ごみ処理量内訳'!G37</f>
        <v>0</v>
      </c>
      <c r="R37" s="193">
        <f>'ごみ処理量内訳'!H37</f>
        <v>1969</v>
      </c>
      <c r="S37" s="193">
        <f>'ごみ処理量内訳'!I37</f>
        <v>0</v>
      </c>
      <c r="T37" s="193">
        <f>'ごみ処理量内訳'!J37</f>
        <v>0</v>
      </c>
      <c r="U37" s="193">
        <f>'ごみ処理量内訳'!K37</f>
        <v>0</v>
      </c>
      <c r="V37" s="193">
        <f t="shared" si="3"/>
        <v>0</v>
      </c>
      <c r="W37" s="193">
        <f>'資源化量内訳'!M37</f>
        <v>0</v>
      </c>
      <c r="X37" s="193">
        <f>'資源化量内訳'!N37</f>
        <v>0</v>
      </c>
      <c r="Y37" s="193">
        <f>'資源化量内訳'!O37</f>
        <v>0</v>
      </c>
      <c r="Z37" s="193">
        <f>'資源化量内訳'!P37</f>
        <v>0</v>
      </c>
      <c r="AA37" s="193">
        <f>'資源化量内訳'!Q37</f>
        <v>0</v>
      </c>
      <c r="AB37" s="193">
        <f>'資源化量内訳'!R37</f>
        <v>0</v>
      </c>
      <c r="AC37" s="193">
        <f>'資源化量内訳'!S37</f>
        <v>0</v>
      </c>
      <c r="AD37" s="193">
        <f t="shared" si="4"/>
        <v>23296</v>
      </c>
      <c r="AE37" s="194">
        <f t="shared" si="5"/>
        <v>8.452094780219781</v>
      </c>
      <c r="AF37" s="193">
        <f>'資源化量内訳'!AB37</f>
        <v>0</v>
      </c>
      <c r="AG37" s="193">
        <f>'資源化量内訳'!AJ37</f>
        <v>0</v>
      </c>
      <c r="AH37" s="193">
        <f>'資源化量内訳'!AR37</f>
        <v>1845</v>
      </c>
      <c r="AI37" s="193">
        <f>'資源化量内訳'!AZ37</f>
        <v>0</v>
      </c>
      <c r="AJ37" s="193">
        <f>'資源化量内訳'!BH37</f>
        <v>0</v>
      </c>
      <c r="AK37" s="193" t="s">
        <v>640</v>
      </c>
      <c r="AL37" s="193">
        <f t="shared" si="6"/>
        <v>1845</v>
      </c>
      <c r="AM37" s="194">
        <f t="shared" si="7"/>
        <v>15.597088333661224</v>
      </c>
      <c r="AN37" s="193">
        <f>'ごみ処理量内訳'!AC37</f>
        <v>21327</v>
      </c>
      <c r="AO37" s="193">
        <f>'ごみ処理量内訳'!AD37</f>
        <v>0</v>
      </c>
      <c r="AP37" s="193">
        <f>'ごみ処理量内訳'!AE37</f>
        <v>124</v>
      </c>
      <c r="AQ37" s="193">
        <f t="shared" si="8"/>
        <v>21451</v>
      </c>
    </row>
    <row r="38" spans="1:43" ht="13.5">
      <c r="A38" s="182" t="s">
        <v>129</v>
      </c>
      <c r="B38" s="182" t="s">
        <v>469</v>
      </c>
      <c r="C38" s="184" t="s">
        <v>470</v>
      </c>
      <c r="D38" s="193">
        <v>36207</v>
      </c>
      <c r="E38" s="193">
        <v>36207</v>
      </c>
      <c r="F38" s="193">
        <f>'ごみ搬入量内訳'!H38</f>
        <v>10141</v>
      </c>
      <c r="G38" s="193">
        <f>'ごみ搬入量内訳'!AG38</f>
        <v>1529</v>
      </c>
      <c r="H38" s="193">
        <f>'ごみ搬入量内訳'!AH38</f>
        <v>0</v>
      </c>
      <c r="I38" s="193">
        <f t="shared" si="1"/>
        <v>11670</v>
      </c>
      <c r="J38" s="193">
        <f t="shared" si="0"/>
        <v>883.0503145724867</v>
      </c>
      <c r="K38" s="193">
        <f>('ごみ搬入量内訳'!E38+'ごみ搬入量内訳'!AH38)/'ごみ処理概要'!D38/365*1000000</f>
        <v>620.2539356084553</v>
      </c>
      <c r="L38" s="193">
        <f>'ごみ搬入量内訳'!F38/'ごみ処理概要'!D38/365*1000000</f>
        <v>262.79637896403136</v>
      </c>
      <c r="M38" s="193">
        <f>'資源化量内訳'!BP38</f>
        <v>1411</v>
      </c>
      <c r="N38" s="193">
        <f>'ごみ処理量内訳'!E38</f>
        <v>8736</v>
      </c>
      <c r="O38" s="193">
        <f>'ごみ処理量内訳'!L38</f>
        <v>66</v>
      </c>
      <c r="P38" s="193">
        <f t="shared" si="2"/>
        <v>2934</v>
      </c>
      <c r="Q38" s="193">
        <f>'ごみ処理量内訳'!G38</f>
        <v>1281</v>
      </c>
      <c r="R38" s="193">
        <f>'ごみ処理量内訳'!H38</f>
        <v>473</v>
      </c>
      <c r="S38" s="193">
        <f>'ごみ処理量内訳'!I38</f>
        <v>1180</v>
      </c>
      <c r="T38" s="193">
        <f>'ごみ処理量内訳'!J38</f>
        <v>0</v>
      </c>
      <c r="U38" s="193">
        <f>'ごみ処理量内訳'!K38</f>
        <v>0</v>
      </c>
      <c r="V38" s="193">
        <f t="shared" si="3"/>
        <v>0</v>
      </c>
      <c r="W38" s="193">
        <f>'資源化量内訳'!M38</f>
        <v>0</v>
      </c>
      <c r="X38" s="193">
        <f>'資源化量内訳'!N38</f>
        <v>0</v>
      </c>
      <c r="Y38" s="193">
        <f>'資源化量内訳'!O38</f>
        <v>0</v>
      </c>
      <c r="Z38" s="193">
        <f>'資源化量内訳'!P38</f>
        <v>0</v>
      </c>
      <c r="AA38" s="193">
        <f>'資源化量内訳'!Q38</f>
        <v>0</v>
      </c>
      <c r="AB38" s="193">
        <f>'資源化量内訳'!R38</f>
        <v>0</v>
      </c>
      <c r="AC38" s="193">
        <f>'資源化量内訳'!S38</f>
        <v>0</v>
      </c>
      <c r="AD38" s="193">
        <f t="shared" si="4"/>
        <v>11736</v>
      </c>
      <c r="AE38" s="194">
        <f t="shared" si="5"/>
        <v>99.43762781186093</v>
      </c>
      <c r="AF38" s="193">
        <f>'資源化量内訳'!AB38</f>
        <v>989</v>
      </c>
      <c r="AG38" s="193">
        <f>'資源化量内訳'!AJ38</f>
        <v>474</v>
      </c>
      <c r="AH38" s="193">
        <f>'資源化量内訳'!AR38</f>
        <v>473</v>
      </c>
      <c r="AI38" s="193">
        <f>'資源化量内訳'!AZ38</f>
        <v>1180</v>
      </c>
      <c r="AJ38" s="193">
        <f>'資源化量内訳'!BH38</f>
        <v>0</v>
      </c>
      <c r="AK38" s="193" t="s">
        <v>640</v>
      </c>
      <c r="AL38" s="193">
        <f t="shared" si="6"/>
        <v>3116</v>
      </c>
      <c r="AM38" s="194">
        <f t="shared" si="7"/>
        <v>34.433711112801404</v>
      </c>
      <c r="AN38" s="193">
        <f>'ごみ処理量内訳'!AC38</f>
        <v>66</v>
      </c>
      <c r="AO38" s="193">
        <f>'ごみ処理量内訳'!AD38</f>
        <v>1313</v>
      </c>
      <c r="AP38" s="193">
        <f>'ごみ処理量内訳'!AE38</f>
        <v>55</v>
      </c>
      <c r="AQ38" s="193">
        <f t="shared" si="8"/>
        <v>1434</v>
      </c>
    </row>
    <row r="39" spans="1:43" ht="13.5">
      <c r="A39" s="182" t="s">
        <v>129</v>
      </c>
      <c r="B39" s="182" t="s">
        <v>471</v>
      </c>
      <c r="C39" s="184" t="s">
        <v>472</v>
      </c>
      <c r="D39" s="193">
        <v>60253</v>
      </c>
      <c r="E39" s="193">
        <v>60253</v>
      </c>
      <c r="F39" s="193">
        <f>'ごみ搬入量内訳'!H39</f>
        <v>20940</v>
      </c>
      <c r="G39" s="193">
        <f>'ごみ搬入量内訳'!AG39</f>
        <v>2230</v>
      </c>
      <c r="H39" s="193">
        <f>'ごみ搬入量内訳'!AH39</f>
        <v>200</v>
      </c>
      <c r="I39" s="193">
        <f t="shared" si="1"/>
        <v>23370</v>
      </c>
      <c r="J39" s="193">
        <f t="shared" si="0"/>
        <v>1062.642478553333</v>
      </c>
      <c r="K39" s="193">
        <f>('ごみ搬入量内訳'!E39+'ごみ搬入量内訳'!AH39)/'ごみ処理概要'!D39/365*1000000</f>
        <v>763.0837002602497</v>
      </c>
      <c r="L39" s="193">
        <f>'ごみ搬入量内訳'!F39/'ごみ処理概要'!D39/365*1000000</f>
        <v>299.5587782930833</v>
      </c>
      <c r="M39" s="193">
        <f>'資源化量内訳'!BP39</f>
        <v>2301</v>
      </c>
      <c r="N39" s="193">
        <f>'ごみ処理量内訳'!E39</f>
        <v>0</v>
      </c>
      <c r="O39" s="193">
        <f>'ごみ処理量内訳'!L39</f>
        <v>9531</v>
      </c>
      <c r="P39" s="193">
        <f t="shared" si="2"/>
        <v>13079</v>
      </c>
      <c r="Q39" s="193">
        <f>'ごみ処理量内訳'!G39</f>
        <v>0</v>
      </c>
      <c r="R39" s="193">
        <f>'ごみ処理量内訳'!H39</f>
        <v>985</v>
      </c>
      <c r="S39" s="193">
        <f>'ごみ処理量内訳'!I39</f>
        <v>0</v>
      </c>
      <c r="T39" s="193">
        <f>'ごみ処理量内訳'!J39</f>
        <v>0</v>
      </c>
      <c r="U39" s="193">
        <f>'ごみ処理量内訳'!K39</f>
        <v>12094</v>
      </c>
      <c r="V39" s="193">
        <f t="shared" si="3"/>
        <v>519</v>
      </c>
      <c r="W39" s="193">
        <f>'資源化量内訳'!M39</f>
        <v>519</v>
      </c>
      <c r="X39" s="193">
        <f>'資源化量内訳'!N39</f>
        <v>0</v>
      </c>
      <c r="Y39" s="193">
        <f>'資源化量内訳'!O39</f>
        <v>0</v>
      </c>
      <c r="Z39" s="193">
        <f>'資源化量内訳'!P39</f>
        <v>0</v>
      </c>
      <c r="AA39" s="193">
        <f>'資源化量内訳'!Q39</f>
        <v>0</v>
      </c>
      <c r="AB39" s="193">
        <f>'資源化量内訳'!R39</f>
        <v>0</v>
      </c>
      <c r="AC39" s="193">
        <f>'資源化量内訳'!S39</f>
        <v>0</v>
      </c>
      <c r="AD39" s="193">
        <f t="shared" si="4"/>
        <v>23129</v>
      </c>
      <c r="AE39" s="194">
        <f t="shared" si="5"/>
        <v>58.79199273639154</v>
      </c>
      <c r="AF39" s="193">
        <f>'資源化量内訳'!AB39</f>
        <v>0</v>
      </c>
      <c r="AG39" s="193">
        <f>'資源化量内訳'!AJ39</f>
        <v>0</v>
      </c>
      <c r="AH39" s="193">
        <f>'資源化量内訳'!AR39</f>
        <v>667</v>
      </c>
      <c r="AI39" s="193">
        <f>'資源化量内訳'!AZ39</f>
        <v>0</v>
      </c>
      <c r="AJ39" s="193">
        <f>'資源化量内訳'!BH39</f>
        <v>0</v>
      </c>
      <c r="AK39" s="193" t="s">
        <v>640</v>
      </c>
      <c r="AL39" s="193">
        <f t="shared" si="6"/>
        <v>667</v>
      </c>
      <c r="AM39" s="194">
        <f t="shared" si="7"/>
        <v>13.712151002752654</v>
      </c>
      <c r="AN39" s="193">
        <f>'ごみ処理量内訳'!AC39</f>
        <v>9531</v>
      </c>
      <c r="AO39" s="193">
        <f>'ごみ処理量内訳'!AD39</f>
        <v>0</v>
      </c>
      <c r="AP39" s="193">
        <f>'ごみ処理量内訳'!AE39</f>
        <v>12412</v>
      </c>
      <c r="AQ39" s="193">
        <f t="shared" si="8"/>
        <v>21943</v>
      </c>
    </row>
    <row r="40" spans="1:43" ht="13.5">
      <c r="A40" s="182" t="s">
        <v>129</v>
      </c>
      <c r="B40" s="182" t="s">
        <v>473</v>
      </c>
      <c r="C40" s="184" t="s">
        <v>474</v>
      </c>
      <c r="D40" s="193">
        <v>56278</v>
      </c>
      <c r="E40" s="193">
        <v>56278</v>
      </c>
      <c r="F40" s="193">
        <f>'ごみ搬入量内訳'!H40</f>
        <v>18527</v>
      </c>
      <c r="G40" s="193">
        <f>'ごみ搬入量内訳'!AG40</f>
        <v>233</v>
      </c>
      <c r="H40" s="193">
        <f>'ごみ搬入量内訳'!AH40</f>
        <v>0</v>
      </c>
      <c r="I40" s="193">
        <f t="shared" si="1"/>
        <v>18760</v>
      </c>
      <c r="J40" s="193">
        <f t="shared" si="0"/>
        <v>913.274463804197</v>
      </c>
      <c r="K40" s="193">
        <f>('ごみ搬入量内訳'!E40+'ごみ搬入量内訳'!AH40)/'ごみ処理概要'!D40/365*1000000</f>
        <v>769.3217671374055</v>
      </c>
      <c r="L40" s="193">
        <f>'ごみ搬入量内訳'!F40/'ごみ処理概要'!D40/365*1000000</f>
        <v>143.9526966667916</v>
      </c>
      <c r="M40" s="193">
        <f>'資源化量内訳'!BP40</f>
        <v>2292</v>
      </c>
      <c r="N40" s="193">
        <f>'ごみ処理量内訳'!E40</f>
        <v>14665</v>
      </c>
      <c r="O40" s="193">
        <f>'ごみ処理量内訳'!L40</f>
        <v>0</v>
      </c>
      <c r="P40" s="193">
        <f t="shared" si="2"/>
        <v>4097</v>
      </c>
      <c r="Q40" s="193">
        <f>'ごみ処理量内訳'!G40</f>
        <v>3088</v>
      </c>
      <c r="R40" s="193">
        <f>'ごみ処理量内訳'!H40</f>
        <v>1009</v>
      </c>
      <c r="S40" s="193">
        <f>'ごみ処理量内訳'!I40</f>
        <v>0</v>
      </c>
      <c r="T40" s="193">
        <f>'ごみ処理量内訳'!J40</f>
        <v>0</v>
      </c>
      <c r="U40" s="193">
        <f>'ごみ処理量内訳'!K40</f>
        <v>0</v>
      </c>
      <c r="V40" s="193">
        <f t="shared" si="3"/>
        <v>0</v>
      </c>
      <c r="W40" s="193">
        <f>'資源化量内訳'!M40</f>
        <v>0</v>
      </c>
      <c r="X40" s="193">
        <f>'資源化量内訳'!N40</f>
        <v>0</v>
      </c>
      <c r="Y40" s="193">
        <f>'資源化量内訳'!O40</f>
        <v>0</v>
      </c>
      <c r="Z40" s="193">
        <f>'資源化量内訳'!P40</f>
        <v>0</v>
      </c>
      <c r="AA40" s="193">
        <f>'資源化量内訳'!Q40</f>
        <v>0</v>
      </c>
      <c r="AB40" s="193">
        <f>'資源化量内訳'!R40</f>
        <v>0</v>
      </c>
      <c r="AC40" s="193">
        <f>'資源化量内訳'!S40</f>
        <v>0</v>
      </c>
      <c r="AD40" s="193">
        <f t="shared" si="4"/>
        <v>18762</v>
      </c>
      <c r="AE40" s="194">
        <f t="shared" si="5"/>
        <v>100</v>
      </c>
      <c r="AF40" s="193">
        <f>'資源化量内訳'!AB40</f>
        <v>0</v>
      </c>
      <c r="AG40" s="193">
        <f>'資源化量内訳'!AJ40</f>
        <v>470</v>
      </c>
      <c r="AH40" s="193">
        <f>'資源化量内訳'!AR40</f>
        <v>1009</v>
      </c>
      <c r="AI40" s="193">
        <f>'資源化量内訳'!AZ40</f>
        <v>0</v>
      </c>
      <c r="AJ40" s="193">
        <f>'資源化量内訳'!BH40</f>
        <v>0</v>
      </c>
      <c r="AK40" s="193" t="s">
        <v>640</v>
      </c>
      <c r="AL40" s="193">
        <f t="shared" si="6"/>
        <v>1479</v>
      </c>
      <c r="AM40" s="194">
        <f t="shared" si="7"/>
        <v>17.911085779424337</v>
      </c>
      <c r="AN40" s="193">
        <f>'ごみ処理量内訳'!AC40</f>
        <v>0</v>
      </c>
      <c r="AO40" s="193">
        <f>'ごみ処理量内訳'!AD40</f>
        <v>2415</v>
      </c>
      <c r="AP40" s="193">
        <f>'ごみ処理量内訳'!AE40</f>
        <v>868</v>
      </c>
      <c r="AQ40" s="193">
        <f t="shared" si="8"/>
        <v>3283</v>
      </c>
    </row>
    <row r="41" spans="1:43" ht="13.5">
      <c r="A41" s="182" t="s">
        <v>129</v>
      </c>
      <c r="B41" s="182" t="s">
        <v>475</v>
      </c>
      <c r="C41" s="184" t="s">
        <v>476</v>
      </c>
      <c r="D41" s="193">
        <v>20148</v>
      </c>
      <c r="E41" s="193">
        <v>20148</v>
      </c>
      <c r="F41" s="193">
        <f>'ごみ搬入量内訳'!H41</f>
        <v>6242</v>
      </c>
      <c r="G41" s="193">
        <f>'ごみ搬入量内訳'!AG41</f>
        <v>377</v>
      </c>
      <c r="H41" s="193">
        <f>'ごみ搬入量内訳'!AH41</f>
        <v>0</v>
      </c>
      <c r="I41" s="193">
        <f t="shared" si="1"/>
        <v>6619</v>
      </c>
      <c r="J41" s="193">
        <f t="shared" si="0"/>
        <v>900.0519443787208</v>
      </c>
      <c r="K41" s="193">
        <f>('ごみ搬入量内訳'!E41+'ごみ搬入量内訳'!AH41)/'ごみ処理概要'!D41/365*1000000</f>
        <v>759.7205338032804</v>
      </c>
      <c r="L41" s="193">
        <f>'ごみ搬入量内訳'!F41/'ごみ処理概要'!D41/365*1000000</f>
        <v>140.33141057544037</v>
      </c>
      <c r="M41" s="193">
        <f>'資源化量内訳'!BP41</f>
        <v>640</v>
      </c>
      <c r="N41" s="193">
        <f>'ごみ処理量内訳'!E41</f>
        <v>4983</v>
      </c>
      <c r="O41" s="193">
        <f>'ごみ処理量内訳'!L41</f>
        <v>0</v>
      </c>
      <c r="P41" s="193">
        <f t="shared" si="2"/>
        <v>1341</v>
      </c>
      <c r="Q41" s="193">
        <f>'ごみ処理量内訳'!G41</f>
        <v>1341</v>
      </c>
      <c r="R41" s="193">
        <f>'ごみ処理量内訳'!H41</f>
        <v>0</v>
      </c>
      <c r="S41" s="193">
        <f>'ごみ処理量内訳'!I41</f>
        <v>0</v>
      </c>
      <c r="T41" s="193">
        <f>'ごみ処理量内訳'!J41</f>
        <v>0</v>
      </c>
      <c r="U41" s="193">
        <f>'ごみ処理量内訳'!K41</f>
        <v>0</v>
      </c>
      <c r="V41" s="193">
        <f t="shared" si="3"/>
        <v>298</v>
      </c>
      <c r="W41" s="193">
        <f>'資源化量内訳'!M41</f>
        <v>211</v>
      </c>
      <c r="X41" s="193">
        <f>'資源化量内訳'!N41</f>
        <v>23</v>
      </c>
      <c r="Y41" s="193">
        <f>'資源化量内訳'!O41</f>
        <v>42</v>
      </c>
      <c r="Z41" s="193">
        <f>'資源化量内訳'!P41</f>
        <v>22</v>
      </c>
      <c r="AA41" s="193">
        <f>'資源化量内訳'!Q41</f>
        <v>0</v>
      </c>
      <c r="AB41" s="193">
        <f>'資源化量内訳'!R41</f>
        <v>0</v>
      </c>
      <c r="AC41" s="193">
        <f>'資源化量内訳'!S41</f>
        <v>0</v>
      </c>
      <c r="AD41" s="193">
        <f t="shared" si="4"/>
        <v>6622</v>
      </c>
      <c r="AE41" s="194">
        <f t="shared" si="5"/>
        <v>100</v>
      </c>
      <c r="AF41" s="193">
        <f>'資源化量内訳'!AB41</f>
        <v>0</v>
      </c>
      <c r="AG41" s="193">
        <f>'資源化量内訳'!AJ41</f>
        <v>203</v>
      </c>
      <c r="AH41" s="193">
        <f>'資源化量内訳'!AR41</f>
        <v>0</v>
      </c>
      <c r="AI41" s="193">
        <f>'資源化量内訳'!AZ41</f>
        <v>0</v>
      </c>
      <c r="AJ41" s="193">
        <f>'資源化量内訳'!BH41</f>
        <v>0</v>
      </c>
      <c r="AK41" s="193" t="s">
        <v>640</v>
      </c>
      <c r="AL41" s="193">
        <f t="shared" si="6"/>
        <v>203</v>
      </c>
      <c r="AM41" s="194">
        <f t="shared" si="7"/>
        <v>15.711925089507023</v>
      </c>
      <c r="AN41" s="193">
        <f>'ごみ処理量内訳'!AC41</f>
        <v>0</v>
      </c>
      <c r="AO41" s="193">
        <f>'ごみ処理量内訳'!AD41</f>
        <v>821</v>
      </c>
      <c r="AP41" s="193">
        <f>'ごみ処理量内訳'!AE41</f>
        <v>377</v>
      </c>
      <c r="AQ41" s="193">
        <f t="shared" si="8"/>
        <v>1198</v>
      </c>
    </row>
    <row r="42" spans="1:43" ht="13.5">
      <c r="A42" s="182" t="s">
        <v>129</v>
      </c>
      <c r="B42" s="182" t="s">
        <v>477</v>
      </c>
      <c r="C42" s="184" t="s">
        <v>478</v>
      </c>
      <c r="D42" s="193">
        <v>3940</v>
      </c>
      <c r="E42" s="193">
        <v>3940</v>
      </c>
      <c r="F42" s="193">
        <f>'ごみ搬入量内訳'!H42</f>
        <v>843</v>
      </c>
      <c r="G42" s="193">
        <f>'ごみ搬入量内訳'!AG42</f>
        <v>104</v>
      </c>
      <c r="H42" s="193">
        <f>'ごみ搬入量内訳'!AH42</f>
        <v>0</v>
      </c>
      <c r="I42" s="193">
        <f t="shared" si="1"/>
        <v>947</v>
      </c>
      <c r="J42" s="193">
        <f t="shared" si="0"/>
        <v>658.5077532855852</v>
      </c>
      <c r="K42" s="193">
        <f>('ごみ搬入量内訳'!E42+'ごみ搬入量内訳'!AH42)/'ごみ処理概要'!D42/365*1000000</f>
        <v>494.4023364161046</v>
      </c>
      <c r="L42" s="193">
        <f>'ごみ搬入量内訳'!F42/'ごみ処理概要'!D42/365*1000000</f>
        <v>164.10541686948056</v>
      </c>
      <c r="M42" s="193">
        <f>'資源化量内訳'!BP42</f>
        <v>0</v>
      </c>
      <c r="N42" s="193">
        <f>'ごみ処理量内訳'!E42</f>
        <v>680</v>
      </c>
      <c r="O42" s="193">
        <f>'ごみ処理量内訳'!L42</f>
        <v>0</v>
      </c>
      <c r="P42" s="193">
        <f t="shared" si="2"/>
        <v>184</v>
      </c>
      <c r="Q42" s="193">
        <f>'ごみ処理量内訳'!G42</f>
        <v>184</v>
      </c>
      <c r="R42" s="193">
        <f>'ごみ処理量内訳'!H42</f>
        <v>0</v>
      </c>
      <c r="S42" s="193">
        <f>'ごみ処理量内訳'!I42</f>
        <v>0</v>
      </c>
      <c r="T42" s="193">
        <f>'ごみ処理量内訳'!J42</f>
        <v>0</v>
      </c>
      <c r="U42" s="193">
        <f>'ごみ処理量内訳'!K42</f>
        <v>0</v>
      </c>
      <c r="V42" s="193">
        <f t="shared" si="3"/>
        <v>83</v>
      </c>
      <c r="W42" s="193">
        <f>'資源化量内訳'!M42</f>
        <v>0</v>
      </c>
      <c r="X42" s="193">
        <f>'資源化量内訳'!N42</f>
        <v>22</v>
      </c>
      <c r="Y42" s="193">
        <f>'資源化量内訳'!O42</f>
        <v>22</v>
      </c>
      <c r="Z42" s="193">
        <f>'資源化量内訳'!P42</f>
        <v>5</v>
      </c>
      <c r="AA42" s="193">
        <f>'資源化量内訳'!Q42</f>
        <v>0</v>
      </c>
      <c r="AB42" s="193">
        <f>'資源化量内訳'!R42</f>
        <v>0</v>
      </c>
      <c r="AC42" s="193">
        <f>'資源化量内訳'!S42</f>
        <v>34</v>
      </c>
      <c r="AD42" s="193">
        <f t="shared" si="4"/>
        <v>947</v>
      </c>
      <c r="AE42" s="194">
        <f t="shared" si="5"/>
        <v>100</v>
      </c>
      <c r="AF42" s="193">
        <f>'資源化量内訳'!AB42</f>
        <v>0</v>
      </c>
      <c r="AG42" s="193">
        <f>'資源化量内訳'!AJ42</f>
        <v>27</v>
      </c>
      <c r="AH42" s="193">
        <f>'資源化量内訳'!AR42</f>
        <v>0</v>
      </c>
      <c r="AI42" s="193">
        <f>'資源化量内訳'!AZ42</f>
        <v>0</v>
      </c>
      <c r="AJ42" s="193">
        <f>'資源化量内訳'!BH42</f>
        <v>0</v>
      </c>
      <c r="AK42" s="193" t="s">
        <v>640</v>
      </c>
      <c r="AL42" s="193">
        <f t="shared" si="6"/>
        <v>27</v>
      </c>
      <c r="AM42" s="194">
        <f t="shared" si="7"/>
        <v>11.615628299894404</v>
      </c>
      <c r="AN42" s="193">
        <f>'ごみ処理量内訳'!AC42</f>
        <v>0</v>
      </c>
      <c r="AO42" s="193">
        <f>'ごみ処理量内訳'!AD42</f>
        <v>112</v>
      </c>
      <c r="AP42" s="193">
        <f>'ごみ処理量内訳'!AE42</f>
        <v>52</v>
      </c>
      <c r="AQ42" s="193">
        <f t="shared" si="8"/>
        <v>164</v>
      </c>
    </row>
    <row r="43" spans="1:43" ht="13.5">
      <c r="A43" s="182" t="s">
        <v>129</v>
      </c>
      <c r="B43" s="182" t="s">
        <v>479</v>
      </c>
      <c r="C43" s="184" t="s">
        <v>480</v>
      </c>
      <c r="D43" s="193">
        <v>2784</v>
      </c>
      <c r="E43" s="193">
        <v>2784</v>
      </c>
      <c r="F43" s="193">
        <f>'ごみ搬入量内訳'!H43</f>
        <v>921</v>
      </c>
      <c r="G43" s="193">
        <f>'ごみ搬入量内訳'!AG43</f>
        <v>166</v>
      </c>
      <c r="H43" s="193">
        <f>'ごみ搬入量内訳'!AH43</f>
        <v>0</v>
      </c>
      <c r="I43" s="193">
        <f t="shared" si="1"/>
        <v>1087</v>
      </c>
      <c r="J43" s="193">
        <f t="shared" si="0"/>
        <v>1069.713430955755</v>
      </c>
      <c r="K43" s="193">
        <f>('ごみ搬入量内訳'!E43+'ごみ搬入量内訳'!AH43)/'ごみ処理概要'!D43/365*1000000</f>
        <v>911.2738151472208</v>
      </c>
      <c r="L43" s="193">
        <f>'ごみ搬入量内訳'!F43/'ごみ処理概要'!D43/365*1000000</f>
        <v>158.43961580853409</v>
      </c>
      <c r="M43" s="193">
        <f>'資源化量内訳'!BP43</f>
        <v>0</v>
      </c>
      <c r="N43" s="193">
        <f>'ごみ処理量内訳'!E43</f>
        <v>805</v>
      </c>
      <c r="O43" s="193">
        <f>'ごみ処理量内訳'!L43</f>
        <v>0</v>
      </c>
      <c r="P43" s="193">
        <f t="shared" si="2"/>
        <v>205</v>
      </c>
      <c r="Q43" s="193">
        <f>'ごみ処理量内訳'!G43</f>
        <v>205</v>
      </c>
      <c r="R43" s="193">
        <f>'ごみ処理量内訳'!H43</f>
        <v>0</v>
      </c>
      <c r="S43" s="193">
        <f>'ごみ処理量内訳'!I43</f>
        <v>0</v>
      </c>
      <c r="T43" s="193">
        <f>'ごみ処理量内訳'!J43</f>
        <v>0</v>
      </c>
      <c r="U43" s="193">
        <f>'ごみ処理量内訳'!K43</f>
        <v>0</v>
      </c>
      <c r="V43" s="193">
        <f t="shared" si="3"/>
        <v>78</v>
      </c>
      <c r="W43" s="193">
        <f>'資源化量内訳'!M43</f>
        <v>65</v>
      </c>
      <c r="X43" s="193">
        <f>'資源化量内訳'!N43</f>
        <v>13</v>
      </c>
      <c r="Y43" s="193">
        <f>'資源化量内訳'!O43</f>
        <v>0</v>
      </c>
      <c r="Z43" s="193">
        <f>'資源化量内訳'!P43</f>
        <v>0</v>
      </c>
      <c r="AA43" s="193">
        <f>'資源化量内訳'!Q43</f>
        <v>0</v>
      </c>
      <c r="AB43" s="193">
        <f>'資源化量内訳'!R43</f>
        <v>0</v>
      </c>
      <c r="AC43" s="193">
        <f>'資源化量内訳'!S43</f>
        <v>0</v>
      </c>
      <c r="AD43" s="193">
        <f t="shared" si="4"/>
        <v>1088</v>
      </c>
      <c r="AE43" s="194">
        <f t="shared" si="5"/>
        <v>100</v>
      </c>
      <c r="AF43" s="193">
        <f>'資源化量内訳'!AB43</f>
        <v>0</v>
      </c>
      <c r="AG43" s="193">
        <f>'資源化量内訳'!AJ43</f>
        <v>32</v>
      </c>
      <c r="AH43" s="193">
        <f>'資源化量内訳'!AR43</f>
        <v>0</v>
      </c>
      <c r="AI43" s="193">
        <f>'資源化量内訳'!AZ43</f>
        <v>0</v>
      </c>
      <c r="AJ43" s="193">
        <f>'資源化量内訳'!BH43</f>
        <v>0</v>
      </c>
      <c r="AK43" s="193" t="s">
        <v>640</v>
      </c>
      <c r="AL43" s="193">
        <f t="shared" si="6"/>
        <v>32</v>
      </c>
      <c r="AM43" s="194">
        <f t="shared" si="7"/>
        <v>10.11029411764706</v>
      </c>
      <c r="AN43" s="193">
        <f>'ごみ処理量内訳'!AC43</f>
        <v>0</v>
      </c>
      <c r="AO43" s="193">
        <f>'ごみ処理量内訳'!AD43</f>
        <v>132</v>
      </c>
      <c r="AP43" s="193">
        <f>'ごみ処理量内訳'!AE43</f>
        <v>57</v>
      </c>
      <c r="AQ43" s="193">
        <f t="shared" si="8"/>
        <v>189</v>
      </c>
    </row>
    <row r="44" spans="1:43" ht="13.5">
      <c r="A44" s="182" t="s">
        <v>129</v>
      </c>
      <c r="B44" s="182" t="s">
        <v>481</v>
      </c>
      <c r="C44" s="184" t="s">
        <v>482</v>
      </c>
      <c r="D44" s="193">
        <v>2171</v>
      </c>
      <c r="E44" s="193">
        <v>2171</v>
      </c>
      <c r="F44" s="193">
        <f>'ごみ搬入量内訳'!H44</f>
        <v>874</v>
      </c>
      <c r="G44" s="193">
        <f>'ごみ搬入量内訳'!AG44</f>
        <v>72</v>
      </c>
      <c r="H44" s="193">
        <f>'ごみ搬入量内訳'!AH44</f>
        <v>0</v>
      </c>
      <c r="I44" s="193">
        <f t="shared" si="1"/>
        <v>946</v>
      </c>
      <c r="J44" s="193">
        <f t="shared" si="0"/>
        <v>1193.8188954020304</v>
      </c>
      <c r="K44" s="193">
        <f>('ごみ搬入量内訳'!E44+'ごみ搬入量内訳'!AH44)/'ごみ処理概要'!D44/365*1000000</f>
        <v>1111.791170030855</v>
      </c>
      <c r="L44" s="193">
        <f>'ごみ搬入量内訳'!F44/'ごみ処理概要'!D44/365*1000000</f>
        <v>82.02772537117546</v>
      </c>
      <c r="M44" s="193">
        <f>'資源化量内訳'!BP44</f>
        <v>41</v>
      </c>
      <c r="N44" s="193">
        <f>'ごみ処理量内訳'!E44</f>
        <v>699</v>
      </c>
      <c r="O44" s="193">
        <f>'ごみ処理量内訳'!L44</f>
        <v>0</v>
      </c>
      <c r="P44" s="193">
        <f t="shared" si="2"/>
        <v>247</v>
      </c>
      <c r="Q44" s="193">
        <f>'ごみ処理量内訳'!G44</f>
        <v>247</v>
      </c>
      <c r="R44" s="193">
        <f>'ごみ処理量内訳'!H44</f>
        <v>0</v>
      </c>
      <c r="S44" s="193">
        <f>'ごみ処理量内訳'!I44</f>
        <v>0</v>
      </c>
      <c r="T44" s="193">
        <f>'ごみ処理量内訳'!J44</f>
        <v>0</v>
      </c>
      <c r="U44" s="193">
        <f>'ごみ処理量内訳'!K44</f>
        <v>0</v>
      </c>
      <c r="V44" s="193">
        <f t="shared" si="3"/>
        <v>0</v>
      </c>
      <c r="W44" s="193">
        <f>'資源化量内訳'!M44</f>
        <v>0</v>
      </c>
      <c r="X44" s="193">
        <f>'資源化量内訳'!N44</f>
        <v>0</v>
      </c>
      <c r="Y44" s="193">
        <f>'資源化量内訳'!O44</f>
        <v>0</v>
      </c>
      <c r="Z44" s="193">
        <f>'資源化量内訳'!P44</f>
        <v>0</v>
      </c>
      <c r="AA44" s="193">
        <f>'資源化量内訳'!Q44</f>
        <v>0</v>
      </c>
      <c r="AB44" s="193">
        <f>'資源化量内訳'!R44</f>
        <v>0</v>
      </c>
      <c r="AC44" s="193">
        <f>'資源化量内訳'!S44</f>
        <v>0</v>
      </c>
      <c r="AD44" s="193">
        <f t="shared" si="4"/>
        <v>946</v>
      </c>
      <c r="AE44" s="194">
        <f t="shared" si="5"/>
        <v>100</v>
      </c>
      <c r="AF44" s="193">
        <f>'資源化量内訳'!AB44</f>
        <v>0</v>
      </c>
      <c r="AG44" s="193">
        <f>'資源化量内訳'!AJ44</f>
        <v>38</v>
      </c>
      <c r="AH44" s="193">
        <f>'資源化量内訳'!AR44</f>
        <v>0</v>
      </c>
      <c r="AI44" s="193">
        <f>'資源化量内訳'!AZ44</f>
        <v>0</v>
      </c>
      <c r="AJ44" s="193">
        <f>'資源化量内訳'!BH44</f>
        <v>0</v>
      </c>
      <c r="AK44" s="193" t="s">
        <v>640</v>
      </c>
      <c r="AL44" s="193">
        <f t="shared" si="6"/>
        <v>38</v>
      </c>
      <c r="AM44" s="194">
        <f t="shared" si="7"/>
        <v>8.00405268490375</v>
      </c>
      <c r="AN44" s="193">
        <f>'ごみ処理量内訳'!AC44</f>
        <v>0</v>
      </c>
      <c r="AO44" s="193">
        <f>'ごみ処理量内訳'!AD44</f>
        <v>115</v>
      </c>
      <c r="AP44" s="193">
        <f>'ごみ処理量内訳'!AE44</f>
        <v>69</v>
      </c>
      <c r="AQ44" s="193">
        <f t="shared" si="8"/>
        <v>184</v>
      </c>
    </row>
    <row r="45" spans="1:43" ht="13.5">
      <c r="A45" s="182" t="s">
        <v>129</v>
      </c>
      <c r="B45" s="182" t="s">
        <v>483</v>
      </c>
      <c r="C45" s="184" t="s">
        <v>484</v>
      </c>
      <c r="D45" s="193">
        <v>10880</v>
      </c>
      <c r="E45" s="193">
        <v>10880</v>
      </c>
      <c r="F45" s="193">
        <f>'ごみ搬入量内訳'!H45</f>
        <v>3386</v>
      </c>
      <c r="G45" s="193">
        <f>'ごみ搬入量内訳'!AG45</f>
        <v>140</v>
      </c>
      <c r="H45" s="193">
        <f>'ごみ搬入量内訳'!AH45</f>
        <v>137</v>
      </c>
      <c r="I45" s="193">
        <f t="shared" si="1"/>
        <v>3663</v>
      </c>
      <c r="J45" s="193">
        <f t="shared" si="0"/>
        <v>922.3912167606768</v>
      </c>
      <c r="K45" s="193">
        <f>('ごみ搬入量内訳'!E45+'ごみ搬入量内訳'!AH45)/'ごみ処理概要'!D45/365*1000000</f>
        <v>875.3021756647864</v>
      </c>
      <c r="L45" s="193">
        <f>'ごみ搬入量内訳'!F45/'ごみ処理概要'!D45/365*1000000</f>
        <v>47.089041095890416</v>
      </c>
      <c r="M45" s="193">
        <f>'資源化量内訳'!BP45</f>
        <v>80</v>
      </c>
      <c r="N45" s="193">
        <f>'ごみ処理量内訳'!E45</f>
        <v>2775</v>
      </c>
      <c r="O45" s="193">
        <f>'ごみ処理量内訳'!L45</f>
        <v>0</v>
      </c>
      <c r="P45" s="193">
        <f t="shared" si="2"/>
        <v>751</v>
      </c>
      <c r="Q45" s="193">
        <f>'ごみ処理量内訳'!G45</f>
        <v>193</v>
      </c>
      <c r="R45" s="193">
        <f>'ごみ処理量内訳'!H45</f>
        <v>558</v>
      </c>
      <c r="S45" s="193">
        <f>'ごみ処理量内訳'!I45</f>
        <v>0</v>
      </c>
      <c r="T45" s="193">
        <f>'ごみ処理量内訳'!J45</f>
        <v>0</v>
      </c>
      <c r="U45" s="193">
        <f>'ごみ処理量内訳'!K45</f>
        <v>0</v>
      </c>
      <c r="V45" s="193">
        <f t="shared" si="3"/>
        <v>0</v>
      </c>
      <c r="W45" s="193">
        <f>'資源化量内訳'!M45</f>
        <v>0</v>
      </c>
      <c r="X45" s="193">
        <f>'資源化量内訳'!N45</f>
        <v>0</v>
      </c>
      <c r="Y45" s="193">
        <f>'資源化量内訳'!O45</f>
        <v>0</v>
      </c>
      <c r="Z45" s="193">
        <f>'資源化量内訳'!P45</f>
        <v>0</v>
      </c>
      <c r="AA45" s="193">
        <f>'資源化量内訳'!Q45</f>
        <v>0</v>
      </c>
      <c r="AB45" s="193">
        <f>'資源化量内訳'!R45</f>
        <v>0</v>
      </c>
      <c r="AC45" s="193">
        <f>'資源化量内訳'!S45</f>
        <v>0</v>
      </c>
      <c r="AD45" s="193">
        <f t="shared" si="4"/>
        <v>3526</v>
      </c>
      <c r="AE45" s="194">
        <f t="shared" si="5"/>
        <v>100</v>
      </c>
      <c r="AF45" s="193">
        <f>'資源化量内訳'!AB45</f>
        <v>0</v>
      </c>
      <c r="AG45" s="193">
        <f>'資源化量内訳'!AJ45</f>
        <v>160</v>
      </c>
      <c r="AH45" s="193">
        <f>'資源化量内訳'!AR45</f>
        <v>431</v>
      </c>
      <c r="AI45" s="193">
        <f>'資源化量内訳'!AZ45</f>
        <v>0</v>
      </c>
      <c r="AJ45" s="193">
        <f>'資源化量内訳'!BH45</f>
        <v>0</v>
      </c>
      <c r="AK45" s="193" t="s">
        <v>640</v>
      </c>
      <c r="AL45" s="193">
        <f t="shared" si="6"/>
        <v>591</v>
      </c>
      <c r="AM45" s="194">
        <f t="shared" si="7"/>
        <v>18.60787576261786</v>
      </c>
      <c r="AN45" s="193">
        <f>'ごみ処理量内訳'!AC45</f>
        <v>0</v>
      </c>
      <c r="AO45" s="193">
        <f>'ごみ処理量内訳'!AD45</f>
        <v>109</v>
      </c>
      <c r="AP45" s="193">
        <f>'ごみ処理量内訳'!AE45</f>
        <v>0</v>
      </c>
      <c r="AQ45" s="193">
        <f t="shared" si="8"/>
        <v>109</v>
      </c>
    </row>
    <row r="46" spans="1:43" ht="13.5">
      <c r="A46" s="182" t="s">
        <v>129</v>
      </c>
      <c r="B46" s="182" t="s">
        <v>485</v>
      </c>
      <c r="C46" s="184" t="s">
        <v>486</v>
      </c>
      <c r="D46" s="193">
        <v>6263</v>
      </c>
      <c r="E46" s="193">
        <v>6263</v>
      </c>
      <c r="F46" s="193">
        <f>'ごみ搬入量内訳'!H46</f>
        <v>2321</v>
      </c>
      <c r="G46" s="193">
        <f>'ごみ搬入量内訳'!AG46</f>
        <v>45</v>
      </c>
      <c r="H46" s="193">
        <f>'ごみ搬入量内訳'!AH46</f>
        <v>0</v>
      </c>
      <c r="I46" s="193">
        <f t="shared" si="1"/>
        <v>2366</v>
      </c>
      <c r="J46" s="193">
        <f t="shared" si="0"/>
        <v>1034.9978893217178</v>
      </c>
      <c r="K46" s="193">
        <f>('ごみ搬入量内訳'!E46+'ごみ搬入量内訳'!AH46)/'ごみ処理概要'!D46/365*1000000</f>
        <v>960.1945761036222</v>
      </c>
      <c r="L46" s="193">
        <f>'ごみ搬入量内訳'!F46/'ごみ処理概要'!D46/365*1000000</f>
        <v>74.8033132180954</v>
      </c>
      <c r="M46" s="193">
        <f>'資源化量内訳'!BP46</f>
        <v>0</v>
      </c>
      <c r="N46" s="193">
        <f>'ごみ処理量内訳'!E46</f>
        <v>1635</v>
      </c>
      <c r="O46" s="193">
        <f>'ごみ処理量内訳'!L46</f>
        <v>153</v>
      </c>
      <c r="P46" s="193">
        <f t="shared" si="2"/>
        <v>578</v>
      </c>
      <c r="Q46" s="193">
        <f>'ごみ処理量内訳'!G46</f>
        <v>216</v>
      </c>
      <c r="R46" s="193">
        <f>'ごみ処理量内訳'!H46</f>
        <v>362</v>
      </c>
      <c r="S46" s="193">
        <f>'ごみ処理量内訳'!I46</f>
        <v>0</v>
      </c>
      <c r="T46" s="193">
        <f>'ごみ処理量内訳'!J46</f>
        <v>0</v>
      </c>
      <c r="U46" s="193">
        <f>'ごみ処理量内訳'!K46</f>
        <v>0</v>
      </c>
      <c r="V46" s="193">
        <f t="shared" si="3"/>
        <v>0</v>
      </c>
      <c r="W46" s="193">
        <f>'資源化量内訳'!M46</f>
        <v>0</v>
      </c>
      <c r="X46" s="193">
        <f>'資源化量内訳'!N46</f>
        <v>0</v>
      </c>
      <c r="Y46" s="193">
        <f>'資源化量内訳'!O46</f>
        <v>0</v>
      </c>
      <c r="Z46" s="193">
        <f>'資源化量内訳'!P46</f>
        <v>0</v>
      </c>
      <c r="AA46" s="193">
        <f>'資源化量内訳'!Q46</f>
        <v>0</v>
      </c>
      <c r="AB46" s="193">
        <f>'資源化量内訳'!R46</f>
        <v>0</v>
      </c>
      <c r="AC46" s="193">
        <f>'資源化量内訳'!S46</f>
        <v>0</v>
      </c>
      <c r="AD46" s="193">
        <f t="shared" si="4"/>
        <v>2366</v>
      </c>
      <c r="AE46" s="194">
        <f t="shared" si="5"/>
        <v>93.53338968723584</v>
      </c>
      <c r="AF46" s="193">
        <f>'資源化量内訳'!AB46</f>
        <v>0</v>
      </c>
      <c r="AG46" s="193">
        <f>'資源化量内訳'!AJ46</f>
        <v>114</v>
      </c>
      <c r="AH46" s="193">
        <f>'資源化量内訳'!AR46</f>
        <v>316</v>
      </c>
      <c r="AI46" s="193">
        <f>'資源化量内訳'!AZ46</f>
        <v>0</v>
      </c>
      <c r="AJ46" s="193">
        <f>'資源化量内訳'!BH46</f>
        <v>0</v>
      </c>
      <c r="AK46" s="193" t="s">
        <v>640</v>
      </c>
      <c r="AL46" s="193">
        <f t="shared" si="6"/>
        <v>430</v>
      </c>
      <c r="AM46" s="194">
        <f t="shared" si="7"/>
        <v>18.17413355874894</v>
      </c>
      <c r="AN46" s="193">
        <f>'ごみ処理量内訳'!AC46</f>
        <v>153</v>
      </c>
      <c r="AO46" s="193">
        <f>'ごみ処理量内訳'!AD46</f>
        <v>71</v>
      </c>
      <c r="AP46" s="193">
        <f>'ごみ処理量内訳'!AE46</f>
        <v>0</v>
      </c>
      <c r="AQ46" s="193">
        <f t="shared" si="8"/>
        <v>224</v>
      </c>
    </row>
    <row r="47" spans="1:43" ht="13.5">
      <c r="A47" s="182" t="s">
        <v>129</v>
      </c>
      <c r="B47" s="182" t="s">
        <v>487</v>
      </c>
      <c r="C47" s="184" t="s">
        <v>488</v>
      </c>
      <c r="D47" s="193">
        <v>5748</v>
      </c>
      <c r="E47" s="193">
        <v>5748</v>
      </c>
      <c r="F47" s="193">
        <f>'ごみ搬入量内訳'!H47</f>
        <v>1560</v>
      </c>
      <c r="G47" s="193">
        <f>'ごみ搬入量内訳'!AG47</f>
        <v>78</v>
      </c>
      <c r="H47" s="193">
        <f>'ごみ搬入量内訳'!AH47</f>
        <v>0</v>
      </c>
      <c r="I47" s="193">
        <f t="shared" si="1"/>
        <v>1638</v>
      </c>
      <c r="J47" s="193">
        <f t="shared" si="0"/>
        <v>780.7361226299082</v>
      </c>
      <c r="K47" s="193">
        <f>('ごみ搬入量内訳'!E47+'ごみ搬入量内訳'!AH47)/'ごみ処理概要'!D47/365*1000000</f>
        <v>743.558212028484</v>
      </c>
      <c r="L47" s="193">
        <f>'ごみ搬入量内訳'!F47/'ごみ処理概要'!D47/365*1000000</f>
        <v>37.1779106014242</v>
      </c>
      <c r="M47" s="193">
        <f>'資源化量内訳'!BP47</f>
        <v>0</v>
      </c>
      <c r="N47" s="193">
        <f>'ごみ処理量内訳'!E47</f>
        <v>1163</v>
      </c>
      <c r="O47" s="193">
        <f>'ごみ処理量内訳'!L47</f>
        <v>0</v>
      </c>
      <c r="P47" s="193">
        <f t="shared" si="2"/>
        <v>475</v>
      </c>
      <c r="Q47" s="193">
        <f>'ごみ処理量内訳'!G47</f>
        <v>145</v>
      </c>
      <c r="R47" s="193">
        <f>'ごみ処理量内訳'!H47</f>
        <v>330</v>
      </c>
      <c r="S47" s="193">
        <f>'ごみ処理量内訳'!I47</f>
        <v>0</v>
      </c>
      <c r="T47" s="193">
        <f>'ごみ処理量内訳'!J47</f>
        <v>0</v>
      </c>
      <c r="U47" s="193">
        <f>'ごみ処理量内訳'!K47</f>
        <v>0</v>
      </c>
      <c r="V47" s="193">
        <f t="shared" si="3"/>
        <v>0</v>
      </c>
      <c r="W47" s="193">
        <f>'資源化量内訳'!M47</f>
        <v>0</v>
      </c>
      <c r="X47" s="193">
        <f>'資源化量内訳'!N47</f>
        <v>0</v>
      </c>
      <c r="Y47" s="193">
        <f>'資源化量内訳'!O47</f>
        <v>0</v>
      </c>
      <c r="Z47" s="193">
        <f>'資源化量内訳'!P47</f>
        <v>0</v>
      </c>
      <c r="AA47" s="193">
        <f>'資源化量内訳'!Q47</f>
        <v>0</v>
      </c>
      <c r="AB47" s="193">
        <f>'資源化量内訳'!R47</f>
        <v>0</v>
      </c>
      <c r="AC47" s="193">
        <f>'資源化量内訳'!S47</f>
        <v>0</v>
      </c>
      <c r="AD47" s="193">
        <f t="shared" si="4"/>
        <v>1638</v>
      </c>
      <c r="AE47" s="194">
        <f t="shared" si="5"/>
        <v>100</v>
      </c>
      <c r="AF47" s="193">
        <f>'資源化量内訳'!AB47</f>
        <v>0</v>
      </c>
      <c r="AG47" s="193">
        <f>'資源化量内訳'!AJ47</f>
        <v>98</v>
      </c>
      <c r="AH47" s="193">
        <f>'資源化量内訳'!AR47</f>
        <v>231</v>
      </c>
      <c r="AI47" s="193">
        <f>'資源化量内訳'!AZ47</f>
        <v>0</v>
      </c>
      <c r="AJ47" s="193">
        <f>'資源化量内訳'!BH47</f>
        <v>0</v>
      </c>
      <c r="AK47" s="193" t="s">
        <v>640</v>
      </c>
      <c r="AL47" s="193">
        <f t="shared" si="6"/>
        <v>329</v>
      </c>
      <c r="AM47" s="194">
        <f t="shared" si="7"/>
        <v>20.085470085470085</v>
      </c>
      <c r="AN47" s="193">
        <f>'ごみ処理量内訳'!AC47</f>
        <v>0</v>
      </c>
      <c r="AO47" s="193">
        <f>'ごみ処理量内訳'!AD47</f>
        <v>46</v>
      </c>
      <c r="AP47" s="193">
        <f>'ごみ処理量内訳'!AE47</f>
        <v>0</v>
      </c>
      <c r="AQ47" s="193">
        <f t="shared" si="8"/>
        <v>46</v>
      </c>
    </row>
    <row r="48" spans="1:43" ht="13.5">
      <c r="A48" s="182" t="s">
        <v>129</v>
      </c>
      <c r="B48" s="182" t="s">
        <v>489</v>
      </c>
      <c r="C48" s="184" t="s">
        <v>490</v>
      </c>
      <c r="D48" s="193">
        <v>6354</v>
      </c>
      <c r="E48" s="193">
        <v>6354</v>
      </c>
      <c r="F48" s="193">
        <f>'ごみ搬入量内訳'!H48</f>
        <v>2084</v>
      </c>
      <c r="G48" s="193">
        <f>'ごみ搬入量内訳'!AG48</f>
        <v>88</v>
      </c>
      <c r="H48" s="193">
        <f>'ごみ搬入量内訳'!AH48</f>
        <v>0</v>
      </c>
      <c r="I48" s="193">
        <f t="shared" si="1"/>
        <v>2172</v>
      </c>
      <c r="J48" s="193">
        <f t="shared" si="0"/>
        <v>936.5257997335301</v>
      </c>
      <c r="K48" s="193">
        <f>('ごみ搬入量内訳'!E48+'ごみ搬入量内訳'!AH48)/'ごみ処理概要'!D48/365*1000000</f>
        <v>769.2274524514813</v>
      </c>
      <c r="L48" s="193">
        <f>'ごみ搬入量内訳'!F48/'ごみ処理概要'!D48/365*1000000</f>
        <v>167.29834728204864</v>
      </c>
      <c r="M48" s="193">
        <f>'資源化量内訳'!BP48</f>
        <v>0</v>
      </c>
      <c r="N48" s="193">
        <f>'ごみ処理量内訳'!E48</f>
        <v>1784</v>
      </c>
      <c r="O48" s="193">
        <f>'ごみ処理量内訳'!L48</f>
        <v>0</v>
      </c>
      <c r="P48" s="193">
        <f t="shared" si="2"/>
        <v>388</v>
      </c>
      <c r="Q48" s="193">
        <f>'ごみ処理量内訳'!G48</f>
        <v>120</v>
      </c>
      <c r="R48" s="193">
        <f>'ごみ処理量内訳'!H48</f>
        <v>268</v>
      </c>
      <c r="S48" s="193">
        <f>'ごみ処理量内訳'!I48</f>
        <v>0</v>
      </c>
      <c r="T48" s="193">
        <f>'ごみ処理量内訳'!J48</f>
        <v>0</v>
      </c>
      <c r="U48" s="193">
        <f>'ごみ処理量内訳'!K48</f>
        <v>0</v>
      </c>
      <c r="V48" s="193">
        <f t="shared" si="3"/>
        <v>0</v>
      </c>
      <c r="W48" s="193">
        <f>'資源化量内訳'!M48</f>
        <v>0</v>
      </c>
      <c r="X48" s="193">
        <f>'資源化量内訳'!N48</f>
        <v>0</v>
      </c>
      <c r="Y48" s="193">
        <f>'資源化量内訳'!O48</f>
        <v>0</v>
      </c>
      <c r="Z48" s="193">
        <f>'資源化量内訳'!P48</f>
        <v>0</v>
      </c>
      <c r="AA48" s="193">
        <f>'資源化量内訳'!Q48</f>
        <v>0</v>
      </c>
      <c r="AB48" s="193">
        <f>'資源化量内訳'!R48</f>
        <v>0</v>
      </c>
      <c r="AC48" s="193">
        <f>'資源化量内訳'!S48</f>
        <v>0</v>
      </c>
      <c r="AD48" s="193">
        <f t="shared" si="4"/>
        <v>2172</v>
      </c>
      <c r="AE48" s="194">
        <f t="shared" si="5"/>
        <v>100</v>
      </c>
      <c r="AF48" s="193">
        <f>'資源化量内訳'!AB48</f>
        <v>0</v>
      </c>
      <c r="AG48" s="193">
        <f>'資源化量内訳'!AJ48</f>
        <v>83</v>
      </c>
      <c r="AH48" s="193">
        <f>'資源化量内訳'!AR48</f>
        <v>188</v>
      </c>
      <c r="AI48" s="193">
        <f>'資源化量内訳'!AZ48</f>
        <v>0</v>
      </c>
      <c r="AJ48" s="193">
        <f>'資源化量内訳'!BH48</f>
        <v>0</v>
      </c>
      <c r="AK48" s="193" t="s">
        <v>640</v>
      </c>
      <c r="AL48" s="193">
        <f t="shared" si="6"/>
        <v>271</v>
      </c>
      <c r="AM48" s="194">
        <f t="shared" si="7"/>
        <v>12.476979742173112</v>
      </c>
      <c r="AN48" s="193">
        <f>'ごみ処理量内訳'!AC48</f>
        <v>0</v>
      </c>
      <c r="AO48" s="193">
        <f>'ごみ処理量内訳'!AD48</f>
        <v>243</v>
      </c>
      <c r="AP48" s="193">
        <f>'ごみ処理量内訳'!AE48</f>
        <v>0</v>
      </c>
      <c r="AQ48" s="193">
        <f t="shared" si="8"/>
        <v>243</v>
      </c>
    </row>
    <row r="49" spans="1:43" ht="13.5">
      <c r="A49" s="182" t="s">
        <v>129</v>
      </c>
      <c r="B49" s="182" t="s">
        <v>491</v>
      </c>
      <c r="C49" s="184" t="s">
        <v>492</v>
      </c>
      <c r="D49" s="193">
        <v>37602</v>
      </c>
      <c r="E49" s="193">
        <v>37602</v>
      </c>
      <c r="F49" s="193">
        <f>'ごみ搬入量内訳'!H49</f>
        <v>11328</v>
      </c>
      <c r="G49" s="193">
        <f>'ごみ搬入量内訳'!AG49</f>
        <v>3300</v>
      </c>
      <c r="H49" s="193">
        <f>'ごみ搬入量内訳'!AH49</f>
        <v>0</v>
      </c>
      <c r="I49" s="193">
        <f t="shared" si="1"/>
        <v>14628</v>
      </c>
      <c r="J49" s="193">
        <f t="shared" si="0"/>
        <v>1065.813316546118</v>
      </c>
      <c r="K49" s="193">
        <f>('ごみ搬入量内訳'!E49+'ごみ搬入量内訳'!AH49)/'ごみ処理概要'!D49/365*1000000</f>
        <v>767.3739301246728</v>
      </c>
      <c r="L49" s="193">
        <f>'ごみ搬入量内訳'!F49/'ごみ処理概要'!D49/365*1000000</f>
        <v>298.4393864214451</v>
      </c>
      <c r="M49" s="193">
        <f>'資源化量内訳'!BP49</f>
        <v>2364</v>
      </c>
      <c r="N49" s="193">
        <f>'ごみ処理量内訳'!E49</f>
        <v>11145</v>
      </c>
      <c r="O49" s="193">
        <f>'ごみ処理量内訳'!L49</f>
        <v>3330</v>
      </c>
      <c r="P49" s="193">
        <f t="shared" si="2"/>
        <v>168</v>
      </c>
      <c r="Q49" s="193">
        <f>'ごみ処理量内訳'!G49</f>
        <v>0</v>
      </c>
      <c r="R49" s="193">
        <f>'ごみ処理量内訳'!H49</f>
        <v>168</v>
      </c>
      <c r="S49" s="193">
        <f>'ごみ処理量内訳'!I49</f>
        <v>0</v>
      </c>
      <c r="T49" s="193">
        <f>'ごみ処理量内訳'!J49</f>
        <v>0</v>
      </c>
      <c r="U49" s="193">
        <f>'ごみ処理量内訳'!K49</f>
        <v>0</v>
      </c>
      <c r="V49" s="193">
        <f t="shared" si="3"/>
        <v>0</v>
      </c>
      <c r="W49" s="193">
        <f>'資源化量内訳'!M49</f>
        <v>0</v>
      </c>
      <c r="X49" s="193">
        <f>'資源化量内訳'!N49</f>
        <v>0</v>
      </c>
      <c r="Y49" s="193">
        <f>'資源化量内訳'!O49</f>
        <v>0</v>
      </c>
      <c r="Z49" s="193">
        <f>'資源化量内訳'!P49</f>
        <v>0</v>
      </c>
      <c r="AA49" s="193">
        <f>'資源化量内訳'!Q49</f>
        <v>0</v>
      </c>
      <c r="AB49" s="193">
        <f>'資源化量内訳'!R49</f>
        <v>0</v>
      </c>
      <c r="AC49" s="193">
        <f>'資源化量内訳'!S49</f>
        <v>0</v>
      </c>
      <c r="AD49" s="193">
        <f t="shared" si="4"/>
        <v>14643</v>
      </c>
      <c r="AE49" s="194">
        <f t="shared" si="5"/>
        <v>77.25875845113707</v>
      </c>
      <c r="AF49" s="193">
        <f>'資源化量内訳'!AB49</f>
        <v>0</v>
      </c>
      <c r="AG49" s="193">
        <f>'資源化量内訳'!AJ49</f>
        <v>0</v>
      </c>
      <c r="AH49" s="193">
        <f>'資源化量内訳'!AR49</f>
        <v>133</v>
      </c>
      <c r="AI49" s="193">
        <f>'資源化量内訳'!AZ49</f>
        <v>0</v>
      </c>
      <c r="AJ49" s="193">
        <f>'資源化量内訳'!BH49</f>
        <v>0</v>
      </c>
      <c r="AK49" s="193" t="s">
        <v>640</v>
      </c>
      <c r="AL49" s="193">
        <f t="shared" si="6"/>
        <v>133</v>
      </c>
      <c r="AM49" s="194">
        <f t="shared" si="7"/>
        <v>14.682189686599637</v>
      </c>
      <c r="AN49" s="193">
        <f>'ごみ処理量内訳'!AC49</f>
        <v>3330</v>
      </c>
      <c r="AO49" s="193">
        <f>'ごみ処理量内訳'!AD49</f>
        <v>396</v>
      </c>
      <c r="AP49" s="193">
        <f>'ごみ処理量内訳'!AE49</f>
        <v>0</v>
      </c>
      <c r="AQ49" s="193">
        <f t="shared" si="8"/>
        <v>3726</v>
      </c>
    </row>
    <row r="50" spans="1:43" ht="13.5">
      <c r="A50" s="182" t="s">
        <v>129</v>
      </c>
      <c r="B50" s="182" t="s">
        <v>493</v>
      </c>
      <c r="C50" s="184" t="s">
        <v>494</v>
      </c>
      <c r="D50" s="193">
        <v>11123</v>
      </c>
      <c r="E50" s="193">
        <v>11123</v>
      </c>
      <c r="F50" s="193">
        <f>'ごみ搬入量内訳'!H50</f>
        <v>3027</v>
      </c>
      <c r="G50" s="193">
        <f>'ごみ搬入量内訳'!AG50</f>
        <v>449</v>
      </c>
      <c r="H50" s="193">
        <f>'ごみ搬入量内訳'!AH50</f>
        <v>0</v>
      </c>
      <c r="I50" s="193">
        <f t="shared" si="1"/>
        <v>3476</v>
      </c>
      <c r="J50" s="193">
        <f t="shared" si="0"/>
        <v>856.1797780484471</v>
      </c>
      <c r="K50" s="193">
        <f>('ごみ搬入量内訳'!E50+'ごみ搬入量内訳'!AH50)/'ごみ処理概要'!D50/365*1000000</f>
        <v>649.5241872018858</v>
      </c>
      <c r="L50" s="193">
        <f>'ごみ搬入量内訳'!F50/'ごみ処理概要'!D50/365*1000000</f>
        <v>206.65559084656127</v>
      </c>
      <c r="M50" s="193">
        <f>'資源化量内訳'!BP50</f>
        <v>418</v>
      </c>
      <c r="N50" s="193">
        <f>'ごみ処理量内訳'!E50</f>
        <v>1737</v>
      </c>
      <c r="O50" s="193">
        <f>'ごみ処理量内訳'!L50</f>
        <v>1273</v>
      </c>
      <c r="P50" s="193">
        <f t="shared" si="2"/>
        <v>368</v>
      </c>
      <c r="Q50" s="193">
        <f>'ごみ処理量内訳'!G50</f>
        <v>18</v>
      </c>
      <c r="R50" s="193">
        <f>'ごみ処理量内訳'!H50</f>
        <v>350</v>
      </c>
      <c r="S50" s="193">
        <f>'ごみ処理量内訳'!I50</f>
        <v>0</v>
      </c>
      <c r="T50" s="193">
        <f>'ごみ処理量内訳'!J50</f>
        <v>0</v>
      </c>
      <c r="U50" s="193">
        <f>'ごみ処理量内訳'!K50</f>
        <v>0</v>
      </c>
      <c r="V50" s="193">
        <f t="shared" si="3"/>
        <v>0</v>
      </c>
      <c r="W50" s="193">
        <f>'資源化量内訳'!M50</f>
        <v>0</v>
      </c>
      <c r="X50" s="193">
        <f>'資源化量内訳'!N50</f>
        <v>0</v>
      </c>
      <c r="Y50" s="193">
        <f>'資源化量内訳'!O50</f>
        <v>0</v>
      </c>
      <c r="Z50" s="193">
        <f>'資源化量内訳'!P50</f>
        <v>0</v>
      </c>
      <c r="AA50" s="193">
        <f>'資源化量内訳'!Q50</f>
        <v>0</v>
      </c>
      <c r="AB50" s="193">
        <f>'資源化量内訳'!R50</f>
        <v>0</v>
      </c>
      <c r="AC50" s="193">
        <f>'資源化量内訳'!S50</f>
        <v>0</v>
      </c>
      <c r="AD50" s="193">
        <f t="shared" si="4"/>
        <v>3378</v>
      </c>
      <c r="AE50" s="194">
        <f t="shared" si="5"/>
        <v>62.31497927767911</v>
      </c>
      <c r="AF50" s="193">
        <f>'資源化量内訳'!AB50</f>
        <v>0</v>
      </c>
      <c r="AG50" s="193">
        <f>'資源化量内訳'!AJ50</f>
        <v>18</v>
      </c>
      <c r="AH50" s="193">
        <f>'資源化量内訳'!AR50</f>
        <v>267</v>
      </c>
      <c r="AI50" s="193">
        <f>'資源化量内訳'!AZ50</f>
        <v>0</v>
      </c>
      <c r="AJ50" s="193">
        <f>'資源化量内訳'!BH50</f>
        <v>0</v>
      </c>
      <c r="AK50" s="193" t="s">
        <v>640</v>
      </c>
      <c r="AL50" s="193">
        <f t="shared" si="6"/>
        <v>285</v>
      </c>
      <c r="AM50" s="194">
        <f t="shared" si="7"/>
        <v>18.51949420442571</v>
      </c>
      <c r="AN50" s="193">
        <f>'ごみ処理量内訳'!AC50</f>
        <v>1273</v>
      </c>
      <c r="AO50" s="193">
        <f>'ごみ処理量内訳'!AD50</f>
        <v>97</v>
      </c>
      <c r="AP50" s="193">
        <f>'ごみ処理量内訳'!AE50</f>
        <v>16</v>
      </c>
      <c r="AQ50" s="193">
        <f t="shared" si="8"/>
        <v>1386</v>
      </c>
    </row>
    <row r="51" spans="1:43" ht="13.5">
      <c r="A51" s="182" t="s">
        <v>129</v>
      </c>
      <c r="B51" s="182" t="s">
        <v>495</v>
      </c>
      <c r="C51" s="184" t="s">
        <v>496</v>
      </c>
      <c r="D51" s="193">
        <v>29023</v>
      </c>
      <c r="E51" s="193">
        <v>29023</v>
      </c>
      <c r="F51" s="193">
        <f>'ごみ搬入量内訳'!H51</f>
        <v>9909</v>
      </c>
      <c r="G51" s="193">
        <f>'ごみ搬入量内訳'!AG51</f>
        <v>102</v>
      </c>
      <c r="H51" s="193">
        <f>'ごみ搬入量内訳'!AH51</f>
        <v>238</v>
      </c>
      <c r="I51" s="193">
        <f t="shared" si="1"/>
        <v>10249</v>
      </c>
      <c r="J51" s="193">
        <f t="shared" si="0"/>
        <v>967.4896480306833</v>
      </c>
      <c r="K51" s="193">
        <f>('ごみ搬入量内訳'!E51+'ごみ搬入量内訳'!AH51)/'ごみ処理概要'!D51/365*1000000</f>
        <v>705.9115609301834</v>
      </c>
      <c r="L51" s="193">
        <f>'ごみ搬入量内訳'!F51/'ごみ処理概要'!D51/365*1000000</f>
        <v>261.5780871004999</v>
      </c>
      <c r="M51" s="193">
        <f>'資源化量内訳'!BP51</f>
        <v>1208</v>
      </c>
      <c r="N51" s="193">
        <f>'ごみ処理量内訳'!E51</f>
        <v>7038</v>
      </c>
      <c r="O51" s="193">
        <f>'ごみ処理量内訳'!L51</f>
        <v>1884</v>
      </c>
      <c r="P51" s="193">
        <f t="shared" si="2"/>
        <v>986</v>
      </c>
      <c r="Q51" s="193">
        <f>'ごみ処理量内訳'!G51</f>
        <v>0</v>
      </c>
      <c r="R51" s="193">
        <f>'ごみ処理量内訳'!H51</f>
        <v>986</v>
      </c>
      <c r="S51" s="193">
        <f>'ごみ処理量内訳'!I51</f>
        <v>0</v>
      </c>
      <c r="T51" s="193">
        <f>'ごみ処理量内訳'!J51</f>
        <v>0</v>
      </c>
      <c r="U51" s="193">
        <f>'ごみ処理量内訳'!K51</f>
        <v>0</v>
      </c>
      <c r="V51" s="193">
        <f t="shared" si="3"/>
        <v>290</v>
      </c>
      <c r="W51" s="193">
        <f>'資源化量内訳'!M51</f>
        <v>290</v>
      </c>
      <c r="X51" s="193">
        <f>'資源化量内訳'!N51</f>
        <v>0</v>
      </c>
      <c r="Y51" s="193">
        <f>'資源化量内訳'!O51</f>
        <v>0</v>
      </c>
      <c r="Z51" s="193">
        <f>'資源化量内訳'!P51</f>
        <v>0</v>
      </c>
      <c r="AA51" s="193">
        <f>'資源化量内訳'!Q51</f>
        <v>0</v>
      </c>
      <c r="AB51" s="193">
        <f>'資源化量内訳'!R51</f>
        <v>0</v>
      </c>
      <c r="AC51" s="193">
        <f>'資源化量内訳'!S51</f>
        <v>0</v>
      </c>
      <c r="AD51" s="193">
        <f t="shared" si="4"/>
        <v>10198</v>
      </c>
      <c r="AE51" s="194">
        <f t="shared" si="5"/>
        <v>81.52578937046479</v>
      </c>
      <c r="AF51" s="193">
        <f>'資源化量内訳'!AB51</f>
        <v>0</v>
      </c>
      <c r="AG51" s="193">
        <f>'資源化量内訳'!AJ51</f>
        <v>0</v>
      </c>
      <c r="AH51" s="193">
        <f>'資源化量内訳'!AR51</f>
        <v>696</v>
      </c>
      <c r="AI51" s="193">
        <f>'資源化量内訳'!AZ51</f>
        <v>0</v>
      </c>
      <c r="AJ51" s="193">
        <f>'資源化量内訳'!BH51</f>
        <v>0</v>
      </c>
      <c r="AK51" s="193" t="s">
        <v>640</v>
      </c>
      <c r="AL51" s="193">
        <f t="shared" si="6"/>
        <v>696</v>
      </c>
      <c r="AM51" s="194">
        <f t="shared" si="7"/>
        <v>19.235490092933542</v>
      </c>
      <c r="AN51" s="193">
        <f>'ごみ処理量内訳'!AC51</f>
        <v>1884</v>
      </c>
      <c r="AO51" s="193">
        <f>'ごみ処理量内訳'!AD51</f>
        <v>208</v>
      </c>
      <c r="AP51" s="193">
        <f>'ごみ処理量内訳'!AE51</f>
        <v>0</v>
      </c>
      <c r="AQ51" s="193">
        <f t="shared" si="8"/>
        <v>2092</v>
      </c>
    </row>
    <row r="52" spans="1:43" ht="13.5">
      <c r="A52" s="182" t="s">
        <v>129</v>
      </c>
      <c r="B52" s="182" t="s">
        <v>497</v>
      </c>
      <c r="C52" s="184" t="s">
        <v>498</v>
      </c>
      <c r="D52" s="193">
        <v>4889</v>
      </c>
      <c r="E52" s="193">
        <v>4886</v>
      </c>
      <c r="F52" s="193">
        <f>'ごみ搬入量内訳'!H52</f>
        <v>1458</v>
      </c>
      <c r="G52" s="193">
        <f>'ごみ搬入量内訳'!AG52</f>
        <v>0</v>
      </c>
      <c r="H52" s="193">
        <f>'ごみ搬入量内訳'!AH52</f>
        <v>1</v>
      </c>
      <c r="I52" s="193">
        <f t="shared" si="1"/>
        <v>1459</v>
      </c>
      <c r="J52" s="193">
        <f t="shared" si="0"/>
        <v>817.6028377935371</v>
      </c>
      <c r="K52" s="193">
        <f>('ごみ搬入量内訳'!E52+'ごみ搬入量内訳'!AH52)/'ごみ処理概要'!D52/365*1000000</f>
        <v>667.9798373200111</v>
      </c>
      <c r="L52" s="193">
        <f>'ごみ搬入量内訳'!F52/'ごみ処理概要'!D52/365*1000000</f>
        <v>149.623000473526</v>
      </c>
      <c r="M52" s="193">
        <f>'資源化量内訳'!BP52</f>
        <v>2</v>
      </c>
      <c r="N52" s="193">
        <f>'ごみ処理量内訳'!E52</f>
        <v>1193</v>
      </c>
      <c r="O52" s="193">
        <f>'ごみ処理量内訳'!L52</f>
        <v>0</v>
      </c>
      <c r="P52" s="193">
        <f t="shared" si="2"/>
        <v>0</v>
      </c>
      <c r="Q52" s="193">
        <f>'ごみ処理量内訳'!G52</f>
        <v>0</v>
      </c>
      <c r="R52" s="193">
        <f>'ごみ処理量内訳'!H52</f>
        <v>0</v>
      </c>
      <c r="S52" s="193">
        <f>'ごみ処理量内訳'!I52</f>
        <v>0</v>
      </c>
      <c r="T52" s="193">
        <f>'ごみ処理量内訳'!J52</f>
        <v>0</v>
      </c>
      <c r="U52" s="193">
        <f>'ごみ処理量内訳'!K52</f>
        <v>0</v>
      </c>
      <c r="V52" s="193">
        <f t="shared" si="3"/>
        <v>170</v>
      </c>
      <c r="W52" s="193">
        <f>'資源化量内訳'!M52</f>
        <v>91</v>
      </c>
      <c r="X52" s="193">
        <f>'資源化量内訳'!N52</f>
        <v>32</v>
      </c>
      <c r="Y52" s="193">
        <f>'資源化量内訳'!O52</f>
        <v>26</v>
      </c>
      <c r="Z52" s="193">
        <f>'資源化量内訳'!P52</f>
        <v>19</v>
      </c>
      <c r="AA52" s="193">
        <f>'資源化量内訳'!Q52</f>
        <v>0</v>
      </c>
      <c r="AB52" s="193">
        <f>'資源化量内訳'!R52</f>
        <v>0</v>
      </c>
      <c r="AC52" s="193">
        <f>'資源化量内訳'!S52</f>
        <v>2</v>
      </c>
      <c r="AD52" s="193">
        <f t="shared" si="4"/>
        <v>1363</v>
      </c>
      <c r="AE52" s="194">
        <f t="shared" si="5"/>
        <v>100</v>
      </c>
      <c r="AF52" s="193">
        <f>'資源化量内訳'!AB52</f>
        <v>0</v>
      </c>
      <c r="AG52" s="193">
        <f>'資源化量内訳'!AJ52</f>
        <v>0</v>
      </c>
      <c r="AH52" s="193">
        <f>'資源化量内訳'!AR52</f>
        <v>0</v>
      </c>
      <c r="AI52" s="193">
        <f>'資源化量内訳'!AZ52</f>
        <v>0</v>
      </c>
      <c r="AJ52" s="193">
        <f>'資源化量内訳'!BH52</f>
        <v>0</v>
      </c>
      <c r="AK52" s="193" t="s">
        <v>640</v>
      </c>
      <c r="AL52" s="193">
        <f t="shared" si="6"/>
        <v>0</v>
      </c>
      <c r="AM52" s="194">
        <f t="shared" si="7"/>
        <v>12.6007326007326</v>
      </c>
      <c r="AN52" s="193">
        <f>'ごみ処理量内訳'!AC52</f>
        <v>0</v>
      </c>
      <c r="AO52" s="193">
        <f>'ごみ処理量内訳'!AD52</f>
        <v>47</v>
      </c>
      <c r="AP52" s="193">
        <f>'ごみ処理量内訳'!AE52</f>
        <v>0</v>
      </c>
      <c r="AQ52" s="193">
        <f t="shared" si="8"/>
        <v>47</v>
      </c>
    </row>
    <row r="53" spans="1:43" ht="13.5">
      <c r="A53" s="182" t="s">
        <v>129</v>
      </c>
      <c r="B53" s="182" t="s">
        <v>499</v>
      </c>
      <c r="C53" s="184" t="s">
        <v>500</v>
      </c>
      <c r="D53" s="193">
        <v>4938</v>
      </c>
      <c r="E53" s="193">
        <v>4935</v>
      </c>
      <c r="F53" s="193">
        <f>'ごみ搬入量内訳'!H53</f>
        <v>963</v>
      </c>
      <c r="G53" s="193">
        <f>'ごみ搬入量内訳'!AG53</f>
        <v>99</v>
      </c>
      <c r="H53" s="193">
        <f>'ごみ搬入量内訳'!AH53</f>
        <v>1</v>
      </c>
      <c r="I53" s="193">
        <f t="shared" si="1"/>
        <v>1063</v>
      </c>
      <c r="J53" s="193">
        <f t="shared" si="0"/>
        <v>589.7790131881911</v>
      </c>
      <c r="K53" s="193">
        <f>('ごみ搬入量内訳'!E53+'ごみ搬入量内訳'!AH53)/'ごみ処理概要'!D53/365*1000000</f>
        <v>534.8513346316239</v>
      </c>
      <c r="L53" s="193">
        <f>'ごみ搬入量内訳'!F53/'ごみ処理概要'!D53/365*1000000</f>
        <v>54.92767855656719</v>
      </c>
      <c r="M53" s="193">
        <f>'資源化量内訳'!BP53</f>
        <v>0</v>
      </c>
      <c r="N53" s="193">
        <f>'ごみ処理量内訳'!E53</f>
        <v>863</v>
      </c>
      <c r="O53" s="193">
        <f>'ごみ処理量内訳'!L53</f>
        <v>69</v>
      </c>
      <c r="P53" s="193">
        <f t="shared" si="2"/>
        <v>0</v>
      </c>
      <c r="Q53" s="193">
        <f>'ごみ処理量内訳'!G53</f>
        <v>0</v>
      </c>
      <c r="R53" s="193">
        <f>'ごみ処理量内訳'!H53</f>
        <v>0</v>
      </c>
      <c r="S53" s="193">
        <f>'ごみ処理量内訳'!I53</f>
        <v>0</v>
      </c>
      <c r="T53" s="193">
        <f>'ごみ処理量内訳'!J53</f>
        <v>0</v>
      </c>
      <c r="U53" s="193">
        <f>'ごみ処理量内訳'!K53</f>
        <v>0</v>
      </c>
      <c r="V53" s="193">
        <f t="shared" si="3"/>
        <v>130</v>
      </c>
      <c r="W53" s="193">
        <f>'資源化量内訳'!M53</f>
        <v>55</v>
      </c>
      <c r="X53" s="193">
        <f>'資源化量内訳'!N53</f>
        <v>34</v>
      </c>
      <c r="Y53" s="193">
        <f>'資源化量内訳'!O53</f>
        <v>23</v>
      </c>
      <c r="Z53" s="193">
        <f>'資源化量内訳'!P53</f>
        <v>16</v>
      </c>
      <c r="AA53" s="193">
        <f>'資源化量内訳'!Q53</f>
        <v>2</v>
      </c>
      <c r="AB53" s="193">
        <f>'資源化量内訳'!R53</f>
        <v>0</v>
      </c>
      <c r="AC53" s="193">
        <f>'資源化量内訳'!S53</f>
        <v>0</v>
      </c>
      <c r="AD53" s="193">
        <f t="shared" si="4"/>
        <v>1062</v>
      </c>
      <c r="AE53" s="194">
        <f t="shared" si="5"/>
        <v>93.50282485875707</v>
      </c>
      <c r="AF53" s="193">
        <f>'資源化量内訳'!AB53</f>
        <v>0</v>
      </c>
      <c r="AG53" s="193">
        <f>'資源化量内訳'!AJ53</f>
        <v>0</v>
      </c>
      <c r="AH53" s="193">
        <f>'資源化量内訳'!AR53</f>
        <v>0</v>
      </c>
      <c r="AI53" s="193">
        <f>'資源化量内訳'!AZ53</f>
        <v>0</v>
      </c>
      <c r="AJ53" s="193">
        <f>'資源化量内訳'!BH53</f>
        <v>0</v>
      </c>
      <c r="AK53" s="193" t="s">
        <v>640</v>
      </c>
      <c r="AL53" s="193">
        <f t="shared" si="6"/>
        <v>0</v>
      </c>
      <c r="AM53" s="194">
        <f t="shared" si="7"/>
        <v>12.24105461393597</v>
      </c>
      <c r="AN53" s="193">
        <f>'ごみ処理量内訳'!AC53</f>
        <v>69</v>
      </c>
      <c r="AO53" s="193">
        <f>'ごみ処理量内訳'!AD53</f>
        <v>34</v>
      </c>
      <c r="AP53" s="193">
        <f>'ごみ処理量内訳'!AE53</f>
        <v>0</v>
      </c>
      <c r="AQ53" s="193">
        <f t="shared" si="8"/>
        <v>103</v>
      </c>
    </row>
    <row r="54" spans="1:43" ht="13.5">
      <c r="A54" s="182" t="s">
        <v>129</v>
      </c>
      <c r="B54" s="182" t="s">
        <v>501</v>
      </c>
      <c r="C54" s="184" t="s">
        <v>502</v>
      </c>
      <c r="D54" s="193">
        <v>14795</v>
      </c>
      <c r="E54" s="193">
        <v>14747</v>
      </c>
      <c r="F54" s="193">
        <f>'ごみ搬入量内訳'!H54</f>
        <v>3648</v>
      </c>
      <c r="G54" s="193">
        <f>'ごみ搬入量内訳'!AG54</f>
        <v>752</v>
      </c>
      <c r="H54" s="193">
        <f>'ごみ搬入量内訳'!AH54</f>
        <v>20</v>
      </c>
      <c r="I54" s="193">
        <f t="shared" si="1"/>
        <v>4420</v>
      </c>
      <c r="J54" s="193">
        <f t="shared" si="0"/>
        <v>818.4919933150314</v>
      </c>
      <c r="K54" s="193">
        <f>('ごみ搬入量内訳'!E54+'ごみ搬入量内訳'!AH54)/'ごみ処理概要'!D54/365*1000000</f>
        <v>679.2372469410714</v>
      </c>
      <c r="L54" s="193">
        <f>'ごみ搬入量内訳'!F54/'ごみ処理概要'!D54/365*1000000</f>
        <v>139.2547463739601</v>
      </c>
      <c r="M54" s="193">
        <f>'資源化量内訳'!BP54</f>
        <v>0</v>
      </c>
      <c r="N54" s="193">
        <f>'ごみ処理量内訳'!E54</f>
        <v>3428</v>
      </c>
      <c r="O54" s="193">
        <f>'ごみ処理量内訳'!L54</f>
        <v>335</v>
      </c>
      <c r="P54" s="193">
        <f t="shared" si="2"/>
        <v>0</v>
      </c>
      <c r="Q54" s="193">
        <f>'ごみ処理量内訳'!G54</f>
        <v>0</v>
      </c>
      <c r="R54" s="193">
        <f>'ごみ処理量内訳'!H54</f>
        <v>0</v>
      </c>
      <c r="S54" s="193">
        <f>'ごみ処理量内訳'!I54</f>
        <v>0</v>
      </c>
      <c r="T54" s="193">
        <f>'ごみ処理量内訳'!J54</f>
        <v>0</v>
      </c>
      <c r="U54" s="193">
        <f>'ごみ処理量内訳'!K54</f>
        <v>0</v>
      </c>
      <c r="V54" s="193">
        <f t="shared" si="3"/>
        <v>609</v>
      </c>
      <c r="W54" s="193">
        <f>'資源化量内訳'!M54</f>
        <v>288</v>
      </c>
      <c r="X54" s="193">
        <f>'資源化量内訳'!N54</f>
        <v>112</v>
      </c>
      <c r="Y54" s="193">
        <f>'資源化量内訳'!O54</f>
        <v>152</v>
      </c>
      <c r="Z54" s="193">
        <f>'資源化量内訳'!P54</f>
        <v>42</v>
      </c>
      <c r="AA54" s="193">
        <f>'資源化量内訳'!Q54</f>
        <v>15</v>
      </c>
      <c r="AB54" s="193">
        <f>'資源化量内訳'!R54</f>
        <v>0</v>
      </c>
      <c r="AC54" s="193">
        <f>'資源化量内訳'!S54</f>
        <v>0</v>
      </c>
      <c r="AD54" s="193">
        <f t="shared" si="4"/>
        <v>4372</v>
      </c>
      <c r="AE54" s="194">
        <f t="shared" si="5"/>
        <v>92.33760292772186</v>
      </c>
      <c r="AF54" s="193">
        <f>'資源化量内訳'!AB54</f>
        <v>0</v>
      </c>
      <c r="AG54" s="193">
        <f>'資源化量内訳'!AJ54</f>
        <v>0</v>
      </c>
      <c r="AH54" s="193">
        <f>'資源化量内訳'!AR54</f>
        <v>0</v>
      </c>
      <c r="AI54" s="193">
        <f>'資源化量内訳'!AZ54</f>
        <v>0</v>
      </c>
      <c r="AJ54" s="193">
        <f>'資源化量内訳'!BH54</f>
        <v>0</v>
      </c>
      <c r="AK54" s="193" t="s">
        <v>640</v>
      </c>
      <c r="AL54" s="193">
        <f t="shared" si="6"/>
        <v>0</v>
      </c>
      <c r="AM54" s="194">
        <f t="shared" si="7"/>
        <v>13.929551692589204</v>
      </c>
      <c r="AN54" s="193">
        <f>'ごみ処理量内訳'!AC54</f>
        <v>335</v>
      </c>
      <c r="AO54" s="193">
        <f>'ごみ処理量内訳'!AD54</f>
        <v>136</v>
      </c>
      <c r="AP54" s="193">
        <f>'ごみ処理量内訳'!AE54</f>
        <v>0</v>
      </c>
      <c r="AQ54" s="193">
        <f t="shared" si="8"/>
        <v>471</v>
      </c>
    </row>
    <row r="55" spans="1:43" ht="13.5">
      <c r="A55" s="182" t="s">
        <v>129</v>
      </c>
      <c r="B55" s="182" t="s">
        <v>503</v>
      </c>
      <c r="C55" s="184" t="s">
        <v>504</v>
      </c>
      <c r="D55" s="193">
        <v>17128</v>
      </c>
      <c r="E55" s="193">
        <v>17128</v>
      </c>
      <c r="F55" s="193">
        <f>'ごみ搬入量内訳'!H55</f>
        <v>5998</v>
      </c>
      <c r="G55" s="193">
        <f>'ごみ搬入量内訳'!AG55</f>
        <v>425</v>
      </c>
      <c r="H55" s="193">
        <f>'ごみ搬入量内訳'!AH55</f>
        <v>0</v>
      </c>
      <c r="I55" s="193">
        <f t="shared" si="1"/>
        <v>6423</v>
      </c>
      <c r="J55" s="193">
        <f t="shared" si="0"/>
        <v>1027.3972602739725</v>
      </c>
      <c r="K55" s="193">
        <f>('ごみ搬入量内訳'!E55+'ごみ搬入量内訳'!AH55)/'ごみ処理概要'!D55/365*1000000</f>
        <v>959.4159687254067</v>
      </c>
      <c r="L55" s="193">
        <f>'ごみ搬入量内訳'!F55/'ごみ処理概要'!D55/365*1000000</f>
        <v>67.98129154856584</v>
      </c>
      <c r="M55" s="193">
        <f>'資源化量内訳'!BP55</f>
        <v>97</v>
      </c>
      <c r="N55" s="193">
        <f>'ごみ処理量内訳'!E55</f>
        <v>3797</v>
      </c>
      <c r="O55" s="193">
        <f>'ごみ処理量内訳'!L55</f>
        <v>1343</v>
      </c>
      <c r="P55" s="193">
        <f t="shared" si="2"/>
        <v>701</v>
      </c>
      <c r="Q55" s="193">
        <f>'ごみ処理量内訳'!G55</f>
        <v>0</v>
      </c>
      <c r="R55" s="193">
        <f>'ごみ処理量内訳'!H55</f>
        <v>214</v>
      </c>
      <c r="S55" s="193">
        <f>'ごみ処理量内訳'!I55</f>
        <v>0</v>
      </c>
      <c r="T55" s="193">
        <f>'ごみ処理量内訳'!J55</f>
        <v>0</v>
      </c>
      <c r="U55" s="193">
        <f>'ごみ処理量内訳'!K55</f>
        <v>487</v>
      </c>
      <c r="V55" s="193">
        <f t="shared" si="3"/>
        <v>581</v>
      </c>
      <c r="W55" s="193">
        <f>'資源化量内訳'!M55</f>
        <v>452</v>
      </c>
      <c r="X55" s="193">
        <f>'資源化量内訳'!N55</f>
        <v>0</v>
      </c>
      <c r="Y55" s="193">
        <f>'資源化量内訳'!O55</f>
        <v>129</v>
      </c>
      <c r="Z55" s="193">
        <f>'資源化量内訳'!P55</f>
        <v>0</v>
      </c>
      <c r="AA55" s="193">
        <f>'資源化量内訳'!Q55</f>
        <v>0</v>
      </c>
      <c r="AB55" s="193">
        <f>'資源化量内訳'!R55</f>
        <v>0</v>
      </c>
      <c r="AC55" s="193">
        <f>'資源化量内訳'!S55</f>
        <v>0</v>
      </c>
      <c r="AD55" s="193">
        <f t="shared" si="4"/>
        <v>6422</v>
      </c>
      <c r="AE55" s="194">
        <f t="shared" si="5"/>
        <v>79.0875116786048</v>
      </c>
      <c r="AF55" s="193">
        <f>'資源化量内訳'!AB55</f>
        <v>0</v>
      </c>
      <c r="AG55" s="193">
        <f>'資源化量内訳'!AJ55</f>
        <v>0</v>
      </c>
      <c r="AH55" s="193">
        <f>'資源化量内訳'!AR55</f>
        <v>214</v>
      </c>
      <c r="AI55" s="193">
        <f>'資源化量内訳'!AZ55</f>
        <v>0</v>
      </c>
      <c r="AJ55" s="193">
        <f>'資源化量内訳'!BH55</f>
        <v>0</v>
      </c>
      <c r="AK55" s="193" t="s">
        <v>640</v>
      </c>
      <c r="AL55" s="193">
        <f t="shared" si="6"/>
        <v>214</v>
      </c>
      <c r="AM55" s="194">
        <f t="shared" si="7"/>
        <v>13.683080227028684</v>
      </c>
      <c r="AN55" s="193">
        <f>'ごみ処理量内訳'!AC55</f>
        <v>1343</v>
      </c>
      <c r="AO55" s="193">
        <f>'ごみ処理量内訳'!AD55</f>
        <v>185</v>
      </c>
      <c r="AP55" s="193">
        <f>'ごみ処理量内訳'!AE55</f>
        <v>175</v>
      </c>
      <c r="AQ55" s="193">
        <f t="shared" si="8"/>
        <v>1703</v>
      </c>
    </row>
    <row r="56" spans="1:43" ht="13.5">
      <c r="A56" s="182" t="s">
        <v>129</v>
      </c>
      <c r="B56" s="182" t="s">
        <v>505</v>
      </c>
      <c r="C56" s="184" t="s">
        <v>506</v>
      </c>
      <c r="D56" s="193">
        <v>7282</v>
      </c>
      <c r="E56" s="193">
        <v>7282</v>
      </c>
      <c r="F56" s="193">
        <f>'ごみ搬入量内訳'!H56</f>
        <v>2301</v>
      </c>
      <c r="G56" s="193">
        <f>'ごみ搬入量内訳'!AG56</f>
        <v>315</v>
      </c>
      <c r="H56" s="193">
        <f>'ごみ搬入量内訳'!AH56</f>
        <v>0</v>
      </c>
      <c r="I56" s="193">
        <f t="shared" si="1"/>
        <v>2616</v>
      </c>
      <c r="J56" s="193">
        <f t="shared" si="0"/>
        <v>984.2245657334843</v>
      </c>
      <c r="K56" s="193">
        <f>('ごみ搬入量内訳'!E56+'ごみ搬入量内訳'!AH56)/'ごみ処理概要'!D56/365*1000000</f>
        <v>865.7112866027321</v>
      </c>
      <c r="L56" s="193">
        <f>'ごみ搬入量内訳'!F56/'ごみ処理概要'!D56/365*1000000</f>
        <v>118.51327913075212</v>
      </c>
      <c r="M56" s="193">
        <f>'資源化量内訳'!BP56</f>
        <v>0</v>
      </c>
      <c r="N56" s="193">
        <f>'ごみ処理量内訳'!E56</f>
        <v>2025</v>
      </c>
      <c r="O56" s="193">
        <f>'ごみ処理量内訳'!L56</f>
        <v>0</v>
      </c>
      <c r="P56" s="193">
        <f t="shared" si="2"/>
        <v>578</v>
      </c>
      <c r="Q56" s="193">
        <f>'ごみ処理量内訳'!G56</f>
        <v>0</v>
      </c>
      <c r="R56" s="193">
        <f>'ごみ処理量内訳'!H56</f>
        <v>578</v>
      </c>
      <c r="S56" s="193">
        <f>'ごみ処理量内訳'!I56</f>
        <v>0</v>
      </c>
      <c r="T56" s="193">
        <f>'ごみ処理量内訳'!J56</f>
        <v>0</v>
      </c>
      <c r="U56" s="193">
        <f>'ごみ処理量内訳'!K56</f>
        <v>0</v>
      </c>
      <c r="V56" s="193">
        <f t="shared" si="3"/>
        <v>0</v>
      </c>
      <c r="W56" s="193">
        <f>'資源化量内訳'!M56</f>
        <v>0</v>
      </c>
      <c r="X56" s="193">
        <f>'資源化量内訳'!N56</f>
        <v>0</v>
      </c>
      <c r="Y56" s="193">
        <f>'資源化量内訳'!O56</f>
        <v>0</v>
      </c>
      <c r="Z56" s="193">
        <f>'資源化量内訳'!P56</f>
        <v>0</v>
      </c>
      <c r="AA56" s="193">
        <f>'資源化量内訳'!Q56</f>
        <v>0</v>
      </c>
      <c r="AB56" s="193">
        <f>'資源化量内訳'!R56</f>
        <v>0</v>
      </c>
      <c r="AC56" s="193">
        <f>'資源化量内訳'!S56</f>
        <v>0</v>
      </c>
      <c r="AD56" s="193">
        <f t="shared" si="4"/>
        <v>2603</v>
      </c>
      <c r="AE56" s="194">
        <f t="shared" si="5"/>
        <v>100</v>
      </c>
      <c r="AF56" s="193">
        <f>'資源化量内訳'!AB56</f>
        <v>0</v>
      </c>
      <c r="AG56" s="193">
        <f>'資源化量内訳'!AJ56</f>
        <v>0</v>
      </c>
      <c r="AH56" s="193">
        <f>'資源化量内訳'!AR56</f>
        <v>405</v>
      </c>
      <c r="AI56" s="193">
        <f>'資源化量内訳'!AZ56</f>
        <v>0</v>
      </c>
      <c r="AJ56" s="193">
        <f>'資源化量内訳'!BH56</f>
        <v>0</v>
      </c>
      <c r="AK56" s="193" t="s">
        <v>640</v>
      </c>
      <c r="AL56" s="193">
        <f t="shared" si="6"/>
        <v>405</v>
      </c>
      <c r="AM56" s="194">
        <f t="shared" si="7"/>
        <v>15.5589704187476</v>
      </c>
      <c r="AN56" s="193">
        <f>'ごみ処理量内訳'!AC56</f>
        <v>0</v>
      </c>
      <c r="AO56" s="193">
        <f>'ごみ処理量内訳'!AD56</f>
        <v>77</v>
      </c>
      <c r="AP56" s="193">
        <f>'ごみ処理量内訳'!AE56</f>
        <v>173</v>
      </c>
      <c r="AQ56" s="193">
        <f t="shared" si="8"/>
        <v>250</v>
      </c>
    </row>
    <row r="57" spans="1:43" ht="13.5">
      <c r="A57" s="182" t="s">
        <v>129</v>
      </c>
      <c r="B57" s="182" t="s">
        <v>507</v>
      </c>
      <c r="C57" s="184" t="s">
        <v>508</v>
      </c>
      <c r="D57" s="193">
        <v>10331</v>
      </c>
      <c r="E57" s="193">
        <v>10331</v>
      </c>
      <c r="F57" s="193">
        <f>'ごみ搬入量内訳'!H57</f>
        <v>2997</v>
      </c>
      <c r="G57" s="193">
        <f>'ごみ搬入量内訳'!AG57</f>
        <v>1593</v>
      </c>
      <c r="H57" s="193">
        <f>'ごみ搬入量内訳'!AH57</f>
        <v>0</v>
      </c>
      <c r="I57" s="193">
        <f t="shared" si="1"/>
        <v>4590</v>
      </c>
      <c r="J57" s="193">
        <f t="shared" si="0"/>
        <v>1217.2434871506557</v>
      </c>
      <c r="K57" s="193">
        <f>('ごみ搬入量内訳'!E57+'ごみ搬入量内訳'!AH57)/'ごみ処理概要'!D57/365*1000000</f>
        <v>1058.1266914446876</v>
      </c>
      <c r="L57" s="193">
        <f>'ごみ搬入量内訳'!F57/'ごみ処理概要'!D57/365*1000000</f>
        <v>159.1167957059681</v>
      </c>
      <c r="M57" s="193">
        <f>'資源化量内訳'!BP57</f>
        <v>172</v>
      </c>
      <c r="N57" s="193">
        <f>'ごみ処理量内訳'!E57</f>
        <v>3111</v>
      </c>
      <c r="O57" s="193">
        <f>'ごみ処理量内訳'!L57</f>
        <v>170</v>
      </c>
      <c r="P57" s="193">
        <f t="shared" si="2"/>
        <v>1309</v>
      </c>
      <c r="Q57" s="193">
        <f>'ごみ処理量内訳'!G57</f>
        <v>1309</v>
      </c>
      <c r="R57" s="193">
        <f>'ごみ処理量内訳'!H57</f>
        <v>0</v>
      </c>
      <c r="S57" s="193">
        <f>'ごみ処理量内訳'!I57</f>
        <v>0</v>
      </c>
      <c r="T57" s="193">
        <f>'ごみ処理量内訳'!J57</f>
        <v>0</v>
      </c>
      <c r="U57" s="193">
        <f>'ごみ処理量内訳'!K57</f>
        <v>0</v>
      </c>
      <c r="V57" s="193">
        <f t="shared" si="3"/>
        <v>0</v>
      </c>
      <c r="W57" s="193">
        <f>'資源化量内訳'!M57</f>
        <v>0</v>
      </c>
      <c r="X57" s="193">
        <f>'資源化量内訳'!N57</f>
        <v>0</v>
      </c>
      <c r="Y57" s="193">
        <f>'資源化量内訳'!O57</f>
        <v>0</v>
      </c>
      <c r="Z57" s="193">
        <f>'資源化量内訳'!P57</f>
        <v>0</v>
      </c>
      <c r="AA57" s="193">
        <f>'資源化量内訳'!Q57</f>
        <v>0</v>
      </c>
      <c r="AB57" s="193">
        <f>'資源化量内訳'!R57</f>
        <v>0</v>
      </c>
      <c r="AC57" s="193">
        <f>'資源化量内訳'!S57</f>
        <v>0</v>
      </c>
      <c r="AD57" s="193">
        <f t="shared" si="4"/>
        <v>4590</v>
      </c>
      <c r="AE57" s="194">
        <f t="shared" si="5"/>
        <v>96.29629629629629</v>
      </c>
      <c r="AF57" s="193">
        <f>'資源化量内訳'!AB57</f>
        <v>0</v>
      </c>
      <c r="AG57" s="193">
        <f>'資源化量内訳'!AJ57</f>
        <v>189</v>
      </c>
      <c r="AH57" s="193">
        <f>'資源化量内訳'!AR57</f>
        <v>0</v>
      </c>
      <c r="AI57" s="193">
        <f>'資源化量内訳'!AZ57</f>
        <v>0</v>
      </c>
      <c r="AJ57" s="193">
        <f>'資源化量内訳'!BH57</f>
        <v>0</v>
      </c>
      <c r="AK57" s="193" t="s">
        <v>640</v>
      </c>
      <c r="AL57" s="193">
        <f t="shared" si="6"/>
        <v>189</v>
      </c>
      <c r="AM57" s="194">
        <f t="shared" si="7"/>
        <v>7.580848383032339</v>
      </c>
      <c r="AN57" s="193">
        <f>'ごみ処理量内訳'!AC57</f>
        <v>170</v>
      </c>
      <c r="AO57" s="193">
        <f>'ごみ処理量内訳'!AD57</f>
        <v>736</v>
      </c>
      <c r="AP57" s="193">
        <f>'ごみ処理量内訳'!AE57</f>
        <v>223</v>
      </c>
      <c r="AQ57" s="193">
        <f t="shared" si="8"/>
        <v>1129</v>
      </c>
    </row>
    <row r="58" spans="1:43" ht="13.5">
      <c r="A58" s="182" t="s">
        <v>129</v>
      </c>
      <c r="B58" s="182" t="s">
        <v>509</v>
      </c>
      <c r="C58" s="184" t="s">
        <v>510</v>
      </c>
      <c r="D58" s="193">
        <v>7000</v>
      </c>
      <c r="E58" s="193">
        <v>7000</v>
      </c>
      <c r="F58" s="193">
        <f>'ごみ搬入量内訳'!H58</f>
        <v>1745</v>
      </c>
      <c r="G58" s="193">
        <f>'ごみ搬入量内訳'!AG58</f>
        <v>344</v>
      </c>
      <c r="H58" s="193">
        <f>'ごみ搬入量内訳'!AH58</f>
        <v>0</v>
      </c>
      <c r="I58" s="193">
        <f t="shared" si="1"/>
        <v>2089</v>
      </c>
      <c r="J58" s="193">
        <f t="shared" si="0"/>
        <v>817.6125244618395</v>
      </c>
      <c r="K58" s="193">
        <f>('ごみ搬入量内訳'!E58+'ごみ搬入量内訳'!AH58)/'ごみ処理概要'!D58/365*1000000</f>
        <v>664.187866927593</v>
      </c>
      <c r="L58" s="193">
        <f>'ごみ搬入量内訳'!F58/'ごみ処理概要'!D58/365*1000000</f>
        <v>153.42465753424656</v>
      </c>
      <c r="M58" s="193">
        <f>'資源化量内訳'!BP58</f>
        <v>179</v>
      </c>
      <c r="N58" s="193">
        <f>'ごみ処理量内訳'!E58</f>
        <v>1437</v>
      </c>
      <c r="O58" s="193">
        <f>'ごみ処理量内訳'!L58</f>
        <v>11</v>
      </c>
      <c r="P58" s="193">
        <f t="shared" si="2"/>
        <v>641</v>
      </c>
      <c r="Q58" s="193">
        <f>'ごみ処理量内訳'!G58</f>
        <v>641</v>
      </c>
      <c r="R58" s="193">
        <f>'ごみ処理量内訳'!H58</f>
        <v>0</v>
      </c>
      <c r="S58" s="193">
        <f>'ごみ処理量内訳'!I58</f>
        <v>0</v>
      </c>
      <c r="T58" s="193">
        <f>'ごみ処理量内訳'!J58</f>
        <v>0</v>
      </c>
      <c r="U58" s="193">
        <f>'ごみ処理量内訳'!K58</f>
        <v>0</v>
      </c>
      <c r="V58" s="193">
        <f t="shared" si="3"/>
        <v>0</v>
      </c>
      <c r="W58" s="193">
        <f>'資源化量内訳'!M58</f>
        <v>0</v>
      </c>
      <c r="X58" s="193">
        <f>'資源化量内訳'!N58</f>
        <v>0</v>
      </c>
      <c r="Y58" s="193">
        <f>'資源化量内訳'!O58</f>
        <v>0</v>
      </c>
      <c r="Z58" s="193">
        <f>'資源化量内訳'!P58</f>
        <v>0</v>
      </c>
      <c r="AA58" s="193">
        <f>'資源化量内訳'!Q58</f>
        <v>0</v>
      </c>
      <c r="AB58" s="193">
        <f>'資源化量内訳'!R58</f>
        <v>0</v>
      </c>
      <c r="AC58" s="193">
        <f>'資源化量内訳'!S58</f>
        <v>0</v>
      </c>
      <c r="AD58" s="193">
        <f t="shared" si="4"/>
        <v>2089</v>
      </c>
      <c r="AE58" s="194">
        <f t="shared" si="5"/>
        <v>99.47343226424127</v>
      </c>
      <c r="AF58" s="193">
        <f>'資源化量内訳'!AB58</f>
        <v>0</v>
      </c>
      <c r="AG58" s="193">
        <f>'資源化量内訳'!AJ58</f>
        <v>93</v>
      </c>
      <c r="AH58" s="193">
        <f>'資源化量内訳'!AR58</f>
        <v>0</v>
      </c>
      <c r="AI58" s="193">
        <f>'資源化量内訳'!AZ58</f>
        <v>0</v>
      </c>
      <c r="AJ58" s="193">
        <f>'資源化量内訳'!BH58</f>
        <v>0</v>
      </c>
      <c r="AK58" s="193" t="s">
        <v>640</v>
      </c>
      <c r="AL58" s="193">
        <f t="shared" si="6"/>
        <v>93</v>
      </c>
      <c r="AM58" s="194">
        <f t="shared" si="7"/>
        <v>11.992945326278658</v>
      </c>
      <c r="AN58" s="193">
        <f>'ごみ処理量内訳'!AC58</f>
        <v>11</v>
      </c>
      <c r="AO58" s="193">
        <f>'ごみ処理量内訳'!AD58</f>
        <v>340</v>
      </c>
      <c r="AP58" s="193">
        <f>'ごみ処理量内訳'!AE58</f>
        <v>109</v>
      </c>
      <c r="AQ58" s="193">
        <f t="shared" si="8"/>
        <v>460</v>
      </c>
    </row>
    <row r="59" spans="1:43" ht="13.5">
      <c r="A59" s="182" t="s">
        <v>129</v>
      </c>
      <c r="B59" s="182" t="s">
        <v>511</v>
      </c>
      <c r="C59" s="184" t="s">
        <v>512</v>
      </c>
      <c r="D59" s="193">
        <v>4924</v>
      </c>
      <c r="E59" s="193">
        <v>4924</v>
      </c>
      <c r="F59" s="193">
        <f>'ごみ搬入量内訳'!H59</f>
        <v>1349</v>
      </c>
      <c r="G59" s="193">
        <f>'ごみ搬入量内訳'!AG59</f>
        <v>237</v>
      </c>
      <c r="H59" s="193">
        <f>'ごみ搬入量内訳'!AH59</f>
        <v>0</v>
      </c>
      <c r="I59" s="193">
        <f t="shared" si="1"/>
        <v>1586</v>
      </c>
      <c r="J59" s="193">
        <f t="shared" si="0"/>
        <v>882.4544028131712</v>
      </c>
      <c r="K59" s="193">
        <f>('ごみ搬入量内訳'!E59+'ごみ搬入量内訳'!AH59)/'ごみ処理概要'!D59/365*1000000</f>
        <v>775.6251182355363</v>
      </c>
      <c r="L59" s="193">
        <f>'ごみ搬入量内訳'!F59/'ごみ処理概要'!D59/365*1000000</f>
        <v>106.82928457763484</v>
      </c>
      <c r="M59" s="193">
        <f>'資源化量内訳'!BP59</f>
        <v>48</v>
      </c>
      <c r="N59" s="193">
        <f>'ごみ処理量内訳'!E59</f>
        <v>962</v>
      </c>
      <c r="O59" s="193">
        <f>'ごみ処理量内訳'!L59</f>
        <v>0</v>
      </c>
      <c r="P59" s="193">
        <f t="shared" si="2"/>
        <v>624</v>
      </c>
      <c r="Q59" s="193">
        <f>'ごみ処理量内訳'!G59</f>
        <v>624</v>
      </c>
      <c r="R59" s="193">
        <f>'ごみ処理量内訳'!H59</f>
        <v>0</v>
      </c>
      <c r="S59" s="193">
        <f>'ごみ処理量内訳'!I59</f>
        <v>0</v>
      </c>
      <c r="T59" s="193">
        <f>'ごみ処理量内訳'!J59</f>
        <v>0</v>
      </c>
      <c r="U59" s="193">
        <f>'ごみ処理量内訳'!K59</f>
        <v>0</v>
      </c>
      <c r="V59" s="193">
        <f t="shared" si="3"/>
        <v>0</v>
      </c>
      <c r="W59" s="193">
        <f>'資源化量内訳'!M59</f>
        <v>0</v>
      </c>
      <c r="X59" s="193">
        <f>'資源化量内訳'!N59</f>
        <v>0</v>
      </c>
      <c r="Y59" s="193">
        <f>'資源化量内訳'!O59</f>
        <v>0</v>
      </c>
      <c r="Z59" s="193">
        <f>'資源化量内訳'!P59</f>
        <v>0</v>
      </c>
      <c r="AA59" s="193">
        <f>'資源化量内訳'!Q59</f>
        <v>0</v>
      </c>
      <c r="AB59" s="193">
        <f>'資源化量内訳'!R59</f>
        <v>0</v>
      </c>
      <c r="AC59" s="193">
        <f>'資源化量内訳'!S59</f>
        <v>0</v>
      </c>
      <c r="AD59" s="193">
        <f t="shared" si="4"/>
        <v>1586</v>
      </c>
      <c r="AE59" s="194">
        <f t="shared" si="5"/>
        <v>100</v>
      </c>
      <c r="AF59" s="193">
        <f>'資源化量内訳'!AB59</f>
        <v>0</v>
      </c>
      <c r="AG59" s="193">
        <f>'資源化量内訳'!AJ59</f>
        <v>90</v>
      </c>
      <c r="AH59" s="193">
        <f>'資源化量内訳'!AR59</f>
        <v>0</v>
      </c>
      <c r="AI59" s="193">
        <f>'資源化量内訳'!AZ59</f>
        <v>0</v>
      </c>
      <c r="AJ59" s="193">
        <f>'資源化量内訳'!BH59</f>
        <v>0</v>
      </c>
      <c r="AK59" s="193" t="s">
        <v>640</v>
      </c>
      <c r="AL59" s="193">
        <f t="shared" si="6"/>
        <v>90</v>
      </c>
      <c r="AM59" s="194">
        <f t="shared" si="7"/>
        <v>8.445532435740514</v>
      </c>
      <c r="AN59" s="193">
        <f>'ごみ処理量内訳'!AC59</f>
        <v>0</v>
      </c>
      <c r="AO59" s="193">
        <f>'ごみ処理量内訳'!AD59</f>
        <v>227</v>
      </c>
      <c r="AP59" s="193">
        <f>'ごみ処理量内訳'!AE59</f>
        <v>107</v>
      </c>
      <c r="AQ59" s="193">
        <f t="shared" si="8"/>
        <v>334</v>
      </c>
    </row>
    <row r="60" spans="1:43" ht="13.5">
      <c r="A60" s="182" t="s">
        <v>129</v>
      </c>
      <c r="B60" s="182" t="s">
        <v>513</v>
      </c>
      <c r="C60" s="184" t="s">
        <v>514</v>
      </c>
      <c r="D60" s="193">
        <v>4939</v>
      </c>
      <c r="E60" s="193">
        <v>4939</v>
      </c>
      <c r="F60" s="193">
        <f>'ごみ搬入量内訳'!H60</f>
        <v>1232</v>
      </c>
      <c r="G60" s="193">
        <f>'ごみ搬入量内訳'!AG60</f>
        <v>623</v>
      </c>
      <c r="H60" s="193">
        <f>'ごみ搬入量内訳'!AH60</f>
        <v>0</v>
      </c>
      <c r="I60" s="193">
        <f t="shared" si="1"/>
        <v>1855</v>
      </c>
      <c r="J60" s="193">
        <f t="shared" si="0"/>
        <v>1028.9920592876936</v>
      </c>
      <c r="K60" s="193">
        <f>('ごみ搬入量内訳'!E60+'ごみ搬入量内訳'!AH60)/'ごみ処理概要'!D60/365*1000000</f>
        <v>988.4980321566952</v>
      </c>
      <c r="L60" s="193">
        <f>'ごみ搬入量内訳'!F60/'ごみ処理概要'!D60/365*1000000</f>
        <v>40.494027130998184</v>
      </c>
      <c r="M60" s="193">
        <f>'資源化量内訳'!BP60</f>
        <v>70</v>
      </c>
      <c r="N60" s="193">
        <f>'ごみ処理量内訳'!E60</f>
        <v>1193</v>
      </c>
      <c r="O60" s="193">
        <f>'ごみ処理量内訳'!L60</f>
        <v>141</v>
      </c>
      <c r="P60" s="193">
        <f t="shared" si="2"/>
        <v>521</v>
      </c>
      <c r="Q60" s="193">
        <f>'ごみ処理量内訳'!G60</f>
        <v>521</v>
      </c>
      <c r="R60" s="193">
        <f>'ごみ処理量内訳'!H60</f>
        <v>0</v>
      </c>
      <c r="S60" s="193">
        <f>'ごみ処理量内訳'!I60</f>
        <v>0</v>
      </c>
      <c r="T60" s="193">
        <f>'ごみ処理量内訳'!J60</f>
        <v>0</v>
      </c>
      <c r="U60" s="193">
        <f>'ごみ処理量内訳'!K60</f>
        <v>0</v>
      </c>
      <c r="V60" s="193">
        <f t="shared" si="3"/>
        <v>0</v>
      </c>
      <c r="W60" s="193">
        <f>'資源化量内訳'!M60</f>
        <v>0</v>
      </c>
      <c r="X60" s="193">
        <f>'資源化量内訳'!N60</f>
        <v>0</v>
      </c>
      <c r="Y60" s="193">
        <f>'資源化量内訳'!O60</f>
        <v>0</v>
      </c>
      <c r="Z60" s="193">
        <f>'資源化量内訳'!P60</f>
        <v>0</v>
      </c>
      <c r="AA60" s="193">
        <f>'資源化量内訳'!Q60</f>
        <v>0</v>
      </c>
      <c r="AB60" s="193">
        <f>'資源化量内訳'!R60</f>
        <v>0</v>
      </c>
      <c r="AC60" s="193">
        <f>'資源化量内訳'!S60</f>
        <v>0</v>
      </c>
      <c r="AD60" s="193">
        <f t="shared" si="4"/>
        <v>1855</v>
      </c>
      <c r="AE60" s="194">
        <f t="shared" si="5"/>
        <v>92.3989218328841</v>
      </c>
      <c r="AF60" s="193">
        <f>'資源化量内訳'!AB60</f>
        <v>0</v>
      </c>
      <c r="AG60" s="193">
        <f>'資源化量内訳'!AJ60</f>
        <v>75</v>
      </c>
      <c r="AH60" s="193">
        <f>'資源化量内訳'!AR60</f>
        <v>0</v>
      </c>
      <c r="AI60" s="193">
        <f>'資源化量内訳'!AZ60</f>
        <v>0</v>
      </c>
      <c r="AJ60" s="193">
        <f>'資源化量内訳'!BH60</f>
        <v>0</v>
      </c>
      <c r="AK60" s="193" t="s">
        <v>640</v>
      </c>
      <c r="AL60" s="193">
        <f t="shared" si="6"/>
        <v>75</v>
      </c>
      <c r="AM60" s="194">
        <f t="shared" si="7"/>
        <v>7.532467532467532</v>
      </c>
      <c r="AN60" s="193">
        <f>'ごみ処理量内訳'!AC60</f>
        <v>141</v>
      </c>
      <c r="AO60" s="193">
        <f>'ごみ処理量内訳'!AD60</f>
        <v>282</v>
      </c>
      <c r="AP60" s="193">
        <f>'ごみ処理量内訳'!AE60</f>
        <v>89</v>
      </c>
      <c r="AQ60" s="193">
        <f t="shared" si="8"/>
        <v>512</v>
      </c>
    </row>
    <row r="61" spans="1:43" ht="13.5">
      <c r="A61" s="182" t="s">
        <v>129</v>
      </c>
      <c r="B61" s="182" t="s">
        <v>515</v>
      </c>
      <c r="C61" s="184" t="s">
        <v>516</v>
      </c>
      <c r="D61" s="193">
        <v>3554</v>
      </c>
      <c r="E61" s="193">
        <v>3554</v>
      </c>
      <c r="F61" s="193">
        <f>'ごみ搬入量内訳'!H61</f>
        <v>1149</v>
      </c>
      <c r="G61" s="193">
        <f>'ごみ搬入量内訳'!AG61</f>
        <v>850</v>
      </c>
      <c r="H61" s="193">
        <f>'ごみ搬入量内訳'!AH61</f>
        <v>0</v>
      </c>
      <c r="I61" s="193">
        <f t="shared" si="1"/>
        <v>1999</v>
      </c>
      <c r="J61" s="193">
        <f t="shared" si="0"/>
        <v>1540.9995297600233</v>
      </c>
      <c r="K61" s="193">
        <f>('ごみ搬入量内訳'!E61+'ごみ搬入量内訳'!AH61)/'ごみ処理概要'!D61/365*1000000</f>
        <v>1446.9515344470055</v>
      </c>
      <c r="L61" s="193">
        <f>'ごみ搬入量内訳'!F61/'ごみ処理概要'!D61/365*1000000</f>
        <v>94.04799531301794</v>
      </c>
      <c r="M61" s="193">
        <f>'資源化量内訳'!BP61</f>
        <v>0</v>
      </c>
      <c r="N61" s="193">
        <f>'ごみ処理量内訳'!E61</f>
        <v>919</v>
      </c>
      <c r="O61" s="193">
        <f>'ごみ処理量内訳'!L61</f>
        <v>737</v>
      </c>
      <c r="P61" s="193">
        <f t="shared" si="2"/>
        <v>343</v>
      </c>
      <c r="Q61" s="193">
        <f>'ごみ処理量内訳'!G61</f>
        <v>343</v>
      </c>
      <c r="R61" s="193">
        <f>'ごみ処理量内訳'!H61</f>
        <v>0</v>
      </c>
      <c r="S61" s="193">
        <f>'ごみ処理量内訳'!I61</f>
        <v>0</v>
      </c>
      <c r="T61" s="193">
        <f>'ごみ処理量内訳'!J61</f>
        <v>0</v>
      </c>
      <c r="U61" s="193">
        <f>'ごみ処理量内訳'!K61</f>
        <v>0</v>
      </c>
      <c r="V61" s="193">
        <f t="shared" si="3"/>
        <v>0</v>
      </c>
      <c r="W61" s="193">
        <f>'資源化量内訳'!M61</f>
        <v>0</v>
      </c>
      <c r="X61" s="193">
        <f>'資源化量内訳'!N61</f>
        <v>0</v>
      </c>
      <c r="Y61" s="193">
        <f>'資源化量内訳'!O61</f>
        <v>0</v>
      </c>
      <c r="Z61" s="193">
        <f>'資源化量内訳'!P61</f>
        <v>0</v>
      </c>
      <c r="AA61" s="193">
        <f>'資源化量内訳'!Q61</f>
        <v>0</v>
      </c>
      <c r="AB61" s="193">
        <f>'資源化量内訳'!R61</f>
        <v>0</v>
      </c>
      <c r="AC61" s="193">
        <f>'資源化量内訳'!S61</f>
        <v>0</v>
      </c>
      <c r="AD61" s="193">
        <f t="shared" si="4"/>
        <v>1999</v>
      </c>
      <c r="AE61" s="194">
        <f t="shared" si="5"/>
        <v>63.13156578289144</v>
      </c>
      <c r="AF61" s="193">
        <f>'資源化量内訳'!AB61</f>
        <v>0</v>
      </c>
      <c r="AG61" s="193">
        <f>'資源化量内訳'!AJ61</f>
        <v>50</v>
      </c>
      <c r="AH61" s="193">
        <f>'資源化量内訳'!AR61</f>
        <v>0</v>
      </c>
      <c r="AI61" s="193">
        <f>'資源化量内訳'!AZ61</f>
        <v>0</v>
      </c>
      <c r="AJ61" s="193">
        <f>'資源化量内訳'!BH61</f>
        <v>0</v>
      </c>
      <c r="AK61" s="193" t="s">
        <v>640</v>
      </c>
      <c r="AL61" s="193">
        <f t="shared" si="6"/>
        <v>50</v>
      </c>
      <c r="AM61" s="194">
        <f t="shared" si="7"/>
        <v>2.501250625312656</v>
      </c>
      <c r="AN61" s="193">
        <f>'ごみ処理量内訳'!AC61</f>
        <v>737</v>
      </c>
      <c r="AO61" s="193">
        <f>'ごみ処理量内訳'!AD61</f>
        <v>217</v>
      </c>
      <c r="AP61" s="193">
        <f>'ごみ処理量内訳'!AE61</f>
        <v>59</v>
      </c>
      <c r="AQ61" s="193">
        <f t="shared" si="8"/>
        <v>1013</v>
      </c>
    </row>
    <row r="62" spans="1:43" ht="13.5">
      <c r="A62" s="182" t="s">
        <v>129</v>
      </c>
      <c r="B62" s="182" t="s">
        <v>517</v>
      </c>
      <c r="C62" s="184" t="s">
        <v>518</v>
      </c>
      <c r="D62" s="193">
        <v>2499</v>
      </c>
      <c r="E62" s="193">
        <v>2461</v>
      </c>
      <c r="F62" s="193">
        <f>'ごみ搬入量内訳'!H62</f>
        <v>627</v>
      </c>
      <c r="G62" s="193">
        <f>'ごみ搬入量内訳'!AG62</f>
        <v>937</v>
      </c>
      <c r="H62" s="193">
        <f>'ごみ搬入量内訳'!AH62</f>
        <v>8</v>
      </c>
      <c r="I62" s="193">
        <f t="shared" si="1"/>
        <v>1572</v>
      </c>
      <c r="J62" s="193">
        <f t="shared" si="0"/>
        <v>1723.4290976664638</v>
      </c>
      <c r="K62" s="193">
        <f>('ごみ搬入量内訳'!E62+'ごみ搬入量内訳'!AH62)/'ごみ処理概要'!D62/365*1000000</f>
        <v>822.2467069019388</v>
      </c>
      <c r="L62" s="193">
        <f>'ごみ搬入量内訳'!F62/'ごみ処理概要'!D62/365*1000000</f>
        <v>901.1823907645249</v>
      </c>
      <c r="M62" s="193">
        <f>'資源化量内訳'!BP62</f>
        <v>25</v>
      </c>
      <c r="N62" s="193">
        <f>'ごみ処理量内訳'!E62</f>
        <v>713</v>
      </c>
      <c r="O62" s="193">
        <f>'ごみ処理量内訳'!L62</f>
        <v>367</v>
      </c>
      <c r="P62" s="193">
        <f t="shared" si="2"/>
        <v>477</v>
      </c>
      <c r="Q62" s="193">
        <f>'ごみ処理量内訳'!G62</f>
        <v>454</v>
      </c>
      <c r="R62" s="193">
        <f>'ごみ処理量内訳'!H62</f>
        <v>23</v>
      </c>
      <c r="S62" s="193">
        <f>'ごみ処理量内訳'!I62</f>
        <v>0</v>
      </c>
      <c r="T62" s="193">
        <f>'ごみ処理量内訳'!J62</f>
        <v>0</v>
      </c>
      <c r="U62" s="193">
        <f>'ごみ処理量内訳'!K62</f>
        <v>0</v>
      </c>
      <c r="V62" s="193">
        <f t="shared" si="3"/>
        <v>0</v>
      </c>
      <c r="W62" s="193">
        <f>'資源化量内訳'!M62</f>
        <v>0</v>
      </c>
      <c r="X62" s="193">
        <f>'資源化量内訳'!N62</f>
        <v>0</v>
      </c>
      <c r="Y62" s="193">
        <f>'資源化量内訳'!O62</f>
        <v>0</v>
      </c>
      <c r="Z62" s="193">
        <f>'資源化量内訳'!P62</f>
        <v>0</v>
      </c>
      <c r="AA62" s="193">
        <f>'資源化量内訳'!Q62</f>
        <v>0</v>
      </c>
      <c r="AB62" s="193">
        <f>'資源化量内訳'!R62</f>
        <v>0</v>
      </c>
      <c r="AC62" s="193">
        <f>'資源化量内訳'!S62</f>
        <v>0</v>
      </c>
      <c r="AD62" s="193">
        <f t="shared" si="4"/>
        <v>1557</v>
      </c>
      <c r="AE62" s="194">
        <f t="shared" si="5"/>
        <v>76.42903018625562</v>
      </c>
      <c r="AF62" s="193">
        <f>'資源化量内訳'!AB62</f>
        <v>0</v>
      </c>
      <c r="AG62" s="193">
        <f>'資源化量内訳'!AJ62</f>
        <v>114</v>
      </c>
      <c r="AH62" s="193">
        <f>'資源化量内訳'!AR62</f>
        <v>23</v>
      </c>
      <c r="AI62" s="193">
        <f>'資源化量内訳'!AZ62</f>
        <v>0</v>
      </c>
      <c r="AJ62" s="193">
        <f>'資源化量内訳'!BH62</f>
        <v>0</v>
      </c>
      <c r="AK62" s="193" t="s">
        <v>640</v>
      </c>
      <c r="AL62" s="193">
        <f t="shared" si="6"/>
        <v>137</v>
      </c>
      <c r="AM62" s="194">
        <f t="shared" si="7"/>
        <v>10.240202275600506</v>
      </c>
      <c r="AN62" s="193">
        <f>'ごみ処理量内訳'!AC62</f>
        <v>367</v>
      </c>
      <c r="AO62" s="193">
        <f>'ごみ処理量内訳'!AD62</f>
        <v>117</v>
      </c>
      <c r="AP62" s="193">
        <f>'ごみ処理量内訳'!AE62</f>
        <v>78</v>
      </c>
      <c r="AQ62" s="193">
        <f t="shared" si="8"/>
        <v>562</v>
      </c>
    </row>
    <row r="63" spans="1:43" ht="13.5">
      <c r="A63" s="182" t="s">
        <v>129</v>
      </c>
      <c r="B63" s="182" t="s">
        <v>519</v>
      </c>
      <c r="C63" s="184" t="s">
        <v>520</v>
      </c>
      <c r="D63" s="193">
        <v>3825</v>
      </c>
      <c r="E63" s="193">
        <v>3825</v>
      </c>
      <c r="F63" s="193">
        <f>'ごみ搬入量内訳'!H63</f>
        <v>1098</v>
      </c>
      <c r="G63" s="193">
        <f>'ごみ搬入量内訳'!AG63</f>
        <v>1282</v>
      </c>
      <c r="H63" s="193">
        <f>'ごみ搬入量内訳'!AH63</f>
        <v>3</v>
      </c>
      <c r="I63" s="193">
        <f t="shared" si="1"/>
        <v>2383</v>
      </c>
      <c r="J63" s="193">
        <f t="shared" si="0"/>
        <v>1706.8672217745543</v>
      </c>
      <c r="K63" s="193">
        <f>('ごみ搬入量内訳'!E63+'ごみ搬入量内訳'!AH63)/'ごみ処理概要'!D63/365*1000000</f>
        <v>969.1109320440505</v>
      </c>
      <c r="L63" s="193">
        <f>'ごみ搬入量内訳'!F63/'ごみ処理概要'!D63/365*1000000</f>
        <v>737.756289730504</v>
      </c>
      <c r="M63" s="193">
        <f>'資源化量内訳'!BP63</f>
        <v>0</v>
      </c>
      <c r="N63" s="193">
        <f>'ごみ処理量内訳'!E63</f>
        <v>1344</v>
      </c>
      <c r="O63" s="193">
        <f>'ごみ処理量内訳'!L63</f>
        <v>833</v>
      </c>
      <c r="P63" s="193">
        <f t="shared" si="2"/>
        <v>130</v>
      </c>
      <c r="Q63" s="193">
        <f>'ごみ処理量内訳'!G63</f>
        <v>0</v>
      </c>
      <c r="R63" s="193">
        <f>'ごみ処理量内訳'!H63</f>
        <v>130</v>
      </c>
      <c r="S63" s="193">
        <f>'ごみ処理量内訳'!I63</f>
        <v>0</v>
      </c>
      <c r="T63" s="193">
        <f>'ごみ処理量内訳'!J63</f>
        <v>0</v>
      </c>
      <c r="U63" s="193">
        <f>'ごみ処理量内訳'!K63</f>
        <v>0</v>
      </c>
      <c r="V63" s="193">
        <f t="shared" si="3"/>
        <v>0</v>
      </c>
      <c r="W63" s="193">
        <f>'資源化量内訳'!M63</f>
        <v>0</v>
      </c>
      <c r="X63" s="193">
        <f>'資源化量内訳'!N63</f>
        <v>0</v>
      </c>
      <c r="Y63" s="193">
        <f>'資源化量内訳'!O63</f>
        <v>0</v>
      </c>
      <c r="Z63" s="193">
        <f>'資源化量内訳'!P63</f>
        <v>0</v>
      </c>
      <c r="AA63" s="193">
        <f>'資源化量内訳'!Q63</f>
        <v>0</v>
      </c>
      <c r="AB63" s="193">
        <f>'資源化量内訳'!R63</f>
        <v>0</v>
      </c>
      <c r="AC63" s="193">
        <f>'資源化量内訳'!S63</f>
        <v>0</v>
      </c>
      <c r="AD63" s="193">
        <f t="shared" si="4"/>
        <v>2307</v>
      </c>
      <c r="AE63" s="194">
        <f t="shared" si="5"/>
        <v>63.89250108365842</v>
      </c>
      <c r="AF63" s="193">
        <f>'資源化量内訳'!AB63</f>
        <v>0</v>
      </c>
      <c r="AG63" s="193">
        <f>'資源化量内訳'!AJ63</f>
        <v>0</v>
      </c>
      <c r="AH63" s="193">
        <f>'資源化量内訳'!AR63</f>
        <v>130</v>
      </c>
      <c r="AI63" s="193">
        <f>'資源化量内訳'!AZ63</f>
        <v>0</v>
      </c>
      <c r="AJ63" s="193">
        <f>'資源化量内訳'!BH63</f>
        <v>0</v>
      </c>
      <c r="AK63" s="193" t="s">
        <v>640</v>
      </c>
      <c r="AL63" s="193">
        <f t="shared" si="6"/>
        <v>130</v>
      </c>
      <c r="AM63" s="194">
        <f t="shared" si="7"/>
        <v>5.635023840485479</v>
      </c>
      <c r="AN63" s="193">
        <f>'ごみ処理量内訳'!AC63</f>
        <v>833</v>
      </c>
      <c r="AO63" s="193">
        <f>'ごみ処理量内訳'!AD63</f>
        <v>206</v>
      </c>
      <c r="AP63" s="193">
        <f>'ごみ処理量内訳'!AE63</f>
        <v>0</v>
      </c>
      <c r="AQ63" s="193">
        <f t="shared" si="8"/>
        <v>1039</v>
      </c>
    </row>
    <row r="64" spans="1:43" ht="13.5">
      <c r="A64" s="182" t="s">
        <v>129</v>
      </c>
      <c r="B64" s="182" t="s">
        <v>521</v>
      </c>
      <c r="C64" s="184" t="s">
        <v>522</v>
      </c>
      <c r="D64" s="193">
        <v>2747</v>
      </c>
      <c r="E64" s="193">
        <v>2703</v>
      </c>
      <c r="F64" s="193">
        <f>'ごみ搬入量内訳'!H64</f>
        <v>551</v>
      </c>
      <c r="G64" s="193">
        <f>'ごみ搬入量内訳'!AG64</f>
        <v>577</v>
      </c>
      <c r="H64" s="193">
        <f>'ごみ搬入量内訳'!AH64</f>
        <v>7</v>
      </c>
      <c r="I64" s="193">
        <f t="shared" si="1"/>
        <v>1135</v>
      </c>
      <c r="J64" s="193">
        <f t="shared" si="0"/>
        <v>1131.994554457914</v>
      </c>
      <c r="K64" s="193">
        <f>('ごみ搬入量内訳'!E64+'ごみ搬入量内訳'!AH64)/'ごみ処理概要'!D64/365*1000000</f>
        <v>611.3767946103096</v>
      </c>
      <c r="L64" s="193">
        <f>'ごみ搬入量内訳'!F64/'ごみ処理概要'!D64/365*1000000</f>
        <v>520.6177598476047</v>
      </c>
      <c r="M64" s="193">
        <f>'資源化量内訳'!BP64</f>
        <v>0</v>
      </c>
      <c r="N64" s="193">
        <f>'ごみ処理量内訳'!E64</f>
        <v>514</v>
      </c>
      <c r="O64" s="193">
        <f>'ごみ処理量内訳'!L64</f>
        <v>266</v>
      </c>
      <c r="P64" s="193">
        <f t="shared" si="2"/>
        <v>347</v>
      </c>
      <c r="Q64" s="193">
        <f>'ごみ処理量内訳'!G64</f>
        <v>326</v>
      </c>
      <c r="R64" s="193">
        <f>'ごみ処理量内訳'!H64</f>
        <v>21</v>
      </c>
      <c r="S64" s="193">
        <f>'ごみ処理量内訳'!I64</f>
        <v>0</v>
      </c>
      <c r="T64" s="193">
        <f>'ごみ処理量内訳'!J64</f>
        <v>0</v>
      </c>
      <c r="U64" s="193">
        <f>'ごみ処理量内訳'!K64</f>
        <v>0</v>
      </c>
      <c r="V64" s="193">
        <f t="shared" si="3"/>
        <v>0</v>
      </c>
      <c r="W64" s="193">
        <f>'資源化量内訳'!M64</f>
        <v>0</v>
      </c>
      <c r="X64" s="193">
        <f>'資源化量内訳'!N64</f>
        <v>0</v>
      </c>
      <c r="Y64" s="193">
        <f>'資源化量内訳'!O64</f>
        <v>0</v>
      </c>
      <c r="Z64" s="193">
        <f>'資源化量内訳'!P64</f>
        <v>0</v>
      </c>
      <c r="AA64" s="193">
        <f>'資源化量内訳'!Q64</f>
        <v>0</v>
      </c>
      <c r="AB64" s="193">
        <f>'資源化量内訳'!R64</f>
        <v>0</v>
      </c>
      <c r="AC64" s="193">
        <f>'資源化量内訳'!S64</f>
        <v>0</v>
      </c>
      <c r="AD64" s="193">
        <f t="shared" si="4"/>
        <v>1127</v>
      </c>
      <c r="AE64" s="194">
        <f t="shared" si="5"/>
        <v>76.3975155279503</v>
      </c>
      <c r="AF64" s="193">
        <f>'資源化量内訳'!AB64</f>
        <v>0</v>
      </c>
      <c r="AG64" s="193">
        <f>'資源化量内訳'!AJ64</f>
        <v>81</v>
      </c>
      <c r="AH64" s="193">
        <f>'資源化量内訳'!AR64</f>
        <v>21</v>
      </c>
      <c r="AI64" s="193">
        <f>'資源化量内訳'!AZ64</f>
        <v>0</v>
      </c>
      <c r="AJ64" s="193">
        <f>'資源化量内訳'!BH64</f>
        <v>0</v>
      </c>
      <c r="AK64" s="193" t="s">
        <v>640</v>
      </c>
      <c r="AL64" s="193">
        <f t="shared" si="6"/>
        <v>102</v>
      </c>
      <c r="AM64" s="194">
        <f t="shared" si="7"/>
        <v>9.050576752440106</v>
      </c>
      <c r="AN64" s="193">
        <f>'ごみ処理量内訳'!AC64</f>
        <v>266</v>
      </c>
      <c r="AO64" s="193">
        <f>'ごみ処理量内訳'!AD64</f>
        <v>85</v>
      </c>
      <c r="AP64" s="193">
        <f>'ごみ処理量内訳'!AE64</f>
        <v>56</v>
      </c>
      <c r="AQ64" s="193">
        <f t="shared" si="8"/>
        <v>407</v>
      </c>
    </row>
    <row r="65" spans="1:43" ht="13.5">
      <c r="A65" s="182" t="s">
        <v>129</v>
      </c>
      <c r="B65" s="182" t="s">
        <v>523</v>
      </c>
      <c r="C65" s="184" t="s">
        <v>639</v>
      </c>
      <c r="D65" s="193">
        <v>6027</v>
      </c>
      <c r="E65" s="193">
        <v>5938</v>
      </c>
      <c r="F65" s="193">
        <f>'ごみ搬入量内訳'!H65</f>
        <v>945</v>
      </c>
      <c r="G65" s="193">
        <f>'ごみ搬入量内訳'!AG65</f>
        <v>1894</v>
      </c>
      <c r="H65" s="193">
        <f>'ごみ搬入量内訳'!AH65</f>
        <v>19</v>
      </c>
      <c r="I65" s="193">
        <f t="shared" si="1"/>
        <v>2858</v>
      </c>
      <c r="J65" s="193">
        <f t="shared" si="0"/>
        <v>1299.176536635369</v>
      </c>
      <c r="K65" s="193">
        <f>('ごみ搬入量内訳'!E65+'ごみ搬入量内訳'!AH65)/'ごみ処理概要'!D65/365*1000000</f>
        <v>560.491486938912</v>
      </c>
      <c r="L65" s="193">
        <f>'ごみ搬入量内訳'!F65/'ごみ処理概要'!D65/365*1000000</f>
        <v>738.6850496964572</v>
      </c>
      <c r="M65" s="193">
        <f>'資源化量内訳'!BP65</f>
        <v>103</v>
      </c>
      <c r="N65" s="193">
        <f>'ごみ処理量内訳'!E65</f>
        <v>1293</v>
      </c>
      <c r="O65" s="193">
        <f>'ごみ処理量内訳'!L65</f>
        <v>668</v>
      </c>
      <c r="P65" s="193">
        <f t="shared" si="2"/>
        <v>860</v>
      </c>
      <c r="Q65" s="193">
        <f>'ごみ処理量内訳'!G65</f>
        <v>820</v>
      </c>
      <c r="R65" s="193">
        <f>'ごみ処理量内訳'!H65</f>
        <v>40</v>
      </c>
      <c r="S65" s="193">
        <f>'ごみ処理量内訳'!I65</f>
        <v>0</v>
      </c>
      <c r="T65" s="193">
        <f>'ごみ処理量内訳'!J65</f>
        <v>0</v>
      </c>
      <c r="U65" s="193">
        <f>'ごみ処理量内訳'!K65</f>
        <v>0</v>
      </c>
      <c r="V65" s="193">
        <f t="shared" si="3"/>
        <v>0</v>
      </c>
      <c r="W65" s="193">
        <f>'資源化量内訳'!M65</f>
        <v>0</v>
      </c>
      <c r="X65" s="193">
        <f>'資源化量内訳'!N65</f>
        <v>0</v>
      </c>
      <c r="Y65" s="193">
        <f>'資源化量内訳'!O65</f>
        <v>0</v>
      </c>
      <c r="Z65" s="193">
        <f>'資源化量内訳'!P65</f>
        <v>0</v>
      </c>
      <c r="AA65" s="193">
        <f>'資源化量内訳'!Q65</f>
        <v>0</v>
      </c>
      <c r="AB65" s="193">
        <f>'資源化量内訳'!R65</f>
        <v>0</v>
      </c>
      <c r="AC65" s="193">
        <f>'資源化量内訳'!S65</f>
        <v>0</v>
      </c>
      <c r="AD65" s="193">
        <f t="shared" si="4"/>
        <v>2821</v>
      </c>
      <c r="AE65" s="194">
        <f t="shared" si="5"/>
        <v>76.32045373980858</v>
      </c>
      <c r="AF65" s="193">
        <f>'資源化量内訳'!AB65</f>
        <v>0</v>
      </c>
      <c r="AG65" s="193">
        <f>'資源化量内訳'!AJ65</f>
        <v>204</v>
      </c>
      <c r="AH65" s="193">
        <f>'資源化量内訳'!AR65</f>
        <v>40</v>
      </c>
      <c r="AI65" s="193">
        <f>'資源化量内訳'!AZ65</f>
        <v>0</v>
      </c>
      <c r="AJ65" s="193">
        <f>'資源化量内訳'!BH65</f>
        <v>0</v>
      </c>
      <c r="AK65" s="193" t="s">
        <v>640</v>
      </c>
      <c r="AL65" s="193">
        <f t="shared" si="6"/>
        <v>244</v>
      </c>
      <c r="AM65" s="194">
        <f t="shared" si="7"/>
        <v>11.867305061559508</v>
      </c>
      <c r="AN65" s="193">
        <f>'ごみ処理量内訳'!AC65</f>
        <v>668</v>
      </c>
      <c r="AO65" s="193">
        <f>'ごみ処理量内訳'!AD65</f>
        <v>214</v>
      </c>
      <c r="AP65" s="193">
        <f>'ごみ処理量内訳'!AE65</f>
        <v>142</v>
      </c>
      <c r="AQ65" s="193">
        <f t="shared" si="8"/>
        <v>1024</v>
      </c>
    </row>
    <row r="66" spans="1:43" ht="13.5">
      <c r="A66" s="182" t="s">
        <v>129</v>
      </c>
      <c r="B66" s="182" t="s">
        <v>524</v>
      </c>
      <c r="C66" s="184" t="s">
        <v>525</v>
      </c>
      <c r="D66" s="193">
        <v>6733</v>
      </c>
      <c r="E66" s="193">
        <v>6623</v>
      </c>
      <c r="F66" s="193">
        <f>'ごみ搬入量内訳'!H66</f>
        <v>1227</v>
      </c>
      <c r="G66" s="193">
        <f>'ごみ搬入量内訳'!AG66</f>
        <v>1305</v>
      </c>
      <c r="H66" s="193">
        <f>'ごみ搬入量内訳'!AH66</f>
        <v>19</v>
      </c>
      <c r="I66" s="193">
        <f t="shared" si="1"/>
        <v>2551</v>
      </c>
      <c r="J66" s="193">
        <f t="shared" si="0"/>
        <v>1038.0277878940162</v>
      </c>
      <c r="K66" s="193">
        <f>('ごみ搬入量内訳'!E66+'ごみ搬入量内訳'!AH66)/'ごみ処理概要'!D66/365*1000000</f>
        <v>558.2807232420972</v>
      </c>
      <c r="L66" s="193">
        <f>'ごみ搬入量内訳'!F66/'ごみ処理概要'!D66/365*1000000</f>
        <v>479.7470646519189</v>
      </c>
      <c r="M66" s="193">
        <f>'資源化量内訳'!BP66</f>
        <v>0</v>
      </c>
      <c r="N66" s="193">
        <f>'ごみ処理量内訳'!E66</f>
        <v>1154</v>
      </c>
      <c r="O66" s="193">
        <f>'ごみ処理量内訳'!L66</f>
        <v>596</v>
      </c>
      <c r="P66" s="193">
        <f t="shared" si="2"/>
        <v>808</v>
      </c>
      <c r="Q66" s="193">
        <f>'ごみ処理量内訳'!G66</f>
        <v>731</v>
      </c>
      <c r="R66" s="193">
        <f>'ごみ処理量内訳'!H66</f>
        <v>77</v>
      </c>
      <c r="S66" s="193">
        <f>'ごみ処理量内訳'!I66</f>
        <v>0</v>
      </c>
      <c r="T66" s="193">
        <f>'ごみ処理量内訳'!J66</f>
        <v>0</v>
      </c>
      <c r="U66" s="193">
        <f>'ごみ処理量内訳'!K66</f>
        <v>0</v>
      </c>
      <c r="V66" s="193">
        <f t="shared" si="3"/>
        <v>0</v>
      </c>
      <c r="W66" s="193">
        <f>'資源化量内訳'!M66</f>
        <v>0</v>
      </c>
      <c r="X66" s="193">
        <f>'資源化量内訳'!N66</f>
        <v>0</v>
      </c>
      <c r="Y66" s="193">
        <f>'資源化量内訳'!O66</f>
        <v>0</v>
      </c>
      <c r="Z66" s="193">
        <f>'資源化量内訳'!P66</f>
        <v>0</v>
      </c>
      <c r="AA66" s="193">
        <f>'資源化量内訳'!Q66</f>
        <v>0</v>
      </c>
      <c r="AB66" s="193">
        <f>'資源化量内訳'!R66</f>
        <v>0</v>
      </c>
      <c r="AC66" s="193">
        <f>'資源化量内訳'!S66</f>
        <v>0</v>
      </c>
      <c r="AD66" s="193">
        <f t="shared" si="4"/>
        <v>2558</v>
      </c>
      <c r="AE66" s="194">
        <f t="shared" si="5"/>
        <v>76.70054730258013</v>
      </c>
      <c r="AF66" s="193">
        <f>'資源化量内訳'!AB66</f>
        <v>0</v>
      </c>
      <c r="AG66" s="193">
        <f>'資源化量内訳'!AJ66</f>
        <v>182</v>
      </c>
      <c r="AH66" s="193">
        <f>'資源化量内訳'!AR66</f>
        <v>77</v>
      </c>
      <c r="AI66" s="193">
        <f>'資源化量内訳'!AZ66</f>
        <v>0</v>
      </c>
      <c r="AJ66" s="193">
        <f>'資源化量内訳'!BH66</f>
        <v>0</v>
      </c>
      <c r="AK66" s="193" t="s">
        <v>640</v>
      </c>
      <c r="AL66" s="193">
        <f t="shared" si="6"/>
        <v>259</v>
      </c>
      <c r="AM66" s="194">
        <f t="shared" si="7"/>
        <v>10.125097732603598</v>
      </c>
      <c r="AN66" s="193">
        <f>'ごみ処理量内訳'!AC66</f>
        <v>596</v>
      </c>
      <c r="AO66" s="193">
        <f>'ごみ処理量内訳'!AD66</f>
        <v>191</v>
      </c>
      <c r="AP66" s="193">
        <f>'ごみ処理量内訳'!AE66</f>
        <v>126</v>
      </c>
      <c r="AQ66" s="193">
        <f t="shared" si="8"/>
        <v>913</v>
      </c>
    </row>
    <row r="67" spans="1:43" ht="13.5">
      <c r="A67" s="182" t="s">
        <v>129</v>
      </c>
      <c r="B67" s="182" t="s">
        <v>526</v>
      </c>
      <c r="C67" s="184" t="s">
        <v>527</v>
      </c>
      <c r="D67" s="193">
        <v>2137</v>
      </c>
      <c r="E67" s="193">
        <v>2137</v>
      </c>
      <c r="F67" s="193">
        <f>'ごみ搬入量内訳'!H67</f>
        <v>344</v>
      </c>
      <c r="G67" s="193">
        <f>'ごみ搬入量内訳'!AG67</f>
        <v>188</v>
      </c>
      <c r="H67" s="193">
        <f>'ごみ搬入量内訳'!AH67</f>
        <v>0</v>
      </c>
      <c r="I67" s="193">
        <f t="shared" si="1"/>
        <v>532</v>
      </c>
      <c r="J67" s="193">
        <f t="shared" si="0"/>
        <v>682.0469099557054</v>
      </c>
      <c r="K67" s="193">
        <f>('ごみ搬入量内訳'!E67+'ごみ搬入量内訳'!AH67)/'ごみ処理概要'!D67/365*1000000</f>
        <v>682.0469099557054</v>
      </c>
      <c r="L67" s="193">
        <f>'ごみ搬入量内訳'!F67/'ごみ処理概要'!D67/365*1000000</f>
        <v>0</v>
      </c>
      <c r="M67" s="193">
        <f>'資源化量内訳'!BP67</f>
        <v>0</v>
      </c>
      <c r="N67" s="193">
        <f>'ごみ処理量内訳'!E67</f>
        <v>374</v>
      </c>
      <c r="O67" s="193">
        <f>'ごみ処理量内訳'!L67</f>
        <v>0</v>
      </c>
      <c r="P67" s="193">
        <f t="shared" si="2"/>
        <v>156</v>
      </c>
      <c r="Q67" s="193">
        <f>'ごみ処理量内訳'!G67</f>
        <v>101</v>
      </c>
      <c r="R67" s="193">
        <f>'ごみ処理量内訳'!H67</f>
        <v>55</v>
      </c>
      <c r="S67" s="193">
        <f>'ごみ処理量内訳'!I67</f>
        <v>0</v>
      </c>
      <c r="T67" s="193">
        <f>'ごみ処理量内訳'!J67</f>
        <v>0</v>
      </c>
      <c r="U67" s="193">
        <f>'ごみ処理量内訳'!K67</f>
        <v>0</v>
      </c>
      <c r="V67" s="193">
        <f t="shared" si="3"/>
        <v>0</v>
      </c>
      <c r="W67" s="193">
        <f>'資源化量内訳'!M67</f>
        <v>0</v>
      </c>
      <c r="X67" s="193">
        <f>'資源化量内訳'!N67</f>
        <v>0</v>
      </c>
      <c r="Y67" s="193">
        <f>'資源化量内訳'!O67</f>
        <v>0</v>
      </c>
      <c r="Z67" s="193">
        <f>'資源化量内訳'!P67</f>
        <v>0</v>
      </c>
      <c r="AA67" s="193">
        <f>'資源化量内訳'!Q67</f>
        <v>0</v>
      </c>
      <c r="AB67" s="193">
        <f>'資源化量内訳'!R67</f>
        <v>0</v>
      </c>
      <c r="AC67" s="193">
        <f>'資源化量内訳'!S67</f>
        <v>0</v>
      </c>
      <c r="AD67" s="193">
        <f t="shared" si="4"/>
        <v>530</v>
      </c>
      <c r="AE67" s="194">
        <f t="shared" si="5"/>
        <v>100</v>
      </c>
      <c r="AF67" s="193">
        <f>'資源化量内訳'!AB67</f>
        <v>0</v>
      </c>
      <c r="AG67" s="193">
        <f>'資源化量内訳'!AJ67</f>
        <v>27</v>
      </c>
      <c r="AH67" s="193">
        <f>'資源化量内訳'!AR67</f>
        <v>55</v>
      </c>
      <c r="AI67" s="193">
        <f>'資源化量内訳'!AZ67</f>
        <v>0</v>
      </c>
      <c r="AJ67" s="193">
        <f>'資源化量内訳'!BH67</f>
        <v>0</v>
      </c>
      <c r="AK67" s="193" t="s">
        <v>640</v>
      </c>
      <c r="AL67" s="193">
        <f t="shared" si="6"/>
        <v>82</v>
      </c>
      <c r="AM67" s="194">
        <f t="shared" si="7"/>
        <v>15.471698113207546</v>
      </c>
      <c r="AN67" s="193">
        <f>'ごみ処理量内訳'!AC67</f>
        <v>0</v>
      </c>
      <c r="AO67" s="193">
        <f>'ごみ処理量内訳'!AD67</f>
        <v>29</v>
      </c>
      <c r="AP67" s="193">
        <f>'ごみ処理量内訳'!AE67</f>
        <v>32</v>
      </c>
      <c r="AQ67" s="193">
        <f t="shared" si="8"/>
        <v>61</v>
      </c>
    </row>
    <row r="68" spans="1:43" ht="13.5">
      <c r="A68" s="182" t="s">
        <v>129</v>
      </c>
      <c r="B68" s="182" t="s">
        <v>528</v>
      </c>
      <c r="C68" s="184" t="s">
        <v>529</v>
      </c>
      <c r="D68" s="193">
        <v>3766</v>
      </c>
      <c r="E68" s="193">
        <v>3766</v>
      </c>
      <c r="F68" s="193">
        <f>'ごみ搬入量内訳'!H68</f>
        <v>751</v>
      </c>
      <c r="G68" s="193">
        <f>'ごみ搬入量内訳'!AG68</f>
        <v>662</v>
      </c>
      <c r="H68" s="193">
        <f>'ごみ搬入量内訳'!AH68</f>
        <v>0</v>
      </c>
      <c r="I68" s="193">
        <f t="shared" si="1"/>
        <v>1413</v>
      </c>
      <c r="J68" s="193">
        <f t="shared" si="0"/>
        <v>1027.9428775125673</v>
      </c>
      <c r="K68" s="193">
        <f>('ごみ搬入量内訳'!E68+'ごみ搬入量内訳'!AH68)/'ごみ処理概要'!D68/365*1000000</f>
        <v>1027.9428775125673</v>
      </c>
      <c r="L68" s="193">
        <f>'ごみ搬入量内訳'!F68/'ごみ処理概要'!D68/365*1000000</f>
        <v>0</v>
      </c>
      <c r="M68" s="193">
        <f>'資源化量内訳'!BP68</f>
        <v>0</v>
      </c>
      <c r="N68" s="193">
        <f>'ごみ処理量内訳'!E68</f>
        <v>962</v>
      </c>
      <c r="O68" s="193">
        <f>'ごみ処理量内訳'!L68</f>
        <v>0</v>
      </c>
      <c r="P68" s="193">
        <f t="shared" si="2"/>
        <v>451</v>
      </c>
      <c r="Q68" s="193">
        <f>'ごみ処理量内訳'!G68</f>
        <v>242</v>
      </c>
      <c r="R68" s="193">
        <f>'ごみ処理量内訳'!H68</f>
        <v>209</v>
      </c>
      <c r="S68" s="193">
        <f>'ごみ処理量内訳'!I68</f>
        <v>0</v>
      </c>
      <c r="T68" s="193">
        <f>'ごみ処理量内訳'!J68</f>
        <v>0</v>
      </c>
      <c r="U68" s="193">
        <f>'ごみ処理量内訳'!K68</f>
        <v>0</v>
      </c>
      <c r="V68" s="193">
        <f t="shared" si="3"/>
        <v>0</v>
      </c>
      <c r="W68" s="193">
        <f>'資源化量内訳'!M68</f>
        <v>0</v>
      </c>
      <c r="X68" s="193">
        <f>'資源化量内訳'!N68</f>
        <v>0</v>
      </c>
      <c r="Y68" s="193">
        <f>'資源化量内訳'!O68</f>
        <v>0</v>
      </c>
      <c r="Z68" s="193">
        <f>'資源化量内訳'!P68</f>
        <v>0</v>
      </c>
      <c r="AA68" s="193">
        <f>'資源化量内訳'!Q68</f>
        <v>0</v>
      </c>
      <c r="AB68" s="193">
        <f>'資源化量内訳'!R68</f>
        <v>0</v>
      </c>
      <c r="AC68" s="193">
        <f>'資源化量内訳'!S68</f>
        <v>0</v>
      </c>
      <c r="AD68" s="193">
        <f t="shared" si="4"/>
        <v>1413</v>
      </c>
      <c r="AE68" s="194">
        <f t="shared" si="5"/>
        <v>100</v>
      </c>
      <c r="AF68" s="193">
        <f>'資源化量内訳'!AB68</f>
        <v>0</v>
      </c>
      <c r="AG68" s="193">
        <f>'資源化量内訳'!AJ68</f>
        <v>0</v>
      </c>
      <c r="AH68" s="193">
        <f>'資源化量内訳'!AR68</f>
        <v>209</v>
      </c>
      <c r="AI68" s="193">
        <f>'資源化量内訳'!AZ68</f>
        <v>0</v>
      </c>
      <c r="AJ68" s="193">
        <f>'資源化量内訳'!BH68</f>
        <v>0</v>
      </c>
      <c r="AK68" s="193" t="s">
        <v>640</v>
      </c>
      <c r="AL68" s="193">
        <f t="shared" si="6"/>
        <v>209</v>
      </c>
      <c r="AM68" s="194">
        <f t="shared" si="7"/>
        <v>14.791224345364473</v>
      </c>
      <c r="AN68" s="193">
        <f>'ごみ処理量内訳'!AC68</f>
        <v>0</v>
      </c>
      <c r="AO68" s="193">
        <f>'ごみ処理量内訳'!AD68</f>
        <v>74</v>
      </c>
      <c r="AP68" s="193">
        <f>'ごみ処理量内訳'!AE68</f>
        <v>78</v>
      </c>
      <c r="AQ68" s="193">
        <f t="shared" si="8"/>
        <v>152</v>
      </c>
    </row>
    <row r="69" spans="1:43" ht="13.5">
      <c r="A69" s="182" t="s">
        <v>129</v>
      </c>
      <c r="B69" s="182" t="s">
        <v>530</v>
      </c>
      <c r="C69" s="184" t="s">
        <v>531</v>
      </c>
      <c r="D69" s="193">
        <v>3490</v>
      </c>
      <c r="E69" s="193">
        <v>3490</v>
      </c>
      <c r="F69" s="193">
        <f>'ごみ搬入量内訳'!H69</f>
        <v>753</v>
      </c>
      <c r="G69" s="193">
        <f>'ごみ搬入量内訳'!AG69</f>
        <v>104</v>
      </c>
      <c r="H69" s="193">
        <f>'ごみ搬入量内訳'!AH69</f>
        <v>144</v>
      </c>
      <c r="I69" s="193">
        <f t="shared" si="1"/>
        <v>1001</v>
      </c>
      <c r="J69" s="193">
        <f t="shared" si="0"/>
        <v>785.8068061388703</v>
      </c>
      <c r="K69" s="193">
        <f>('ごみ搬入量内訳'!E69+'ごみ搬入量内訳'!AH69)/'ごみ処理概要'!D69/365*1000000</f>
        <v>785.8068061388703</v>
      </c>
      <c r="L69" s="193">
        <f>'ごみ搬入量内訳'!F69/'ごみ処理概要'!D69/365*1000000</f>
        <v>0</v>
      </c>
      <c r="M69" s="193">
        <f>'資源化量内訳'!BP69</f>
        <v>125</v>
      </c>
      <c r="N69" s="193">
        <f>'ごみ処理量内訳'!E69</f>
        <v>570</v>
      </c>
      <c r="O69" s="193">
        <f>'ごみ処理量内訳'!L69</f>
        <v>0</v>
      </c>
      <c r="P69" s="193">
        <f t="shared" si="2"/>
        <v>287</v>
      </c>
      <c r="Q69" s="193">
        <f>'ごみ処理量内訳'!G69</f>
        <v>129</v>
      </c>
      <c r="R69" s="193">
        <f>'ごみ処理量内訳'!H69</f>
        <v>158</v>
      </c>
      <c r="S69" s="193">
        <f>'ごみ処理量内訳'!I69</f>
        <v>0</v>
      </c>
      <c r="T69" s="193">
        <f>'ごみ処理量内訳'!J69</f>
        <v>0</v>
      </c>
      <c r="U69" s="193">
        <f>'ごみ処理量内訳'!K69</f>
        <v>0</v>
      </c>
      <c r="V69" s="193">
        <f t="shared" si="3"/>
        <v>0</v>
      </c>
      <c r="W69" s="193">
        <f>'資源化量内訳'!M69</f>
        <v>0</v>
      </c>
      <c r="X69" s="193">
        <f>'資源化量内訳'!N69</f>
        <v>0</v>
      </c>
      <c r="Y69" s="193">
        <f>'資源化量内訳'!O69</f>
        <v>0</v>
      </c>
      <c r="Z69" s="193">
        <f>'資源化量内訳'!P69</f>
        <v>0</v>
      </c>
      <c r="AA69" s="193">
        <f>'資源化量内訳'!Q69</f>
        <v>0</v>
      </c>
      <c r="AB69" s="193">
        <f>'資源化量内訳'!R69</f>
        <v>0</v>
      </c>
      <c r="AC69" s="193">
        <f>'資源化量内訳'!S69</f>
        <v>0</v>
      </c>
      <c r="AD69" s="193">
        <f t="shared" si="4"/>
        <v>857</v>
      </c>
      <c r="AE69" s="194">
        <f t="shared" si="5"/>
        <v>100</v>
      </c>
      <c r="AF69" s="193">
        <f>'資源化量内訳'!AB69</f>
        <v>0</v>
      </c>
      <c r="AG69" s="193">
        <f>'資源化量内訳'!AJ69</f>
        <v>34</v>
      </c>
      <c r="AH69" s="193">
        <f>'資源化量内訳'!AR69</f>
        <v>158</v>
      </c>
      <c r="AI69" s="193">
        <f>'資源化量内訳'!AZ69</f>
        <v>0</v>
      </c>
      <c r="AJ69" s="193">
        <f>'資源化量内訳'!BH69</f>
        <v>0</v>
      </c>
      <c r="AK69" s="193" t="s">
        <v>640</v>
      </c>
      <c r="AL69" s="193">
        <f t="shared" si="6"/>
        <v>192</v>
      </c>
      <c r="AM69" s="194">
        <f t="shared" si="7"/>
        <v>32.28105906313646</v>
      </c>
      <c r="AN69" s="193">
        <f>'ごみ処理量内訳'!AC69</f>
        <v>0</v>
      </c>
      <c r="AO69" s="193">
        <f>'ごみ処理量内訳'!AD69</f>
        <v>85</v>
      </c>
      <c r="AP69" s="193">
        <f>'ごみ処理量内訳'!AE69</f>
        <v>41</v>
      </c>
      <c r="AQ69" s="193">
        <f t="shared" si="8"/>
        <v>126</v>
      </c>
    </row>
    <row r="70" spans="1:43" ht="13.5">
      <c r="A70" s="182" t="s">
        <v>129</v>
      </c>
      <c r="B70" s="182" t="s">
        <v>532</v>
      </c>
      <c r="C70" s="184" t="s">
        <v>533</v>
      </c>
      <c r="D70" s="193">
        <v>6056</v>
      </c>
      <c r="E70" s="193">
        <v>6056</v>
      </c>
      <c r="F70" s="193">
        <f>'ごみ搬入量内訳'!H70</f>
        <v>1738</v>
      </c>
      <c r="G70" s="193">
        <f>'ごみ搬入量内訳'!AG70</f>
        <v>29</v>
      </c>
      <c r="H70" s="193">
        <f>'ごみ搬入量内訳'!AH70</f>
        <v>0</v>
      </c>
      <c r="I70" s="193">
        <f t="shared" si="1"/>
        <v>1767</v>
      </c>
      <c r="J70" s="193">
        <f t="shared" si="0"/>
        <v>799.3883570691806</v>
      </c>
      <c r="K70" s="193">
        <f>('ごみ搬入量内訳'!E70+'ごみ搬入量内訳'!AH70)/'ごみ処理概要'!D70/365*1000000</f>
        <v>679.5027234396771</v>
      </c>
      <c r="L70" s="193">
        <f>'ごみ搬入量内訳'!F70/'ごみ処理概要'!D70/365*1000000</f>
        <v>119.88563362950363</v>
      </c>
      <c r="M70" s="193">
        <f>'資源化量内訳'!BP70</f>
        <v>0</v>
      </c>
      <c r="N70" s="193">
        <f>'ごみ処理量内訳'!E70</f>
        <v>400</v>
      </c>
      <c r="O70" s="193">
        <f>'ごみ処理量内訳'!L70</f>
        <v>5</v>
      </c>
      <c r="P70" s="193">
        <f t="shared" si="2"/>
        <v>860</v>
      </c>
      <c r="Q70" s="193">
        <f>'ごみ処理量内訳'!G70</f>
        <v>298</v>
      </c>
      <c r="R70" s="193">
        <f>'ごみ処理量内訳'!H70</f>
        <v>562</v>
      </c>
      <c r="S70" s="193">
        <f>'ごみ処理量内訳'!I70</f>
        <v>0</v>
      </c>
      <c r="T70" s="193">
        <f>'ごみ処理量内訳'!J70</f>
        <v>0</v>
      </c>
      <c r="U70" s="193">
        <f>'ごみ処理量内訳'!K70</f>
        <v>0</v>
      </c>
      <c r="V70" s="193">
        <f t="shared" si="3"/>
        <v>507</v>
      </c>
      <c r="W70" s="193">
        <f>'資源化量内訳'!M70</f>
        <v>293</v>
      </c>
      <c r="X70" s="193">
        <f>'資源化量内訳'!N70</f>
        <v>38</v>
      </c>
      <c r="Y70" s="193">
        <f>'資源化量内訳'!O70</f>
        <v>49</v>
      </c>
      <c r="Z70" s="193">
        <f>'資源化量内訳'!P70</f>
        <v>20</v>
      </c>
      <c r="AA70" s="193">
        <f>'資源化量内訳'!Q70</f>
        <v>106</v>
      </c>
      <c r="AB70" s="193">
        <f>'資源化量内訳'!R70</f>
        <v>0</v>
      </c>
      <c r="AC70" s="193">
        <f>'資源化量内訳'!S70</f>
        <v>1</v>
      </c>
      <c r="AD70" s="193">
        <f t="shared" si="4"/>
        <v>1772</v>
      </c>
      <c r="AE70" s="194">
        <f t="shared" si="5"/>
        <v>99.7178329571106</v>
      </c>
      <c r="AF70" s="193">
        <f>'資源化量内訳'!AB70</f>
        <v>0</v>
      </c>
      <c r="AG70" s="193">
        <f>'資源化量内訳'!AJ70</f>
        <v>57</v>
      </c>
      <c r="AH70" s="193">
        <f>'資源化量内訳'!AR70</f>
        <v>379</v>
      </c>
      <c r="AI70" s="193">
        <f>'資源化量内訳'!AZ70</f>
        <v>0</v>
      </c>
      <c r="AJ70" s="193">
        <f>'資源化量内訳'!BH70</f>
        <v>0</v>
      </c>
      <c r="AK70" s="193" t="s">
        <v>640</v>
      </c>
      <c r="AL70" s="193">
        <f t="shared" si="6"/>
        <v>436</v>
      </c>
      <c r="AM70" s="194">
        <f t="shared" si="7"/>
        <v>53.216704288939056</v>
      </c>
      <c r="AN70" s="193">
        <f>'ごみ処理量内訳'!AC70</f>
        <v>5</v>
      </c>
      <c r="AO70" s="193">
        <f>'ごみ処理量内訳'!AD70</f>
        <v>54</v>
      </c>
      <c r="AP70" s="193">
        <f>'ごみ処理量内訳'!AE70</f>
        <v>224</v>
      </c>
      <c r="AQ70" s="193">
        <f t="shared" si="8"/>
        <v>283</v>
      </c>
    </row>
    <row r="71" spans="1:43" ht="13.5">
      <c r="A71" s="182" t="s">
        <v>129</v>
      </c>
      <c r="B71" s="182" t="s">
        <v>534</v>
      </c>
      <c r="C71" s="184" t="s">
        <v>535</v>
      </c>
      <c r="D71" s="193">
        <v>4647</v>
      </c>
      <c r="E71" s="193">
        <v>4647</v>
      </c>
      <c r="F71" s="193">
        <f>'ごみ搬入量内訳'!H71</f>
        <v>1491</v>
      </c>
      <c r="G71" s="193">
        <f>'ごみ搬入量内訳'!AG71</f>
        <v>64</v>
      </c>
      <c r="H71" s="193">
        <f>'ごみ搬入量内訳'!AH71</f>
        <v>0</v>
      </c>
      <c r="I71" s="193">
        <f t="shared" si="1"/>
        <v>1555</v>
      </c>
      <c r="J71" s="193">
        <f aca="true" t="shared" si="9" ref="J71:J134">I71/D71/365*1000000</f>
        <v>916.7794216920034</v>
      </c>
      <c r="K71" s="193">
        <f>('ごみ搬入量内訳'!E71+'ごみ搬入量内訳'!AH71)/'ごみ処理概要'!D71/365*1000000</f>
        <v>879.0470210564482</v>
      </c>
      <c r="L71" s="193">
        <f>'ごみ搬入量内訳'!F71/'ごみ処理概要'!D71/365*1000000</f>
        <v>37.73240063555512</v>
      </c>
      <c r="M71" s="193">
        <f>'資源化量内訳'!BP71</f>
        <v>0</v>
      </c>
      <c r="N71" s="193">
        <f>'ごみ処理量内訳'!E71</f>
        <v>476</v>
      </c>
      <c r="O71" s="193">
        <f>'ごみ処理量内訳'!L71</f>
        <v>0</v>
      </c>
      <c r="P71" s="193">
        <f t="shared" si="2"/>
        <v>1015</v>
      </c>
      <c r="Q71" s="193">
        <f>'ごみ処理量内訳'!G71</f>
        <v>83</v>
      </c>
      <c r="R71" s="193">
        <f>'ごみ処理量内訳'!H71</f>
        <v>430</v>
      </c>
      <c r="S71" s="193">
        <f>'ごみ処理量内訳'!I71</f>
        <v>502</v>
      </c>
      <c r="T71" s="193">
        <f>'ごみ処理量内訳'!J71</f>
        <v>0</v>
      </c>
      <c r="U71" s="193">
        <f>'ごみ処理量内訳'!K71</f>
        <v>0</v>
      </c>
      <c r="V71" s="193">
        <f t="shared" si="3"/>
        <v>0</v>
      </c>
      <c r="W71" s="193">
        <f>'資源化量内訳'!M71</f>
        <v>0</v>
      </c>
      <c r="X71" s="193">
        <f>'資源化量内訳'!N71</f>
        <v>0</v>
      </c>
      <c r="Y71" s="193">
        <f>'資源化量内訳'!O71</f>
        <v>0</v>
      </c>
      <c r="Z71" s="193">
        <f>'資源化量内訳'!P71</f>
        <v>0</v>
      </c>
      <c r="AA71" s="193">
        <f>'資源化量内訳'!Q71</f>
        <v>0</v>
      </c>
      <c r="AB71" s="193">
        <f>'資源化量内訳'!R71</f>
        <v>0</v>
      </c>
      <c r="AC71" s="193">
        <f>'資源化量内訳'!S71</f>
        <v>0</v>
      </c>
      <c r="AD71" s="193">
        <f t="shared" si="4"/>
        <v>1491</v>
      </c>
      <c r="AE71" s="194">
        <f t="shared" si="5"/>
        <v>100</v>
      </c>
      <c r="AF71" s="193">
        <f>'資源化量内訳'!AB71</f>
        <v>0</v>
      </c>
      <c r="AG71" s="193">
        <f>'資源化量内訳'!AJ71</f>
        <v>0</v>
      </c>
      <c r="AH71" s="193">
        <f>'資源化量内訳'!AR71</f>
        <v>430</v>
      </c>
      <c r="AI71" s="193">
        <f>'資源化量内訳'!AZ71</f>
        <v>126</v>
      </c>
      <c r="AJ71" s="193">
        <f>'資源化量内訳'!BH71</f>
        <v>0</v>
      </c>
      <c r="AK71" s="193" t="s">
        <v>640</v>
      </c>
      <c r="AL71" s="193">
        <f t="shared" si="6"/>
        <v>556</v>
      </c>
      <c r="AM71" s="194">
        <f t="shared" si="7"/>
        <v>37.29040912139504</v>
      </c>
      <c r="AN71" s="193">
        <f>'ごみ処理量内訳'!AC71</f>
        <v>0</v>
      </c>
      <c r="AO71" s="193">
        <f>'ごみ処理量内訳'!AD71</f>
        <v>56</v>
      </c>
      <c r="AP71" s="193">
        <f>'ごみ処理量内訳'!AE71</f>
        <v>83</v>
      </c>
      <c r="AQ71" s="193">
        <f t="shared" si="8"/>
        <v>139</v>
      </c>
    </row>
    <row r="72" spans="1:43" ht="13.5">
      <c r="A72" s="182" t="s">
        <v>129</v>
      </c>
      <c r="B72" s="182" t="s">
        <v>536</v>
      </c>
      <c r="C72" s="184" t="s">
        <v>537</v>
      </c>
      <c r="D72" s="193">
        <v>2470</v>
      </c>
      <c r="E72" s="193">
        <v>2470</v>
      </c>
      <c r="F72" s="193">
        <f>'ごみ搬入量内訳'!H72</f>
        <v>614</v>
      </c>
      <c r="G72" s="193">
        <f>'ごみ搬入量内訳'!AG72</f>
        <v>101</v>
      </c>
      <c r="H72" s="193">
        <f>'ごみ搬入量内訳'!AH72</f>
        <v>0</v>
      </c>
      <c r="I72" s="193">
        <f aca="true" t="shared" si="10" ref="I72:I135">SUM(F72:H72)</f>
        <v>715</v>
      </c>
      <c r="J72" s="193">
        <f t="shared" si="9"/>
        <v>793.0785868781544</v>
      </c>
      <c r="K72" s="193">
        <f>('ごみ搬入量内訳'!E72+'ごみ搬入量内訳'!AH72)/'ごみ処理概要'!D72/365*1000000</f>
        <v>681.0493039764849</v>
      </c>
      <c r="L72" s="193">
        <f>'ごみ搬入量内訳'!F72/'ごみ処理概要'!D72/365*1000000</f>
        <v>112.02928290166935</v>
      </c>
      <c r="M72" s="193">
        <f>'資源化量内訳'!BP72</f>
        <v>0</v>
      </c>
      <c r="N72" s="193">
        <f>'ごみ処理量内訳'!E72</f>
        <v>168</v>
      </c>
      <c r="O72" s="193">
        <f>'ごみ処理量内訳'!L72</f>
        <v>41</v>
      </c>
      <c r="P72" s="193">
        <f aca="true" t="shared" si="11" ref="P72:P135">SUM(Q72:U72)</f>
        <v>506</v>
      </c>
      <c r="Q72" s="193">
        <f>'ごみ処理量内訳'!G72</f>
        <v>82</v>
      </c>
      <c r="R72" s="193">
        <f>'ごみ処理量内訳'!H72</f>
        <v>279</v>
      </c>
      <c r="S72" s="193">
        <f>'ごみ処理量内訳'!I72</f>
        <v>145</v>
      </c>
      <c r="T72" s="193">
        <f>'ごみ処理量内訳'!J72</f>
        <v>0</v>
      </c>
      <c r="U72" s="193">
        <f>'ごみ処理量内訳'!K72</f>
        <v>0</v>
      </c>
      <c r="V72" s="193">
        <f aca="true" t="shared" si="12" ref="V72:V135">SUM(W72:AC72)</f>
        <v>0</v>
      </c>
      <c r="W72" s="193">
        <f>'資源化量内訳'!M72</f>
        <v>0</v>
      </c>
      <c r="X72" s="193">
        <f>'資源化量内訳'!N72</f>
        <v>0</v>
      </c>
      <c r="Y72" s="193">
        <f>'資源化量内訳'!O72</f>
        <v>0</v>
      </c>
      <c r="Z72" s="193">
        <f>'資源化量内訳'!P72</f>
        <v>0</v>
      </c>
      <c r="AA72" s="193">
        <f>'資源化量内訳'!Q72</f>
        <v>0</v>
      </c>
      <c r="AB72" s="193">
        <f>'資源化量内訳'!R72</f>
        <v>0</v>
      </c>
      <c r="AC72" s="193">
        <f>'資源化量内訳'!S72</f>
        <v>0</v>
      </c>
      <c r="AD72" s="193">
        <f aca="true" t="shared" si="13" ref="AD72:AD135">N72+O72+P72+V72</f>
        <v>715</v>
      </c>
      <c r="AE72" s="194">
        <f aca="true" t="shared" si="14" ref="AE72:AE135">(N72+P72+V72)/AD72*100</f>
        <v>94.26573426573427</v>
      </c>
      <c r="AF72" s="193">
        <f>'資源化量内訳'!AB72</f>
        <v>0</v>
      </c>
      <c r="AG72" s="193">
        <f>'資源化量内訳'!AJ72</f>
        <v>35</v>
      </c>
      <c r="AH72" s="193">
        <f>'資源化量内訳'!AR72</f>
        <v>278</v>
      </c>
      <c r="AI72" s="193">
        <f>'資源化量内訳'!AZ72</f>
        <v>27</v>
      </c>
      <c r="AJ72" s="193">
        <f>'資源化量内訳'!BH72</f>
        <v>0</v>
      </c>
      <c r="AK72" s="193" t="s">
        <v>640</v>
      </c>
      <c r="AL72" s="193">
        <f aca="true" t="shared" si="15" ref="AL72:AL135">SUM(AF72:AJ72)</f>
        <v>340</v>
      </c>
      <c r="AM72" s="194">
        <f aca="true" t="shared" si="16" ref="AM72:AM135">(V72+AL72+M72)/(M72+AD72)*100</f>
        <v>47.55244755244755</v>
      </c>
      <c r="AN72" s="193">
        <f>'ごみ処理量内訳'!AC72</f>
        <v>41</v>
      </c>
      <c r="AO72" s="193">
        <f>'ごみ処理量内訳'!AD72</f>
        <v>18</v>
      </c>
      <c r="AP72" s="193">
        <f>'ごみ処理量内訳'!AE72</f>
        <v>48</v>
      </c>
      <c r="AQ72" s="193">
        <f aca="true" t="shared" si="17" ref="AQ72:AQ135">SUM(AN72:AP72)</f>
        <v>107</v>
      </c>
    </row>
    <row r="73" spans="1:43" ht="13.5">
      <c r="A73" s="182" t="s">
        <v>129</v>
      </c>
      <c r="B73" s="182" t="s">
        <v>538</v>
      </c>
      <c r="C73" s="184" t="s">
        <v>539</v>
      </c>
      <c r="D73" s="193">
        <v>2125</v>
      </c>
      <c r="E73" s="193">
        <v>2125</v>
      </c>
      <c r="F73" s="193">
        <f>'ごみ搬入量内訳'!H73</f>
        <v>733</v>
      </c>
      <c r="G73" s="193">
        <f>'ごみ搬入量内訳'!AG73</f>
        <v>208</v>
      </c>
      <c r="H73" s="193">
        <f>'ごみ搬入量内訳'!AH73</f>
        <v>0</v>
      </c>
      <c r="I73" s="193">
        <f t="shared" si="10"/>
        <v>941</v>
      </c>
      <c r="J73" s="193">
        <f t="shared" si="9"/>
        <v>1213.2151490733281</v>
      </c>
      <c r="K73" s="193">
        <f>('ごみ搬入量内訳'!E73+'ごみ搬入量内訳'!AH73)/'ごみ処理概要'!D73/365*1000000</f>
        <v>945.044319097502</v>
      </c>
      <c r="L73" s="193">
        <f>'ごみ搬入量内訳'!F73/'ごみ処理概要'!D73/365*1000000</f>
        <v>268.17082997582594</v>
      </c>
      <c r="M73" s="193">
        <f>'資源化量内訳'!BP73</f>
        <v>0</v>
      </c>
      <c r="N73" s="193">
        <f>'ごみ処理量内訳'!E73</f>
        <v>362</v>
      </c>
      <c r="O73" s="193">
        <f>'ごみ処理量内訳'!L73</f>
        <v>0</v>
      </c>
      <c r="P73" s="193">
        <f t="shared" si="11"/>
        <v>470</v>
      </c>
      <c r="Q73" s="193">
        <f>'ごみ処理量内訳'!G73</f>
        <v>79</v>
      </c>
      <c r="R73" s="193">
        <f>'ごみ処理量内訳'!H73</f>
        <v>244</v>
      </c>
      <c r="S73" s="193">
        <f>'ごみ処理量内訳'!I73</f>
        <v>147</v>
      </c>
      <c r="T73" s="193">
        <f>'ごみ処理量内訳'!J73</f>
        <v>0</v>
      </c>
      <c r="U73" s="193">
        <f>'ごみ処理量内訳'!K73</f>
        <v>0</v>
      </c>
      <c r="V73" s="193">
        <f t="shared" si="12"/>
        <v>88</v>
      </c>
      <c r="W73" s="193">
        <f>'資源化量内訳'!M73</f>
        <v>88</v>
      </c>
      <c r="X73" s="193">
        <f>'資源化量内訳'!N73</f>
        <v>0</v>
      </c>
      <c r="Y73" s="193">
        <f>'資源化量内訳'!O73</f>
        <v>0</v>
      </c>
      <c r="Z73" s="193">
        <f>'資源化量内訳'!P73</f>
        <v>0</v>
      </c>
      <c r="AA73" s="193">
        <f>'資源化量内訳'!Q73</f>
        <v>0</v>
      </c>
      <c r="AB73" s="193">
        <f>'資源化量内訳'!R73</f>
        <v>0</v>
      </c>
      <c r="AC73" s="193">
        <f>'資源化量内訳'!S73</f>
        <v>0</v>
      </c>
      <c r="AD73" s="193">
        <f t="shared" si="13"/>
        <v>920</v>
      </c>
      <c r="AE73" s="194">
        <f t="shared" si="14"/>
        <v>100</v>
      </c>
      <c r="AF73" s="193">
        <f>'資源化量内訳'!AB73</f>
        <v>0</v>
      </c>
      <c r="AG73" s="193">
        <f>'資源化量内訳'!AJ73</f>
        <v>0</v>
      </c>
      <c r="AH73" s="193">
        <f>'資源化量内訳'!AR73</f>
        <v>233</v>
      </c>
      <c r="AI73" s="193">
        <f>'資源化量内訳'!AZ73</f>
        <v>27</v>
      </c>
      <c r="AJ73" s="193">
        <f>'資源化量内訳'!BH73</f>
        <v>0</v>
      </c>
      <c r="AK73" s="193" t="s">
        <v>640</v>
      </c>
      <c r="AL73" s="193">
        <f t="shared" si="15"/>
        <v>260</v>
      </c>
      <c r="AM73" s="194">
        <f t="shared" si="16"/>
        <v>37.826086956521735</v>
      </c>
      <c r="AN73" s="193">
        <f>'ごみ処理量内訳'!AC73</f>
        <v>0</v>
      </c>
      <c r="AO73" s="193">
        <f>'ごみ処理量内訳'!AD73</f>
        <v>46</v>
      </c>
      <c r="AP73" s="193">
        <f>'ごみ処理量内訳'!AE73</f>
        <v>90</v>
      </c>
      <c r="AQ73" s="193">
        <f t="shared" si="17"/>
        <v>136</v>
      </c>
    </row>
    <row r="74" spans="1:43" ht="13.5">
      <c r="A74" s="182" t="s">
        <v>129</v>
      </c>
      <c r="B74" s="182" t="s">
        <v>540</v>
      </c>
      <c r="C74" s="184" t="s">
        <v>541</v>
      </c>
      <c r="D74" s="193">
        <v>2744</v>
      </c>
      <c r="E74" s="193">
        <v>2744</v>
      </c>
      <c r="F74" s="193">
        <f>'ごみ搬入量内訳'!H74</f>
        <v>862</v>
      </c>
      <c r="G74" s="193">
        <f>'ごみ搬入量内訳'!AG74</f>
        <v>3</v>
      </c>
      <c r="H74" s="193">
        <f>'ごみ搬入量内訳'!AH74</f>
        <v>0</v>
      </c>
      <c r="I74" s="193">
        <f t="shared" si="10"/>
        <v>865</v>
      </c>
      <c r="J74" s="193">
        <f t="shared" si="9"/>
        <v>863.6527017852151</v>
      </c>
      <c r="K74" s="193">
        <f>('ごみ搬入量内訳'!E74+'ごみ搬入量内訳'!AH74)/'ごみ処理概要'!D74/365*1000000</f>
        <v>767.8022285235035</v>
      </c>
      <c r="L74" s="193">
        <f>'ごみ搬入量内訳'!F74/'ごみ処理概要'!D74/365*1000000</f>
        <v>95.85047326171173</v>
      </c>
      <c r="M74" s="193">
        <f>'資源化量内訳'!BP74</f>
        <v>0</v>
      </c>
      <c r="N74" s="193">
        <f>'ごみ処理量内訳'!E74</f>
        <v>232</v>
      </c>
      <c r="O74" s="193">
        <f>'ごみ処理量内訳'!L74</f>
        <v>0</v>
      </c>
      <c r="P74" s="193">
        <f t="shared" si="11"/>
        <v>277</v>
      </c>
      <c r="Q74" s="193">
        <f>'ごみ処理量内訳'!G74</f>
        <v>22</v>
      </c>
      <c r="R74" s="193">
        <f>'ごみ処理量内訳'!H74</f>
        <v>0</v>
      </c>
      <c r="S74" s="193">
        <f>'ごみ処理量内訳'!I74</f>
        <v>255</v>
      </c>
      <c r="T74" s="193">
        <f>'ごみ処理量内訳'!J74</f>
        <v>0</v>
      </c>
      <c r="U74" s="193">
        <f>'ごみ処理量内訳'!K74</f>
        <v>0</v>
      </c>
      <c r="V74" s="193">
        <f t="shared" si="12"/>
        <v>327</v>
      </c>
      <c r="W74" s="193">
        <f>'資源化量内訳'!M74</f>
        <v>153</v>
      </c>
      <c r="X74" s="193">
        <f>'資源化量内訳'!N74</f>
        <v>25</v>
      </c>
      <c r="Y74" s="193">
        <f>'資源化量内訳'!O74</f>
        <v>33</v>
      </c>
      <c r="Z74" s="193">
        <f>'資源化量内訳'!P74</f>
        <v>15</v>
      </c>
      <c r="AA74" s="193">
        <f>'資源化量内訳'!Q74</f>
        <v>99</v>
      </c>
      <c r="AB74" s="193">
        <f>'資源化量内訳'!R74</f>
        <v>0</v>
      </c>
      <c r="AC74" s="193">
        <f>'資源化量内訳'!S74</f>
        <v>2</v>
      </c>
      <c r="AD74" s="193">
        <f t="shared" si="13"/>
        <v>836</v>
      </c>
      <c r="AE74" s="194">
        <f t="shared" si="14"/>
        <v>100</v>
      </c>
      <c r="AF74" s="193">
        <f>'資源化量内訳'!AB74</f>
        <v>0</v>
      </c>
      <c r="AG74" s="193">
        <f>'資源化量内訳'!AJ74</f>
        <v>0</v>
      </c>
      <c r="AH74" s="193">
        <f>'資源化量内訳'!AR74</f>
        <v>0</v>
      </c>
      <c r="AI74" s="193">
        <f>'資源化量内訳'!AZ74</f>
        <v>48</v>
      </c>
      <c r="AJ74" s="193">
        <f>'資源化量内訳'!BH74</f>
        <v>0</v>
      </c>
      <c r="AK74" s="193" t="s">
        <v>640</v>
      </c>
      <c r="AL74" s="193">
        <f t="shared" si="15"/>
        <v>48</v>
      </c>
      <c r="AM74" s="194">
        <f t="shared" si="16"/>
        <v>44.85645933014354</v>
      </c>
      <c r="AN74" s="193">
        <f>'ごみ処理量内訳'!AC74</f>
        <v>0</v>
      </c>
      <c r="AO74" s="193">
        <f>'ごみ処理量内訳'!AD74</f>
        <v>25</v>
      </c>
      <c r="AP74" s="193">
        <f>'ごみ処理量内訳'!AE74</f>
        <v>22</v>
      </c>
      <c r="AQ74" s="193">
        <f t="shared" si="17"/>
        <v>47</v>
      </c>
    </row>
    <row r="75" spans="1:43" ht="13.5">
      <c r="A75" s="182" t="s">
        <v>129</v>
      </c>
      <c r="B75" s="182" t="s">
        <v>542</v>
      </c>
      <c r="C75" s="184" t="s">
        <v>543</v>
      </c>
      <c r="D75" s="193">
        <v>3507</v>
      </c>
      <c r="E75" s="193">
        <v>3507</v>
      </c>
      <c r="F75" s="193">
        <f>'ごみ搬入量内訳'!H75</f>
        <v>1068</v>
      </c>
      <c r="G75" s="193">
        <f>'ごみ搬入量内訳'!AG75</f>
        <v>0</v>
      </c>
      <c r="H75" s="193">
        <f>'ごみ搬入量内訳'!AH75</f>
        <v>0</v>
      </c>
      <c r="I75" s="193">
        <f t="shared" si="10"/>
        <v>1068</v>
      </c>
      <c r="J75" s="193">
        <f t="shared" si="9"/>
        <v>834.3391494896704</v>
      </c>
      <c r="K75" s="193">
        <f>('ごみ搬入量内訳'!E75+'ごみ搬入量内訳'!AH75)/'ごみ処理概要'!D75/365*1000000</f>
        <v>709.3445203526411</v>
      </c>
      <c r="L75" s="193">
        <f>'ごみ搬入量内訳'!F75/'ごみ処理概要'!D75/365*1000000</f>
        <v>124.99462913702928</v>
      </c>
      <c r="M75" s="193">
        <f>'資源化量内訳'!BP75</f>
        <v>0</v>
      </c>
      <c r="N75" s="193">
        <f>'ごみ処理量内訳'!E75</f>
        <v>383</v>
      </c>
      <c r="O75" s="193">
        <f>'ごみ処理量内訳'!L75</f>
        <v>0</v>
      </c>
      <c r="P75" s="193">
        <f t="shared" si="11"/>
        <v>322</v>
      </c>
      <c r="Q75" s="193">
        <f>'ごみ処理量内訳'!G75</f>
        <v>87</v>
      </c>
      <c r="R75" s="193">
        <f>'ごみ処理量内訳'!H75</f>
        <v>3</v>
      </c>
      <c r="S75" s="193">
        <f>'ごみ処理量内訳'!I75</f>
        <v>232</v>
      </c>
      <c r="T75" s="193">
        <f>'ごみ処理量内訳'!J75</f>
        <v>0</v>
      </c>
      <c r="U75" s="193">
        <f>'ごみ処理量内訳'!K75</f>
        <v>0</v>
      </c>
      <c r="V75" s="193">
        <f t="shared" si="12"/>
        <v>366</v>
      </c>
      <c r="W75" s="193">
        <f>'資源化量内訳'!M75</f>
        <v>198</v>
      </c>
      <c r="X75" s="193">
        <f>'資源化量内訳'!N75</f>
        <v>22</v>
      </c>
      <c r="Y75" s="193">
        <f>'資源化量内訳'!O75</f>
        <v>45</v>
      </c>
      <c r="Z75" s="193">
        <f>'資源化量内訳'!P75</f>
        <v>11</v>
      </c>
      <c r="AA75" s="193">
        <f>'資源化量内訳'!Q75</f>
        <v>90</v>
      </c>
      <c r="AB75" s="193">
        <f>'資源化量内訳'!R75</f>
        <v>0</v>
      </c>
      <c r="AC75" s="193">
        <f>'資源化量内訳'!S75</f>
        <v>0</v>
      </c>
      <c r="AD75" s="193">
        <f t="shared" si="13"/>
        <v>1071</v>
      </c>
      <c r="AE75" s="194">
        <f t="shared" si="14"/>
        <v>100</v>
      </c>
      <c r="AF75" s="193">
        <f>'資源化量内訳'!AB75</f>
        <v>0</v>
      </c>
      <c r="AG75" s="193">
        <f>'資源化量内訳'!AJ75</f>
        <v>0</v>
      </c>
      <c r="AH75" s="193">
        <f>'資源化量内訳'!AR75</f>
        <v>3</v>
      </c>
      <c r="AI75" s="193">
        <f>'資源化量内訳'!AZ75</f>
        <v>43</v>
      </c>
      <c r="AJ75" s="193">
        <f>'資源化量内訳'!BH75</f>
        <v>0</v>
      </c>
      <c r="AK75" s="193" t="s">
        <v>640</v>
      </c>
      <c r="AL75" s="193">
        <f t="shared" si="15"/>
        <v>46</v>
      </c>
      <c r="AM75" s="194">
        <f t="shared" si="16"/>
        <v>38.468720821662004</v>
      </c>
      <c r="AN75" s="193">
        <f>'ごみ処理量内訳'!AC75</f>
        <v>0</v>
      </c>
      <c r="AO75" s="193">
        <f>'ごみ処理量内訳'!AD75</f>
        <v>49</v>
      </c>
      <c r="AP75" s="193">
        <f>'ごみ処理量内訳'!AE75</f>
        <v>57</v>
      </c>
      <c r="AQ75" s="193">
        <f t="shared" si="17"/>
        <v>106</v>
      </c>
    </row>
    <row r="76" spans="1:43" ht="13.5">
      <c r="A76" s="182" t="s">
        <v>129</v>
      </c>
      <c r="B76" s="182" t="s">
        <v>544</v>
      </c>
      <c r="C76" s="184" t="s">
        <v>545</v>
      </c>
      <c r="D76" s="193">
        <v>16140</v>
      </c>
      <c r="E76" s="193">
        <v>16140</v>
      </c>
      <c r="F76" s="193">
        <f>'ごみ搬入量内訳'!H76</f>
        <v>5102</v>
      </c>
      <c r="G76" s="193">
        <f>'ごみ搬入量内訳'!AG76</f>
        <v>3094</v>
      </c>
      <c r="H76" s="193">
        <f>'ごみ搬入量内訳'!AH76</f>
        <v>0</v>
      </c>
      <c r="I76" s="193">
        <f t="shared" si="10"/>
        <v>8196</v>
      </c>
      <c r="J76" s="193">
        <f t="shared" si="9"/>
        <v>1391.2512094515455</v>
      </c>
      <c r="K76" s="193">
        <f>('ごみ搬入量内訳'!E76+'ごみ搬入量内訳'!AH76)/'ごみ処理概要'!D76/365*1000000</f>
        <v>745.3616472305681</v>
      </c>
      <c r="L76" s="193">
        <f>'ごみ搬入量内訳'!F76/'ごみ処理概要'!D76/365*1000000</f>
        <v>645.8895622209774</v>
      </c>
      <c r="M76" s="193">
        <f>'資源化量内訳'!BP76</f>
        <v>0</v>
      </c>
      <c r="N76" s="193">
        <f>'ごみ処理量内訳'!E76</f>
        <v>3920</v>
      </c>
      <c r="O76" s="193">
        <f>'ごみ処理量内訳'!L76</f>
        <v>541</v>
      </c>
      <c r="P76" s="193">
        <f t="shared" si="11"/>
        <v>3735</v>
      </c>
      <c r="Q76" s="193">
        <f>'ごみ処理量内訳'!G76</f>
        <v>915</v>
      </c>
      <c r="R76" s="193">
        <f>'ごみ処理量内訳'!H76</f>
        <v>2685</v>
      </c>
      <c r="S76" s="193">
        <f>'ごみ処理量内訳'!I76</f>
        <v>135</v>
      </c>
      <c r="T76" s="193">
        <f>'ごみ処理量内訳'!J76</f>
        <v>0</v>
      </c>
      <c r="U76" s="193">
        <f>'ごみ処理量内訳'!K76</f>
        <v>0</v>
      </c>
      <c r="V76" s="193">
        <f t="shared" si="12"/>
        <v>0</v>
      </c>
      <c r="W76" s="193">
        <f>'資源化量内訳'!M76</f>
        <v>0</v>
      </c>
      <c r="X76" s="193">
        <f>'資源化量内訳'!N76</f>
        <v>0</v>
      </c>
      <c r="Y76" s="193">
        <f>'資源化量内訳'!O76</f>
        <v>0</v>
      </c>
      <c r="Z76" s="193">
        <f>'資源化量内訳'!P76</f>
        <v>0</v>
      </c>
      <c r="AA76" s="193">
        <f>'資源化量内訳'!Q76</f>
        <v>0</v>
      </c>
      <c r="AB76" s="193">
        <f>'資源化量内訳'!R76</f>
        <v>0</v>
      </c>
      <c r="AC76" s="193">
        <f>'資源化量内訳'!S76</f>
        <v>0</v>
      </c>
      <c r="AD76" s="193">
        <f t="shared" si="13"/>
        <v>8196</v>
      </c>
      <c r="AE76" s="194">
        <f t="shared" si="14"/>
        <v>93.39921913128354</v>
      </c>
      <c r="AF76" s="193">
        <f>'資源化量内訳'!AB76</f>
        <v>0</v>
      </c>
      <c r="AG76" s="193">
        <f>'資源化量内訳'!AJ76</f>
        <v>332</v>
      </c>
      <c r="AH76" s="193">
        <f>'資源化量内訳'!AR76</f>
        <v>2685</v>
      </c>
      <c r="AI76" s="193">
        <f>'資源化量内訳'!AZ76</f>
        <v>0</v>
      </c>
      <c r="AJ76" s="193">
        <f>'資源化量内訳'!BH76</f>
        <v>0</v>
      </c>
      <c r="AK76" s="193" t="s">
        <v>640</v>
      </c>
      <c r="AL76" s="193">
        <f t="shared" si="15"/>
        <v>3017</v>
      </c>
      <c r="AM76" s="194">
        <f t="shared" si="16"/>
        <v>36.810639336261595</v>
      </c>
      <c r="AN76" s="193">
        <f>'ごみ処理量内訳'!AC76</f>
        <v>541</v>
      </c>
      <c r="AO76" s="193">
        <f>'ごみ処理量内訳'!AD76</f>
        <v>742</v>
      </c>
      <c r="AP76" s="193">
        <f>'ごみ処理量内訳'!AE76</f>
        <v>224</v>
      </c>
      <c r="AQ76" s="193">
        <f t="shared" si="17"/>
        <v>1507</v>
      </c>
    </row>
    <row r="77" spans="1:43" ht="13.5">
      <c r="A77" s="182" t="s">
        <v>129</v>
      </c>
      <c r="B77" s="182" t="s">
        <v>546</v>
      </c>
      <c r="C77" s="184" t="s">
        <v>547</v>
      </c>
      <c r="D77" s="193">
        <v>7205</v>
      </c>
      <c r="E77" s="193">
        <v>7205</v>
      </c>
      <c r="F77" s="193">
        <f>'ごみ搬入量内訳'!H77</f>
        <v>1942</v>
      </c>
      <c r="G77" s="193">
        <f>'ごみ搬入量内訳'!AG77</f>
        <v>748</v>
      </c>
      <c r="H77" s="193">
        <f>'ごみ搬入量内訳'!AH77</f>
        <v>0</v>
      </c>
      <c r="I77" s="193">
        <f t="shared" si="10"/>
        <v>2690</v>
      </c>
      <c r="J77" s="193">
        <f t="shared" si="9"/>
        <v>1022.8817506868328</v>
      </c>
      <c r="K77" s="193">
        <f>('ごみ搬入量内訳'!E77+'ごみ搬入量内訳'!AH77)/'ごみ処理概要'!D77/365*1000000</f>
        <v>774.9565085129238</v>
      </c>
      <c r="L77" s="193">
        <f>'ごみ搬入量内訳'!F77/'ごみ処理概要'!D77/365*1000000</f>
        <v>247.92524217390894</v>
      </c>
      <c r="M77" s="193">
        <f>'資源化量内訳'!BP77</f>
        <v>0</v>
      </c>
      <c r="N77" s="193">
        <f>'ごみ処理量内訳'!E77</f>
        <v>2109</v>
      </c>
      <c r="O77" s="193">
        <f>'ごみ処理量内訳'!L77</f>
        <v>0</v>
      </c>
      <c r="P77" s="193">
        <f t="shared" si="11"/>
        <v>580</v>
      </c>
      <c r="Q77" s="193">
        <f>'ごみ処理量内訳'!G77</f>
        <v>552</v>
      </c>
      <c r="R77" s="193">
        <f>'ごみ処理量内訳'!H77</f>
        <v>28</v>
      </c>
      <c r="S77" s="193">
        <f>'ごみ処理量内訳'!I77</f>
        <v>0</v>
      </c>
      <c r="T77" s="193">
        <f>'ごみ処理量内訳'!J77</f>
        <v>0</v>
      </c>
      <c r="U77" s="193">
        <f>'ごみ処理量内訳'!K77</f>
        <v>0</v>
      </c>
      <c r="V77" s="193">
        <f t="shared" si="12"/>
        <v>1</v>
      </c>
      <c r="W77" s="193">
        <f>'資源化量内訳'!M77</f>
        <v>1</v>
      </c>
      <c r="X77" s="193">
        <f>'資源化量内訳'!N77</f>
        <v>0</v>
      </c>
      <c r="Y77" s="193">
        <f>'資源化量内訳'!O77</f>
        <v>0</v>
      </c>
      <c r="Z77" s="193">
        <f>'資源化量内訳'!P77</f>
        <v>0</v>
      </c>
      <c r="AA77" s="193">
        <f>'資源化量内訳'!Q77</f>
        <v>0</v>
      </c>
      <c r="AB77" s="193">
        <f>'資源化量内訳'!R77</f>
        <v>0</v>
      </c>
      <c r="AC77" s="193">
        <f>'資源化量内訳'!S77</f>
        <v>0</v>
      </c>
      <c r="AD77" s="193">
        <f t="shared" si="13"/>
        <v>2690</v>
      </c>
      <c r="AE77" s="194">
        <f t="shared" si="14"/>
        <v>100</v>
      </c>
      <c r="AF77" s="193">
        <f>'資源化量内訳'!AB77</f>
        <v>0</v>
      </c>
      <c r="AG77" s="193">
        <f>'資源化量内訳'!AJ77</f>
        <v>114</v>
      </c>
      <c r="AH77" s="193">
        <f>'資源化量内訳'!AR77</f>
        <v>28</v>
      </c>
      <c r="AI77" s="193">
        <f>'資源化量内訳'!AZ77</f>
        <v>0</v>
      </c>
      <c r="AJ77" s="193">
        <f>'資源化量内訳'!BH77</f>
        <v>0</v>
      </c>
      <c r="AK77" s="193" t="s">
        <v>640</v>
      </c>
      <c r="AL77" s="193">
        <f t="shared" si="15"/>
        <v>142</v>
      </c>
      <c r="AM77" s="194">
        <f t="shared" si="16"/>
        <v>5.315985130111525</v>
      </c>
      <c r="AN77" s="193">
        <f>'ごみ処理量内訳'!AC77</f>
        <v>0</v>
      </c>
      <c r="AO77" s="193">
        <f>'ごみ処理量内訳'!AD77</f>
        <v>419</v>
      </c>
      <c r="AP77" s="193">
        <f>'ごみ処理量内訳'!AE77</f>
        <v>141</v>
      </c>
      <c r="AQ77" s="193">
        <f t="shared" si="17"/>
        <v>560</v>
      </c>
    </row>
    <row r="78" spans="1:43" ht="13.5">
      <c r="A78" s="182" t="s">
        <v>129</v>
      </c>
      <c r="B78" s="182" t="s">
        <v>548</v>
      </c>
      <c r="C78" s="184" t="s">
        <v>549</v>
      </c>
      <c r="D78" s="193">
        <v>16587</v>
      </c>
      <c r="E78" s="193">
        <v>16587</v>
      </c>
      <c r="F78" s="193">
        <f>'ごみ搬入量内訳'!H78</f>
        <v>7214</v>
      </c>
      <c r="G78" s="193">
        <f>'ごみ搬入量内訳'!AG78</f>
        <v>1272</v>
      </c>
      <c r="H78" s="193">
        <f>'ごみ搬入量内訳'!AH78</f>
        <v>0</v>
      </c>
      <c r="I78" s="193">
        <f t="shared" si="10"/>
        <v>8486</v>
      </c>
      <c r="J78" s="193">
        <f t="shared" si="9"/>
        <v>1401.6588333329203</v>
      </c>
      <c r="K78" s="193">
        <f>('ごみ搬入量内訳'!E78+'ごみ搬入量内訳'!AH78)/'ごみ処理概要'!D78/365*1000000</f>
        <v>1270.8417468375546</v>
      </c>
      <c r="L78" s="193">
        <f>'ごみ搬入量内訳'!F78/'ごみ処理概要'!D78/365*1000000</f>
        <v>130.81708649536566</v>
      </c>
      <c r="M78" s="193">
        <f>'資源化量内訳'!BP78</f>
        <v>0</v>
      </c>
      <c r="N78" s="193">
        <f>'ごみ処理量内訳'!E78</f>
        <v>6645</v>
      </c>
      <c r="O78" s="193">
        <f>'ごみ処理量内訳'!L78</f>
        <v>0</v>
      </c>
      <c r="P78" s="193">
        <f t="shared" si="11"/>
        <v>1687</v>
      </c>
      <c r="Q78" s="193">
        <f>'ごみ処理量内訳'!G78</f>
        <v>1631</v>
      </c>
      <c r="R78" s="193">
        <f>'ごみ処理量内訳'!H78</f>
        <v>56</v>
      </c>
      <c r="S78" s="193">
        <f>'ごみ処理量内訳'!I78</f>
        <v>0</v>
      </c>
      <c r="T78" s="193">
        <f>'ごみ処理量内訳'!J78</f>
        <v>0</v>
      </c>
      <c r="U78" s="193">
        <f>'ごみ処理量内訳'!K78</f>
        <v>0</v>
      </c>
      <c r="V78" s="193">
        <f t="shared" si="12"/>
        <v>154</v>
      </c>
      <c r="W78" s="193">
        <f>'資源化量内訳'!M78</f>
        <v>86</v>
      </c>
      <c r="X78" s="193">
        <f>'資源化量内訳'!N78</f>
        <v>0</v>
      </c>
      <c r="Y78" s="193">
        <f>'資源化量内訳'!O78</f>
        <v>68</v>
      </c>
      <c r="Z78" s="193">
        <f>'資源化量内訳'!P78</f>
        <v>0</v>
      </c>
      <c r="AA78" s="193">
        <f>'資源化量内訳'!Q78</f>
        <v>0</v>
      </c>
      <c r="AB78" s="193">
        <f>'資源化量内訳'!R78</f>
        <v>0</v>
      </c>
      <c r="AC78" s="193">
        <f>'資源化量内訳'!S78</f>
        <v>0</v>
      </c>
      <c r="AD78" s="193">
        <f t="shared" si="13"/>
        <v>8486</v>
      </c>
      <c r="AE78" s="194">
        <f t="shared" si="14"/>
        <v>100</v>
      </c>
      <c r="AF78" s="193">
        <f>'資源化量内訳'!AB78</f>
        <v>0</v>
      </c>
      <c r="AG78" s="193">
        <f>'資源化量内訳'!AJ78</f>
        <v>335</v>
      </c>
      <c r="AH78" s="193">
        <f>'資源化量内訳'!AR78</f>
        <v>56</v>
      </c>
      <c r="AI78" s="193">
        <f>'資源化量内訳'!AZ78</f>
        <v>0</v>
      </c>
      <c r="AJ78" s="193">
        <f>'資源化量内訳'!BH78</f>
        <v>0</v>
      </c>
      <c r="AK78" s="193" t="s">
        <v>640</v>
      </c>
      <c r="AL78" s="193">
        <f t="shared" si="15"/>
        <v>391</v>
      </c>
      <c r="AM78" s="194">
        <f t="shared" si="16"/>
        <v>6.422342682064578</v>
      </c>
      <c r="AN78" s="193">
        <f>'ごみ処理量内訳'!AC78</f>
        <v>0</v>
      </c>
      <c r="AO78" s="193">
        <f>'ごみ処理量内訳'!AD78</f>
        <v>1309</v>
      </c>
      <c r="AP78" s="193">
        <f>'ごみ処理量内訳'!AE78</f>
        <v>421</v>
      </c>
      <c r="AQ78" s="193">
        <f t="shared" si="17"/>
        <v>1730</v>
      </c>
    </row>
    <row r="79" spans="1:43" ht="13.5">
      <c r="A79" s="182" t="s">
        <v>129</v>
      </c>
      <c r="B79" s="182" t="s">
        <v>550</v>
      </c>
      <c r="C79" s="184" t="s">
        <v>551</v>
      </c>
      <c r="D79" s="193">
        <v>2129</v>
      </c>
      <c r="E79" s="193">
        <v>2129</v>
      </c>
      <c r="F79" s="193">
        <f>'ごみ搬入量内訳'!H79</f>
        <v>993</v>
      </c>
      <c r="G79" s="193">
        <f>'ごみ搬入量内訳'!AG79</f>
        <v>26</v>
      </c>
      <c r="H79" s="193">
        <f>'ごみ搬入量内訳'!AH79</f>
        <v>0</v>
      </c>
      <c r="I79" s="193">
        <f t="shared" si="10"/>
        <v>1019</v>
      </c>
      <c r="J79" s="193">
        <f t="shared" si="9"/>
        <v>1311.3108604592803</v>
      </c>
      <c r="K79" s="193">
        <f>('ごみ搬入量内訳'!E79+'ごみ搬入量内訳'!AH79)/'ごみ処理概要'!D79/365*1000000</f>
        <v>1277.8524871796521</v>
      </c>
      <c r="L79" s="193">
        <f>'ごみ搬入量内訳'!F79/'ごみ処理概要'!D79/365*1000000</f>
        <v>33.458373279628354</v>
      </c>
      <c r="M79" s="193">
        <f>'資源化量内訳'!BP79</f>
        <v>0</v>
      </c>
      <c r="N79" s="193">
        <f>'ごみ処理量内訳'!E79</f>
        <v>809</v>
      </c>
      <c r="O79" s="193">
        <f>'ごみ処理量内訳'!L79</f>
        <v>0</v>
      </c>
      <c r="P79" s="193">
        <f t="shared" si="11"/>
        <v>210</v>
      </c>
      <c r="Q79" s="193">
        <f>'ごみ処理量内訳'!G79</f>
        <v>209</v>
      </c>
      <c r="R79" s="193">
        <f>'ごみ処理量内訳'!H79</f>
        <v>1</v>
      </c>
      <c r="S79" s="193">
        <f>'ごみ処理量内訳'!I79</f>
        <v>0</v>
      </c>
      <c r="T79" s="193">
        <f>'ごみ処理量内訳'!J79</f>
        <v>0</v>
      </c>
      <c r="U79" s="193">
        <f>'ごみ処理量内訳'!K79</f>
        <v>0</v>
      </c>
      <c r="V79" s="193">
        <f t="shared" si="12"/>
        <v>0</v>
      </c>
      <c r="W79" s="193">
        <f>'資源化量内訳'!M79</f>
        <v>0</v>
      </c>
      <c r="X79" s="193">
        <f>'資源化量内訳'!N79</f>
        <v>0</v>
      </c>
      <c r="Y79" s="193">
        <f>'資源化量内訳'!O79</f>
        <v>0</v>
      </c>
      <c r="Z79" s="193">
        <f>'資源化量内訳'!P79</f>
        <v>0</v>
      </c>
      <c r="AA79" s="193">
        <f>'資源化量内訳'!Q79</f>
        <v>0</v>
      </c>
      <c r="AB79" s="193">
        <f>'資源化量内訳'!R79</f>
        <v>0</v>
      </c>
      <c r="AC79" s="193">
        <f>'資源化量内訳'!S79</f>
        <v>0</v>
      </c>
      <c r="AD79" s="193">
        <f t="shared" si="13"/>
        <v>1019</v>
      </c>
      <c r="AE79" s="194">
        <f t="shared" si="14"/>
        <v>100</v>
      </c>
      <c r="AF79" s="193">
        <f>'資源化量内訳'!AB79</f>
        <v>0</v>
      </c>
      <c r="AG79" s="193">
        <f>'資源化量内訳'!AJ79</f>
        <v>44</v>
      </c>
      <c r="AH79" s="193">
        <f>'資源化量内訳'!AR79</f>
        <v>1</v>
      </c>
      <c r="AI79" s="193">
        <f>'資源化量内訳'!AZ79</f>
        <v>0</v>
      </c>
      <c r="AJ79" s="193">
        <f>'資源化量内訳'!BH79</f>
        <v>0</v>
      </c>
      <c r="AK79" s="193" t="s">
        <v>640</v>
      </c>
      <c r="AL79" s="193">
        <f t="shared" si="15"/>
        <v>45</v>
      </c>
      <c r="AM79" s="194">
        <f t="shared" si="16"/>
        <v>4.416094210009813</v>
      </c>
      <c r="AN79" s="193">
        <f>'ごみ処理量内訳'!AC79</f>
        <v>0</v>
      </c>
      <c r="AO79" s="193">
        <f>'ごみ処理量内訳'!AD79</f>
        <v>160</v>
      </c>
      <c r="AP79" s="193">
        <f>'ごみ処理量内訳'!AE79</f>
        <v>54</v>
      </c>
      <c r="AQ79" s="193">
        <f t="shared" si="17"/>
        <v>214</v>
      </c>
    </row>
    <row r="80" spans="1:43" ht="13.5">
      <c r="A80" s="182" t="s">
        <v>129</v>
      </c>
      <c r="B80" s="182" t="s">
        <v>552</v>
      </c>
      <c r="C80" s="184" t="s">
        <v>553</v>
      </c>
      <c r="D80" s="193">
        <v>1200</v>
      </c>
      <c r="E80" s="193">
        <v>1200</v>
      </c>
      <c r="F80" s="193">
        <f>'ごみ搬入量内訳'!H80</f>
        <v>698</v>
      </c>
      <c r="G80" s="193">
        <f>'ごみ搬入量内訳'!AG80</f>
        <v>12</v>
      </c>
      <c r="H80" s="193">
        <f>'ごみ搬入量内訳'!AH80</f>
        <v>0</v>
      </c>
      <c r="I80" s="193">
        <f t="shared" si="10"/>
        <v>710</v>
      </c>
      <c r="J80" s="193">
        <f t="shared" si="9"/>
        <v>1621.0045662100458</v>
      </c>
      <c r="K80" s="193">
        <f>('ごみ搬入量内訳'!E80+'ごみ搬入量内訳'!AH80)/'ごみ処理概要'!D80/365*1000000</f>
        <v>1598.1735159817351</v>
      </c>
      <c r="L80" s="193">
        <f>'ごみ搬入量内訳'!F80/'ごみ処理概要'!D80/365*1000000</f>
        <v>22.831050228310502</v>
      </c>
      <c r="M80" s="193">
        <f>'資源化量内訳'!BP80</f>
        <v>0</v>
      </c>
      <c r="N80" s="193">
        <f>'ごみ処理量内訳'!E80</f>
        <v>592</v>
      </c>
      <c r="O80" s="193">
        <f>'ごみ処理量内訳'!L80</f>
        <v>0</v>
      </c>
      <c r="P80" s="193">
        <f t="shared" si="11"/>
        <v>118</v>
      </c>
      <c r="Q80" s="193">
        <f>'ごみ処理量内訳'!G80</f>
        <v>118</v>
      </c>
      <c r="R80" s="193">
        <f>'ごみ処理量内訳'!H80</f>
        <v>0</v>
      </c>
      <c r="S80" s="193">
        <f>'ごみ処理量内訳'!I80</f>
        <v>0</v>
      </c>
      <c r="T80" s="193">
        <f>'ごみ処理量内訳'!J80</f>
        <v>0</v>
      </c>
      <c r="U80" s="193">
        <f>'ごみ処理量内訳'!K80</f>
        <v>0</v>
      </c>
      <c r="V80" s="193">
        <f t="shared" si="12"/>
        <v>5</v>
      </c>
      <c r="W80" s="193">
        <f>'資源化量内訳'!M80</f>
        <v>0</v>
      </c>
      <c r="X80" s="193">
        <f>'資源化量内訳'!N80</f>
        <v>2</v>
      </c>
      <c r="Y80" s="193">
        <f>'資源化量内訳'!O80</f>
        <v>1</v>
      </c>
      <c r="Z80" s="193">
        <f>'資源化量内訳'!P80</f>
        <v>2</v>
      </c>
      <c r="AA80" s="193">
        <f>'資源化量内訳'!Q80</f>
        <v>0</v>
      </c>
      <c r="AB80" s="193">
        <f>'資源化量内訳'!R80</f>
        <v>0</v>
      </c>
      <c r="AC80" s="193">
        <f>'資源化量内訳'!S80</f>
        <v>0</v>
      </c>
      <c r="AD80" s="193">
        <f t="shared" si="13"/>
        <v>715</v>
      </c>
      <c r="AE80" s="194">
        <f t="shared" si="14"/>
        <v>100</v>
      </c>
      <c r="AF80" s="193">
        <f>'資源化量内訳'!AB80</f>
        <v>0</v>
      </c>
      <c r="AG80" s="193">
        <f>'資源化量内訳'!AJ80</f>
        <v>24</v>
      </c>
      <c r="AH80" s="193">
        <f>'資源化量内訳'!AR80</f>
        <v>0</v>
      </c>
      <c r="AI80" s="193">
        <f>'資源化量内訳'!AZ80</f>
        <v>0</v>
      </c>
      <c r="AJ80" s="193">
        <f>'資源化量内訳'!BH80</f>
        <v>0</v>
      </c>
      <c r="AK80" s="193" t="s">
        <v>640</v>
      </c>
      <c r="AL80" s="193">
        <f t="shared" si="15"/>
        <v>24</v>
      </c>
      <c r="AM80" s="194">
        <f t="shared" si="16"/>
        <v>4.055944055944056</v>
      </c>
      <c r="AN80" s="193">
        <f>'ごみ処理量内訳'!AC80</f>
        <v>0</v>
      </c>
      <c r="AO80" s="193">
        <f>'ごみ処理量内訳'!AD80</f>
        <v>114</v>
      </c>
      <c r="AP80" s="193">
        <f>'ごみ処理量内訳'!AE80</f>
        <v>30</v>
      </c>
      <c r="AQ80" s="193">
        <f t="shared" si="17"/>
        <v>144</v>
      </c>
    </row>
    <row r="81" spans="1:43" ht="13.5">
      <c r="A81" s="182" t="s">
        <v>129</v>
      </c>
      <c r="B81" s="182" t="s">
        <v>554</v>
      </c>
      <c r="C81" s="184" t="s">
        <v>555</v>
      </c>
      <c r="D81" s="193">
        <v>3140</v>
      </c>
      <c r="E81" s="193">
        <v>3140</v>
      </c>
      <c r="F81" s="193">
        <f>'ごみ搬入量内訳'!H81</f>
        <v>1456</v>
      </c>
      <c r="G81" s="193">
        <f>'ごみ搬入量内訳'!AG81</f>
        <v>17</v>
      </c>
      <c r="H81" s="193">
        <f>'ごみ搬入量内訳'!AH81</f>
        <v>17</v>
      </c>
      <c r="I81" s="193">
        <f t="shared" si="10"/>
        <v>1490</v>
      </c>
      <c r="J81" s="193">
        <f t="shared" si="9"/>
        <v>1300.0610766948782</v>
      </c>
      <c r="K81" s="193">
        <f>('ごみ搬入量内訳'!E81+'ごみ搬入量内訳'!AH81)/'ごみ処理概要'!D81/365*1000000</f>
        <v>1281.7380682313933</v>
      </c>
      <c r="L81" s="193">
        <f>'ごみ搬入量内訳'!F81/'ごみ処理概要'!D81/365*1000000</f>
        <v>18.32300846348486</v>
      </c>
      <c r="M81" s="193">
        <f>'資源化量内訳'!BP81</f>
        <v>0</v>
      </c>
      <c r="N81" s="193">
        <f>'ごみ処理量内訳'!E81</f>
        <v>1178</v>
      </c>
      <c r="O81" s="193">
        <f>'ごみ処理量内訳'!L81</f>
        <v>4</v>
      </c>
      <c r="P81" s="193">
        <f t="shared" si="11"/>
        <v>290</v>
      </c>
      <c r="Q81" s="193">
        <f>'ごみ処理量内訳'!G81</f>
        <v>0</v>
      </c>
      <c r="R81" s="193">
        <f>'ごみ処理量内訳'!H81</f>
        <v>290</v>
      </c>
      <c r="S81" s="193">
        <f>'ごみ処理量内訳'!I81</f>
        <v>0</v>
      </c>
      <c r="T81" s="193">
        <f>'ごみ処理量内訳'!J81</f>
        <v>0</v>
      </c>
      <c r="U81" s="193">
        <f>'ごみ処理量内訳'!K81</f>
        <v>0</v>
      </c>
      <c r="V81" s="193">
        <f t="shared" si="12"/>
        <v>0</v>
      </c>
      <c r="W81" s="193">
        <f>'資源化量内訳'!M81</f>
        <v>0</v>
      </c>
      <c r="X81" s="193">
        <f>'資源化量内訳'!N81</f>
        <v>0</v>
      </c>
      <c r="Y81" s="193">
        <f>'資源化量内訳'!O81</f>
        <v>0</v>
      </c>
      <c r="Z81" s="193">
        <f>'資源化量内訳'!P81</f>
        <v>0</v>
      </c>
      <c r="AA81" s="193">
        <f>'資源化量内訳'!Q81</f>
        <v>0</v>
      </c>
      <c r="AB81" s="193">
        <f>'資源化量内訳'!R81</f>
        <v>0</v>
      </c>
      <c r="AC81" s="193">
        <f>'資源化量内訳'!S81</f>
        <v>0</v>
      </c>
      <c r="AD81" s="193">
        <f t="shared" si="13"/>
        <v>1472</v>
      </c>
      <c r="AE81" s="194">
        <f t="shared" si="14"/>
        <v>99.72826086956522</v>
      </c>
      <c r="AF81" s="193">
        <f>'資源化量内訳'!AB81</f>
        <v>0</v>
      </c>
      <c r="AG81" s="193">
        <f>'資源化量内訳'!AJ81</f>
        <v>0</v>
      </c>
      <c r="AH81" s="193">
        <f>'資源化量内訳'!AR81</f>
        <v>290</v>
      </c>
      <c r="AI81" s="193">
        <f>'資源化量内訳'!AZ81</f>
        <v>0</v>
      </c>
      <c r="AJ81" s="193">
        <f>'資源化量内訳'!BH81</f>
        <v>0</v>
      </c>
      <c r="AK81" s="193" t="s">
        <v>640</v>
      </c>
      <c r="AL81" s="193">
        <f t="shared" si="15"/>
        <v>290</v>
      </c>
      <c r="AM81" s="194">
        <f t="shared" si="16"/>
        <v>19.70108695652174</v>
      </c>
      <c r="AN81" s="193">
        <f>'ごみ処理量内訳'!AC81</f>
        <v>4</v>
      </c>
      <c r="AO81" s="193">
        <f>'ごみ処理量内訳'!AD81</f>
        <v>223</v>
      </c>
      <c r="AP81" s="193">
        <f>'ごみ処理量内訳'!AE81</f>
        <v>0</v>
      </c>
      <c r="AQ81" s="193">
        <f t="shared" si="17"/>
        <v>227</v>
      </c>
    </row>
    <row r="82" spans="1:43" ht="13.5">
      <c r="A82" s="182" t="s">
        <v>129</v>
      </c>
      <c r="B82" s="182" t="s">
        <v>556</v>
      </c>
      <c r="C82" s="184" t="s">
        <v>557</v>
      </c>
      <c r="D82" s="193">
        <v>4306</v>
      </c>
      <c r="E82" s="193">
        <v>4306</v>
      </c>
      <c r="F82" s="193">
        <f>'ごみ搬入量内訳'!H82</f>
        <v>1226</v>
      </c>
      <c r="G82" s="193">
        <f>'ごみ搬入量内訳'!AG82</f>
        <v>674</v>
      </c>
      <c r="H82" s="193">
        <f>'ごみ搬入量内訳'!AH82</f>
        <v>0</v>
      </c>
      <c r="I82" s="193">
        <f t="shared" si="10"/>
        <v>1900</v>
      </c>
      <c r="J82" s="193">
        <f t="shared" si="9"/>
        <v>1208.8897937888514</v>
      </c>
      <c r="K82" s="193">
        <f>('ごみ搬入量内訳'!E82+'ごみ搬入量内訳'!AH82)/'ごみ処理概要'!D82/365*1000000</f>
        <v>780.0520458869115</v>
      </c>
      <c r="L82" s="193">
        <f>'ごみ搬入量内訳'!F82/'ごみ処理概要'!D82/365*1000000</f>
        <v>428.8377479019399</v>
      </c>
      <c r="M82" s="193">
        <f>'資源化量内訳'!BP82</f>
        <v>88</v>
      </c>
      <c r="N82" s="193">
        <f>'ごみ処理量内訳'!E82</f>
        <v>1352</v>
      </c>
      <c r="O82" s="193">
        <f>'ごみ処理量内訳'!L82</f>
        <v>359</v>
      </c>
      <c r="P82" s="193">
        <f t="shared" si="11"/>
        <v>189</v>
      </c>
      <c r="Q82" s="193">
        <f>'ごみ処理量内訳'!G82</f>
        <v>0</v>
      </c>
      <c r="R82" s="193">
        <f>'ごみ処理量内訳'!H82</f>
        <v>189</v>
      </c>
      <c r="S82" s="193">
        <f>'ごみ処理量内訳'!I82</f>
        <v>0</v>
      </c>
      <c r="T82" s="193">
        <f>'ごみ処理量内訳'!J82</f>
        <v>0</v>
      </c>
      <c r="U82" s="193">
        <f>'ごみ処理量内訳'!K82</f>
        <v>0</v>
      </c>
      <c r="V82" s="193">
        <f t="shared" si="12"/>
        <v>0</v>
      </c>
      <c r="W82" s="193">
        <f>'資源化量内訳'!M82</f>
        <v>0</v>
      </c>
      <c r="X82" s="193">
        <f>'資源化量内訳'!N82</f>
        <v>0</v>
      </c>
      <c r="Y82" s="193">
        <f>'資源化量内訳'!O82</f>
        <v>0</v>
      </c>
      <c r="Z82" s="193">
        <f>'資源化量内訳'!P82</f>
        <v>0</v>
      </c>
      <c r="AA82" s="193">
        <f>'資源化量内訳'!Q82</f>
        <v>0</v>
      </c>
      <c r="AB82" s="193">
        <f>'資源化量内訳'!R82</f>
        <v>0</v>
      </c>
      <c r="AC82" s="193">
        <f>'資源化量内訳'!S82</f>
        <v>0</v>
      </c>
      <c r="AD82" s="193">
        <f t="shared" si="13"/>
        <v>1900</v>
      </c>
      <c r="AE82" s="194">
        <f t="shared" si="14"/>
        <v>81.10526315789474</v>
      </c>
      <c r="AF82" s="193">
        <f>'資源化量内訳'!AB82</f>
        <v>0</v>
      </c>
      <c r="AG82" s="193">
        <f>'資源化量内訳'!AJ82</f>
        <v>0</v>
      </c>
      <c r="AH82" s="193">
        <f>'資源化量内訳'!AR82</f>
        <v>189</v>
      </c>
      <c r="AI82" s="193">
        <f>'資源化量内訳'!AZ82</f>
        <v>0</v>
      </c>
      <c r="AJ82" s="193">
        <f>'資源化量内訳'!BH82</f>
        <v>0</v>
      </c>
      <c r="AK82" s="193" t="s">
        <v>640</v>
      </c>
      <c r="AL82" s="193">
        <f t="shared" si="15"/>
        <v>189</v>
      </c>
      <c r="AM82" s="194">
        <f t="shared" si="16"/>
        <v>13.933601609657947</v>
      </c>
      <c r="AN82" s="193">
        <f>'ごみ処理量内訳'!AC82</f>
        <v>359</v>
      </c>
      <c r="AO82" s="193">
        <f>'ごみ処理量内訳'!AD82</f>
        <v>300</v>
      </c>
      <c r="AP82" s="193">
        <f>'ごみ処理量内訳'!AE82</f>
        <v>0</v>
      </c>
      <c r="AQ82" s="193">
        <f t="shared" si="17"/>
        <v>659</v>
      </c>
    </row>
    <row r="83" spans="1:43" ht="13.5">
      <c r="A83" s="182" t="s">
        <v>129</v>
      </c>
      <c r="B83" s="182" t="s">
        <v>558</v>
      </c>
      <c r="C83" s="184" t="s">
        <v>559</v>
      </c>
      <c r="D83" s="193">
        <v>4119</v>
      </c>
      <c r="E83" s="193">
        <v>4119</v>
      </c>
      <c r="F83" s="193">
        <f>'ごみ搬入量内訳'!H83</f>
        <v>1165</v>
      </c>
      <c r="G83" s="193">
        <f>'ごみ搬入量内訳'!AG83</f>
        <v>33</v>
      </c>
      <c r="H83" s="193">
        <f>'ごみ搬入量内訳'!AH83</f>
        <v>0</v>
      </c>
      <c r="I83" s="193">
        <f t="shared" si="10"/>
        <v>1198</v>
      </c>
      <c r="J83" s="193">
        <f t="shared" si="9"/>
        <v>796.8418987186011</v>
      </c>
      <c r="K83" s="193">
        <f>('ごみ搬入量内訳'!E83+'ごみ搬入量内訳'!AH83)/'ごみ処理概要'!D83/365*1000000</f>
        <v>774.8921636119952</v>
      </c>
      <c r="L83" s="193">
        <f>'ごみ搬入量内訳'!F83/'ごみ処理概要'!D83/365*1000000</f>
        <v>21.94973510660587</v>
      </c>
      <c r="M83" s="193">
        <f>'資源化量内訳'!BP83</f>
        <v>111</v>
      </c>
      <c r="N83" s="193">
        <f>'ごみ処理量内訳'!E83</f>
        <v>780</v>
      </c>
      <c r="O83" s="193">
        <f>'ごみ処理量内訳'!L83</f>
        <v>311</v>
      </c>
      <c r="P83" s="193">
        <f t="shared" si="11"/>
        <v>106</v>
      </c>
      <c r="Q83" s="193">
        <f>'ごみ処理量内訳'!G83</f>
        <v>0</v>
      </c>
      <c r="R83" s="193">
        <f>'ごみ処理量内訳'!H83</f>
        <v>106</v>
      </c>
      <c r="S83" s="193">
        <f>'ごみ処理量内訳'!I83</f>
        <v>0</v>
      </c>
      <c r="T83" s="193">
        <f>'ごみ処理量内訳'!J83</f>
        <v>0</v>
      </c>
      <c r="U83" s="193">
        <f>'ごみ処理量内訳'!K83</f>
        <v>0</v>
      </c>
      <c r="V83" s="193">
        <f t="shared" si="12"/>
        <v>0</v>
      </c>
      <c r="W83" s="193">
        <f>'資源化量内訳'!M83</f>
        <v>0</v>
      </c>
      <c r="X83" s="193">
        <f>'資源化量内訳'!N83</f>
        <v>0</v>
      </c>
      <c r="Y83" s="193">
        <f>'資源化量内訳'!O83</f>
        <v>0</v>
      </c>
      <c r="Z83" s="193">
        <f>'資源化量内訳'!P83</f>
        <v>0</v>
      </c>
      <c r="AA83" s="193">
        <f>'資源化量内訳'!Q83</f>
        <v>0</v>
      </c>
      <c r="AB83" s="193">
        <f>'資源化量内訳'!R83</f>
        <v>0</v>
      </c>
      <c r="AC83" s="193">
        <f>'資源化量内訳'!S83</f>
        <v>0</v>
      </c>
      <c r="AD83" s="193">
        <f t="shared" si="13"/>
        <v>1197</v>
      </c>
      <c r="AE83" s="194">
        <f t="shared" si="14"/>
        <v>74.01837928153718</v>
      </c>
      <c r="AF83" s="193">
        <f>'資源化量内訳'!AB83</f>
        <v>0</v>
      </c>
      <c r="AG83" s="193">
        <f>'資源化量内訳'!AJ83</f>
        <v>0</v>
      </c>
      <c r="AH83" s="193">
        <f>'資源化量内訳'!AR83</f>
        <v>106</v>
      </c>
      <c r="AI83" s="193">
        <f>'資源化量内訳'!AZ83</f>
        <v>0</v>
      </c>
      <c r="AJ83" s="193">
        <f>'資源化量内訳'!BH83</f>
        <v>0</v>
      </c>
      <c r="AK83" s="193" t="s">
        <v>640</v>
      </c>
      <c r="AL83" s="193">
        <f t="shared" si="15"/>
        <v>106</v>
      </c>
      <c r="AM83" s="194">
        <f t="shared" si="16"/>
        <v>16.59021406727829</v>
      </c>
      <c r="AN83" s="193">
        <f>'ごみ処理量内訳'!AC83</f>
        <v>311</v>
      </c>
      <c r="AO83" s="193">
        <f>'ごみ処理量内訳'!AD83</f>
        <v>148</v>
      </c>
      <c r="AP83" s="193">
        <f>'ごみ処理量内訳'!AE83</f>
        <v>0</v>
      </c>
      <c r="AQ83" s="193">
        <f t="shared" si="17"/>
        <v>459</v>
      </c>
    </row>
    <row r="84" spans="1:43" ht="13.5">
      <c r="A84" s="182" t="s">
        <v>129</v>
      </c>
      <c r="B84" s="182" t="s">
        <v>560</v>
      </c>
      <c r="C84" s="184" t="s">
        <v>561</v>
      </c>
      <c r="D84" s="193">
        <v>23092</v>
      </c>
      <c r="E84" s="193">
        <v>23092</v>
      </c>
      <c r="F84" s="193">
        <f>'ごみ搬入量内訳'!H84</f>
        <v>10655</v>
      </c>
      <c r="G84" s="193">
        <f>'ごみ搬入量内訳'!AG84</f>
        <v>1431</v>
      </c>
      <c r="H84" s="193">
        <f>'ごみ搬入量内訳'!AH84</f>
        <v>0</v>
      </c>
      <c r="I84" s="193">
        <f t="shared" si="10"/>
        <v>12086</v>
      </c>
      <c r="J84" s="193">
        <f t="shared" si="9"/>
        <v>1433.9307451551745</v>
      </c>
      <c r="K84" s="193">
        <f>('ごみ搬入量内訳'!E84+'ごみ搬入量内訳'!AH84)/'ごみ処理概要'!D84/365*1000000</f>
        <v>1093.7785486997811</v>
      </c>
      <c r="L84" s="193">
        <f>'ごみ搬入量内訳'!F84/'ごみ処理概要'!D84/365*1000000</f>
        <v>340.15219645539344</v>
      </c>
      <c r="M84" s="193">
        <f>'資源化量内訳'!BP84</f>
        <v>0</v>
      </c>
      <c r="N84" s="193">
        <f>'ごみ処理量内訳'!E84</f>
        <v>9714</v>
      </c>
      <c r="O84" s="193">
        <f>'ごみ処理量内訳'!L84</f>
        <v>542</v>
      </c>
      <c r="P84" s="193">
        <f t="shared" si="11"/>
        <v>1830</v>
      </c>
      <c r="Q84" s="193">
        <f>'ごみ処理量内訳'!G84</f>
        <v>273</v>
      </c>
      <c r="R84" s="193">
        <f>'ごみ処理量内訳'!H84</f>
        <v>1229</v>
      </c>
      <c r="S84" s="193">
        <f>'ごみ処理量内訳'!I84</f>
        <v>0</v>
      </c>
      <c r="T84" s="193">
        <f>'ごみ処理量内訳'!J84</f>
        <v>0</v>
      </c>
      <c r="U84" s="193">
        <f>'ごみ処理量内訳'!K84</f>
        <v>328</v>
      </c>
      <c r="V84" s="193">
        <f t="shared" si="12"/>
        <v>225</v>
      </c>
      <c r="W84" s="193">
        <f>'資源化量内訳'!M84</f>
        <v>219</v>
      </c>
      <c r="X84" s="193">
        <f>'資源化量内訳'!N84</f>
        <v>6</v>
      </c>
      <c r="Y84" s="193">
        <f>'資源化量内訳'!O84</f>
        <v>0</v>
      </c>
      <c r="Z84" s="193">
        <f>'資源化量内訳'!P84</f>
        <v>0</v>
      </c>
      <c r="AA84" s="193">
        <f>'資源化量内訳'!Q84</f>
        <v>0</v>
      </c>
      <c r="AB84" s="193">
        <f>'資源化量内訳'!R84</f>
        <v>0</v>
      </c>
      <c r="AC84" s="193">
        <f>'資源化量内訳'!S84</f>
        <v>0</v>
      </c>
      <c r="AD84" s="193">
        <f t="shared" si="13"/>
        <v>12311</v>
      </c>
      <c r="AE84" s="194">
        <f t="shared" si="14"/>
        <v>95.59743318983023</v>
      </c>
      <c r="AF84" s="193">
        <f>'資源化量内訳'!AB84</f>
        <v>0</v>
      </c>
      <c r="AG84" s="193">
        <f>'資源化量内訳'!AJ84</f>
        <v>273</v>
      </c>
      <c r="AH84" s="193">
        <f>'資源化量内訳'!AR84</f>
        <v>1229</v>
      </c>
      <c r="AI84" s="193">
        <f>'資源化量内訳'!AZ84</f>
        <v>0</v>
      </c>
      <c r="AJ84" s="193">
        <f>'資源化量内訳'!BH84</f>
        <v>0</v>
      </c>
      <c r="AK84" s="193" t="s">
        <v>640</v>
      </c>
      <c r="AL84" s="193">
        <f t="shared" si="15"/>
        <v>1502</v>
      </c>
      <c r="AM84" s="194">
        <f t="shared" si="16"/>
        <v>14.02810494679555</v>
      </c>
      <c r="AN84" s="193">
        <f>'ごみ処理量内訳'!AC84</f>
        <v>542</v>
      </c>
      <c r="AO84" s="193">
        <f>'ごみ処理量内訳'!AD84</f>
        <v>1748</v>
      </c>
      <c r="AP84" s="193">
        <f>'ごみ処理量内訳'!AE84</f>
        <v>328</v>
      </c>
      <c r="AQ84" s="193">
        <f t="shared" si="17"/>
        <v>2618</v>
      </c>
    </row>
    <row r="85" spans="1:43" ht="13.5">
      <c r="A85" s="182" t="s">
        <v>129</v>
      </c>
      <c r="B85" s="182" t="s">
        <v>562</v>
      </c>
      <c r="C85" s="184" t="s">
        <v>563</v>
      </c>
      <c r="D85" s="193">
        <v>1336</v>
      </c>
      <c r="E85" s="193">
        <v>1336</v>
      </c>
      <c r="F85" s="193">
        <f>'ごみ搬入量内訳'!H85</f>
        <v>876</v>
      </c>
      <c r="G85" s="193">
        <f>'ごみ搬入量内訳'!AG85</f>
        <v>112</v>
      </c>
      <c r="H85" s="193">
        <f>'ごみ搬入量内訳'!AH85</f>
        <v>0</v>
      </c>
      <c r="I85" s="193">
        <f t="shared" si="10"/>
        <v>988</v>
      </c>
      <c r="J85" s="193">
        <f t="shared" si="9"/>
        <v>2026.0848166680337</v>
      </c>
      <c r="K85" s="193">
        <f>('ごみ搬入量内訳'!E85+'ごみ搬入量内訳'!AH85)/'ごみ処理概要'!D85/365*1000000</f>
        <v>1170.9457796735296</v>
      </c>
      <c r="L85" s="193">
        <f>'ごみ搬入量内訳'!F85/'ごみ処理概要'!D85/365*1000000</f>
        <v>855.1390369945042</v>
      </c>
      <c r="M85" s="193">
        <f>'資源化量内訳'!BP85</f>
        <v>0</v>
      </c>
      <c r="N85" s="193">
        <f>'ごみ処理量内訳'!E85</f>
        <v>473</v>
      </c>
      <c r="O85" s="193">
        <f>'ごみ処理量内訳'!L85</f>
        <v>280</v>
      </c>
      <c r="P85" s="193">
        <f t="shared" si="11"/>
        <v>235</v>
      </c>
      <c r="Q85" s="193">
        <f>'ごみ処理量内訳'!G85</f>
        <v>0</v>
      </c>
      <c r="R85" s="193">
        <f>'ごみ処理量内訳'!H85</f>
        <v>235</v>
      </c>
      <c r="S85" s="193">
        <f>'ごみ処理量内訳'!I85</f>
        <v>0</v>
      </c>
      <c r="T85" s="193">
        <f>'ごみ処理量内訳'!J85</f>
        <v>0</v>
      </c>
      <c r="U85" s="193">
        <f>'ごみ処理量内訳'!K85</f>
        <v>0</v>
      </c>
      <c r="V85" s="193">
        <f t="shared" si="12"/>
        <v>0</v>
      </c>
      <c r="W85" s="193">
        <f>'資源化量内訳'!M85</f>
        <v>0</v>
      </c>
      <c r="X85" s="193">
        <f>'資源化量内訳'!N85</f>
        <v>0</v>
      </c>
      <c r="Y85" s="193">
        <f>'資源化量内訳'!O85</f>
        <v>0</v>
      </c>
      <c r="Z85" s="193">
        <f>'資源化量内訳'!P85</f>
        <v>0</v>
      </c>
      <c r="AA85" s="193">
        <f>'資源化量内訳'!Q85</f>
        <v>0</v>
      </c>
      <c r="AB85" s="193">
        <f>'資源化量内訳'!R85</f>
        <v>0</v>
      </c>
      <c r="AC85" s="193">
        <f>'資源化量内訳'!S85</f>
        <v>0</v>
      </c>
      <c r="AD85" s="193">
        <f t="shared" si="13"/>
        <v>988</v>
      </c>
      <c r="AE85" s="194">
        <f t="shared" si="14"/>
        <v>71.65991902834008</v>
      </c>
      <c r="AF85" s="193">
        <f>'資源化量内訳'!AB85</f>
        <v>0</v>
      </c>
      <c r="AG85" s="193">
        <f>'資源化量内訳'!AJ85</f>
        <v>0</v>
      </c>
      <c r="AH85" s="193">
        <f>'資源化量内訳'!AR85</f>
        <v>235</v>
      </c>
      <c r="AI85" s="193">
        <f>'資源化量内訳'!AZ85</f>
        <v>0</v>
      </c>
      <c r="AJ85" s="193">
        <f>'資源化量内訳'!BH85</f>
        <v>0</v>
      </c>
      <c r="AK85" s="193" t="s">
        <v>640</v>
      </c>
      <c r="AL85" s="193">
        <f t="shared" si="15"/>
        <v>235</v>
      </c>
      <c r="AM85" s="194">
        <f t="shared" si="16"/>
        <v>23.785425101214575</v>
      </c>
      <c r="AN85" s="193">
        <f>'ごみ処理量内訳'!AC85</f>
        <v>280</v>
      </c>
      <c r="AO85" s="193">
        <f>'ごみ処理量内訳'!AD85</f>
        <v>86</v>
      </c>
      <c r="AP85" s="193">
        <f>'ごみ処理量内訳'!AE85</f>
        <v>0</v>
      </c>
      <c r="AQ85" s="193">
        <f t="shared" si="17"/>
        <v>366</v>
      </c>
    </row>
    <row r="86" spans="1:43" ht="13.5">
      <c r="A86" s="182" t="s">
        <v>129</v>
      </c>
      <c r="B86" s="182" t="s">
        <v>564</v>
      </c>
      <c r="C86" s="184" t="s">
        <v>565</v>
      </c>
      <c r="D86" s="193">
        <v>3719</v>
      </c>
      <c r="E86" s="193">
        <v>3719</v>
      </c>
      <c r="F86" s="193">
        <f>'ごみ搬入量内訳'!H86</f>
        <v>600</v>
      </c>
      <c r="G86" s="193">
        <f>'ごみ搬入量内訳'!AG86</f>
        <v>0</v>
      </c>
      <c r="H86" s="193">
        <f>'ごみ搬入量内訳'!AH86</f>
        <v>0</v>
      </c>
      <c r="I86" s="193">
        <f t="shared" si="10"/>
        <v>600</v>
      </c>
      <c r="J86" s="193">
        <f t="shared" si="9"/>
        <v>442.0101146647906</v>
      </c>
      <c r="K86" s="193">
        <f>('ごみ搬入量内訳'!E86+'ごみ搬入量内訳'!AH86)/'ごみ処理概要'!D86/365*1000000</f>
        <v>442.0101146647906</v>
      </c>
      <c r="L86" s="193">
        <f>'ごみ搬入量内訳'!F86/'ごみ処理概要'!D86/365*1000000</f>
        <v>0</v>
      </c>
      <c r="M86" s="193">
        <f>'資源化量内訳'!BP86</f>
        <v>0</v>
      </c>
      <c r="N86" s="193">
        <f>'ごみ処理量内訳'!E86</f>
        <v>75</v>
      </c>
      <c r="O86" s="193">
        <f>'ごみ処理量内訳'!L86</f>
        <v>214</v>
      </c>
      <c r="P86" s="193">
        <f t="shared" si="11"/>
        <v>259</v>
      </c>
      <c r="Q86" s="193">
        <f>'ごみ処理量内訳'!G86</f>
        <v>259</v>
      </c>
      <c r="R86" s="193">
        <f>'ごみ処理量内訳'!H86</f>
        <v>0</v>
      </c>
      <c r="S86" s="193">
        <f>'ごみ処理量内訳'!I86</f>
        <v>0</v>
      </c>
      <c r="T86" s="193">
        <f>'ごみ処理量内訳'!J86</f>
        <v>0</v>
      </c>
      <c r="U86" s="193">
        <f>'ごみ処理量内訳'!K86</f>
        <v>0</v>
      </c>
      <c r="V86" s="193">
        <f t="shared" si="12"/>
        <v>52</v>
      </c>
      <c r="W86" s="193">
        <f>'資源化量内訳'!M86</f>
        <v>0</v>
      </c>
      <c r="X86" s="193">
        <f>'資源化量内訳'!N86</f>
        <v>11</v>
      </c>
      <c r="Y86" s="193">
        <f>'資源化量内訳'!O86</f>
        <v>17</v>
      </c>
      <c r="Z86" s="193">
        <f>'資源化量内訳'!P86</f>
        <v>4</v>
      </c>
      <c r="AA86" s="193">
        <f>'資源化量内訳'!Q86</f>
        <v>20</v>
      </c>
      <c r="AB86" s="193">
        <f>'資源化量内訳'!R86</f>
        <v>0</v>
      </c>
      <c r="AC86" s="193">
        <f>'資源化量内訳'!S86</f>
        <v>0</v>
      </c>
      <c r="AD86" s="193">
        <f t="shared" si="13"/>
        <v>600</v>
      </c>
      <c r="AE86" s="194">
        <f t="shared" si="14"/>
        <v>64.33333333333333</v>
      </c>
      <c r="AF86" s="193">
        <f>'資源化量内訳'!AB86</f>
        <v>0</v>
      </c>
      <c r="AG86" s="193">
        <f>'資源化量内訳'!AJ86</f>
        <v>0</v>
      </c>
      <c r="AH86" s="193">
        <f>'資源化量内訳'!AR86</f>
        <v>0</v>
      </c>
      <c r="AI86" s="193">
        <f>'資源化量内訳'!AZ86</f>
        <v>0</v>
      </c>
      <c r="AJ86" s="193">
        <f>'資源化量内訳'!BH86</f>
        <v>0</v>
      </c>
      <c r="AK86" s="193" t="s">
        <v>640</v>
      </c>
      <c r="AL86" s="193">
        <f t="shared" si="15"/>
        <v>0</v>
      </c>
      <c r="AM86" s="194">
        <f t="shared" si="16"/>
        <v>8.666666666666668</v>
      </c>
      <c r="AN86" s="193">
        <f>'ごみ処理量内訳'!AC86</f>
        <v>214</v>
      </c>
      <c r="AO86" s="193">
        <f>'ごみ処理量内訳'!AD86</f>
        <v>9</v>
      </c>
      <c r="AP86" s="193">
        <f>'ごみ処理量内訳'!AE86</f>
        <v>259</v>
      </c>
      <c r="AQ86" s="193">
        <f t="shared" si="17"/>
        <v>482</v>
      </c>
    </row>
    <row r="87" spans="1:43" ht="13.5">
      <c r="A87" s="182" t="s">
        <v>129</v>
      </c>
      <c r="B87" s="182" t="s">
        <v>566</v>
      </c>
      <c r="C87" s="184" t="s">
        <v>567</v>
      </c>
      <c r="D87" s="193">
        <v>7146</v>
      </c>
      <c r="E87" s="193">
        <v>7146</v>
      </c>
      <c r="F87" s="193">
        <f>'ごみ搬入量内訳'!H87</f>
        <v>1765</v>
      </c>
      <c r="G87" s="193">
        <f>'ごみ搬入量内訳'!AG87</f>
        <v>0</v>
      </c>
      <c r="H87" s="193">
        <f>'ごみ搬入量内訳'!AH87</f>
        <v>0</v>
      </c>
      <c r="I87" s="193">
        <f t="shared" si="10"/>
        <v>1765</v>
      </c>
      <c r="J87" s="193">
        <f t="shared" si="9"/>
        <v>676.6885584041652</v>
      </c>
      <c r="K87" s="193">
        <f>('ごみ搬入量内訳'!E87+'ごみ搬入量内訳'!AH87)/'ごみ処理概要'!D87/365*1000000</f>
        <v>676.6885584041652</v>
      </c>
      <c r="L87" s="193">
        <f>'ごみ搬入量内訳'!F87/'ごみ処理概要'!D87/365*1000000</f>
        <v>0</v>
      </c>
      <c r="M87" s="193">
        <f>'資源化量内訳'!BP87</f>
        <v>0</v>
      </c>
      <c r="N87" s="193">
        <f>'ごみ処理量内訳'!E87</f>
        <v>250</v>
      </c>
      <c r="O87" s="193">
        <f>'ごみ処理量内訳'!L87</f>
        <v>1434</v>
      </c>
      <c r="P87" s="193">
        <f t="shared" si="11"/>
        <v>81</v>
      </c>
      <c r="Q87" s="193">
        <f>'ごみ処理量内訳'!G87</f>
        <v>0</v>
      </c>
      <c r="R87" s="193">
        <f>'ごみ処理量内訳'!H87</f>
        <v>81</v>
      </c>
      <c r="S87" s="193">
        <f>'ごみ処理量内訳'!I87</f>
        <v>0</v>
      </c>
      <c r="T87" s="193">
        <f>'ごみ処理量内訳'!J87</f>
        <v>0</v>
      </c>
      <c r="U87" s="193">
        <f>'ごみ処理量内訳'!K87</f>
        <v>0</v>
      </c>
      <c r="V87" s="193">
        <f t="shared" si="12"/>
        <v>51</v>
      </c>
      <c r="W87" s="193">
        <f>'資源化量内訳'!M87</f>
        <v>0</v>
      </c>
      <c r="X87" s="193">
        <f>'資源化量内訳'!N87</f>
        <v>20</v>
      </c>
      <c r="Y87" s="193">
        <f>'資源化量内訳'!O87</f>
        <v>24</v>
      </c>
      <c r="Z87" s="193">
        <f>'資源化量内訳'!P87</f>
        <v>7</v>
      </c>
      <c r="AA87" s="193">
        <f>'資源化量内訳'!Q87</f>
        <v>0</v>
      </c>
      <c r="AB87" s="193">
        <f>'資源化量内訳'!R87</f>
        <v>0</v>
      </c>
      <c r="AC87" s="193">
        <f>'資源化量内訳'!S87</f>
        <v>0</v>
      </c>
      <c r="AD87" s="193">
        <f t="shared" si="13"/>
        <v>1816</v>
      </c>
      <c r="AE87" s="194">
        <f t="shared" si="14"/>
        <v>21.035242290748897</v>
      </c>
      <c r="AF87" s="193">
        <f>'資源化量内訳'!AB87</f>
        <v>0</v>
      </c>
      <c r="AG87" s="193">
        <f>'資源化量内訳'!AJ87</f>
        <v>0</v>
      </c>
      <c r="AH87" s="193">
        <f>'資源化量内訳'!AR87</f>
        <v>81</v>
      </c>
      <c r="AI87" s="193">
        <f>'資源化量内訳'!AZ87</f>
        <v>0</v>
      </c>
      <c r="AJ87" s="193">
        <f>'資源化量内訳'!BH87</f>
        <v>0</v>
      </c>
      <c r="AK87" s="193" t="s">
        <v>640</v>
      </c>
      <c r="AL87" s="193">
        <f t="shared" si="15"/>
        <v>81</v>
      </c>
      <c r="AM87" s="194">
        <f t="shared" si="16"/>
        <v>7.268722466960352</v>
      </c>
      <c r="AN87" s="193">
        <f>'ごみ処理量内訳'!AC87</f>
        <v>1434</v>
      </c>
      <c r="AO87" s="193">
        <f>'ごみ処理量内訳'!AD87</f>
        <v>4</v>
      </c>
      <c r="AP87" s="193">
        <f>'ごみ処理量内訳'!AE87</f>
        <v>0</v>
      </c>
      <c r="AQ87" s="193">
        <f t="shared" si="17"/>
        <v>1438</v>
      </c>
    </row>
    <row r="88" spans="1:43" ht="13.5">
      <c r="A88" s="182" t="s">
        <v>129</v>
      </c>
      <c r="B88" s="182" t="s">
        <v>568</v>
      </c>
      <c r="C88" s="184" t="s">
        <v>569</v>
      </c>
      <c r="D88" s="193">
        <v>9680</v>
      </c>
      <c r="E88" s="193">
        <v>7188</v>
      </c>
      <c r="F88" s="193">
        <f>'ごみ搬入量内訳'!H88</f>
        <v>1662</v>
      </c>
      <c r="G88" s="193">
        <f>'ごみ搬入量内訳'!AG88</f>
        <v>358</v>
      </c>
      <c r="H88" s="193">
        <f>'ごみ搬入量内訳'!AH88</f>
        <v>158</v>
      </c>
      <c r="I88" s="193">
        <f t="shared" si="10"/>
        <v>2178</v>
      </c>
      <c r="J88" s="193">
        <f t="shared" si="9"/>
        <v>616.4383561643835</v>
      </c>
      <c r="K88" s="193">
        <f>('ごみ搬入量内訳'!E88+'ごみ搬入量内訳'!AH88)/'ごみ処理概要'!D88/365*1000000</f>
        <v>539.171289482622</v>
      </c>
      <c r="L88" s="193">
        <f>'ごみ搬入量内訳'!F88/'ごみ処理概要'!D88/365*1000000</f>
        <v>77.26706668176158</v>
      </c>
      <c r="M88" s="193">
        <f>'資源化量内訳'!BP88</f>
        <v>120</v>
      </c>
      <c r="N88" s="193">
        <f>'ごみ処理量内訳'!E88</f>
        <v>554</v>
      </c>
      <c r="O88" s="193">
        <f>'ごみ処理量内訳'!L88</f>
        <v>112</v>
      </c>
      <c r="P88" s="193">
        <f t="shared" si="11"/>
        <v>1106</v>
      </c>
      <c r="Q88" s="193">
        <f>'ごみ処理量内訳'!G88</f>
        <v>337</v>
      </c>
      <c r="R88" s="193">
        <f>'ごみ処理量内訳'!H88</f>
        <v>136</v>
      </c>
      <c r="S88" s="193">
        <f>'ごみ処理量内訳'!I88</f>
        <v>633</v>
      </c>
      <c r="T88" s="193">
        <f>'ごみ処理量内訳'!J88</f>
        <v>0</v>
      </c>
      <c r="U88" s="193">
        <f>'ごみ処理量内訳'!K88</f>
        <v>0</v>
      </c>
      <c r="V88" s="193">
        <f t="shared" si="12"/>
        <v>247</v>
      </c>
      <c r="W88" s="193">
        <f>'資源化量内訳'!M88</f>
        <v>88</v>
      </c>
      <c r="X88" s="193">
        <f>'資源化量内訳'!N88</f>
        <v>48</v>
      </c>
      <c r="Y88" s="193">
        <f>'資源化量内訳'!O88</f>
        <v>69</v>
      </c>
      <c r="Z88" s="193">
        <f>'資源化量内訳'!P88</f>
        <v>39</v>
      </c>
      <c r="AA88" s="193">
        <f>'資源化量内訳'!Q88</f>
        <v>0</v>
      </c>
      <c r="AB88" s="193">
        <f>'資源化量内訳'!R88</f>
        <v>0</v>
      </c>
      <c r="AC88" s="193">
        <f>'資源化量内訳'!S88</f>
        <v>3</v>
      </c>
      <c r="AD88" s="193">
        <f t="shared" si="13"/>
        <v>2019</v>
      </c>
      <c r="AE88" s="194">
        <f t="shared" si="14"/>
        <v>94.45269935611688</v>
      </c>
      <c r="AF88" s="193">
        <f>'資源化量内訳'!AB88</f>
        <v>0</v>
      </c>
      <c r="AG88" s="193">
        <f>'資源化量内訳'!AJ88</f>
        <v>98</v>
      </c>
      <c r="AH88" s="193">
        <f>'資源化量内訳'!AR88</f>
        <v>136</v>
      </c>
      <c r="AI88" s="193">
        <f>'資源化量内訳'!AZ88</f>
        <v>165</v>
      </c>
      <c r="AJ88" s="193">
        <f>'資源化量内訳'!BH88</f>
        <v>0</v>
      </c>
      <c r="AK88" s="193" t="s">
        <v>640</v>
      </c>
      <c r="AL88" s="193">
        <f t="shared" si="15"/>
        <v>399</v>
      </c>
      <c r="AM88" s="194">
        <f t="shared" si="16"/>
        <v>35.81112669471716</v>
      </c>
      <c r="AN88" s="193">
        <f>'ごみ処理量内訳'!AC88</f>
        <v>112</v>
      </c>
      <c r="AO88" s="193">
        <f>'ごみ処理量内訳'!AD88</f>
        <v>89</v>
      </c>
      <c r="AP88" s="193">
        <f>'ごみ処理量内訳'!AE88</f>
        <v>195</v>
      </c>
      <c r="AQ88" s="193">
        <f t="shared" si="17"/>
        <v>396</v>
      </c>
    </row>
    <row r="89" spans="1:43" ht="13.5">
      <c r="A89" s="182" t="s">
        <v>129</v>
      </c>
      <c r="B89" s="182" t="s">
        <v>570</v>
      </c>
      <c r="C89" s="184" t="s">
        <v>571</v>
      </c>
      <c r="D89" s="193">
        <v>7048</v>
      </c>
      <c r="E89" s="193">
        <v>7048</v>
      </c>
      <c r="F89" s="193">
        <f>'ごみ搬入量内訳'!H89</f>
        <v>1460</v>
      </c>
      <c r="G89" s="193">
        <f>'ごみ搬入量内訳'!AG89</f>
        <v>108</v>
      </c>
      <c r="H89" s="193">
        <f>'ごみ搬入量内訳'!AH89</f>
        <v>0</v>
      </c>
      <c r="I89" s="193">
        <f t="shared" si="10"/>
        <v>1568</v>
      </c>
      <c r="J89" s="193">
        <f t="shared" si="9"/>
        <v>609.5190707943962</v>
      </c>
      <c r="K89" s="193">
        <f>('ごみ搬入量内訳'!E89+'ごみ搬入量内訳'!AH89)/'ごみ処理概要'!D89/365*1000000</f>
        <v>532.9404630479063</v>
      </c>
      <c r="L89" s="193">
        <f>'ごみ搬入量内訳'!F89/'ごみ処理概要'!D89/365*1000000</f>
        <v>76.57860774648982</v>
      </c>
      <c r="M89" s="193">
        <f>'資源化量内訳'!BP89</f>
        <v>0</v>
      </c>
      <c r="N89" s="193">
        <f>'ごみ処理量内訳'!E89</f>
        <v>592</v>
      </c>
      <c r="O89" s="193">
        <f>'ごみ処理量内訳'!L89</f>
        <v>0</v>
      </c>
      <c r="P89" s="193">
        <f t="shared" si="11"/>
        <v>975</v>
      </c>
      <c r="Q89" s="193">
        <f>'ごみ処理量内訳'!G89</f>
        <v>175</v>
      </c>
      <c r="R89" s="193">
        <f>'ごみ処理量内訳'!H89</f>
        <v>800</v>
      </c>
      <c r="S89" s="193">
        <f>'ごみ処理量内訳'!I89</f>
        <v>0</v>
      </c>
      <c r="T89" s="193">
        <f>'ごみ処理量内訳'!J89</f>
        <v>0</v>
      </c>
      <c r="U89" s="193">
        <f>'ごみ処理量内訳'!K89</f>
        <v>0</v>
      </c>
      <c r="V89" s="193">
        <f t="shared" si="12"/>
        <v>0</v>
      </c>
      <c r="W89" s="193">
        <f>'資源化量内訳'!M89</f>
        <v>0</v>
      </c>
      <c r="X89" s="193">
        <f>'資源化量内訳'!N89</f>
        <v>0</v>
      </c>
      <c r="Y89" s="193">
        <f>'資源化量内訳'!O89</f>
        <v>0</v>
      </c>
      <c r="Z89" s="193">
        <f>'資源化量内訳'!P89</f>
        <v>0</v>
      </c>
      <c r="AA89" s="193">
        <f>'資源化量内訳'!Q89</f>
        <v>0</v>
      </c>
      <c r="AB89" s="193">
        <f>'資源化量内訳'!R89</f>
        <v>0</v>
      </c>
      <c r="AC89" s="193">
        <f>'資源化量内訳'!S89</f>
        <v>0</v>
      </c>
      <c r="AD89" s="193">
        <f t="shared" si="13"/>
        <v>1567</v>
      </c>
      <c r="AE89" s="194">
        <f t="shared" si="14"/>
        <v>100</v>
      </c>
      <c r="AF89" s="193">
        <f>'資源化量内訳'!AB89</f>
        <v>0</v>
      </c>
      <c r="AG89" s="193">
        <f>'資源化量内訳'!AJ89</f>
        <v>0</v>
      </c>
      <c r="AH89" s="193">
        <f>'資源化量内訳'!AR89</f>
        <v>376</v>
      </c>
      <c r="AI89" s="193">
        <f>'資源化量内訳'!AZ89</f>
        <v>0</v>
      </c>
      <c r="AJ89" s="193">
        <f>'資源化量内訳'!BH89</f>
        <v>0</v>
      </c>
      <c r="AK89" s="193" t="s">
        <v>640</v>
      </c>
      <c r="AL89" s="193">
        <f t="shared" si="15"/>
        <v>376</v>
      </c>
      <c r="AM89" s="194">
        <f t="shared" si="16"/>
        <v>23.994894703254626</v>
      </c>
      <c r="AN89" s="193">
        <f>'ごみ処理量内訳'!AC89</f>
        <v>0</v>
      </c>
      <c r="AO89" s="193">
        <f>'ごみ処理量内訳'!AD89</f>
        <v>30</v>
      </c>
      <c r="AP89" s="193">
        <f>'ごみ処理量内訳'!AE89</f>
        <v>33</v>
      </c>
      <c r="AQ89" s="193">
        <f t="shared" si="17"/>
        <v>63</v>
      </c>
    </row>
    <row r="90" spans="1:43" ht="13.5">
      <c r="A90" s="182" t="s">
        <v>129</v>
      </c>
      <c r="B90" s="182" t="s">
        <v>572</v>
      </c>
      <c r="C90" s="184" t="s">
        <v>573</v>
      </c>
      <c r="D90" s="193">
        <v>4803</v>
      </c>
      <c r="E90" s="193">
        <v>4803</v>
      </c>
      <c r="F90" s="193">
        <f>'ごみ搬入量内訳'!H90</f>
        <v>1217</v>
      </c>
      <c r="G90" s="193">
        <f>'ごみ搬入量内訳'!AG90</f>
        <v>166</v>
      </c>
      <c r="H90" s="193">
        <f>'ごみ搬入量内訳'!AH90</f>
        <v>0</v>
      </c>
      <c r="I90" s="193">
        <f t="shared" si="10"/>
        <v>1383</v>
      </c>
      <c r="J90" s="193">
        <f t="shared" si="9"/>
        <v>788.8905050781617</v>
      </c>
      <c r="K90" s="193">
        <f>('ごみ搬入量内訳'!E90+'ごみ搬入量内訳'!AH90)/'ごみ処理概要'!D90/365*1000000</f>
        <v>726.1443333076644</v>
      </c>
      <c r="L90" s="193">
        <f>'ごみ搬入量内訳'!F90/'ごみ処理概要'!D90/365*1000000</f>
        <v>62.74617177049732</v>
      </c>
      <c r="M90" s="193">
        <f>'資源化量内訳'!BP90</f>
        <v>0</v>
      </c>
      <c r="N90" s="193">
        <f>'ごみ処理量内訳'!E90</f>
        <v>616</v>
      </c>
      <c r="O90" s="193">
        <f>'ごみ処理量内訳'!L90</f>
        <v>39</v>
      </c>
      <c r="P90" s="193">
        <f t="shared" si="11"/>
        <v>572</v>
      </c>
      <c r="Q90" s="193">
        <f>'ごみ処理量内訳'!G90</f>
        <v>257</v>
      </c>
      <c r="R90" s="193">
        <f>'ごみ処理量内訳'!H90</f>
        <v>315</v>
      </c>
      <c r="S90" s="193">
        <f>'ごみ処理量内訳'!I90</f>
        <v>0</v>
      </c>
      <c r="T90" s="193">
        <f>'ごみ処理量内訳'!J90</f>
        <v>0</v>
      </c>
      <c r="U90" s="193">
        <f>'ごみ処理量内訳'!K90</f>
        <v>0</v>
      </c>
      <c r="V90" s="193">
        <f t="shared" si="12"/>
        <v>194</v>
      </c>
      <c r="W90" s="193">
        <f>'資源化量内訳'!M90</f>
        <v>66</v>
      </c>
      <c r="X90" s="193">
        <f>'資源化量内訳'!N90</f>
        <v>55</v>
      </c>
      <c r="Y90" s="193">
        <f>'資源化量内訳'!O90</f>
        <v>55</v>
      </c>
      <c r="Z90" s="193">
        <f>'資源化量内訳'!P90</f>
        <v>18</v>
      </c>
      <c r="AA90" s="193">
        <f>'資源化量内訳'!Q90</f>
        <v>0</v>
      </c>
      <c r="AB90" s="193">
        <f>'資源化量内訳'!R90</f>
        <v>0</v>
      </c>
      <c r="AC90" s="193">
        <f>'資源化量内訳'!S90</f>
        <v>0</v>
      </c>
      <c r="AD90" s="193">
        <f t="shared" si="13"/>
        <v>1421</v>
      </c>
      <c r="AE90" s="194">
        <f t="shared" si="14"/>
        <v>97.25545390570021</v>
      </c>
      <c r="AF90" s="193">
        <f>'資源化量内訳'!AB90</f>
        <v>0</v>
      </c>
      <c r="AG90" s="193">
        <f>'資源化量内訳'!AJ90</f>
        <v>0</v>
      </c>
      <c r="AH90" s="193">
        <f>'資源化量内訳'!AR90</f>
        <v>53</v>
      </c>
      <c r="AI90" s="193">
        <f>'資源化量内訳'!AZ90</f>
        <v>0</v>
      </c>
      <c r="AJ90" s="193">
        <f>'資源化量内訳'!BH90</f>
        <v>0</v>
      </c>
      <c r="AK90" s="193" t="s">
        <v>640</v>
      </c>
      <c r="AL90" s="193">
        <f t="shared" si="15"/>
        <v>53</v>
      </c>
      <c r="AM90" s="194">
        <f t="shared" si="16"/>
        <v>17.38212526389866</v>
      </c>
      <c r="AN90" s="193">
        <f>'ごみ処理量内訳'!AC90</f>
        <v>39</v>
      </c>
      <c r="AO90" s="193">
        <f>'ごみ処理量内訳'!AD90</f>
        <v>55</v>
      </c>
      <c r="AP90" s="193">
        <f>'ごみ処理量内訳'!AE90</f>
        <v>32</v>
      </c>
      <c r="AQ90" s="193">
        <f t="shared" si="17"/>
        <v>126</v>
      </c>
    </row>
    <row r="91" spans="1:43" ht="13.5">
      <c r="A91" s="182" t="s">
        <v>129</v>
      </c>
      <c r="B91" s="182" t="s">
        <v>574</v>
      </c>
      <c r="C91" s="184" t="s">
        <v>575</v>
      </c>
      <c r="D91" s="193">
        <v>6745</v>
      </c>
      <c r="E91" s="193">
        <v>6675</v>
      </c>
      <c r="F91" s="193">
        <f>'ごみ搬入量内訳'!H91</f>
        <v>1058</v>
      </c>
      <c r="G91" s="193">
        <f>'ごみ搬入量内訳'!AG91</f>
        <v>355</v>
      </c>
      <c r="H91" s="193">
        <f>'ごみ搬入量内訳'!AH91</f>
        <v>158</v>
      </c>
      <c r="I91" s="193">
        <f t="shared" si="10"/>
        <v>1571</v>
      </c>
      <c r="J91" s="193">
        <f t="shared" si="9"/>
        <v>638.1185454471603</v>
      </c>
      <c r="K91" s="193">
        <f>('ごみ搬入量内訳'!E91+'ごみ搬入量内訳'!AH91)/'ごみ処理概要'!D91/365*1000000</f>
        <v>532.5101292687633</v>
      </c>
      <c r="L91" s="193">
        <f>'ごみ搬入量内訳'!F91/'ごみ処理概要'!D91/365*1000000</f>
        <v>105.608416178397</v>
      </c>
      <c r="M91" s="193">
        <f>'資源化量内訳'!BP91</f>
        <v>92</v>
      </c>
      <c r="N91" s="193">
        <f>'ごみ処理量内訳'!E91</f>
        <v>273</v>
      </c>
      <c r="O91" s="193">
        <f>'ごみ処理量内訳'!L91</f>
        <v>88</v>
      </c>
      <c r="P91" s="193">
        <f t="shared" si="11"/>
        <v>830</v>
      </c>
      <c r="Q91" s="193">
        <f>'ごみ処理量内訳'!G91</f>
        <v>276</v>
      </c>
      <c r="R91" s="193">
        <f>'ごみ処理量内訳'!H91</f>
        <v>79</v>
      </c>
      <c r="S91" s="193">
        <f>'ごみ処理量内訳'!I91</f>
        <v>475</v>
      </c>
      <c r="T91" s="193">
        <f>'ごみ処理量内訳'!J91</f>
        <v>0</v>
      </c>
      <c r="U91" s="193">
        <f>'ごみ処理量内訳'!K91</f>
        <v>0</v>
      </c>
      <c r="V91" s="193">
        <f t="shared" si="12"/>
        <v>223</v>
      </c>
      <c r="W91" s="193">
        <f>'資源化量内訳'!M91</f>
        <v>91</v>
      </c>
      <c r="X91" s="193">
        <f>'資源化量内訳'!N91</f>
        <v>40</v>
      </c>
      <c r="Y91" s="193">
        <f>'資源化量内訳'!O91</f>
        <v>57</v>
      </c>
      <c r="Z91" s="193">
        <f>'資源化量内訳'!P91</f>
        <v>33</v>
      </c>
      <c r="AA91" s="193">
        <f>'資源化量内訳'!Q91</f>
        <v>0</v>
      </c>
      <c r="AB91" s="193">
        <f>'資源化量内訳'!R91</f>
        <v>0</v>
      </c>
      <c r="AC91" s="193">
        <f>'資源化量内訳'!S91</f>
        <v>2</v>
      </c>
      <c r="AD91" s="193">
        <f t="shared" si="13"/>
        <v>1414</v>
      </c>
      <c r="AE91" s="194">
        <f t="shared" si="14"/>
        <v>93.77652050919377</v>
      </c>
      <c r="AF91" s="193">
        <f>'資源化量内訳'!AB91</f>
        <v>0</v>
      </c>
      <c r="AG91" s="193">
        <f>'資源化量内訳'!AJ91</f>
        <v>80</v>
      </c>
      <c r="AH91" s="193">
        <f>'資源化量内訳'!AR91</f>
        <v>79</v>
      </c>
      <c r="AI91" s="193">
        <f>'資源化量内訳'!AZ91</f>
        <v>124</v>
      </c>
      <c r="AJ91" s="193">
        <f>'資源化量内訳'!BH91</f>
        <v>0</v>
      </c>
      <c r="AK91" s="193" t="s">
        <v>640</v>
      </c>
      <c r="AL91" s="193">
        <f t="shared" si="15"/>
        <v>283</v>
      </c>
      <c r="AM91" s="194">
        <f t="shared" si="16"/>
        <v>39.7078353253652</v>
      </c>
      <c r="AN91" s="193">
        <f>'ごみ処理量内訳'!AC91</f>
        <v>88</v>
      </c>
      <c r="AO91" s="193">
        <f>'ごみ処理量内訳'!AD91</f>
        <v>50</v>
      </c>
      <c r="AP91" s="193">
        <f>'ごみ処理量内訳'!AE91</f>
        <v>159</v>
      </c>
      <c r="AQ91" s="193">
        <f t="shared" si="17"/>
        <v>297</v>
      </c>
    </row>
    <row r="92" spans="1:43" ht="13.5">
      <c r="A92" s="182" t="s">
        <v>129</v>
      </c>
      <c r="B92" s="182" t="s">
        <v>576</v>
      </c>
      <c r="C92" s="184" t="s">
        <v>577</v>
      </c>
      <c r="D92" s="193">
        <v>12664</v>
      </c>
      <c r="E92" s="193">
        <v>8307</v>
      </c>
      <c r="F92" s="193">
        <f>'ごみ搬入量内訳'!H92</f>
        <v>1981</v>
      </c>
      <c r="G92" s="193">
        <f>'ごみ搬入量内訳'!AG92</f>
        <v>972</v>
      </c>
      <c r="H92" s="193">
        <f>'ごみ搬入量内訳'!AH92</f>
        <v>308</v>
      </c>
      <c r="I92" s="193">
        <f t="shared" si="10"/>
        <v>3261</v>
      </c>
      <c r="J92" s="193">
        <f t="shared" si="9"/>
        <v>705.4837788488998</v>
      </c>
      <c r="K92" s="193">
        <f>('ごみ搬入量内訳'!E92+'ごみ搬入量内訳'!AH92)/'ごみ処理概要'!D92/365*1000000</f>
        <v>556.858401336114</v>
      </c>
      <c r="L92" s="193">
        <f>'ごみ搬入量内訳'!F92/'ごみ処理概要'!D92/365*1000000</f>
        <v>148.62537751278566</v>
      </c>
      <c r="M92" s="193">
        <f>'資源化量内訳'!BP92</f>
        <v>89</v>
      </c>
      <c r="N92" s="193">
        <f>'ごみ処理量内訳'!E92</f>
        <v>672</v>
      </c>
      <c r="O92" s="193">
        <f>'ごみ処理量内訳'!L92</f>
        <v>169</v>
      </c>
      <c r="P92" s="193">
        <f t="shared" si="11"/>
        <v>1708</v>
      </c>
      <c r="Q92" s="193">
        <f>'ごみ処理量内訳'!G92</f>
        <v>534</v>
      </c>
      <c r="R92" s="193">
        <f>'ごみ処理量内訳'!H92</f>
        <v>168</v>
      </c>
      <c r="S92" s="193">
        <f>'ごみ処理量内訳'!I92</f>
        <v>1006</v>
      </c>
      <c r="T92" s="193">
        <f>'ごみ処理量内訳'!J92</f>
        <v>0</v>
      </c>
      <c r="U92" s="193">
        <f>'ごみ処理量内訳'!K92</f>
        <v>0</v>
      </c>
      <c r="V92" s="193">
        <f t="shared" si="12"/>
        <v>403</v>
      </c>
      <c r="W92" s="193">
        <f>'資源化量内訳'!M92</f>
        <v>158</v>
      </c>
      <c r="X92" s="193">
        <f>'資源化量内訳'!N92</f>
        <v>76</v>
      </c>
      <c r="Y92" s="193">
        <f>'資源化量内訳'!O92</f>
        <v>105</v>
      </c>
      <c r="Z92" s="193">
        <f>'資源化量内訳'!P92</f>
        <v>60</v>
      </c>
      <c r="AA92" s="193">
        <f>'資源化量内訳'!Q92</f>
        <v>0</v>
      </c>
      <c r="AB92" s="193">
        <f>'資源化量内訳'!R92</f>
        <v>0</v>
      </c>
      <c r="AC92" s="193">
        <f>'資源化量内訳'!S92</f>
        <v>4</v>
      </c>
      <c r="AD92" s="193">
        <f t="shared" si="13"/>
        <v>2952</v>
      </c>
      <c r="AE92" s="194">
        <f t="shared" si="14"/>
        <v>94.27506775067751</v>
      </c>
      <c r="AF92" s="193">
        <f>'資源化量内訳'!AB92</f>
        <v>0</v>
      </c>
      <c r="AG92" s="193">
        <f>'資源化量内訳'!AJ92</f>
        <v>154</v>
      </c>
      <c r="AH92" s="193">
        <f>'資源化量内訳'!AR92</f>
        <v>168</v>
      </c>
      <c r="AI92" s="193">
        <f>'資源化量内訳'!AZ92</f>
        <v>263</v>
      </c>
      <c r="AJ92" s="193">
        <f>'資源化量内訳'!BH92</f>
        <v>0</v>
      </c>
      <c r="AK92" s="193" t="s">
        <v>640</v>
      </c>
      <c r="AL92" s="193">
        <f t="shared" si="15"/>
        <v>585</v>
      </c>
      <c r="AM92" s="194">
        <f t="shared" si="16"/>
        <v>35.415981585004936</v>
      </c>
      <c r="AN92" s="193">
        <f>'ごみ処理量内訳'!AC92</f>
        <v>169</v>
      </c>
      <c r="AO92" s="193">
        <f>'ごみ処理量内訳'!AD92</f>
        <v>118</v>
      </c>
      <c r="AP92" s="193">
        <f>'ごみ処理量内訳'!AE92</f>
        <v>308</v>
      </c>
      <c r="AQ92" s="193">
        <f t="shared" si="17"/>
        <v>595</v>
      </c>
    </row>
    <row r="93" spans="1:43" ht="13.5">
      <c r="A93" s="182" t="s">
        <v>129</v>
      </c>
      <c r="B93" s="182" t="s">
        <v>578</v>
      </c>
      <c r="C93" s="184" t="s">
        <v>579</v>
      </c>
      <c r="D93" s="193">
        <v>14625</v>
      </c>
      <c r="E93" s="193">
        <v>14625</v>
      </c>
      <c r="F93" s="193">
        <f>'ごみ搬入量内訳'!H93</f>
        <v>2563</v>
      </c>
      <c r="G93" s="193">
        <f>'ごみ搬入量内訳'!AG93</f>
        <v>2315</v>
      </c>
      <c r="H93" s="193">
        <f>'ごみ搬入量内訳'!AH93</f>
        <v>0</v>
      </c>
      <c r="I93" s="193">
        <f t="shared" si="10"/>
        <v>4878</v>
      </c>
      <c r="J93" s="193">
        <f t="shared" si="9"/>
        <v>913.8040042149631</v>
      </c>
      <c r="K93" s="193">
        <f>('ごみ搬入量内訳'!E93+'ごみ搬入量内訳'!AH93)/'ごみ処理概要'!D93/365*1000000</f>
        <v>531.4600163915233</v>
      </c>
      <c r="L93" s="193">
        <f>'ごみ搬入量内訳'!F93/'ごみ処理概要'!D93/365*1000000</f>
        <v>382.3439878234399</v>
      </c>
      <c r="M93" s="193">
        <f>'資源化量内訳'!BP93</f>
        <v>0</v>
      </c>
      <c r="N93" s="193">
        <f>'ごみ処理量内訳'!E93</f>
        <v>0</v>
      </c>
      <c r="O93" s="193">
        <f>'ごみ処理量内訳'!L93</f>
        <v>1786</v>
      </c>
      <c r="P93" s="193">
        <f t="shared" si="11"/>
        <v>2528</v>
      </c>
      <c r="Q93" s="193">
        <f>'ごみ処理量内訳'!G93</f>
        <v>0</v>
      </c>
      <c r="R93" s="193">
        <f>'ごみ処理量内訳'!H93</f>
        <v>546</v>
      </c>
      <c r="S93" s="193">
        <f>'ごみ処理量内訳'!I93</f>
        <v>1982</v>
      </c>
      <c r="T93" s="193">
        <f>'ごみ処理量内訳'!J93</f>
        <v>0</v>
      </c>
      <c r="U93" s="193">
        <f>'ごみ処理量内訳'!K93</f>
        <v>0</v>
      </c>
      <c r="V93" s="193">
        <f t="shared" si="12"/>
        <v>564</v>
      </c>
      <c r="W93" s="193">
        <f>'資源化量内訳'!M93</f>
        <v>564</v>
      </c>
      <c r="X93" s="193">
        <f>'資源化量内訳'!N93</f>
        <v>0</v>
      </c>
      <c r="Y93" s="193">
        <f>'資源化量内訳'!O93</f>
        <v>0</v>
      </c>
      <c r="Z93" s="193">
        <f>'資源化量内訳'!P93</f>
        <v>0</v>
      </c>
      <c r="AA93" s="193">
        <f>'資源化量内訳'!Q93</f>
        <v>0</v>
      </c>
      <c r="AB93" s="193">
        <f>'資源化量内訳'!R93</f>
        <v>0</v>
      </c>
      <c r="AC93" s="193">
        <f>'資源化量内訳'!S93</f>
        <v>0</v>
      </c>
      <c r="AD93" s="193">
        <f t="shared" si="13"/>
        <v>4878</v>
      </c>
      <c r="AE93" s="194">
        <f t="shared" si="14"/>
        <v>63.38663386633866</v>
      </c>
      <c r="AF93" s="193">
        <f>'資源化量内訳'!AB93</f>
        <v>0</v>
      </c>
      <c r="AG93" s="193">
        <f>'資源化量内訳'!AJ93</f>
        <v>0</v>
      </c>
      <c r="AH93" s="193">
        <f>'資源化量内訳'!AR93</f>
        <v>537</v>
      </c>
      <c r="AI93" s="193">
        <f>'資源化量内訳'!AZ93</f>
        <v>160</v>
      </c>
      <c r="AJ93" s="193">
        <f>'資源化量内訳'!BH93</f>
        <v>0</v>
      </c>
      <c r="AK93" s="193" t="s">
        <v>640</v>
      </c>
      <c r="AL93" s="193">
        <f t="shared" si="15"/>
        <v>697</v>
      </c>
      <c r="AM93" s="194">
        <f t="shared" si="16"/>
        <v>25.850758507585077</v>
      </c>
      <c r="AN93" s="193">
        <f>'ごみ処理量内訳'!AC93</f>
        <v>1786</v>
      </c>
      <c r="AO93" s="193">
        <f>'ごみ処理量内訳'!AD93</f>
        <v>0</v>
      </c>
      <c r="AP93" s="193">
        <f>'ごみ処理量内訳'!AE93</f>
        <v>9</v>
      </c>
      <c r="AQ93" s="193">
        <f t="shared" si="17"/>
        <v>1795</v>
      </c>
    </row>
    <row r="94" spans="1:43" ht="13.5">
      <c r="A94" s="182" t="s">
        <v>129</v>
      </c>
      <c r="B94" s="182" t="s">
        <v>580</v>
      </c>
      <c r="C94" s="184" t="s">
        <v>581</v>
      </c>
      <c r="D94" s="193">
        <v>4235</v>
      </c>
      <c r="E94" s="193">
        <v>4235</v>
      </c>
      <c r="F94" s="193">
        <f>'ごみ搬入量内訳'!H94</f>
        <v>1737</v>
      </c>
      <c r="G94" s="193">
        <f>'ごみ搬入量内訳'!AG94</f>
        <v>576</v>
      </c>
      <c r="H94" s="193">
        <f>'ごみ搬入量内訳'!AH94</f>
        <v>0</v>
      </c>
      <c r="I94" s="193">
        <f t="shared" si="10"/>
        <v>2313</v>
      </c>
      <c r="J94" s="193">
        <f t="shared" si="9"/>
        <v>1496.3367889893418</v>
      </c>
      <c r="K94" s="193">
        <f>('ごみ搬入量内訳'!E94+'ごみ搬入量内訳'!AH94)/'ごみ処理概要'!D94/365*1000000</f>
        <v>914.1045753748119</v>
      </c>
      <c r="L94" s="193">
        <f>'ごみ搬入量内訳'!F94/'ごみ処理概要'!D94/365*1000000</f>
        <v>582.23221361453</v>
      </c>
      <c r="M94" s="193">
        <f>'資源化量内訳'!BP94</f>
        <v>0</v>
      </c>
      <c r="N94" s="193">
        <f>'ごみ処理量内訳'!E94</f>
        <v>0</v>
      </c>
      <c r="O94" s="193">
        <f>'ごみ処理量内訳'!L94</f>
        <v>1918</v>
      </c>
      <c r="P94" s="193">
        <f t="shared" si="11"/>
        <v>0</v>
      </c>
      <c r="Q94" s="193">
        <f>'ごみ処理量内訳'!G94</f>
        <v>0</v>
      </c>
      <c r="R94" s="193">
        <f>'ごみ処理量内訳'!H94</f>
        <v>0</v>
      </c>
      <c r="S94" s="193">
        <f>'ごみ処理量内訳'!I94</f>
        <v>0</v>
      </c>
      <c r="T94" s="193">
        <f>'ごみ処理量内訳'!J94</f>
        <v>0</v>
      </c>
      <c r="U94" s="193">
        <f>'ごみ処理量内訳'!K94</f>
        <v>0</v>
      </c>
      <c r="V94" s="193">
        <f t="shared" si="12"/>
        <v>395</v>
      </c>
      <c r="W94" s="193">
        <f>'資源化量内訳'!M94</f>
        <v>219</v>
      </c>
      <c r="X94" s="193">
        <f>'資源化量内訳'!N94</f>
        <v>154</v>
      </c>
      <c r="Y94" s="193">
        <f>'資源化量内訳'!O94</f>
        <v>22</v>
      </c>
      <c r="Z94" s="193">
        <f>'資源化量内訳'!P94</f>
        <v>0</v>
      </c>
      <c r="AA94" s="193">
        <f>'資源化量内訳'!Q94</f>
        <v>0</v>
      </c>
      <c r="AB94" s="193">
        <f>'資源化量内訳'!R94</f>
        <v>0</v>
      </c>
      <c r="AC94" s="193">
        <f>'資源化量内訳'!S94</f>
        <v>0</v>
      </c>
      <c r="AD94" s="193">
        <f t="shared" si="13"/>
        <v>2313</v>
      </c>
      <c r="AE94" s="194">
        <f t="shared" si="14"/>
        <v>17.07738867271941</v>
      </c>
      <c r="AF94" s="193">
        <f>'資源化量内訳'!AB94</f>
        <v>0</v>
      </c>
      <c r="AG94" s="193">
        <f>'資源化量内訳'!AJ94</f>
        <v>0</v>
      </c>
      <c r="AH94" s="193">
        <f>'資源化量内訳'!AR94</f>
        <v>0</v>
      </c>
      <c r="AI94" s="193">
        <f>'資源化量内訳'!AZ94</f>
        <v>0</v>
      </c>
      <c r="AJ94" s="193">
        <f>'資源化量内訳'!BH94</f>
        <v>0</v>
      </c>
      <c r="AK94" s="193" t="s">
        <v>640</v>
      </c>
      <c r="AL94" s="193">
        <f t="shared" si="15"/>
        <v>0</v>
      </c>
      <c r="AM94" s="194">
        <f t="shared" si="16"/>
        <v>17.07738867271941</v>
      </c>
      <c r="AN94" s="193">
        <f>'ごみ処理量内訳'!AC94</f>
        <v>1918</v>
      </c>
      <c r="AO94" s="193">
        <f>'ごみ処理量内訳'!AD94</f>
        <v>0</v>
      </c>
      <c r="AP94" s="193">
        <f>'ごみ処理量内訳'!AE94</f>
        <v>0</v>
      </c>
      <c r="AQ94" s="193">
        <f t="shared" si="17"/>
        <v>1918</v>
      </c>
    </row>
    <row r="95" spans="1:43" ht="13.5">
      <c r="A95" s="182" t="s">
        <v>129</v>
      </c>
      <c r="B95" s="182" t="s">
        <v>582</v>
      </c>
      <c r="C95" s="184" t="s">
        <v>583</v>
      </c>
      <c r="D95" s="193">
        <v>2560</v>
      </c>
      <c r="E95" s="193">
        <v>2560</v>
      </c>
      <c r="F95" s="193">
        <f>'ごみ搬入量内訳'!H95</f>
        <v>495</v>
      </c>
      <c r="G95" s="193">
        <f>'ごみ搬入量内訳'!AG95</f>
        <v>246</v>
      </c>
      <c r="H95" s="193">
        <f>'ごみ搬入量内訳'!AH95</f>
        <v>0</v>
      </c>
      <c r="I95" s="193">
        <f t="shared" si="10"/>
        <v>741</v>
      </c>
      <c r="J95" s="193">
        <f t="shared" si="9"/>
        <v>793.0222602739725</v>
      </c>
      <c r="K95" s="193">
        <f>('ごみ搬入量内訳'!E95+'ごみ搬入量内訳'!AH95)/'ごみ処理概要'!D95/365*1000000</f>
        <v>634.6318493150684</v>
      </c>
      <c r="L95" s="193">
        <f>'ごみ搬入量内訳'!F95/'ごみ処理概要'!D95/365*1000000</f>
        <v>158.3904109589041</v>
      </c>
      <c r="M95" s="193">
        <f>'資源化量内訳'!BP95</f>
        <v>0</v>
      </c>
      <c r="N95" s="193">
        <f>'ごみ処理量内訳'!E95</f>
        <v>146</v>
      </c>
      <c r="O95" s="193">
        <f>'ごみ処理量内訳'!L95</f>
        <v>51</v>
      </c>
      <c r="P95" s="193">
        <f t="shared" si="11"/>
        <v>366</v>
      </c>
      <c r="Q95" s="193">
        <f>'ごみ処理量内訳'!G95</f>
        <v>16</v>
      </c>
      <c r="R95" s="193">
        <f>'ごみ処理量内訳'!H95</f>
        <v>311</v>
      </c>
      <c r="S95" s="193">
        <f>'ごみ処理量内訳'!I95</f>
        <v>0</v>
      </c>
      <c r="T95" s="193">
        <f>'ごみ処理量内訳'!J95</f>
        <v>0</v>
      </c>
      <c r="U95" s="193">
        <f>'ごみ処理量内訳'!K95</f>
        <v>39</v>
      </c>
      <c r="V95" s="193">
        <f t="shared" si="12"/>
        <v>178</v>
      </c>
      <c r="W95" s="193">
        <f>'資源化量内訳'!M95</f>
        <v>0</v>
      </c>
      <c r="X95" s="193">
        <f>'資源化量内訳'!N95</f>
        <v>42</v>
      </c>
      <c r="Y95" s="193">
        <f>'資源化量内訳'!O95</f>
        <v>0</v>
      </c>
      <c r="Z95" s="193">
        <f>'資源化量内訳'!P95</f>
        <v>0</v>
      </c>
      <c r="AA95" s="193">
        <f>'資源化量内訳'!Q95</f>
        <v>0</v>
      </c>
      <c r="AB95" s="193">
        <f>'資源化量内訳'!R95</f>
        <v>0</v>
      </c>
      <c r="AC95" s="193">
        <f>'資源化量内訳'!S95</f>
        <v>136</v>
      </c>
      <c r="AD95" s="193">
        <f t="shared" si="13"/>
        <v>741</v>
      </c>
      <c r="AE95" s="194">
        <f t="shared" si="14"/>
        <v>93.11740890688259</v>
      </c>
      <c r="AF95" s="193">
        <f>'資源化量内訳'!AB95</f>
        <v>0</v>
      </c>
      <c r="AG95" s="193">
        <f>'資源化量内訳'!AJ95</f>
        <v>0</v>
      </c>
      <c r="AH95" s="193">
        <f>'資源化量内訳'!AR95</f>
        <v>169</v>
      </c>
      <c r="AI95" s="193">
        <f>'資源化量内訳'!AZ95</f>
        <v>0</v>
      </c>
      <c r="AJ95" s="193">
        <f>'資源化量内訳'!BH95</f>
        <v>0</v>
      </c>
      <c r="AK95" s="193" t="s">
        <v>640</v>
      </c>
      <c r="AL95" s="193">
        <f t="shared" si="15"/>
        <v>169</v>
      </c>
      <c r="AM95" s="194">
        <f t="shared" si="16"/>
        <v>46.82860998650472</v>
      </c>
      <c r="AN95" s="193">
        <f>'ごみ処理量内訳'!AC95</f>
        <v>51</v>
      </c>
      <c r="AO95" s="193">
        <f>'ごみ処理量内訳'!AD95</f>
        <v>1</v>
      </c>
      <c r="AP95" s="193">
        <f>'ごみ処理量内訳'!AE95</f>
        <v>30</v>
      </c>
      <c r="AQ95" s="193">
        <f t="shared" si="17"/>
        <v>82</v>
      </c>
    </row>
    <row r="96" spans="1:43" ht="13.5">
      <c r="A96" s="182" t="s">
        <v>129</v>
      </c>
      <c r="B96" s="182" t="s">
        <v>584</v>
      </c>
      <c r="C96" s="184" t="s">
        <v>585</v>
      </c>
      <c r="D96" s="193">
        <v>7840</v>
      </c>
      <c r="E96" s="193">
        <v>7840</v>
      </c>
      <c r="F96" s="193">
        <f>'ごみ搬入量内訳'!H96</f>
        <v>1930</v>
      </c>
      <c r="G96" s="193">
        <f>'ごみ搬入量内訳'!AG96</f>
        <v>147</v>
      </c>
      <c r="H96" s="193">
        <f>'ごみ搬入量内訳'!AH96</f>
        <v>0</v>
      </c>
      <c r="I96" s="193">
        <f t="shared" si="10"/>
        <v>2077</v>
      </c>
      <c r="J96" s="193">
        <f t="shared" si="9"/>
        <v>725.817724350014</v>
      </c>
      <c r="K96" s="193">
        <f>('ごみ搬入量内訳'!E96+'ごみ搬入量内訳'!AH96)/'ごみ処理概要'!D96/365*1000000</f>
        <v>597.5677942409841</v>
      </c>
      <c r="L96" s="193">
        <f>'ごみ搬入量内訳'!F96/'ごみ処理概要'!D96/365*1000000</f>
        <v>128.2499301090299</v>
      </c>
      <c r="M96" s="193">
        <f>'資源化量内訳'!BP96</f>
        <v>138</v>
      </c>
      <c r="N96" s="193">
        <f>'ごみ処理量内訳'!E96</f>
        <v>813</v>
      </c>
      <c r="O96" s="193">
        <f>'ごみ処理量内訳'!L96</f>
        <v>64</v>
      </c>
      <c r="P96" s="193">
        <f t="shared" si="11"/>
        <v>953</v>
      </c>
      <c r="Q96" s="193">
        <f>'ごみ処理量内訳'!G96</f>
        <v>171</v>
      </c>
      <c r="R96" s="193">
        <f>'ごみ処理量内訳'!H96</f>
        <v>782</v>
      </c>
      <c r="S96" s="193">
        <f>'ごみ処理量内訳'!I96</f>
        <v>0</v>
      </c>
      <c r="T96" s="193">
        <f>'ごみ処理量内訳'!J96</f>
        <v>0</v>
      </c>
      <c r="U96" s="193">
        <f>'ごみ処理量内訳'!K96</f>
        <v>0</v>
      </c>
      <c r="V96" s="193">
        <f t="shared" si="12"/>
        <v>247</v>
      </c>
      <c r="W96" s="193">
        <f>'資源化量内訳'!M96</f>
        <v>247</v>
      </c>
      <c r="X96" s="193">
        <f>'資源化量内訳'!N96</f>
        <v>0</v>
      </c>
      <c r="Y96" s="193">
        <f>'資源化量内訳'!O96</f>
        <v>0</v>
      </c>
      <c r="Z96" s="193">
        <f>'資源化量内訳'!P96</f>
        <v>0</v>
      </c>
      <c r="AA96" s="193">
        <f>'資源化量内訳'!Q96</f>
        <v>0</v>
      </c>
      <c r="AB96" s="193">
        <f>'資源化量内訳'!R96</f>
        <v>0</v>
      </c>
      <c r="AC96" s="193">
        <f>'資源化量内訳'!S96</f>
        <v>0</v>
      </c>
      <c r="AD96" s="193">
        <f t="shared" si="13"/>
        <v>2077</v>
      </c>
      <c r="AE96" s="194">
        <f t="shared" si="14"/>
        <v>96.91863264323544</v>
      </c>
      <c r="AF96" s="193">
        <f>'資源化量内訳'!AB96</f>
        <v>0</v>
      </c>
      <c r="AG96" s="193">
        <f>'資源化量内訳'!AJ96</f>
        <v>55</v>
      </c>
      <c r="AH96" s="193">
        <f>'資源化量内訳'!AR96</f>
        <v>655</v>
      </c>
      <c r="AI96" s="193">
        <f>'資源化量内訳'!AZ96</f>
        <v>0</v>
      </c>
      <c r="AJ96" s="193">
        <f>'資源化量内訳'!BH96</f>
        <v>0</v>
      </c>
      <c r="AK96" s="193" t="s">
        <v>640</v>
      </c>
      <c r="AL96" s="193">
        <f t="shared" si="15"/>
        <v>710</v>
      </c>
      <c r="AM96" s="194">
        <f t="shared" si="16"/>
        <v>49.43566591422122</v>
      </c>
      <c r="AN96" s="193">
        <f>'ごみ処理量内訳'!AC96</f>
        <v>64</v>
      </c>
      <c r="AO96" s="193">
        <f>'ごみ処理量内訳'!AD96</f>
        <v>71</v>
      </c>
      <c r="AP96" s="193">
        <f>'ごみ処理量内訳'!AE96</f>
        <v>152</v>
      </c>
      <c r="AQ96" s="193">
        <f t="shared" si="17"/>
        <v>287</v>
      </c>
    </row>
    <row r="97" spans="1:43" ht="13.5">
      <c r="A97" s="182" t="s">
        <v>129</v>
      </c>
      <c r="B97" s="182" t="s">
        <v>586</v>
      </c>
      <c r="C97" s="184" t="s">
        <v>587</v>
      </c>
      <c r="D97" s="193">
        <v>4082</v>
      </c>
      <c r="E97" s="193">
        <v>4082</v>
      </c>
      <c r="F97" s="193">
        <f>'ごみ搬入量内訳'!H97</f>
        <v>734</v>
      </c>
      <c r="G97" s="193">
        <f>'ごみ搬入量内訳'!AG97</f>
        <v>312</v>
      </c>
      <c r="H97" s="193">
        <f>'ごみ搬入量内訳'!AH97</f>
        <v>0</v>
      </c>
      <c r="I97" s="193">
        <f t="shared" si="10"/>
        <v>1046</v>
      </c>
      <c r="J97" s="193">
        <f t="shared" si="9"/>
        <v>702.046404864658</v>
      </c>
      <c r="K97" s="193">
        <f>('ごみ搬入量内訳'!E97+'ごみ搬入量内訳'!AH97)/'ごみ処理概要'!D97/365*1000000</f>
        <v>587.2759122911815</v>
      </c>
      <c r="L97" s="193">
        <f>'ごみ搬入量内訳'!F97/'ごみ処理概要'!D97/365*1000000</f>
        <v>114.7704925734766</v>
      </c>
      <c r="M97" s="193">
        <f>'資源化量内訳'!BP97</f>
        <v>0</v>
      </c>
      <c r="N97" s="193">
        <f>'ごみ処理量内訳'!E97</f>
        <v>350</v>
      </c>
      <c r="O97" s="193">
        <f>'ごみ処理量内訳'!L97</f>
        <v>255</v>
      </c>
      <c r="P97" s="193">
        <f t="shared" si="11"/>
        <v>289</v>
      </c>
      <c r="Q97" s="193">
        <f>'ごみ処理量内訳'!G97</f>
        <v>0</v>
      </c>
      <c r="R97" s="193">
        <f>'ごみ処理量内訳'!H97</f>
        <v>289</v>
      </c>
      <c r="S97" s="193">
        <f>'ごみ処理量内訳'!I97</f>
        <v>0</v>
      </c>
      <c r="T97" s="193">
        <f>'ごみ処理量内訳'!J97</f>
        <v>0</v>
      </c>
      <c r="U97" s="193">
        <f>'ごみ処理量内訳'!K97</f>
        <v>0</v>
      </c>
      <c r="V97" s="193">
        <f t="shared" si="12"/>
        <v>152</v>
      </c>
      <c r="W97" s="193">
        <f>'資源化量内訳'!M97</f>
        <v>115</v>
      </c>
      <c r="X97" s="193">
        <f>'資源化量内訳'!N97</f>
        <v>18</v>
      </c>
      <c r="Y97" s="193">
        <f>'資源化量内訳'!O97</f>
        <v>11</v>
      </c>
      <c r="Z97" s="193">
        <f>'資源化量内訳'!P97</f>
        <v>7</v>
      </c>
      <c r="AA97" s="193">
        <f>'資源化量内訳'!Q97</f>
        <v>0</v>
      </c>
      <c r="AB97" s="193">
        <f>'資源化量内訳'!R97</f>
        <v>0</v>
      </c>
      <c r="AC97" s="193">
        <f>'資源化量内訳'!S97</f>
        <v>1</v>
      </c>
      <c r="AD97" s="193">
        <f t="shared" si="13"/>
        <v>1046</v>
      </c>
      <c r="AE97" s="194">
        <f t="shared" si="14"/>
        <v>75.62141491395793</v>
      </c>
      <c r="AF97" s="193">
        <f>'資源化量内訳'!AB97</f>
        <v>0</v>
      </c>
      <c r="AG97" s="193">
        <f>'資源化量内訳'!AJ97</f>
        <v>0</v>
      </c>
      <c r="AH97" s="193">
        <f>'資源化量内訳'!AR97</f>
        <v>165</v>
      </c>
      <c r="AI97" s="193">
        <f>'資源化量内訳'!AZ97</f>
        <v>0</v>
      </c>
      <c r="AJ97" s="193">
        <f>'資源化量内訳'!BH97</f>
        <v>0</v>
      </c>
      <c r="AK97" s="193" t="s">
        <v>640</v>
      </c>
      <c r="AL97" s="193">
        <f t="shared" si="15"/>
        <v>165</v>
      </c>
      <c r="AM97" s="194">
        <f t="shared" si="16"/>
        <v>30.30592734225621</v>
      </c>
      <c r="AN97" s="193">
        <f>'ごみ処理量内訳'!AC97</f>
        <v>255</v>
      </c>
      <c r="AO97" s="193">
        <f>'ごみ処理量内訳'!AD97</f>
        <v>63</v>
      </c>
      <c r="AP97" s="193">
        <f>'ごみ処理量内訳'!AE97</f>
        <v>74</v>
      </c>
      <c r="AQ97" s="193">
        <f t="shared" si="17"/>
        <v>392</v>
      </c>
    </row>
    <row r="98" spans="1:43" ht="13.5">
      <c r="A98" s="182" t="s">
        <v>129</v>
      </c>
      <c r="B98" s="182" t="s">
        <v>588</v>
      </c>
      <c r="C98" s="184" t="s">
        <v>589</v>
      </c>
      <c r="D98" s="193">
        <v>3132</v>
      </c>
      <c r="E98" s="193">
        <v>3132</v>
      </c>
      <c r="F98" s="193">
        <f>'ごみ搬入量内訳'!H98</f>
        <v>449</v>
      </c>
      <c r="G98" s="193">
        <f>'ごみ搬入量内訳'!AG98</f>
        <v>277</v>
      </c>
      <c r="H98" s="193">
        <f>'ごみ搬入量内訳'!AH98</f>
        <v>0</v>
      </c>
      <c r="I98" s="193">
        <f t="shared" si="10"/>
        <v>726</v>
      </c>
      <c r="J98" s="193">
        <f t="shared" si="9"/>
        <v>635.0705925576026</v>
      </c>
      <c r="K98" s="193">
        <f>('ごみ搬入量内訳'!E98+'ごみ搬入量内訳'!AH98)/'ごみ処理概要'!D98/365*1000000</f>
        <v>482.8635910355324</v>
      </c>
      <c r="L98" s="193">
        <f>'ごみ搬入量内訳'!F98/'ごみ処理概要'!D98/365*1000000</f>
        <v>152.20700152207</v>
      </c>
      <c r="M98" s="193">
        <f>'資源化量内訳'!BP98</f>
        <v>0</v>
      </c>
      <c r="N98" s="193">
        <f>'ごみ処理量内訳'!E98</f>
        <v>255</v>
      </c>
      <c r="O98" s="193">
        <f>'ごみ処理量内訳'!L98</f>
        <v>222</v>
      </c>
      <c r="P98" s="193">
        <f t="shared" si="11"/>
        <v>144</v>
      </c>
      <c r="Q98" s="193">
        <f>'ごみ処理量内訳'!G98</f>
        <v>0</v>
      </c>
      <c r="R98" s="193">
        <f>'ごみ処理量内訳'!H98</f>
        <v>144</v>
      </c>
      <c r="S98" s="193">
        <f>'ごみ処理量内訳'!I98</f>
        <v>0</v>
      </c>
      <c r="T98" s="193">
        <f>'ごみ処理量内訳'!J98</f>
        <v>0</v>
      </c>
      <c r="U98" s="193">
        <f>'ごみ処理量内訳'!K98</f>
        <v>0</v>
      </c>
      <c r="V98" s="193">
        <f t="shared" si="12"/>
        <v>105</v>
      </c>
      <c r="W98" s="193">
        <f>'資源化量内訳'!M98</f>
        <v>80</v>
      </c>
      <c r="X98" s="193">
        <f>'資源化量内訳'!N98</f>
        <v>13</v>
      </c>
      <c r="Y98" s="193">
        <f>'資源化量内訳'!O98</f>
        <v>7</v>
      </c>
      <c r="Z98" s="193">
        <f>'資源化量内訳'!P98</f>
        <v>5</v>
      </c>
      <c r="AA98" s="193">
        <f>'資源化量内訳'!Q98</f>
        <v>0</v>
      </c>
      <c r="AB98" s="193">
        <f>'資源化量内訳'!R98</f>
        <v>0</v>
      </c>
      <c r="AC98" s="193">
        <f>'資源化量内訳'!S98</f>
        <v>0</v>
      </c>
      <c r="AD98" s="193">
        <f t="shared" si="13"/>
        <v>726</v>
      </c>
      <c r="AE98" s="194">
        <f t="shared" si="14"/>
        <v>69.42148760330579</v>
      </c>
      <c r="AF98" s="193">
        <f>'資源化量内訳'!AB98</f>
        <v>0</v>
      </c>
      <c r="AG98" s="193">
        <f>'資源化量内訳'!AJ98</f>
        <v>0</v>
      </c>
      <c r="AH98" s="193">
        <f>'資源化量内訳'!AR98</f>
        <v>82</v>
      </c>
      <c r="AI98" s="193">
        <f>'資源化量内訳'!AZ98</f>
        <v>0</v>
      </c>
      <c r="AJ98" s="193">
        <f>'資源化量内訳'!BH98</f>
        <v>0</v>
      </c>
      <c r="AK98" s="193" t="s">
        <v>640</v>
      </c>
      <c r="AL98" s="193">
        <f t="shared" si="15"/>
        <v>82</v>
      </c>
      <c r="AM98" s="194">
        <f t="shared" si="16"/>
        <v>25.757575757575758</v>
      </c>
      <c r="AN98" s="193">
        <f>'ごみ処理量内訳'!AC98</f>
        <v>222</v>
      </c>
      <c r="AO98" s="193">
        <f>'ごみ処理量内訳'!AD98</f>
        <v>46</v>
      </c>
      <c r="AP98" s="193">
        <f>'ごみ処理量内訳'!AE98</f>
        <v>37</v>
      </c>
      <c r="AQ98" s="193">
        <f t="shared" si="17"/>
        <v>305</v>
      </c>
    </row>
    <row r="99" spans="1:43" ht="13.5">
      <c r="A99" s="182" t="s">
        <v>129</v>
      </c>
      <c r="B99" s="182" t="s">
        <v>590</v>
      </c>
      <c r="C99" s="184" t="s">
        <v>591</v>
      </c>
      <c r="D99" s="193">
        <v>3343</v>
      </c>
      <c r="E99" s="193">
        <v>3338</v>
      </c>
      <c r="F99" s="193">
        <f>'ごみ搬入量内訳'!H99</f>
        <v>686</v>
      </c>
      <c r="G99" s="193">
        <f>'ごみ搬入量内訳'!AG99</f>
        <v>628</v>
      </c>
      <c r="H99" s="193">
        <f>'ごみ搬入量内訳'!AH99</f>
        <v>2</v>
      </c>
      <c r="I99" s="193">
        <f t="shared" si="10"/>
        <v>1316</v>
      </c>
      <c r="J99" s="193">
        <f t="shared" si="9"/>
        <v>1078.516138813878</v>
      </c>
      <c r="K99" s="193">
        <f>('ごみ搬入量内訳'!E99+'ごみ搬入量内訳'!AH99)/'ごみ処理概要'!D99/365*1000000</f>
        <v>962.9608382266769</v>
      </c>
      <c r="L99" s="193">
        <f>'ごみ搬入量内訳'!F99/'ごみ処理概要'!D99/365*1000000</f>
        <v>115.55530058720123</v>
      </c>
      <c r="M99" s="193">
        <f>'資源化量内訳'!BP99</f>
        <v>85</v>
      </c>
      <c r="N99" s="193">
        <f>'ごみ処理量内訳'!E99</f>
        <v>364</v>
      </c>
      <c r="O99" s="193">
        <f>'ごみ処理量内訳'!L99</f>
        <v>487</v>
      </c>
      <c r="P99" s="193">
        <f t="shared" si="11"/>
        <v>462</v>
      </c>
      <c r="Q99" s="193">
        <f>'ごみ処理量内訳'!G99</f>
        <v>37</v>
      </c>
      <c r="R99" s="193">
        <f>'ごみ処理量内訳'!H99</f>
        <v>390</v>
      </c>
      <c r="S99" s="193">
        <f>'ごみ処理量内訳'!I99</f>
        <v>0</v>
      </c>
      <c r="T99" s="193">
        <f>'ごみ処理量内訳'!J99</f>
        <v>0</v>
      </c>
      <c r="U99" s="193">
        <f>'ごみ処理量内訳'!K99</f>
        <v>35</v>
      </c>
      <c r="V99" s="193">
        <f t="shared" si="12"/>
        <v>0</v>
      </c>
      <c r="W99" s="193">
        <f>'資源化量内訳'!M99</f>
        <v>0</v>
      </c>
      <c r="X99" s="193">
        <f>'資源化量内訳'!N99</f>
        <v>0</v>
      </c>
      <c r="Y99" s="193">
        <f>'資源化量内訳'!O99</f>
        <v>0</v>
      </c>
      <c r="Z99" s="193">
        <f>'資源化量内訳'!P99</f>
        <v>0</v>
      </c>
      <c r="AA99" s="193">
        <f>'資源化量内訳'!Q99</f>
        <v>0</v>
      </c>
      <c r="AB99" s="193">
        <f>'資源化量内訳'!R99</f>
        <v>0</v>
      </c>
      <c r="AC99" s="193">
        <f>'資源化量内訳'!S99</f>
        <v>0</v>
      </c>
      <c r="AD99" s="193">
        <f t="shared" si="13"/>
        <v>1313</v>
      </c>
      <c r="AE99" s="194">
        <f t="shared" si="14"/>
        <v>62.90936785986291</v>
      </c>
      <c r="AF99" s="193">
        <f>'資源化量内訳'!AB99</f>
        <v>0</v>
      </c>
      <c r="AG99" s="193">
        <f>'資源化量内訳'!AJ99</f>
        <v>37</v>
      </c>
      <c r="AH99" s="193">
        <f>'資源化量内訳'!AR99</f>
        <v>256</v>
      </c>
      <c r="AI99" s="193">
        <f>'資源化量内訳'!AZ99</f>
        <v>0</v>
      </c>
      <c r="AJ99" s="193">
        <f>'資源化量内訳'!BH99</f>
        <v>0</v>
      </c>
      <c r="AK99" s="193" t="s">
        <v>640</v>
      </c>
      <c r="AL99" s="193">
        <f t="shared" si="15"/>
        <v>293</v>
      </c>
      <c r="AM99" s="194">
        <f t="shared" si="16"/>
        <v>27.038626609442062</v>
      </c>
      <c r="AN99" s="193">
        <f>'ごみ処理量内訳'!AC99</f>
        <v>487</v>
      </c>
      <c r="AO99" s="193">
        <f>'ごみ処理量内訳'!AD99</f>
        <v>56</v>
      </c>
      <c r="AP99" s="193">
        <f>'ごみ処理量内訳'!AE99</f>
        <v>35</v>
      </c>
      <c r="AQ99" s="193">
        <f t="shared" si="17"/>
        <v>578</v>
      </c>
    </row>
    <row r="100" spans="1:43" ht="13.5">
      <c r="A100" s="182" t="s">
        <v>129</v>
      </c>
      <c r="B100" s="182" t="s">
        <v>592</v>
      </c>
      <c r="C100" s="184" t="s">
        <v>593</v>
      </c>
      <c r="D100" s="193">
        <v>2481</v>
      </c>
      <c r="E100" s="193">
        <v>2481</v>
      </c>
      <c r="F100" s="193">
        <f>'ごみ搬入量内訳'!H100</f>
        <v>402</v>
      </c>
      <c r="G100" s="193">
        <f>'ごみ搬入量内訳'!AG100</f>
        <v>240</v>
      </c>
      <c r="H100" s="193">
        <f>'ごみ搬入量内訳'!AH100</f>
        <v>0</v>
      </c>
      <c r="I100" s="193">
        <f t="shared" si="10"/>
        <v>642</v>
      </c>
      <c r="J100" s="193">
        <f t="shared" si="9"/>
        <v>708.9496612612016</v>
      </c>
      <c r="K100" s="193">
        <f>('ごみ搬入量内訳'!E100+'ごみ搬入量内訳'!AH100)/'ごみ処理概要'!D100/365*1000000</f>
        <v>560.9757444247514</v>
      </c>
      <c r="L100" s="193">
        <f>'ごみ搬入量内訳'!F100/'ごみ処理概要'!D100/365*1000000</f>
        <v>147.97391683645017</v>
      </c>
      <c r="M100" s="193">
        <f>'資源化量内訳'!BP100</f>
        <v>0</v>
      </c>
      <c r="N100" s="193">
        <f>'ごみ処理量内訳'!E100</f>
        <v>208</v>
      </c>
      <c r="O100" s="193">
        <f>'ごみ処理量内訳'!L100</f>
        <v>164</v>
      </c>
      <c r="P100" s="193">
        <f t="shared" si="11"/>
        <v>167</v>
      </c>
      <c r="Q100" s="193">
        <f>'ごみ処理量内訳'!G100</f>
        <v>0</v>
      </c>
      <c r="R100" s="193">
        <f>'ごみ処理量内訳'!H100</f>
        <v>167</v>
      </c>
      <c r="S100" s="193">
        <f>'ごみ処理量内訳'!I100</f>
        <v>0</v>
      </c>
      <c r="T100" s="193">
        <f>'ごみ処理量内訳'!J100</f>
        <v>0</v>
      </c>
      <c r="U100" s="193">
        <f>'ごみ処理量内訳'!K100</f>
        <v>0</v>
      </c>
      <c r="V100" s="193">
        <f t="shared" si="12"/>
        <v>103</v>
      </c>
      <c r="W100" s="193">
        <f>'資源化量内訳'!M100</f>
        <v>78</v>
      </c>
      <c r="X100" s="193">
        <f>'資源化量内訳'!N100</f>
        <v>12</v>
      </c>
      <c r="Y100" s="193">
        <f>'資源化量内訳'!O100</f>
        <v>7</v>
      </c>
      <c r="Z100" s="193">
        <f>'資源化量内訳'!P100</f>
        <v>5</v>
      </c>
      <c r="AA100" s="193">
        <f>'資源化量内訳'!Q100</f>
        <v>0</v>
      </c>
      <c r="AB100" s="193">
        <f>'資源化量内訳'!R100</f>
        <v>0</v>
      </c>
      <c r="AC100" s="193">
        <f>'資源化量内訳'!S100</f>
        <v>1</v>
      </c>
      <c r="AD100" s="193">
        <f t="shared" si="13"/>
        <v>642</v>
      </c>
      <c r="AE100" s="194">
        <f t="shared" si="14"/>
        <v>74.45482866043614</v>
      </c>
      <c r="AF100" s="193">
        <f>'資源化量内訳'!AB100</f>
        <v>0</v>
      </c>
      <c r="AG100" s="193">
        <f>'資源化量内訳'!AJ100</f>
        <v>0</v>
      </c>
      <c r="AH100" s="193">
        <f>'資源化量内訳'!AR100</f>
        <v>95</v>
      </c>
      <c r="AI100" s="193">
        <f>'資源化量内訳'!AZ100</f>
        <v>0</v>
      </c>
      <c r="AJ100" s="193">
        <f>'資源化量内訳'!BH100</f>
        <v>0</v>
      </c>
      <c r="AK100" s="193" t="s">
        <v>640</v>
      </c>
      <c r="AL100" s="193">
        <f t="shared" si="15"/>
        <v>95</v>
      </c>
      <c r="AM100" s="194">
        <f t="shared" si="16"/>
        <v>30.8411214953271</v>
      </c>
      <c r="AN100" s="193">
        <f>'ごみ処理量内訳'!AC100</f>
        <v>164</v>
      </c>
      <c r="AO100" s="193">
        <f>'ごみ処理量内訳'!AD100</f>
        <v>38</v>
      </c>
      <c r="AP100" s="193">
        <f>'ごみ処理量内訳'!AE100</f>
        <v>43</v>
      </c>
      <c r="AQ100" s="193">
        <f t="shared" si="17"/>
        <v>245</v>
      </c>
    </row>
    <row r="101" spans="1:43" ht="13.5">
      <c r="A101" s="182" t="s">
        <v>129</v>
      </c>
      <c r="B101" s="182" t="s">
        <v>594</v>
      </c>
      <c r="C101" s="184" t="s">
        <v>595</v>
      </c>
      <c r="D101" s="193">
        <v>4170</v>
      </c>
      <c r="E101" s="193">
        <v>4170</v>
      </c>
      <c r="F101" s="193">
        <f>'ごみ搬入量内訳'!H101</f>
        <v>716</v>
      </c>
      <c r="G101" s="193">
        <f>'ごみ搬入量内訳'!AG101</f>
        <v>388</v>
      </c>
      <c r="H101" s="193">
        <f>'ごみ搬入量内訳'!AH101</f>
        <v>0</v>
      </c>
      <c r="I101" s="193">
        <f t="shared" si="10"/>
        <v>1104</v>
      </c>
      <c r="J101" s="193">
        <f t="shared" si="9"/>
        <v>725.3375381886271</v>
      </c>
      <c r="K101" s="193">
        <f>('ごみ搬入量内訳'!E101+'ごみ搬入量内訳'!AH101)/'ごみ処理概要'!D101/365*1000000</f>
        <v>584.0806806609507</v>
      </c>
      <c r="L101" s="193">
        <f>'ごみ搬入量内訳'!F101/'ごみ処理概要'!D101/365*1000000</f>
        <v>141.2568575276765</v>
      </c>
      <c r="M101" s="193">
        <f>'資源化量内訳'!BP101</f>
        <v>0</v>
      </c>
      <c r="N101" s="193">
        <f>'ごみ処理量内訳'!E101</f>
        <v>448</v>
      </c>
      <c r="O101" s="193">
        <f>'ごみ処理量内訳'!L101</f>
        <v>280</v>
      </c>
      <c r="P101" s="193">
        <f t="shared" si="11"/>
        <v>265</v>
      </c>
      <c r="Q101" s="193">
        <f>'ごみ処理量内訳'!G101</f>
        <v>0</v>
      </c>
      <c r="R101" s="193">
        <f>'ごみ処理量内訳'!H101</f>
        <v>265</v>
      </c>
      <c r="S101" s="193">
        <f>'ごみ処理量内訳'!I101</f>
        <v>0</v>
      </c>
      <c r="T101" s="193">
        <f>'ごみ処理量内訳'!J101</f>
        <v>0</v>
      </c>
      <c r="U101" s="193">
        <f>'ごみ処理量内訳'!K101</f>
        <v>0</v>
      </c>
      <c r="V101" s="193">
        <f t="shared" si="12"/>
        <v>112</v>
      </c>
      <c r="W101" s="193">
        <f>'資源化量内訳'!M101</f>
        <v>85</v>
      </c>
      <c r="X101" s="193">
        <f>'資源化量内訳'!N101</f>
        <v>14</v>
      </c>
      <c r="Y101" s="193">
        <f>'資源化量内訳'!O101</f>
        <v>8</v>
      </c>
      <c r="Z101" s="193">
        <f>'資源化量内訳'!P101</f>
        <v>5</v>
      </c>
      <c r="AA101" s="193">
        <f>'資源化量内訳'!Q101</f>
        <v>0</v>
      </c>
      <c r="AB101" s="193">
        <f>'資源化量内訳'!R101</f>
        <v>0</v>
      </c>
      <c r="AC101" s="193">
        <f>'資源化量内訳'!S101</f>
        <v>0</v>
      </c>
      <c r="AD101" s="193">
        <f t="shared" si="13"/>
        <v>1105</v>
      </c>
      <c r="AE101" s="194">
        <f t="shared" si="14"/>
        <v>74.6606334841629</v>
      </c>
      <c r="AF101" s="193">
        <f>'資源化量内訳'!AB101</f>
        <v>0</v>
      </c>
      <c r="AG101" s="193">
        <f>'資源化量内訳'!AJ101</f>
        <v>0</v>
      </c>
      <c r="AH101" s="193">
        <f>'資源化量内訳'!AR101</f>
        <v>151</v>
      </c>
      <c r="AI101" s="193">
        <f>'資源化量内訳'!AZ101</f>
        <v>0</v>
      </c>
      <c r="AJ101" s="193">
        <f>'資源化量内訳'!BH101</f>
        <v>0</v>
      </c>
      <c r="AK101" s="193" t="s">
        <v>640</v>
      </c>
      <c r="AL101" s="193">
        <f t="shared" si="15"/>
        <v>151</v>
      </c>
      <c r="AM101" s="194">
        <f t="shared" si="16"/>
        <v>23.800904977375563</v>
      </c>
      <c r="AN101" s="193">
        <f>'ごみ処理量内訳'!AC101</f>
        <v>280</v>
      </c>
      <c r="AO101" s="193">
        <f>'ごみ処理量内訳'!AD101</f>
        <v>81</v>
      </c>
      <c r="AP101" s="193">
        <f>'ごみ処理量内訳'!AE101</f>
        <v>68</v>
      </c>
      <c r="AQ101" s="193">
        <f t="shared" si="17"/>
        <v>429</v>
      </c>
    </row>
    <row r="102" spans="1:43" ht="13.5">
      <c r="A102" s="182" t="s">
        <v>129</v>
      </c>
      <c r="B102" s="182" t="s">
        <v>596</v>
      </c>
      <c r="C102" s="184" t="s">
        <v>597</v>
      </c>
      <c r="D102" s="193">
        <v>1967</v>
      </c>
      <c r="E102" s="193">
        <v>1967</v>
      </c>
      <c r="F102" s="193">
        <f>'ごみ搬入量内訳'!H102</f>
        <v>545</v>
      </c>
      <c r="G102" s="193">
        <f>'ごみ搬入量内訳'!AG102</f>
        <v>133</v>
      </c>
      <c r="H102" s="193">
        <f>'ごみ搬入量内訳'!AH102</f>
        <v>0</v>
      </c>
      <c r="I102" s="193">
        <f t="shared" si="10"/>
        <v>678</v>
      </c>
      <c r="J102" s="193">
        <f t="shared" si="9"/>
        <v>944.3488798044446</v>
      </c>
      <c r="K102" s="193">
        <f>('ごみ搬入量内訳'!E102+'ごみ搬入量内訳'!AH102)/'ごみ処理概要'!D102/365*1000000</f>
        <v>798.1001594807475</v>
      </c>
      <c r="L102" s="193">
        <f>'ごみ搬入量内訳'!F102/'ごみ処理概要'!D102/365*1000000</f>
        <v>146.24872032369717</v>
      </c>
      <c r="M102" s="193">
        <f>'資源化量内訳'!BP102</f>
        <v>0</v>
      </c>
      <c r="N102" s="193">
        <f>'ごみ処理量内訳'!E102</f>
        <v>0</v>
      </c>
      <c r="O102" s="193">
        <f>'ごみ処理量内訳'!L102</f>
        <v>332</v>
      </c>
      <c r="P102" s="193">
        <f t="shared" si="11"/>
        <v>0</v>
      </c>
      <c r="Q102" s="193">
        <f>'ごみ処理量内訳'!G102</f>
        <v>0</v>
      </c>
      <c r="R102" s="193">
        <f>'ごみ処理量内訳'!H102</f>
        <v>0</v>
      </c>
      <c r="S102" s="193">
        <f>'ごみ処理量内訳'!I102</f>
        <v>0</v>
      </c>
      <c r="T102" s="193">
        <f>'ごみ処理量内訳'!J102</f>
        <v>0</v>
      </c>
      <c r="U102" s="193">
        <f>'ごみ処理量内訳'!K102</f>
        <v>0</v>
      </c>
      <c r="V102" s="193">
        <f t="shared" si="12"/>
        <v>346</v>
      </c>
      <c r="W102" s="193">
        <f>'資源化量内訳'!M102</f>
        <v>55</v>
      </c>
      <c r="X102" s="193">
        <f>'資源化量内訳'!N102</f>
        <v>210</v>
      </c>
      <c r="Y102" s="193">
        <f>'資源化量内訳'!O102</f>
        <v>5</v>
      </c>
      <c r="Z102" s="193">
        <f>'資源化量内訳'!P102</f>
        <v>5</v>
      </c>
      <c r="AA102" s="193">
        <f>'資源化量内訳'!Q102</f>
        <v>1</v>
      </c>
      <c r="AB102" s="193">
        <f>'資源化量内訳'!R102</f>
        <v>0</v>
      </c>
      <c r="AC102" s="193">
        <f>'資源化量内訳'!S102</f>
        <v>70</v>
      </c>
      <c r="AD102" s="193">
        <f t="shared" si="13"/>
        <v>678</v>
      </c>
      <c r="AE102" s="194">
        <f t="shared" si="14"/>
        <v>51.03244837758112</v>
      </c>
      <c r="AF102" s="193">
        <f>'資源化量内訳'!AB102</f>
        <v>0</v>
      </c>
      <c r="AG102" s="193">
        <f>'資源化量内訳'!AJ102</f>
        <v>0</v>
      </c>
      <c r="AH102" s="193">
        <f>'資源化量内訳'!AR102</f>
        <v>0</v>
      </c>
      <c r="AI102" s="193">
        <f>'資源化量内訳'!AZ102</f>
        <v>0</v>
      </c>
      <c r="AJ102" s="193">
        <f>'資源化量内訳'!BH102</f>
        <v>0</v>
      </c>
      <c r="AK102" s="193" t="s">
        <v>640</v>
      </c>
      <c r="AL102" s="193">
        <f t="shared" si="15"/>
        <v>0</v>
      </c>
      <c r="AM102" s="194">
        <f t="shared" si="16"/>
        <v>51.03244837758112</v>
      </c>
      <c r="AN102" s="193">
        <f>'ごみ処理量内訳'!AC102</f>
        <v>332</v>
      </c>
      <c r="AO102" s="193">
        <f>'ごみ処理量内訳'!AD102</f>
        <v>0</v>
      </c>
      <c r="AP102" s="193">
        <f>'ごみ処理量内訳'!AE102</f>
        <v>0</v>
      </c>
      <c r="AQ102" s="193">
        <f t="shared" si="17"/>
        <v>332</v>
      </c>
    </row>
    <row r="103" spans="1:43" ht="13.5">
      <c r="A103" s="182" t="s">
        <v>129</v>
      </c>
      <c r="B103" s="182" t="s">
        <v>598</v>
      </c>
      <c r="C103" s="184" t="s">
        <v>599</v>
      </c>
      <c r="D103" s="193">
        <v>7470</v>
      </c>
      <c r="E103" s="193">
        <v>7470</v>
      </c>
      <c r="F103" s="193">
        <f>'ごみ搬入量内訳'!H103</f>
        <v>2714</v>
      </c>
      <c r="G103" s="193">
        <f>'ごみ搬入量内訳'!AG103</f>
        <v>1441</v>
      </c>
      <c r="H103" s="193">
        <f>'ごみ搬入量内訳'!AH103</f>
        <v>0</v>
      </c>
      <c r="I103" s="193">
        <f t="shared" si="10"/>
        <v>4155</v>
      </c>
      <c r="J103" s="193">
        <f t="shared" si="9"/>
        <v>1523.9038345161468</v>
      </c>
      <c r="K103" s="193">
        <f>('ごみ搬入量内訳'!E103+'ごみ搬入量内訳'!AH103)/'ごみ処理概要'!D103/365*1000000</f>
        <v>1031.3399717591826</v>
      </c>
      <c r="L103" s="193">
        <f>'ごみ搬入量内訳'!F103/'ごみ処理概要'!D103/365*1000000</f>
        <v>492.56386275696394</v>
      </c>
      <c r="M103" s="193">
        <f>'資源化量内訳'!BP103</f>
        <v>0</v>
      </c>
      <c r="N103" s="193">
        <f>'ごみ処理量内訳'!E103</f>
        <v>827</v>
      </c>
      <c r="O103" s="193">
        <f>'ごみ処理量内訳'!L103</f>
        <v>1633</v>
      </c>
      <c r="P103" s="193">
        <f t="shared" si="11"/>
        <v>1696</v>
      </c>
      <c r="Q103" s="193">
        <f>'ごみ処理量内訳'!G103</f>
        <v>0</v>
      </c>
      <c r="R103" s="193">
        <f>'ごみ処理量内訳'!H103</f>
        <v>1696</v>
      </c>
      <c r="S103" s="193">
        <f>'ごみ処理量内訳'!I103</f>
        <v>0</v>
      </c>
      <c r="T103" s="193">
        <f>'ごみ処理量内訳'!J103</f>
        <v>0</v>
      </c>
      <c r="U103" s="193">
        <f>'ごみ処理量内訳'!K103</f>
        <v>0</v>
      </c>
      <c r="V103" s="193">
        <f t="shared" si="12"/>
        <v>0</v>
      </c>
      <c r="W103" s="193">
        <f>'資源化量内訳'!M103</f>
        <v>0</v>
      </c>
      <c r="X103" s="193">
        <f>'資源化量内訳'!N103</f>
        <v>0</v>
      </c>
      <c r="Y103" s="193">
        <f>'資源化量内訳'!O103</f>
        <v>0</v>
      </c>
      <c r="Z103" s="193">
        <f>'資源化量内訳'!P103</f>
        <v>0</v>
      </c>
      <c r="AA103" s="193">
        <f>'資源化量内訳'!Q103</f>
        <v>0</v>
      </c>
      <c r="AB103" s="193">
        <f>'資源化量内訳'!R103</f>
        <v>0</v>
      </c>
      <c r="AC103" s="193">
        <f>'資源化量内訳'!S103</f>
        <v>0</v>
      </c>
      <c r="AD103" s="193">
        <f t="shared" si="13"/>
        <v>4156</v>
      </c>
      <c r="AE103" s="194">
        <f t="shared" si="14"/>
        <v>60.707410972088546</v>
      </c>
      <c r="AF103" s="193">
        <f>'資源化量内訳'!AB103</f>
        <v>0</v>
      </c>
      <c r="AG103" s="193">
        <f>'資源化量内訳'!AJ103</f>
        <v>0</v>
      </c>
      <c r="AH103" s="193">
        <f>'資源化量内訳'!AR103</f>
        <v>1696</v>
      </c>
      <c r="AI103" s="193">
        <f>'資源化量内訳'!AZ103</f>
        <v>0</v>
      </c>
      <c r="AJ103" s="193">
        <f>'資源化量内訳'!BH103</f>
        <v>0</v>
      </c>
      <c r="AK103" s="193" t="s">
        <v>640</v>
      </c>
      <c r="AL103" s="193">
        <f t="shared" si="15"/>
        <v>1696</v>
      </c>
      <c r="AM103" s="194">
        <f t="shared" si="16"/>
        <v>40.808469682386914</v>
      </c>
      <c r="AN103" s="193">
        <f>'ごみ処理量内訳'!AC103</f>
        <v>1633</v>
      </c>
      <c r="AO103" s="193">
        <f>'ごみ処理量内訳'!AD103</f>
        <v>100</v>
      </c>
      <c r="AP103" s="193">
        <f>'ごみ処理量内訳'!AE103</f>
        <v>0</v>
      </c>
      <c r="AQ103" s="193">
        <f t="shared" si="17"/>
        <v>1733</v>
      </c>
    </row>
    <row r="104" spans="1:43" ht="13.5">
      <c r="A104" s="182" t="s">
        <v>129</v>
      </c>
      <c r="B104" s="182" t="s">
        <v>600</v>
      </c>
      <c r="C104" s="184" t="s">
        <v>601</v>
      </c>
      <c r="D104" s="193">
        <v>9151</v>
      </c>
      <c r="E104" s="193">
        <v>9151</v>
      </c>
      <c r="F104" s="193">
        <f>'ごみ搬入量内訳'!H104</f>
        <v>2564</v>
      </c>
      <c r="G104" s="193">
        <f>'ごみ搬入量内訳'!AG104</f>
        <v>222</v>
      </c>
      <c r="H104" s="193">
        <f>'ごみ搬入量内訳'!AH104</f>
        <v>0</v>
      </c>
      <c r="I104" s="193">
        <f t="shared" si="10"/>
        <v>2786</v>
      </c>
      <c r="J104" s="193">
        <f t="shared" si="9"/>
        <v>834.1030174110772</v>
      </c>
      <c r="K104" s="193">
        <f>('ごみ搬入量内訳'!E104+'ごみ搬入量内訳'!AH104)/'ごみ処理概要'!D104/365*1000000</f>
        <v>577.8244162251898</v>
      </c>
      <c r="L104" s="193">
        <f>'ごみ搬入量内訳'!F104/'ごみ処理概要'!D104/365*1000000</f>
        <v>256.2786011858873</v>
      </c>
      <c r="M104" s="193">
        <f>'資源化量内訳'!BP104</f>
        <v>129</v>
      </c>
      <c r="N104" s="193">
        <f>'ごみ処理量内訳'!E104</f>
        <v>2301</v>
      </c>
      <c r="O104" s="193">
        <f>'ごみ処理量内訳'!L104</f>
        <v>1</v>
      </c>
      <c r="P104" s="193">
        <f t="shared" si="11"/>
        <v>467</v>
      </c>
      <c r="Q104" s="193">
        <f>'ごみ処理量内訳'!G104</f>
        <v>312</v>
      </c>
      <c r="R104" s="193">
        <f>'ごみ処理量内訳'!H104</f>
        <v>155</v>
      </c>
      <c r="S104" s="193">
        <f>'ごみ処理量内訳'!I104</f>
        <v>0</v>
      </c>
      <c r="T104" s="193">
        <f>'ごみ処理量内訳'!J104</f>
        <v>0</v>
      </c>
      <c r="U104" s="193">
        <f>'ごみ処理量内訳'!K104</f>
        <v>0</v>
      </c>
      <c r="V104" s="193">
        <f t="shared" si="12"/>
        <v>17</v>
      </c>
      <c r="W104" s="193">
        <f>'資源化量内訳'!M104</f>
        <v>17</v>
      </c>
      <c r="X104" s="193">
        <f>'資源化量内訳'!N104</f>
        <v>0</v>
      </c>
      <c r="Y104" s="193">
        <f>'資源化量内訳'!O104</f>
        <v>0</v>
      </c>
      <c r="Z104" s="193">
        <f>'資源化量内訳'!P104</f>
        <v>0</v>
      </c>
      <c r="AA104" s="193">
        <f>'資源化量内訳'!Q104</f>
        <v>0</v>
      </c>
      <c r="AB104" s="193">
        <f>'資源化量内訳'!R104</f>
        <v>0</v>
      </c>
      <c r="AC104" s="193">
        <f>'資源化量内訳'!S104</f>
        <v>0</v>
      </c>
      <c r="AD104" s="193">
        <f t="shared" si="13"/>
        <v>2786</v>
      </c>
      <c r="AE104" s="194">
        <f t="shared" si="14"/>
        <v>99.96410624551328</v>
      </c>
      <c r="AF104" s="193">
        <f>'資源化量内訳'!AB104</f>
        <v>0</v>
      </c>
      <c r="AG104" s="193">
        <f>'資源化量内訳'!AJ104</f>
        <v>100</v>
      </c>
      <c r="AH104" s="193">
        <f>'資源化量内訳'!AR104</f>
        <v>155</v>
      </c>
      <c r="AI104" s="193">
        <f>'資源化量内訳'!AZ104</f>
        <v>0</v>
      </c>
      <c r="AJ104" s="193">
        <f>'資源化量内訳'!BH104</f>
        <v>0</v>
      </c>
      <c r="AK104" s="193" t="s">
        <v>640</v>
      </c>
      <c r="AL104" s="193">
        <f t="shared" si="15"/>
        <v>255</v>
      </c>
      <c r="AM104" s="194">
        <f t="shared" si="16"/>
        <v>13.756432246998285</v>
      </c>
      <c r="AN104" s="193">
        <f>'ごみ処理量内訳'!AC104</f>
        <v>1</v>
      </c>
      <c r="AO104" s="193">
        <f>'ごみ処理量内訳'!AD104</f>
        <v>293</v>
      </c>
      <c r="AP104" s="193">
        <f>'ごみ処理量内訳'!AE104</f>
        <v>129</v>
      </c>
      <c r="AQ104" s="193">
        <f t="shared" si="17"/>
        <v>423</v>
      </c>
    </row>
    <row r="105" spans="1:43" ht="13.5">
      <c r="A105" s="182" t="s">
        <v>129</v>
      </c>
      <c r="B105" s="182" t="s">
        <v>602</v>
      </c>
      <c r="C105" s="184" t="s">
        <v>603</v>
      </c>
      <c r="D105" s="193">
        <v>7762</v>
      </c>
      <c r="E105" s="193">
        <v>7762</v>
      </c>
      <c r="F105" s="193">
        <f>'ごみ搬入量内訳'!H105</f>
        <v>1670</v>
      </c>
      <c r="G105" s="193">
        <f>'ごみ搬入量内訳'!AG105</f>
        <v>1141</v>
      </c>
      <c r="H105" s="193">
        <f>'ごみ搬入量内訳'!AH105</f>
        <v>0</v>
      </c>
      <c r="I105" s="193">
        <f t="shared" si="10"/>
        <v>2811</v>
      </c>
      <c r="J105" s="193">
        <f t="shared" si="9"/>
        <v>992.1888511999095</v>
      </c>
      <c r="K105" s="193">
        <f>('ごみ搬入量内訳'!E105+'ごみ搬入量内訳'!AH105)/'ごみ処理概要'!D105/365*1000000</f>
        <v>936.7731095996302</v>
      </c>
      <c r="L105" s="193">
        <f>'ごみ搬入量内訳'!F105/'ごみ処理概要'!D105/365*1000000</f>
        <v>55.415741600279546</v>
      </c>
      <c r="M105" s="193">
        <f>'資源化量内訳'!BP105</f>
        <v>0</v>
      </c>
      <c r="N105" s="193">
        <f>'ごみ処理量内訳'!E105</f>
        <v>1486</v>
      </c>
      <c r="O105" s="193">
        <f>'ごみ処理量内訳'!L105</f>
        <v>43</v>
      </c>
      <c r="P105" s="193">
        <f t="shared" si="11"/>
        <v>1237</v>
      </c>
      <c r="Q105" s="193">
        <f>'ごみ処理量内訳'!G105</f>
        <v>1150</v>
      </c>
      <c r="R105" s="193">
        <f>'ごみ処理量内訳'!H105</f>
        <v>87</v>
      </c>
      <c r="S105" s="193">
        <f>'ごみ処理量内訳'!I105</f>
        <v>0</v>
      </c>
      <c r="T105" s="193">
        <f>'ごみ処理量内訳'!J105</f>
        <v>0</v>
      </c>
      <c r="U105" s="193">
        <f>'ごみ処理量内訳'!K105</f>
        <v>0</v>
      </c>
      <c r="V105" s="193">
        <f t="shared" si="12"/>
        <v>53</v>
      </c>
      <c r="W105" s="193">
        <f>'資源化量内訳'!M105</f>
        <v>23</v>
      </c>
      <c r="X105" s="193">
        <f>'資源化量内訳'!N105</f>
        <v>27</v>
      </c>
      <c r="Y105" s="193">
        <f>'資源化量内訳'!O105</f>
        <v>0</v>
      </c>
      <c r="Z105" s="193">
        <f>'資源化量内訳'!P105</f>
        <v>0</v>
      </c>
      <c r="AA105" s="193">
        <f>'資源化量内訳'!Q105</f>
        <v>0</v>
      </c>
      <c r="AB105" s="193">
        <f>'資源化量内訳'!R105</f>
        <v>0</v>
      </c>
      <c r="AC105" s="193">
        <f>'資源化量内訳'!S105</f>
        <v>3</v>
      </c>
      <c r="AD105" s="193">
        <f t="shared" si="13"/>
        <v>2819</v>
      </c>
      <c r="AE105" s="194">
        <f t="shared" si="14"/>
        <v>98.47463639588506</v>
      </c>
      <c r="AF105" s="193">
        <f>'資源化量内訳'!AB105</f>
        <v>0</v>
      </c>
      <c r="AG105" s="193">
        <f>'資源化量内訳'!AJ105</f>
        <v>195</v>
      </c>
      <c r="AH105" s="193">
        <f>'資源化量内訳'!AR105</f>
        <v>79</v>
      </c>
      <c r="AI105" s="193">
        <f>'資源化量内訳'!AZ105</f>
        <v>0</v>
      </c>
      <c r="AJ105" s="193">
        <f>'資源化量内訳'!BH105</f>
        <v>0</v>
      </c>
      <c r="AK105" s="193" t="s">
        <v>640</v>
      </c>
      <c r="AL105" s="193">
        <f t="shared" si="15"/>
        <v>274</v>
      </c>
      <c r="AM105" s="194">
        <f t="shared" si="16"/>
        <v>11.599858105711245</v>
      </c>
      <c r="AN105" s="193">
        <f>'ごみ処理量内訳'!AC105</f>
        <v>43</v>
      </c>
      <c r="AO105" s="193">
        <f>'ごみ処理量内訳'!AD105</f>
        <v>402</v>
      </c>
      <c r="AP105" s="193">
        <f>'ごみ処理量内訳'!AE105</f>
        <v>193</v>
      </c>
      <c r="AQ105" s="193">
        <f t="shared" si="17"/>
        <v>638</v>
      </c>
    </row>
    <row r="106" spans="1:43" ht="13.5">
      <c r="A106" s="182" t="s">
        <v>129</v>
      </c>
      <c r="B106" s="182" t="s">
        <v>604</v>
      </c>
      <c r="C106" s="184" t="s">
        <v>605</v>
      </c>
      <c r="D106" s="193">
        <v>4525</v>
      </c>
      <c r="E106" s="193">
        <v>4525</v>
      </c>
      <c r="F106" s="193">
        <f>'ごみ搬入量内訳'!H106</f>
        <v>785</v>
      </c>
      <c r="G106" s="193">
        <f>'ごみ搬入量内訳'!AG106</f>
        <v>922</v>
      </c>
      <c r="H106" s="193">
        <f>'ごみ搬入量内訳'!AH106</f>
        <v>0</v>
      </c>
      <c r="I106" s="193">
        <f t="shared" si="10"/>
        <v>1707</v>
      </c>
      <c r="J106" s="193">
        <f t="shared" si="9"/>
        <v>1033.5275864678727</v>
      </c>
      <c r="K106" s="193">
        <f>('ごみ搬入量内訳'!E106+'ごみ搬入量内訳'!AH106)/'ごみ処理概要'!D106/365*1000000</f>
        <v>791.3418602891093</v>
      </c>
      <c r="L106" s="193">
        <f>'ごみ搬入量内訳'!F106/'ごみ処理概要'!D106/365*1000000</f>
        <v>242.18572617876333</v>
      </c>
      <c r="M106" s="193">
        <f>'資源化量内訳'!BP106</f>
        <v>0</v>
      </c>
      <c r="N106" s="193">
        <f>'ごみ処理量内訳'!E106</f>
        <v>1027</v>
      </c>
      <c r="O106" s="193">
        <f>'ごみ処理量内訳'!L106</f>
        <v>25</v>
      </c>
      <c r="P106" s="193">
        <f t="shared" si="11"/>
        <v>628</v>
      </c>
      <c r="Q106" s="193">
        <f>'ごみ処理量内訳'!G106</f>
        <v>577</v>
      </c>
      <c r="R106" s="193">
        <f>'ごみ処理量内訳'!H106</f>
        <v>51</v>
      </c>
      <c r="S106" s="193">
        <f>'ごみ処理量内訳'!I106</f>
        <v>0</v>
      </c>
      <c r="T106" s="193">
        <f>'ごみ処理量内訳'!J106</f>
        <v>0</v>
      </c>
      <c r="U106" s="193">
        <f>'ごみ処理量内訳'!K106</f>
        <v>0</v>
      </c>
      <c r="V106" s="193">
        <f t="shared" si="12"/>
        <v>30</v>
      </c>
      <c r="W106" s="193">
        <f>'資源化量内訳'!M106</f>
        <v>15</v>
      </c>
      <c r="X106" s="193">
        <f>'資源化量内訳'!N106</f>
        <v>13</v>
      </c>
      <c r="Y106" s="193">
        <f>'資源化量内訳'!O106</f>
        <v>0</v>
      </c>
      <c r="Z106" s="193">
        <f>'資源化量内訳'!P106</f>
        <v>0</v>
      </c>
      <c r="AA106" s="193">
        <f>'資源化量内訳'!Q106</f>
        <v>0</v>
      </c>
      <c r="AB106" s="193">
        <f>'資源化量内訳'!R106</f>
        <v>0</v>
      </c>
      <c r="AC106" s="193">
        <f>'資源化量内訳'!S106</f>
        <v>2</v>
      </c>
      <c r="AD106" s="193">
        <f t="shared" si="13"/>
        <v>1710</v>
      </c>
      <c r="AE106" s="194">
        <f t="shared" si="14"/>
        <v>98.53801169590643</v>
      </c>
      <c r="AF106" s="193">
        <f>'資源化量内訳'!AB106</f>
        <v>0</v>
      </c>
      <c r="AG106" s="193">
        <f>'資源化量内訳'!AJ106</f>
        <v>98</v>
      </c>
      <c r="AH106" s="193">
        <f>'資源化量内訳'!AR106</f>
        <v>45</v>
      </c>
      <c r="AI106" s="193">
        <f>'資源化量内訳'!AZ106</f>
        <v>0</v>
      </c>
      <c r="AJ106" s="193">
        <f>'資源化量内訳'!BH106</f>
        <v>0</v>
      </c>
      <c r="AK106" s="193" t="s">
        <v>640</v>
      </c>
      <c r="AL106" s="193">
        <f t="shared" si="15"/>
        <v>143</v>
      </c>
      <c r="AM106" s="194">
        <f t="shared" si="16"/>
        <v>10.116959064327485</v>
      </c>
      <c r="AN106" s="193">
        <f>'ごみ処理量内訳'!AC106</f>
        <v>25</v>
      </c>
      <c r="AO106" s="193">
        <f>'ごみ処理量内訳'!AD106</f>
        <v>252</v>
      </c>
      <c r="AP106" s="193">
        <f>'ごみ処理量内訳'!AE106</f>
        <v>98</v>
      </c>
      <c r="AQ106" s="193">
        <f t="shared" si="17"/>
        <v>375</v>
      </c>
    </row>
    <row r="107" spans="1:43" ht="13.5">
      <c r="A107" s="182" t="s">
        <v>129</v>
      </c>
      <c r="B107" s="182" t="s">
        <v>606</v>
      </c>
      <c r="C107" s="184" t="s">
        <v>607</v>
      </c>
      <c r="D107" s="193">
        <v>3883</v>
      </c>
      <c r="E107" s="193">
        <v>3883</v>
      </c>
      <c r="F107" s="193">
        <f>'ごみ搬入量内訳'!H107</f>
        <v>579</v>
      </c>
      <c r="G107" s="193">
        <f>'ごみ搬入量内訳'!AG107</f>
        <v>813</v>
      </c>
      <c r="H107" s="193">
        <f>'ごみ搬入量内訳'!AH107</f>
        <v>0</v>
      </c>
      <c r="I107" s="193">
        <f t="shared" si="10"/>
        <v>1392</v>
      </c>
      <c r="J107" s="193">
        <f t="shared" si="9"/>
        <v>982.1526217195433</v>
      </c>
      <c r="K107" s="193">
        <f>('ごみ搬入量内訳'!E107+'ごみ搬入量内訳'!AH107)/'ごみ処理概要'!D107/365*1000000</f>
        <v>716.152953337167</v>
      </c>
      <c r="L107" s="193">
        <f>'ごみ搬入量内訳'!F107/'ごみ処理概要'!D107/365*1000000</f>
        <v>265.9996683823763</v>
      </c>
      <c r="M107" s="193">
        <f>'資源化量内訳'!BP107</f>
        <v>0</v>
      </c>
      <c r="N107" s="193">
        <f>'ごみ処理量内訳'!E107</f>
        <v>719</v>
      </c>
      <c r="O107" s="193">
        <f>'ごみ処理量内訳'!L107</f>
        <v>25</v>
      </c>
      <c r="P107" s="193">
        <f t="shared" si="11"/>
        <v>628</v>
      </c>
      <c r="Q107" s="193">
        <f>'ごみ処理量内訳'!G107</f>
        <v>581</v>
      </c>
      <c r="R107" s="193">
        <f>'ごみ処理量内訳'!H107</f>
        <v>47</v>
      </c>
      <c r="S107" s="193">
        <f>'ごみ処理量内訳'!I107</f>
        <v>0</v>
      </c>
      <c r="T107" s="193">
        <f>'ごみ処理量内訳'!J107</f>
        <v>0</v>
      </c>
      <c r="U107" s="193">
        <f>'ごみ処理量内訳'!K107</f>
        <v>0</v>
      </c>
      <c r="V107" s="193">
        <f t="shared" si="12"/>
        <v>26</v>
      </c>
      <c r="W107" s="193">
        <f>'資源化量内訳'!M107</f>
        <v>12</v>
      </c>
      <c r="X107" s="193">
        <f>'資源化量内訳'!N107</f>
        <v>13</v>
      </c>
      <c r="Y107" s="193">
        <f>'資源化量内訳'!O107</f>
        <v>0</v>
      </c>
      <c r="Z107" s="193">
        <f>'資源化量内訳'!P107</f>
        <v>0</v>
      </c>
      <c r="AA107" s="193">
        <f>'資源化量内訳'!Q107</f>
        <v>0</v>
      </c>
      <c r="AB107" s="193">
        <f>'資源化量内訳'!R107</f>
        <v>0</v>
      </c>
      <c r="AC107" s="193">
        <f>'資源化量内訳'!S107</f>
        <v>1</v>
      </c>
      <c r="AD107" s="193">
        <f t="shared" si="13"/>
        <v>1398</v>
      </c>
      <c r="AE107" s="194">
        <f t="shared" si="14"/>
        <v>98.21173104434907</v>
      </c>
      <c r="AF107" s="193">
        <f>'資源化量内訳'!AB107</f>
        <v>0</v>
      </c>
      <c r="AG107" s="193">
        <f>'資源化量内訳'!AJ107</f>
        <v>99</v>
      </c>
      <c r="AH107" s="193">
        <f>'資源化量内訳'!AR107</f>
        <v>43</v>
      </c>
      <c r="AI107" s="193">
        <f>'資源化量内訳'!AZ107</f>
        <v>0</v>
      </c>
      <c r="AJ107" s="193">
        <f>'資源化量内訳'!BH107</f>
        <v>0</v>
      </c>
      <c r="AK107" s="193" t="s">
        <v>640</v>
      </c>
      <c r="AL107" s="193">
        <f t="shared" si="15"/>
        <v>142</v>
      </c>
      <c r="AM107" s="194">
        <f t="shared" si="16"/>
        <v>12.017167381974248</v>
      </c>
      <c r="AN107" s="193">
        <f>'ごみ処理量内訳'!AC107</f>
        <v>25</v>
      </c>
      <c r="AO107" s="193">
        <f>'ごみ処理量内訳'!AD107</f>
        <v>198</v>
      </c>
      <c r="AP107" s="193">
        <f>'ごみ処理量内訳'!AE107</f>
        <v>97</v>
      </c>
      <c r="AQ107" s="193">
        <f t="shared" si="17"/>
        <v>320</v>
      </c>
    </row>
    <row r="108" spans="1:43" ht="13.5">
      <c r="A108" s="182" t="s">
        <v>129</v>
      </c>
      <c r="B108" s="182" t="s">
        <v>608</v>
      </c>
      <c r="C108" s="184" t="s">
        <v>609</v>
      </c>
      <c r="D108" s="193">
        <v>4943</v>
      </c>
      <c r="E108" s="193">
        <v>4943</v>
      </c>
      <c r="F108" s="193">
        <f>'ごみ搬入量内訳'!H108</f>
        <v>2532</v>
      </c>
      <c r="G108" s="193">
        <f>'ごみ搬入量内訳'!AG108</f>
        <v>287</v>
      </c>
      <c r="H108" s="193">
        <f>'ごみ搬入量内訳'!AH108</f>
        <v>0</v>
      </c>
      <c r="I108" s="193">
        <f t="shared" si="10"/>
        <v>2819</v>
      </c>
      <c r="J108" s="193">
        <f t="shared" si="9"/>
        <v>1562.4696886977295</v>
      </c>
      <c r="K108" s="193">
        <f>('ごみ搬入量内訳'!E108+'ごみ搬入量内訳'!AH108)/'ごみ処理概要'!D108/365*1000000</f>
        <v>1467.1363128708372</v>
      </c>
      <c r="L108" s="193">
        <f>'ごみ搬入量内訳'!F108/'ごみ処理概要'!D108/365*1000000</f>
        <v>95.33337582689232</v>
      </c>
      <c r="M108" s="193">
        <f>'資源化量内訳'!BP108</f>
        <v>0</v>
      </c>
      <c r="N108" s="193">
        <f>'ごみ処理量内訳'!E108</f>
        <v>2289</v>
      </c>
      <c r="O108" s="193">
        <f>'ごみ処理量内訳'!L108</f>
        <v>19</v>
      </c>
      <c r="P108" s="193">
        <f t="shared" si="11"/>
        <v>477</v>
      </c>
      <c r="Q108" s="193">
        <f>'ごみ処理量内訳'!G108</f>
        <v>431</v>
      </c>
      <c r="R108" s="193">
        <f>'ごみ処理量内訳'!H108</f>
        <v>46</v>
      </c>
      <c r="S108" s="193">
        <f>'ごみ処理量内訳'!I108</f>
        <v>0</v>
      </c>
      <c r="T108" s="193">
        <f>'ごみ処理量内訳'!J108</f>
        <v>0</v>
      </c>
      <c r="U108" s="193">
        <f>'ごみ処理量内訳'!K108</f>
        <v>0</v>
      </c>
      <c r="V108" s="193">
        <f t="shared" si="12"/>
        <v>12</v>
      </c>
      <c r="W108" s="193">
        <f>'資源化量内訳'!M108</f>
        <v>0</v>
      </c>
      <c r="X108" s="193">
        <f>'資源化量内訳'!N108</f>
        <v>10</v>
      </c>
      <c r="Y108" s="193">
        <f>'資源化量内訳'!O108</f>
        <v>0</v>
      </c>
      <c r="Z108" s="193">
        <f>'資源化量内訳'!P108</f>
        <v>0</v>
      </c>
      <c r="AA108" s="193">
        <f>'資源化量内訳'!Q108</f>
        <v>0</v>
      </c>
      <c r="AB108" s="193">
        <f>'資源化量内訳'!R108</f>
        <v>0</v>
      </c>
      <c r="AC108" s="193">
        <f>'資源化量内訳'!S108</f>
        <v>2</v>
      </c>
      <c r="AD108" s="193">
        <f t="shared" si="13"/>
        <v>2797</v>
      </c>
      <c r="AE108" s="194">
        <f t="shared" si="14"/>
        <v>99.32070075080443</v>
      </c>
      <c r="AF108" s="193">
        <f>'資源化量内訳'!AB108</f>
        <v>0</v>
      </c>
      <c r="AG108" s="193">
        <f>'資源化量内訳'!AJ108</f>
        <v>73</v>
      </c>
      <c r="AH108" s="193">
        <f>'資源化量内訳'!AR108</f>
        <v>40</v>
      </c>
      <c r="AI108" s="193">
        <f>'資源化量内訳'!AZ108</f>
        <v>0</v>
      </c>
      <c r="AJ108" s="193">
        <f>'資源化量内訳'!BH108</f>
        <v>0</v>
      </c>
      <c r="AK108" s="193" t="s">
        <v>640</v>
      </c>
      <c r="AL108" s="193">
        <f t="shared" si="15"/>
        <v>113</v>
      </c>
      <c r="AM108" s="194">
        <f t="shared" si="16"/>
        <v>4.46907400786557</v>
      </c>
      <c r="AN108" s="193">
        <f>'ごみ処理量内訳'!AC108</f>
        <v>19</v>
      </c>
      <c r="AO108" s="193">
        <f>'ごみ処理量内訳'!AD108</f>
        <v>460</v>
      </c>
      <c r="AP108" s="193">
        <f>'ごみ処理量内訳'!AE108</f>
        <v>74</v>
      </c>
      <c r="AQ108" s="193">
        <f t="shared" si="17"/>
        <v>553</v>
      </c>
    </row>
    <row r="109" spans="1:43" ht="13.5">
      <c r="A109" s="182" t="s">
        <v>129</v>
      </c>
      <c r="B109" s="182" t="s">
        <v>610</v>
      </c>
      <c r="C109" s="184" t="s">
        <v>611</v>
      </c>
      <c r="D109" s="193">
        <v>7632</v>
      </c>
      <c r="E109" s="193">
        <v>7632</v>
      </c>
      <c r="F109" s="193">
        <f>'ごみ搬入量内訳'!H109</f>
        <v>2561</v>
      </c>
      <c r="G109" s="193">
        <f>'ごみ搬入量内訳'!AG109</f>
        <v>90</v>
      </c>
      <c r="H109" s="193">
        <f>'ごみ搬入量内訳'!AH109</f>
        <v>0</v>
      </c>
      <c r="I109" s="193">
        <f t="shared" si="10"/>
        <v>2651</v>
      </c>
      <c r="J109" s="193">
        <f t="shared" si="9"/>
        <v>951.6527382901122</v>
      </c>
      <c r="K109" s="193">
        <f>('ごみ搬入量内訳'!E109+'ごみ搬入量内訳'!AH109)/'ごみ処理概要'!D109/365*1000000</f>
        <v>582.9815341317021</v>
      </c>
      <c r="L109" s="193">
        <f>'ごみ搬入量内訳'!F109/'ごみ処理概要'!D109/365*1000000</f>
        <v>368.6712041584101</v>
      </c>
      <c r="M109" s="193">
        <f>'資源化量内訳'!BP109</f>
        <v>0</v>
      </c>
      <c r="N109" s="193">
        <f>'ごみ処理量内訳'!E109</f>
        <v>2074</v>
      </c>
      <c r="O109" s="193">
        <f>'ごみ処理量内訳'!L109</f>
        <v>0</v>
      </c>
      <c r="P109" s="193">
        <f t="shared" si="11"/>
        <v>408</v>
      </c>
      <c r="Q109" s="193">
        <f>'ごみ処理量内訳'!G109</f>
        <v>306</v>
      </c>
      <c r="R109" s="193">
        <f>'ごみ処理量内訳'!H109</f>
        <v>102</v>
      </c>
      <c r="S109" s="193">
        <f>'ごみ処理量内訳'!I109</f>
        <v>0</v>
      </c>
      <c r="T109" s="193">
        <f>'ごみ処理量内訳'!J109</f>
        <v>0</v>
      </c>
      <c r="U109" s="193">
        <f>'ごみ処理量内訳'!K109</f>
        <v>0</v>
      </c>
      <c r="V109" s="193">
        <f t="shared" si="12"/>
        <v>169</v>
      </c>
      <c r="W109" s="193">
        <f>'資源化量内訳'!M109</f>
        <v>128</v>
      </c>
      <c r="X109" s="193">
        <f>'資源化量内訳'!N109</f>
        <v>34</v>
      </c>
      <c r="Y109" s="193">
        <f>'資源化量内訳'!O109</f>
        <v>7</v>
      </c>
      <c r="Z109" s="193">
        <f>'資源化量内訳'!P109</f>
        <v>0</v>
      </c>
      <c r="AA109" s="193">
        <f>'資源化量内訳'!Q109</f>
        <v>0</v>
      </c>
      <c r="AB109" s="193">
        <f>'資源化量内訳'!R109</f>
        <v>0</v>
      </c>
      <c r="AC109" s="193">
        <f>'資源化量内訳'!S109</f>
        <v>0</v>
      </c>
      <c r="AD109" s="193">
        <f t="shared" si="13"/>
        <v>2651</v>
      </c>
      <c r="AE109" s="194">
        <f t="shared" si="14"/>
        <v>100</v>
      </c>
      <c r="AF109" s="193">
        <f>'資源化量内訳'!AB109</f>
        <v>0</v>
      </c>
      <c r="AG109" s="193">
        <f>'資源化量内訳'!AJ109</f>
        <v>84</v>
      </c>
      <c r="AH109" s="193">
        <f>'資源化量内訳'!AR109</f>
        <v>102</v>
      </c>
      <c r="AI109" s="193">
        <f>'資源化量内訳'!AZ109</f>
        <v>0</v>
      </c>
      <c r="AJ109" s="193">
        <f>'資源化量内訳'!BH109</f>
        <v>0</v>
      </c>
      <c r="AK109" s="193" t="s">
        <v>640</v>
      </c>
      <c r="AL109" s="193">
        <f t="shared" si="15"/>
        <v>186</v>
      </c>
      <c r="AM109" s="194">
        <f t="shared" si="16"/>
        <v>13.391173142210485</v>
      </c>
      <c r="AN109" s="193">
        <f>'ごみ処理量内訳'!AC109</f>
        <v>0</v>
      </c>
      <c r="AO109" s="193">
        <f>'ごみ処理量内訳'!AD109</f>
        <v>265</v>
      </c>
      <c r="AP109" s="193">
        <f>'ごみ処理量内訳'!AE109</f>
        <v>141</v>
      </c>
      <c r="AQ109" s="193">
        <f t="shared" si="17"/>
        <v>406</v>
      </c>
    </row>
    <row r="110" spans="1:43" ht="13.5">
      <c r="A110" s="182" t="s">
        <v>129</v>
      </c>
      <c r="B110" s="182" t="s">
        <v>612</v>
      </c>
      <c r="C110" s="184" t="s">
        <v>613</v>
      </c>
      <c r="D110" s="193">
        <v>11790</v>
      </c>
      <c r="E110" s="193">
        <v>11790</v>
      </c>
      <c r="F110" s="193">
        <f>'ごみ搬入量内訳'!H110</f>
        <v>3034</v>
      </c>
      <c r="G110" s="193">
        <f>'ごみ搬入量内訳'!AG110</f>
        <v>686</v>
      </c>
      <c r="H110" s="193">
        <f>'ごみ搬入量内訳'!AH110</f>
        <v>0</v>
      </c>
      <c r="I110" s="193">
        <f t="shared" si="10"/>
        <v>3720</v>
      </c>
      <c r="J110" s="193">
        <f t="shared" si="9"/>
        <v>864.4428178047335</v>
      </c>
      <c r="K110" s="193">
        <f>('ごみ搬入量内訳'!E110+'ごみ搬入量内訳'!AH110)/'ごみ処理概要'!D110/365*1000000</f>
        <v>563.9792254871205</v>
      </c>
      <c r="L110" s="193">
        <f>'ごみ搬入量内訳'!F110/'ごみ処理概要'!D110/365*1000000</f>
        <v>300.463592317613</v>
      </c>
      <c r="M110" s="193">
        <f>'資源化量内訳'!BP110</f>
        <v>285</v>
      </c>
      <c r="N110" s="193">
        <f>'ごみ処理量内訳'!E110</f>
        <v>2813</v>
      </c>
      <c r="O110" s="193">
        <f>'ごみ処理量内訳'!L110</f>
        <v>15</v>
      </c>
      <c r="P110" s="193">
        <f t="shared" si="11"/>
        <v>701</v>
      </c>
      <c r="Q110" s="193">
        <f>'ごみ処理量内訳'!G110</f>
        <v>442</v>
      </c>
      <c r="R110" s="193">
        <f>'ごみ処理量内訳'!H110</f>
        <v>259</v>
      </c>
      <c r="S110" s="193">
        <f>'ごみ処理量内訳'!I110</f>
        <v>0</v>
      </c>
      <c r="T110" s="193">
        <f>'ごみ処理量内訳'!J110</f>
        <v>0</v>
      </c>
      <c r="U110" s="193">
        <f>'ごみ処理量内訳'!K110</f>
        <v>0</v>
      </c>
      <c r="V110" s="193">
        <f t="shared" si="12"/>
        <v>191</v>
      </c>
      <c r="W110" s="193">
        <f>'資源化量内訳'!M110</f>
        <v>176</v>
      </c>
      <c r="X110" s="193">
        <f>'資源化量内訳'!N110</f>
        <v>0</v>
      </c>
      <c r="Y110" s="193">
        <f>'資源化量内訳'!O110</f>
        <v>10</v>
      </c>
      <c r="Z110" s="193">
        <f>'資源化量内訳'!P110</f>
        <v>0</v>
      </c>
      <c r="AA110" s="193">
        <f>'資源化量内訳'!Q110</f>
        <v>0</v>
      </c>
      <c r="AB110" s="193">
        <f>'資源化量内訳'!R110</f>
        <v>5</v>
      </c>
      <c r="AC110" s="193">
        <f>'資源化量内訳'!S110</f>
        <v>0</v>
      </c>
      <c r="AD110" s="193">
        <f t="shared" si="13"/>
        <v>3720</v>
      </c>
      <c r="AE110" s="194">
        <f t="shared" si="14"/>
        <v>99.59677419354838</v>
      </c>
      <c r="AF110" s="193">
        <f>'資源化量内訳'!AB110</f>
        <v>0</v>
      </c>
      <c r="AG110" s="193">
        <f>'資源化量内訳'!AJ110</f>
        <v>142</v>
      </c>
      <c r="AH110" s="193">
        <f>'資源化量内訳'!AR110</f>
        <v>259</v>
      </c>
      <c r="AI110" s="193">
        <f>'資源化量内訳'!AZ110</f>
        <v>0</v>
      </c>
      <c r="AJ110" s="193">
        <f>'資源化量内訳'!BH110</f>
        <v>0</v>
      </c>
      <c r="AK110" s="193" t="s">
        <v>640</v>
      </c>
      <c r="AL110" s="193">
        <f t="shared" si="15"/>
        <v>401</v>
      </c>
      <c r="AM110" s="194">
        <f t="shared" si="16"/>
        <v>21.897627965043696</v>
      </c>
      <c r="AN110" s="193">
        <f>'ごみ処理量内訳'!AC110</f>
        <v>15</v>
      </c>
      <c r="AO110" s="193">
        <f>'ごみ処理量内訳'!AD110</f>
        <v>359</v>
      </c>
      <c r="AP110" s="193">
        <f>'ごみ処理量内訳'!AE110</f>
        <v>183</v>
      </c>
      <c r="AQ110" s="193">
        <f t="shared" si="17"/>
        <v>557</v>
      </c>
    </row>
    <row r="111" spans="1:43" ht="13.5">
      <c r="A111" s="182" t="s">
        <v>129</v>
      </c>
      <c r="B111" s="182" t="s">
        <v>614</v>
      </c>
      <c r="C111" s="184" t="s">
        <v>615</v>
      </c>
      <c r="D111" s="193">
        <v>12699</v>
      </c>
      <c r="E111" s="193">
        <v>12699</v>
      </c>
      <c r="F111" s="193">
        <f>'ごみ搬入量内訳'!H111</f>
        <v>2364</v>
      </c>
      <c r="G111" s="193">
        <f>'ごみ搬入量内訳'!AG111</f>
        <v>1605</v>
      </c>
      <c r="H111" s="193">
        <f>'ごみ搬入量内訳'!AH111</f>
        <v>706</v>
      </c>
      <c r="I111" s="193">
        <f t="shared" si="10"/>
        <v>4675</v>
      </c>
      <c r="J111" s="193">
        <f t="shared" si="9"/>
        <v>1008.6006124956448</v>
      </c>
      <c r="K111" s="193">
        <f>('ごみ搬入量内訳'!E111+'ごみ搬入量内訳'!AH111)/'ごみ処理概要'!D111/365*1000000</f>
        <v>683.4752385852839</v>
      </c>
      <c r="L111" s="193">
        <f>'ごみ搬入量内訳'!F111/'ごみ処理概要'!D111/365*1000000</f>
        <v>325.12537391036074</v>
      </c>
      <c r="M111" s="193">
        <f>'資源化量内訳'!BP111</f>
        <v>145</v>
      </c>
      <c r="N111" s="193">
        <f>'ごみ処理量内訳'!E111</f>
        <v>1376</v>
      </c>
      <c r="O111" s="193">
        <f>'ごみ処理量内訳'!L111</f>
        <v>283</v>
      </c>
      <c r="P111" s="193">
        <f t="shared" si="11"/>
        <v>1572</v>
      </c>
      <c r="Q111" s="193">
        <f>'ごみ処理量内訳'!G111</f>
        <v>62</v>
      </c>
      <c r="R111" s="193">
        <f>'ごみ処理量内訳'!H111</f>
        <v>663</v>
      </c>
      <c r="S111" s="193">
        <f>'ごみ処理量内訳'!I111</f>
        <v>847</v>
      </c>
      <c r="T111" s="193">
        <f>'ごみ処理量内訳'!J111</f>
        <v>0</v>
      </c>
      <c r="U111" s="193">
        <f>'ごみ処理量内訳'!K111</f>
        <v>0</v>
      </c>
      <c r="V111" s="193">
        <f t="shared" si="12"/>
        <v>738</v>
      </c>
      <c r="W111" s="193">
        <f>'資源化量内訳'!M111</f>
        <v>732</v>
      </c>
      <c r="X111" s="193">
        <f>'資源化量内訳'!N111</f>
        <v>0</v>
      </c>
      <c r="Y111" s="193">
        <f>'資源化量内訳'!O111</f>
        <v>0</v>
      </c>
      <c r="Z111" s="193">
        <f>'資源化量内訳'!P111</f>
        <v>0</v>
      </c>
      <c r="AA111" s="193">
        <f>'資源化量内訳'!Q111</f>
        <v>0</v>
      </c>
      <c r="AB111" s="193">
        <f>'資源化量内訳'!R111</f>
        <v>0</v>
      </c>
      <c r="AC111" s="193">
        <f>'資源化量内訳'!S111</f>
        <v>6</v>
      </c>
      <c r="AD111" s="193">
        <f t="shared" si="13"/>
        <v>3969</v>
      </c>
      <c r="AE111" s="194">
        <f t="shared" si="14"/>
        <v>92.86974048878811</v>
      </c>
      <c r="AF111" s="193">
        <f>'資源化量内訳'!AB111</f>
        <v>0</v>
      </c>
      <c r="AG111" s="193">
        <f>'資源化量内訳'!AJ111</f>
        <v>21</v>
      </c>
      <c r="AH111" s="193">
        <f>'資源化量内訳'!AR111</f>
        <v>615</v>
      </c>
      <c r="AI111" s="193">
        <f>'資源化量内訳'!AZ111</f>
        <v>136</v>
      </c>
      <c r="AJ111" s="193">
        <f>'資源化量内訳'!BH111</f>
        <v>0</v>
      </c>
      <c r="AK111" s="193" t="s">
        <v>640</v>
      </c>
      <c r="AL111" s="193">
        <f t="shared" si="15"/>
        <v>772</v>
      </c>
      <c r="AM111" s="194">
        <f t="shared" si="16"/>
        <v>40.22848808945065</v>
      </c>
      <c r="AN111" s="193">
        <f>'ごみ処理量内訳'!AC111</f>
        <v>283</v>
      </c>
      <c r="AO111" s="193">
        <f>'ごみ処理量内訳'!AD111</f>
        <v>341</v>
      </c>
      <c r="AP111" s="193">
        <f>'ごみ処理量内訳'!AE111</f>
        <v>52</v>
      </c>
      <c r="AQ111" s="193">
        <f t="shared" si="17"/>
        <v>676</v>
      </c>
    </row>
    <row r="112" spans="1:43" ht="13.5">
      <c r="A112" s="182" t="s">
        <v>129</v>
      </c>
      <c r="B112" s="182" t="s">
        <v>616</v>
      </c>
      <c r="C112" s="184" t="s">
        <v>617</v>
      </c>
      <c r="D112" s="193">
        <v>5816</v>
      </c>
      <c r="E112" s="193">
        <v>5816</v>
      </c>
      <c r="F112" s="193">
        <f>'ごみ搬入量内訳'!H112</f>
        <v>1424</v>
      </c>
      <c r="G112" s="193">
        <f>'ごみ搬入量内訳'!AG112</f>
        <v>67</v>
      </c>
      <c r="H112" s="193">
        <f>'ごみ搬入量内訳'!AH112</f>
        <v>0</v>
      </c>
      <c r="I112" s="193">
        <f t="shared" si="10"/>
        <v>1491</v>
      </c>
      <c r="J112" s="193">
        <f t="shared" si="9"/>
        <v>702.3609881102673</v>
      </c>
      <c r="K112" s="193">
        <f>('ごみ搬入量内訳'!E112+'ごみ搬入量内訳'!AH112)/'ごみ処理概要'!D112/365*1000000</f>
        <v>651.0146784496241</v>
      </c>
      <c r="L112" s="193">
        <f>'ごみ搬入量内訳'!F112/'ごみ処理概要'!D112/365*1000000</f>
        <v>51.346309660643286</v>
      </c>
      <c r="M112" s="193">
        <f>'資源化量内訳'!BP112</f>
        <v>0</v>
      </c>
      <c r="N112" s="193">
        <f>'ごみ処理量内訳'!E112</f>
        <v>74</v>
      </c>
      <c r="O112" s="193">
        <f>'ごみ処理量内訳'!L112</f>
        <v>578</v>
      </c>
      <c r="P112" s="193">
        <f t="shared" si="11"/>
        <v>776</v>
      </c>
      <c r="Q112" s="193">
        <f>'ごみ処理量内訳'!G112</f>
        <v>0</v>
      </c>
      <c r="R112" s="193">
        <f>'ごみ処理量内訳'!H112</f>
        <v>358</v>
      </c>
      <c r="S112" s="193">
        <f>'ごみ処理量内訳'!I112</f>
        <v>418</v>
      </c>
      <c r="T112" s="193">
        <f>'ごみ処理量内訳'!J112</f>
        <v>0</v>
      </c>
      <c r="U112" s="193">
        <f>'ごみ処理量内訳'!K112</f>
        <v>0</v>
      </c>
      <c r="V112" s="193">
        <f t="shared" si="12"/>
        <v>0</v>
      </c>
      <c r="W112" s="193">
        <f>'資源化量内訳'!M112</f>
        <v>0</v>
      </c>
      <c r="X112" s="193">
        <f>'資源化量内訳'!N112</f>
        <v>0</v>
      </c>
      <c r="Y112" s="193">
        <f>'資源化量内訳'!O112</f>
        <v>0</v>
      </c>
      <c r="Z112" s="193">
        <f>'資源化量内訳'!P112</f>
        <v>0</v>
      </c>
      <c r="AA112" s="193">
        <f>'資源化量内訳'!Q112</f>
        <v>0</v>
      </c>
      <c r="AB112" s="193">
        <f>'資源化量内訳'!R112</f>
        <v>0</v>
      </c>
      <c r="AC112" s="193">
        <f>'資源化量内訳'!S112</f>
        <v>0</v>
      </c>
      <c r="AD112" s="193">
        <f t="shared" si="13"/>
        <v>1428</v>
      </c>
      <c r="AE112" s="194">
        <f t="shared" si="14"/>
        <v>59.523809523809526</v>
      </c>
      <c r="AF112" s="193">
        <f>'資源化量内訳'!AB112</f>
        <v>0</v>
      </c>
      <c r="AG112" s="193">
        <f>'資源化量内訳'!AJ112</f>
        <v>0</v>
      </c>
      <c r="AH112" s="193">
        <f>'資源化量内訳'!AR112</f>
        <v>358</v>
      </c>
      <c r="AI112" s="193">
        <f>'資源化量内訳'!AZ112</f>
        <v>67</v>
      </c>
      <c r="AJ112" s="193">
        <f>'資源化量内訳'!BH112</f>
        <v>0</v>
      </c>
      <c r="AK112" s="193" t="s">
        <v>640</v>
      </c>
      <c r="AL112" s="193">
        <f t="shared" si="15"/>
        <v>425</v>
      </c>
      <c r="AM112" s="194">
        <f t="shared" si="16"/>
        <v>29.761904761904763</v>
      </c>
      <c r="AN112" s="193">
        <f>'ごみ処理量内訳'!AC112</f>
        <v>578</v>
      </c>
      <c r="AO112" s="193">
        <f>'ごみ処理量内訳'!AD112</f>
        <v>2</v>
      </c>
      <c r="AP112" s="193">
        <f>'ごみ処理量内訳'!AE112</f>
        <v>0</v>
      </c>
      <c r="AQ112" s="193">
        <f t="shared" si="17"/>
        <v>580</v>
      </c>
    </row>
    <row r="113" spans="1:43" ht="13.5">
      <c r="A113" s="182" t="s">
        <v>129</v>
      </c>
      <c r="B113" s="182" t="s">
        <v>618</v>
      </c>
      <c r="C113" s="184" t="s">
        <v>619</v>
      </c>
      <c r="D113" s="193">
        <v>3043</v>
      </c>
      <c r="E113" s="193">
        <v>3043</v>
      </c>
      <c r="F113" s="193">
        <f>'ごみ搬入量内訳'!H113</f>
        <v>1052</v>
      </c>
      <c r="G113" s="193">
        <f>'ごみ搬入量内訳'!AG113</f>
        <v>182</v>
      </c>
      <c r="H113" s="193">
        <f>'ごみ搬入量内訳'!AH113</f>
        <v>0</v>
      </c>
      <c r="I113" s="193">
        <f t="shared" si="10"/>
        <v>1234</v>
      </c>
      <c r="J113" s="193">
        <f t="shared" si="9"/>
        <v>1111.0160755202824</v>
      </c>
      <c r="K113" s="193">
        <f>('ごみ搬入量内訳'!E113+'ごみ搬入量内訳'!AH113)/'ごみ処理概要'!D113/365*1000000</f>
        <v>850.8186315775258</v>
      </c>
      <c r="L113" s="193">
        <f>'ごみ搬入量内訳'!F113/'ごみ処理概要'!D113/365*1000000</f>
        <v>260.1974439427566</v>
      </c>
      <c r="M113" s="193">
        <f>'資源化量内訳'!BP113</f>
        <v>0</v>
      </c>
      <c r="N113" s="193">
        <f>'ごみ処理量内訳'!E113</f>
        <v>167</v>
      </c>
      <c r="O113" s="193">
        <f>'ごみ処理量内訳'!L113</f>
        <v>526</v>
      </c>
      <c r="P113" s="193">
        <f t="shared" si="11"/>
        <v>370</v>
      </c>
      <c r="Q113" s="193">
        <f>'ごみ処理量内訳'!G113</f>
        <v>0</v>
      </c>
      <c r="R113" s="193">
        <f>'ごみ処理量内訳'!H113</f>
        <v>119</v>
      </c>
      <c r="S113" s="193">
        <f>'ごみ処理量内訳'!I113</f>
        <v>251</v>
      </c>
      <c r="T113" s="193">
        <f>'ごみ処理量内訳'!J113</f>
        <v>0</v>
      </c>
      <c r="U113" s="193">
        <f>'ごみ処理量内訳'!K113</f>
        <v>0</v>
      </c>
      <c r="V113" s="193">
        <f t="shared" si="12"/>
        <v>171</v>
      </c>
      <c r="W113" s="193">
        <f>'資源化量内訳'!M113</f>
        <v>141</v>
      </c>
      <c r="X113" s="193">
        <f>'資源化量内訳'!N113</f>
        <v>29</v>
      </c>
      <c r="Y113" s="193">
        <f>'資源化量内訳'!O113</f>
        <v>0</v>
      </c>
      <c r="Z113" s="193">
        <f>'資源化量内訳'!P113</f>
        <v>0</v>
      </c>
      <c r="AA113" s="193">
        <f>'資源化量内訳'!Q113</f>
        <v>0</v>
      </c>
      <c r="AB113" s="193">
        <f>'資源化量内訳'!R113</f>
        <v>0</v>
      </c>
      <c r="AC113" s="193">
        <f>'資源化量内訳'!S113</f>
        <v>1</v>
      </c>
      <c r="AD113" s="193">
        <f t="shared" si="13"/>
        <v>1234</v>
      </c>
      <c r="AE113" s="194">
        <f t="shared" si="14"/>
        <v>57.37439222042139</v>
      </c>
      <c r="AF113" s="193">
        <f>'資源化量内訳'!AB113</f>
        <v>36</v>
      </c>
      <c r="AG113" s="193">
        <f>'資源化量内訳'!AJ113</f>
        <v>0</v>
      </c>
      <c r="AH113" s="193">
        <f>'資源化量内訳'!AR113</f>
        <v>119</v>
      </c>
      <c r="AI113" s="193">
        <f>'資源化量内訳'!AZ113</f>
        <v>34</v>
      </c>
      <c r="AJ113" s="193">
        <f>'資源化量内訳'!BH113</f>
        <v>0</v>
      </c>
      <c r="AK113" s="193" t="s">
        <v>640</v>
      </c>
      <c r="AL113" s="193">
        <f t="shared" si="15"/>
        <v>189</v>
      </c>
      <c r="AM113" s="194">
        <f t="shared" si="16"/>
        <v>29.17341977309562</v>
      </c>
      <c r="AN113" s="193">
        <f>'ごみ処理量内訳'!AC113</f>
        <v>526</v>
      </c>
      <c r="AO113" s="193">
        <f>'ごみ処理量内訳'!AD113</f>
        <v>26</v>
      </c>
      <c r="AP113" s="193">
        <f>'ごみ処理量内訳'!AE113</f>
        <v>0</v>
      </c>
      <c r="AQ113" s="193">
        <f t="shared" si="17"/>
        <v>552</v>
      </c>
    </row>
    <row r="114" spans="1:43" ht="13.5">
      <c r="A114" s="182" t="s">
        <v>129</v>
      </c>
      <c r="B114" s="182" t="s">
        <v>620</v>
      </c>
      <c r="C114" s="184" t="s">
        <v>621</v>
      </c>
      <c r="D114" s="193">
        <v>1529</v>
      </c>
      <c r="E114" s="193">
        <v>1529</v>
      </c>
      <c r="F114" s="193">
        <f>'ごみ搬入量内訳'!H114</f>
        <v>721</v>
      </c>
      <c r="G114" s="193">
        <f>'ごみ搬入量内訳'!AG114</f>
        <v>536</v>
      </c>
      <c r="H114" s="193">
        <f>'ごみ搬入量内訳'!AH114</f>
        <v>0</v>
      </c>
      <c r="I114" s="193">
        <f t="shared" si="10"/>
        <v>1257</v>
      </c>
      <c r="J114" s="193">
        <f t="shared" si="9"/>
        <v>2252.3450728831626</v>
      </c>
      <c r="K114" s="193">
        <f>('ごみ搬入量内訳'!E114+'ごみ搬入量内訳'!AH114)/'ごみ処理概要'!D114/365*1000000</f>
        <v>1291.9178978112652</v>
      </c>
      <c r="L114" s="193">
        <f>'ごみ搬入量内訳'!F114/'ごみ処理概要'!D114/365*1000000</f>
        <v>960.4271750718976</v>
      </c>
      <c r="M114" s="193">
        <f>'資源化量内訳'!BP114</f>
        <v>0</v>
      </c>
      <c r="N114" s="193">
        <f>'ごみ処理量内訳'!E114</f>
        <v>0</v>
      </c>
      <c r="O114" s="193">
        <f>'ごみ処理量内訳'!L114</f>
        <v>1051</v>
      </c>
      <c r="P114" s="193">
        <f t="shared" si="11"/>
        <v>189</v>
      </c>
      <c r="Q114" s="193">
        <f>'ごみ処理量内訳'!G114</f>
        <v>0</v>
      </c>
      <c r="R114" s="193">
        <f>'ごみ処理量内訳'!H114</f>
        <v>68</v>
      </c>
      <c r="S114" s="193">
        <f>'ごみ処理量内訳'!I114</f>
        <v>121</v>
      </c>
      <c r="T114" s="193">
        <f>'ごみ処理量内訳'!J114</f>
        <v>0</v>
      </c>
      <c r="U114" s="193">
        <f>'ごみ処理量内訳'!K114</f>
        <v>0</v>
      </c>
      <c r="V114" s="193">
        <f t="shared" si="12"/>
        <v>17</v>
      </c>
      <c r="W114" s="193">
        <f>'資源化量内訳'!M114</f>
        <v>0</v>
      </c>
      <c r="X114" s="193">
        <f>'資源化量内訳'!N114</f>
        <v>17</v>
      </c>
      <c r="Y114" s="193">
        <f>'資源化量内訳'!O114</f>
        <v>0</v>
      </c>
      <c r="Z114" s="193">
        <f>'資源化量内訳'!P114</f>
        <v>0</v>
      </c>
      <c r="AA114" s="193">
        <f>'資源化量内訳'!Q114</f>
        <v>0</v>
      </c>
      <c r="AB114" s="193">
        <f>'資源化量内訳'!R114</f>
        <v>0</v>
      </c>
      <c r="AC114" s="193">
        <f>'資源化量内訳'!S114</f>
        <v>0</v>
      </c>
      <c r="AD114" s="193">
        <f t="shared" si="13"/>
        <v>1257</v>
      </c>
      <c r="AE114" s="194">
        <f t="shared" si="14"/>
        <v>16.388225934765313</v>
      </c>
      <c r="AF114" s="193">
        <f>'資源化量内訳'!AB114</f>
        <v>0</v>
      </c>
      <c r="AG114" s="193">
        <f>'資源化量内訳'!AJ114</f>
        <v>0</v>
      </c>
      <c r="AH114" s="193">
        <f>'資源化量内訳'!AR114</f>
        <v>68</v>
      </c>
      <c r="AI114" s="193">
        <f>'資源化量内訳'!AZ114</f>
        <v>49</v>
      </c>
      <c r="AJ114" s="193">
        <f>'資源化量内訳'!BH114</f>
        <v>0</v>
      </c>
      <c r="AK114" s="193" t="s">
        <v>640</v>
      </c>
      <c r="AL114" s="193">
        <f t="shared" si="15"/>
        <v>117</v>
      </c>
      <c r="AM114" s="194">
        <f t="shared" si="16"/>
        <v>10.66030230708035</v>
      </c>
      <c r="AN114" s="193">
        <f>'ごみ処理量内訳'!AC114</f>
        <v>1051</v>
      </c>
      <c r="AO114" s="193">
        <f>'ごみ処理量内訳'!AD114</f>
        <v>0</v>
      </c>
      <c r="AP114" s="193">
        <f>'ごみ処理量内訳'!AE114</f>
        <v>0</v>
      </c>
      <c r="AQ114" s="193">
        <f t="shared" si="17"/>
        <v>1051</v>
      </c>
    </row>
    <row r="115" spans="1:43" ht="13.5">
      <c r="A115" s="182" t="s">
        <v>129</v>
      </c>
      <c r="B115" s="182" t="s">
        <v>622</v>
      </c>
      <c r="C115" s="184" t="s">
        <v>623</v>
      </c>
      <c r="D115" s="193">
        <v>4441</v>
      </c>
      <c r="E115" s="193">
        <v>4441</v>
      </c>
      <c r="F115" s="193">
        <f>'ごみ搬入量内訳'!H115</f>
        <v>842</v>
      </c>
      <c r="G115" s="193">
        <f>'ごみ搬入量内訳'!AG115</f>
        <v>251</v>
      </c>
      <c r="H115" s="193">
        <f>'ごみ搬入量内訳'!AH115</f>
        <v>109</v>
      </c>
      <c r="I115" s="193">
        <f t="shared" si="10"/>
        <v>1202</v>
      </c>
      <c r="J115" s="193">
        <f t="shared" si="9"/>
        <v>741.533592643888</v>
      </c>
      <c r="K115" s="193">
        <f>('ごみ搬入量内訳'!E115+'ごみ搬入量内訳'!AH115)/'ごみ処理概要'!D115/365*1000000</f>
        <v>602.1104712316429</v>
      </c>
      <c r="L115" s="193">
        <f>'ごみ搬入量内訳'!F115/'ごみ処理概要'!D115/365*1000000</f>
        <v>139.42312141224517</v>
      </c>
      <c r="M115" s="193">
        <f>'資源化量内訳'!BP115</f>
        <v>0</v>
      </c>
      <c r="N115" s="193">
        <f>'ごみ処理量内訳'!E115</f>
        <v>14</v>
      </c>
      <c r="O115" s="193">
        <f>'ごみ処理量内訳'!L115</f>
        <v>427</v>
      </c>
      <c r="P115" s="193">
        <f t="shared" si="11"/>
        <v>274</v>
      </c>
      <c r="Q115" s="193">
        <f>'ごみ処理量内訳'!G115</f>
        <v>29</v>
      </c>
      <c r="R115" s="193">
        <f>'ごみ処理量内訳'!H115</f>
        <v>0</v>
      </c>
      <c r="S115" s="193">
        <f>'ごみ処理量内訳'!I115</f>
        <v>0</v>
      </c>
      <c r="T115" s="193">
        <f>'ごみ処理量内訳'!J115</f>
        <v>0</v>
      </c>
      <c r="U115" s="193">
        <f>'ごみ処理量内訳'!K115</f>
        <v>245</v>
      </c>
      <c r="V115" s="193">
        <f t="shared" si="12"/>
        <v>391</v>
      </c>
      <c r="W115" s="193">
        <f>'資源化量内訳'!M115</f>
        <v>212</v>
      </c>
      <c r="X115" s="193">
        <f>'資源化量内訳'!N115</f>
        <v>69</v>
      </c>
      <c r="Y115" s="193">
        <f>'資源化量内訳'!O115</f>
        <v>37</v>
      </c>
      <c r="Z115" s="193">
        <f>'資源化量内訳'!P115</f>
        <v>15</v>
      </c>
      <c r="AA115" s="193">
        <f>'資源化量内訳'!Q115</f>
        <v>54</v>
      </c>
      <c r="AB115" s="193">
        <f>'資源化量内訳'!R115</f>
        <v>4</v>
      </c>
      <c r="AC115" s="193">
        <f>'資源化量内訳'!S115</f>
        <v>0</v>
      </c>
      <c r="AD115" s="193">
        <f t="shared" si="13"/>
        <v>1106</v>
      </c>
      <c r="AE115" s="194">
        <f t="shared" si="14"/>
        <v>61.39240506329114</v>
      </c>
      <c r="AF115" s="193">
        <f>'資源化量内訳'!AB115</f>
        <v>0</v>
      </c>
      <c r="AG115" s="193">
        <f>'資源化量内訳'!AJ115</f>
        <v>7</v>
      </c>
      <c r="AH115" s="193">
        <f>'資源化量内訳'!AR115</f>
        <v>0</v>
      </c>
      <c r="AI115" s="193">
        <f>'資源化量内訳'!AZ115</f>
        <v>0</v>
      </c>
      <c r="AJ115" s="193">
        <f>'資源化量内訳'!BH115</f>
        <v>0</v>
      </c>
      <c r="AK115" s="193" t="s">
        <v>640</v>
      </c>
      <c r="AL115" s="193">
        <f t="shared" si="15"/>
        <v>7</v>
      </c>
      <c r="AM115" s="194">
        <f t="shared" si="16"/>
        <v>35.98553345388788</v>
      </c>
      <c r="AN115" s="193">
        <f>'ごみ処理量内訳'!AC115</f>
        <v>427</v>
      </c>
      <c r="AO115" s="193">
        <f>'ごみ処理量内訳'!AD115</f>
        <v>2</v>
      </c>
      <c r="AP115" s="193">
        <f>'ごみ処理量内訳'!AE115</f>
        <v>8</v>
      </c>
      <c r="AQ115" s="193">
        <f t="shared" si="17"/>
        <v>437</v>
      </c>
    </row>
    <row r="116" spans="1:43" ht="13.5">
      <c r="A116" s="182" t="s">
        <v>129</v>
      </c>
      <c r="B116" s="182" t="s">
        <v>624</v>
      </c>
      <c r="C116" s="184" t="s">
        <v>625</v>
      </c>
      <c r="D116" s="193">
        <v>4015</v>
      </c>
      <c r="E116" s="193">
        <v>4015</v>
      </c>
      <c r="F116" s="193">
        <f>'ごみ搬入量内訳'!H116</f>
        <v>719</v>
      </c>
      <c r="G116" s="193">
        <f>'ごみ搬入量内訳'!AG116</f>
        <v>487</v>
      </c>
      <c r="H116" s="193">
        <f>'ごみ搬入量内訳'!AH116</f>
        <v>32</v>
      </c>
      <c r="I116" s="193">
        <f t="shared" si="10"/>
        <v>1238</v>
      </c>
      <c r="J116" s="193">
        <f t="shared" si="9"/>
        <v>844.7772906395538</v>
      </c>
      <c r="K116" s="193">
        <f>('ごみ搬入量内訳'!E116+'ごみ搬入量内訳'!AH116)/'ごみ処理概要'!D116/365*1000000</f>
        <v>512.4618297821526</v>
      </c>
      <c r="L116" s="193">
        <f>'ごみ搬入量内訳'!F116/'ごみ処理概要'!D116/365*1000000</f>
        <v>332.3154608574012</v>
      </c>
      <c r="M116" s="193">
        <f>'資源化量内訳'!BP116</f>
        <v>0</v>
      </c>
      <c r="N116" s="193">
        <f>'ごみ処理量内訳'!E116</f>
        <v>0</v>
      </c>
      <c r="O116" s="193">
        <f>'ごみ処理量内訳'!L116</f>
        <v>387</v>
      </c>
      <c r="P116" s="193">
        <f t="shared" si="11"/>
        <v>588</v>
      </c>
      <c r="Q116" s="193">
        <f>'ごみ処理量内訳'!G116</f>
        <v>22</v>
      </c>
      <c r="R116" s="193">
        <f>'ごみ処理量内訳'!H116</f>
        <v>396</v>
      </c>
      <c r="S116" s="193">
        <f>'ごみ処理量内訳'!I116</f>
        <v>0</v>
      </c>
      <c r="T116" s="193">
        <f>'ごみ処理量内訳'!J116</f>
        <v>0</v>
      </c>
      <c r="U116" s="193">
        <f>'ごみ処理量内訳'!K116</f>
        <v>170</v>
      </c>
      <c r="V116" s="193">
        <f t="shared" si="12"/>
        <v>136</v>
      </c>
      <c r="W116" s="193">
        <f>'資源化量内訳'!M116</f>
        <v>0</v>
      </c>
      <c r="X116" s="193">
        <f>'資源化量内訳'!N116</f>
        <v>136</v>
      </c>
      <c r="Y116" s="193">
        <f>'資源化量内訳'!O116</f>
        <v>0</v>
      </c>
      <c r="Z116" s="193">
        <f>'資源化量内訳'!P116</f>
        <v>0</v>
      </c>
      <c r="AA116" s="193">
        <f>'資源化量内訳'!Q116</f>
        <v>0</v>
      </c>
      <c r="AB116" s="193">
        <f>'資源化量内訳'!R116</f>
        <v>0</v>
      </c>
      <c r="AC116" s="193">
        <f>'資源化量内訳'!S116</f>
        <v>0</v>
      </c>
      <c r="AD116" s="193">
        <f t="shared" si="13"/>
        <v>1111</v>
      </c>
      <c r="AE116" s="194">
        <f t="shared" si="14"/>
        <v>65.16651665166516</v>
      </c>
      <c r="AF116" s="193">
        <f>'資源化量内訳'!AB116</f>
        <v>0</v>
      </c>
      <c r="AG116" s="193">
        <f>'資源化量内訳'!AJ116</f>
        <v>6</v>
      </c>
      <c r="AH116" s="193">
        <f>'資源化量内訳'!AR116</f>
        <v>396</v>
      </c>
      <c r="AI116" s="193">
        <f>'資源化量内訳'!AZ116</f>
        <v>0</v>
      </c>
      <c r="AJ116" s="193">
        <f>'資源化量内訳'!BH116</f>
        <v>0</v>
      </c>
      <c r="AK116" s="193" t="s">
        <v>640</v>
      </c>
      <c r="AL116" s="193">
        <f t="shared" si="15"/>
        <v>402</v>
      </c>
      <c r="AM116" s="194">
        <f t="shared" si="16"/>
        <v>48.42484248424842</v>
      </c>
      <c r="AN116" s="193">
        <f>'ごみ処理量内訳'!AC116</f>
        <v>387</v>
      </c>
      <c r="AO116" s="193">
        <f>'ごみ処理量内訳'!AD116</f>
        <v>2</v>
      </c>
      <c r="AP116" s="193">
        <f>'ごみ処理量内訳'!AE116</f>
        <v>6</v>
      </c>
      <c r="AQ116" s="193">
        <f t="shared" si="17"/>
        <v>395</v>
      </c>
    </row>
    <row r="117" spans="1:43" ht="13.5">
      <c r="A117" s="182" t="s">
        <v>129</v>
      </c>
      <c r="B117" s="182" t="s">
        <v>626</v>
      </c>
      <c r="C117" s="184" t="s">
        <v>627</v>
      </c>
      <c r="D117" s="193">
        <v>1870</v>
      </c>
      <c r="E117" s="193">
        <v>1870</v>
      </c>
      <c r="F117" s="193">
        <f>'ごみ搬入量内訳'!H117</f>
        <v>476</v>
      </c>
      <c r="G117" s="193">
        <f>'ごみ搬入量内訳'!AG117</f>
        <v>30</v>
      </c>
      <c r="H117" s="193">
        <f>'ごみ搬入量内訳'!AH117</f>
        <v>0</v>
      </c>
      <c r="I117" s="193">
        <f t="shared" si="10"/>
        <v>506</v>
      </c>
      <c r="J117" s="193">
        <f t="shared" si="9"/>
        <v>741.337630942788</v>
      </c>
      <c r="K117" s="193">
        <f>('ごみ搬入量内訳'!E117+'ごみ搬入量内訳'!AH117)/'ごみ処理概要'!D117/365*1000000</f>
        <v>653.431983004908</v>
      </c>
      <c r="L117" s="193">
        <f>'ごみ搬入量内訳'!F117/'ごみ処理概要'!D117/365*1000000</f>
        <v>87.90564793788002</v>
      </c>
      <c r="M117" s="193">
        <f>'資源化量内訳'!BP117</f>
        <v>0</v>
      </c>
      <c r="N117" s="193">
        <f>'ごみ処理量内訳'!E117</f>
        <v>0</v>
      </c>
      <c r="O117" s="193">
        <f>'ごみ処理量内訳'!L117</f>
        <v>214</v>
      </c>
      <c r="P117" s="193">
        <f t="shared" si="11"/>
        <v>279</v>
      </c>
      <c r="Q117" s="193">
        <f>'ごみ処理量内訳'!G117</f>
        <v>21</v>
      </c>
      <c r="R117" s="193">
        <f>'ごみ処理量内訳'!H117</f>
        <v>146</v>
      </c>
      <c r="S117" s="193">
        <f>'ごみ処理量内訳'!I117</f>
        <v>0</v>
      </c>
      <c r="T117" s="193">
        <f>'ごみ処理量内訳'!J117</f>
        <v>0</v>
      </c>
      <c r="U117" s="193">
        <f>'ごみ処理量内訳'!K117</f>
        <v>112</v>
      </c>
      <c r="V117" s="193">
        <f t="shared" si="12"/>
        <v>1</v>
      </c>
      <c r="W117" s="193">
        <f>'資源化量内訳'!M117</f>
        <v>0</v>
      </c>
      <c r="X117" s="193">
        <f>'資源化量内訳'!N117</f>
        <v>1</v>
      </c>
      <c r="Y117" s="193">
        <f>'資源化量内訳'!O117</f>
        <v>0</v>
      </c>
      <c r="Z117" s="193">
        <f>'資源化量内訳'!P117</f>
        <v>0</v>
      </c>
      <c r="AA117" s="193">
        <f>'資源化量内訳'!Q117</f>
        <v>0</v>
      </c>
      <c r="AB117" s="193">
        <f>'資源化量内訳'!R117</f>
        <v>0</v>
      </c>
      <c r="AC117" s="193">
        <f>'資源化量内訳'!S117</f>
        <v>0</v>
      </c>
      <c r="AD117" s="193">
        <f t="shared" si="13"/>
        <v>494</v>
      </c>
      <c r="AE117" s="194">
        <f t="shared" si="14"/>
        <v>56.68016194331984</v>
      </c>
      <c r="AF117" s="193">
        <f>'資源化量内訳'!AB117</f>
        <v>0</v>
      </c>
      <c r="AG117" s="193">
        <f>'資源化量内訳'!AJ117</f>
        <v>5</v>
      </c>
      <c r="AH117" s="193">
        <f>'資源化量内訳'!AR117</f>
        <v>146</v>
      </c>
      <c r="AI117" s="193">
        <f>'資源化量内訳'!AZ117</f>
        <v>0</v>
      </c>
      <c r="AJ117" s="193">
        <f>'資源化量内訳'!BH117</f>
        <v>0</v>
      </c>
      <c r="AK117" s="193" t="s">
        <v>640</v>
      </c>
      <c r="AL117" s="193">
        <f t="shared" si="15"/>
        <v>151</v>
      </c>
      <c r="AM117" s="194">
        <f t="shared" si="16"/>
        <v>30.76923076923077</v>
      </c>
      <c r="AN117" s="193">
        <f>'ごみ処理量内訳'!AC117</f>
        <v>214</v>
      </c>
      <c r="AO117" s="193">
        <f>'ごみ処理量内訳'!AD117</f>
        <v>2</v>
      </c>
      <c r="AP117" s="193">
        <f>'ごみ処理量内訳'!AE117</f>
        <v>5</v>
      </c>
      <c r="AQ117" s="193">
        <f t="shared" si="17"/>
        <v>221</v>
      </c>
    </row>
    <row r="118" spans="1:43" ht="13.5">
      <c r="A118" s="182" t="s">
        <v>129</v>
      </c>
      <c r="B118" s="182" t="s">
        <v>628</v>
      </c>
      <c r="C118" s="184" t="s">
        <v>629</v>
      </c>
      <c r="D118" s="193">
        <v>5279</v>
      </c>
      <c r="E118" s="193">
        <v>5279</v>
      </c>
      <c r="F118" s="193">
        <f>'ごみ搬入量内訳'!H118</f>
        <v>695</v>
      </c>
      <c r="G118" s="193">
        <f>'ごみ搬入量内訳'!AG118</f>
        <v>313</v>
      </c>
      <c r="H118" s="193">
        <f>'ごみ搬入量内訳'!AH118</f>
        <v>0</v>
      </c>
      <c r="I118" s="193">
        <f t="shared" si="10"/>
        <v>1008</v>
      </c>
      <c r="J118" s="193">
        <f t="shared" si="9"/>
        <v>523.1376843372682</v>
      </c>
      <c r="K118" s="193">
        <f>('ごみ搬入量内訳'!E118+'ごみ搬入量内訳'!AH118)/'ごみ処理概要'!D118/365*1000000</f>
        <v>497.1883944395862</v>
      </c>
      <c r="L118" s="193">
        <f>'ごみ搬入量内訳'!F118/'ごみ処理概要'!D118/365*1000000</f>
        <v>25.94928989768195</v>
      </c>
      <c r="M118" s="193">
        <f>'資源化量内訳'!BP118</f>
        <v>142</v>
      </c>
      <c r="N118" s="193">
        <f>'ごみ処理量内訳'!E118</f>
        <v>389</v>
      </c>
      <c r="O118" s="193">
        <f>'ごみ処理量内訳'!L118</f>
        <v>376</v>
      </c>
      <c r="P118" s="193">
        <f t="shared" si="11"/>
        <v>243</v>
      </c>
      <c r="Q118" s="193">
        <f>'ごみ処理量内訳'!G118</f>
        <v>0</v>
      </c>
      <c r="R118" s="193">
        <f>'ごみ処理量内訳'!H118</f>
        <v>243</v>
      </c>
      <c r="S118" s="193">
        <f>'ごみ処理量内訳'!I118</f>
        <v>0</v>
      </c>
      <c r="T118" s="193">
        <f>'ごみ処理量内訳'!J118</f>
        <v>0</v>
      </c>
      <c r="U118" s="193">
        <f>'ごみ処理量内訳'!K118</f>
        <v>0</v>
      </c>
      <c r="V118" s="193">
        <f t="shared" si="12"/>
        <v>0</v>
      </c>
      <c r="W118" s="193">
        <f>'資源化量内訳'!M118</f>
        <v>0</v>
      </c>
      <c r="X118" s="193">
        <f>'資源化量内訳'!N118</f>
        <v>0</v>
      </c>
      <c r="Y118" s="193">
        <f>'資源化量内訳'!O118</f>
        <v>0</v>
      </c>
      <c r="Z118" s="193">
        <f>'資源化量内訳'!P118</f>
        <v>0</v>
      </c>
      <c r="AA118" s="193">
        <f>'資源化量内訳'!Q118</f>
        <v>0</v>
      </c>
      <c r="AB118" s="193">
        <f>'資源化量内訳'!R118</f>
        <v>0</v>
      </c>
      <c r="AC118" s="193">
        <f>'資源化量内訳'!S118</f>
        <v>0</v>
      </c>
      <c r="AD118" s="193">
        <f t="shared" si="13"/>
        <v>1008</v>
      </c>
      <c r="AE118" s="194">
        <f t="shared" si="14"/>
        <v>62.698412698412696</v>
      </c>
      <c r="AF118" s="193">
        <f>'資源化量内訳'!AB118</f>
        <v>32</v>
      </c>
      <c r="AG118" s="193">
        <f>'資源化量内訳'!AJ118</f>
        <v>0</v>
      </c>
      <c r="AH118" s="193">
        <f>'資源化量内訳'!AR118</f>
        <v>243</v>
      </c>
      <c r="AI118" s="193">
        <f>'資源化量内訳'!AZ118</f>
        <v>0</v>
      </c>
      <c r="AJ118" s="193">
        <f>'資源化量内訳'!BH118</f>
        <v>0</v>
      </c>
      <c r="AK118" s="193" t="s">
        <v>640</v>
      </c>
      <c r="AL118" s="193">
        <f t="shared" si="15"/>
        <v>275</v>
      </c>
      <c r="AM118" s="194">
        <f t="shared" si="16"/>
        <v>36.26086956521739</v>
      </c>
      <c r="AN118" s="193">
        <f>'ごみ処理量内訳'!AC118</f>
        <v>376</v>
      </c>
      <c r="AO118" s="193">
        <f>'ごみ処理量内訳'!AD118</f>
        <v>10</v>
      </c>
      <c r="AP118" s="193">
        <f>'ごみ処理量内訳'!AE118</f>
        <v>0</v>
      </c>
      <c r="AQ118" s="193">
        <f t="shared" si="17"/>
        <v>386</v>
      </c>
    </row>
    <row r="119" spans="1:43" ht="13.5">
      <c r="A119" s="182" t="s">
        <v>129</v>
      </c>
      <c r="B119" s="182" t="s">
        <v>630</v>
      </c>
      <c r="C119" s="184" t="s">
        <v>631</v>
      </c>
      <c r="D119" s="193">
        <v>4177</v>
      </c>
      <c r="E119" s="193">
        <v>4177</v>
      </c>
      <c r="F119" s="193">
        <f>'ごみ搬入量内訳'!H119</f>
        <v>719</v>
      </c>
      <c r="G119" s="193">
        <f>'ごみ搬入量内訳'!AG119</f>
        <v>426</v>
      </c>
      <c r="H119" s="193">
        <f>'ごみ搬入量内訳'!AH119</f>
        <v>0</v>
      </c>
      <c r="I119" s="193">
        <f t="shared" si="10"/>
        <v>1145</v>
      </c>
      <c r="J119" s="193">
        <f t="shared" si="9"/>
        <v>751.0141971199098</v>
      </c>
      <c r="K119" s="193">
        <f>('ごみ搬入量内訳'!E119+'ごみ搬入量内訳'!AH119)/'ごみ処理概要'!D119/365*1000000</f>
        <v>586.3813905896938</v>
      </c>
      <c r="L119" s="193">
        <f>'ごみ搬入量内訳'!F119/'ごみ処理概要'!D119/365*1000000</f>
        <v>164.63280653021602</v>
      </c>
      <c r="M119" s="193">
        <f>'資源化量内訳'!BP119</f>
        <v>0</v>
      </c>
      <c r="N119" s="193">
        <f>'ごみ処理量内訳'!E119</f>
        <v>273</v>
      </c>
      <c r="O119" s="193">
        <f>'ごみ処理量内訳'!L119</f>
        <v>401</v>
      </c>
      <c r="P119" s="193">
        <f t="shared" si="11"/>
        <v>170</v>
      </c>
      <c r="Q119" s="193">
        <f>'ごみ処理量内訳'!G119</f>
        <v>0</v>
      </c>
      <c r="R119" s="193">
        <f>'ごみ処理量内訳'!H119</f>
        <v>170</v>
      </c>
      <c r="S119" s="193">
        <f>'ごみ処理量内訳'!I119</f>
        <v>0</v>
      </c>
      <c r="T119" s="193">
        <f>'ごみ処理量内訳'!J119</f>
        <v>0</v>
      </c>
      <c r="U119" s="193">
        <f>'ごみ処理量内訳'!K119</f>
        <v>0</v>
      </c>
      <c r="V119" s="193">
        <f t="shared" si="12"/>
        <v>255</v>
      </c>
      <c r="W119" s="193">
        <f>'資源化量内訳'!M119</f>
        <v>162</v>
      </c>
      <c r="X119" s="193">
        <f>'資源化量内訳'!N119</f>
        <v>31</v>
      </c>
      <c r="Y119" s="193">
        <f>'資源化量内訳'!O119</f>
        <v>60</v>
      </c>
      <c r="Z119" s="193">
        <f>'資源化量内訳'!P119</f>
        <v>0</v>
      </c>
      <c r="AA119" s="193">
        <f>'資源化量内訳'!Q119</f>
        <v>0</v>
      </c>
      <c r="AB119" s="193">
        <f>'資源化量内訳'!R119</f>
        <v>0</v>
      </c>
      <c r="AC119" s="193">
        <f>'資源化量内訳'!S119</f>
        <v>2</v>
      </c>
      <c r="AD119" s="193">
        <f t="shared" si="13"/>
        <v>1099</v>
      </c>
      <c r="AE119" s="194">
        <f t="shared" si="14"/>
        <v>63.512283894449496</v>
      </c>
      <c r="AF119" s="193">
        <f>'資源化量内訳'!AB119</f>
        <v>22</v>
      </c>
      <c r="AG119" s="193">
        <f>'資源化量内訳'!AJ119</f>
        <v>0</v>
      </c>
      <c r="AH119" s="193">
        <f>'資源化量内訳'!AR119</f>
        <v>145</v>
      </c>
      <c r="AI119" s="193">
        <f>'資源化量内訳'!AZ119</f>
        <v>0</v>
      </c>
      <c r="AJ119" s="193">
        <f>'資源化量内訳'!BH119</f>
        <v>0</v>
      </c>
      <c r="AK119" s="193" t="s">
        <v>640</v>
      </c>
      <c r="AL119" s="193">
        <f t="shared" si="15"/>
        <v>167</v>
      </c>
      <c r="AM119" s="194">
        <f t="shared" si="16"/>
        <v>38.3985441310282</v>
      </c>
      <c r="AN119" s="193">
        <f>'ごみ処理量内訳'!AC119</f>
        <v>401</v>
      </c>
      <c r="AO119" s="193">
        <f>'ごみ処理量内訳'!AD119</f>
        <v>8</v>
      </c>
      <c r="AP119" s="193">
        <f>'ごみ処理量内訳'!AE119</f>
        <v>0</v>
      </c>
      <c r="AQ119" s="193">
        <f t="shared" si="17"/>
        <v>409</v>
      </c>
    </row>
    <row r="120" spans="1:43" ht="13.5">
      <c r="A120" s="182" t="s">
        <v>129</v>
      </c>
      <c r="B120" s="182" t="s">
        <v>632</v>
      </c>
      <c r="C120" s="184" t="s">
        <v>633</v>
      </c>
      <c r="D120" s="193">
        <v>5712</v>
      </c>
      <c r="E120" s="193">
        <v>5712</v>
      </c>
      <c r="F120" s="193">
        <f>'ごみ搬入量内訳'!H120</f>
        <v>1267</v>
      </c>
      <c r="G120" s="193">
        <f>'ごみ搬入量内訳'!AG120</f>
        <v>1665</v>
      </c>
      <c r="H120" s="193">
        <f>'ごみ搬入量内訳'!AH120</f>
        <v>0</v>
      </c>
      <c r="I120" s="193">
        <f t="shared" si="10"/>
        <v>2932</v>
      </c>
      <c r="J120" s="193">
        <f t="shared" si="9"/>
        <v>1406.3159510379494</v>
      </c>
      <c r="K120" s="193">
        <f>('ごみ搬入量内訳'!E120+'ごみ搬入量内訳'!AH120)/'ごみ処理概要'!D120/365*1000000</f>
        <v>607.7088369594413</v>
      </c>
      <c r="L120" s="193">
        <f>'ごみ搬入量内訳'!F120/'ごみ処理概要'!D120/365*1000000</f>
        <v>798.6071140785082</v>
      </c>
      <c r="M120" s="193">
        <f>'資源化量内訳'!BP120</f>
        <v>0</v>
      </c>
      <c r="N120" s="193">
        <f>'ごみ処理量内訳'!E120</f>
        <v>492</v>
      </c>
      <c r="O120" s="193">
        <f>'ごみ処理量内訳'!L120</f>
        <v>1919</v>
      </c>
      <c r="P120" s="193">
        <f t="shared" si="11"/>
        <v>509</v>
      </c>
      <c r="Q120" s="193">
        <f>'ごみ処理量内訳'!G120</f>
        <v>0</v>
      </c>
      <c r="R120" s="193">
        <f>'ごみ処理量内訳'!H120</f>
        <v>509</v>
      </c>
      <c r="S120" s="193">
        <f>'ごみ処理量内訳'!I120</f>
        <v>0</v>
      </c>
      <c r="T120" s="193">
        <f>'ごみ処理量内訳'!J120</f>
        <v>0</v>
      </c>
      <c r="U120" s="193">
        <f>'ごみ処理量内訳'!K120</f>
        <v>0</v>
      </c>
      <c r="V120" s="193">
        <f t="shared" si="12"/>
        <v>0</v>
      </c>
      <c r="W120" s="193">
        <f>'資源化量内訳'!M120</f>
        <v>0</v>
      </c>
      <c r="X120" s="193">
        <f>'資源化量内訳'!N120</f>
        <v>0</v>
      </c>
      <c r="Y120" s="193">
        <f>'資源化量内訳'!O120</f>
        <v>0</v>
      </c>
      <c r="Z120" s="193">
        <f>'資源化量内訳'!P120</f>
        <v>0</v>
      </c>
      <c r="AA120" s="193">
        <f>'資源化量内訳'!Q120</f>
        <v>0</v>
      </c>
      <c r="AB120" s="193">
        <f>'資源化量内訳'!R120</f>
        <v>0</v>
      </c>
      <c r="AC120" s="193">
        <f>'資源化量内訳'!S120</f>
        <v>0</v>
      </c>
      <c r="AD120" s="193">
        <f t="shared" si="13"/>
        <v>2920</v>
      </c>
      <c r="AE120" s="194">
        <f t="shared" si="14"/>
        <v>34.28082191780822</v>
      </c>
      <c r="AF120" s="193">
        <f>'資源化量内訳'!AB120</f>
        <v>40</v>
      </c>
      <c r="AG120" s="193">
        <f>'資源化量内訳'!AJ120</f>
        <v>0</v>
      </c>
      <c r="AH120" s="193">
        <f>'資源化量内訳'!AR120</f>
        <v>504</v>
      </c>
      <c r="AI120" s="193">
        <f>'資源化量内訳'!AZ120</f>
        <v>0</v>
      </c>
      <c r="AJ120" s="193">
        <f>'資源化量内訳'!BH120</f>
        <v>0</v>
      </c>
      <c r="AK120" s="193" t="s">
        <v>640</v>
      </c>
      <c r="AL120" s="193">
        <f t="shared" si="15"/>
        <v>544</v>
      </c>
      <c r="AM120" s="194">
        <f t="shared" si="16"/>
        <v>18.63013698630137</v>
      </c>
      <c r="AN120" s="193">
        <f>'ごみ処理量内訳'!AC120</f>
        <v>1919</v>
      </c>
      <c r="AO120" s="193">
        <f>'ごみ処理量内訳'!AD120</f>
        <v>12</v>
      </c>
      <c r="AP120" s="193">
        <f>'ごみ処理量内訳'!AE120</f>
        <v>5</v>
      </c>
      <c r="AQ120" s="193">
        <f t="shared" si="17"/>
        <v>1936</v>
      </c>
    </row>
    <row r="121" spans="1:43" ht="13.5">
      <c r="A121" s="182" t="s">
        <v>129</v>
      </c>
      <c r="B121" s="182" t="s">
        <v>634</v>
      </c>
      <c r="C121" s="184" t="s">
        <v>635</v>
      </c>
      <c r="D121" s="193">
        <v>1093</v>
      </c>
      <c r="E121" s="193">
        <v>1093</v>
      </c>
      <c r="F121" s="193">
        <f>'ごみ搬入量内訳'!H121</f>
        <v>372</v>
      </c>
      <c r="G121" s="193">
        <f>'ごみ搬入量内訳'!AG121</f>
        <v>23</v>
      </c>
      <c r="H121" s="193">
        <f>'ごみ搬入量内訳'!AH121</f>
        <v>0</v>
      </c>
      <c r="I121" s="193">
        <f t="shared" si="10"/>
        <v>395</v>
      </c>
      <c r="J121" s="193">
        <f t="shared" si="9"/>
        <v>990.1114188672624</v>
      </c>
      <c r="K121" s="193">
        <f>('ごみ搬入量内訳'!E121+'ごみ搬入量内訳'!AH121)/'ごみ処理概要'!D121/365*1000000</f>
        <v>929.952750379125</v>
      </c>
      <c r="L121" s="193">
        <f>'ごみ搬入量内訳'!F121/'ごみ処理概要'!D121/365*1000000</f>
        <v>60.15866848813746</v>
      </c>
      <c r="M121" s="193">
        <f>'資源化量内訳'!BP121</f>
        <v>0</v>
      </c>
      <c r="N121" s="193">
        <f>'ごみ処理量内訳'!E121</f>
        <v>0</v>
      </c>
      <c r="O121" s="193">
        <f>'ごみ処理量内訳'!L121</f>
        <v>168</v>
      </c>
      <c r="P121" s="193">
        <f t="shared" si="11"/>
        <v>169</v>
      </c>
      <c r="Q121" s="193">
        <f>'ごみ処理量内訳'!G121</f>
        <v>0</v>
      </c>
      <c r="R121" s="193">
        <f>'ごみ処理量内訳'!H121</f>
        <v>49</v>
      </c>
      <c r="S121" s="193">
        <f>'ごみ処理量内訳'!I121</f>
        <v>0</v>
      </c>
      <c r="T121" s="193">
        <f>'ごみ処理量内訳'!J121</f>
        <v>0</v>
      </c>
      <c r="U121" s="193">
        <f>'ごみ処理量内訳'!K121</f>
        <v>120</v>
      </c>
      <c r="V121" s="193">
        <f t="shared" si="12"/>
        <v>58</v>
      </c>
      <c r="W121" s="193">
        <f>'資源化量内訳'!M121</f>
        <v>58</v>
      </c>
      <c r="X121" s="193">
        <f>'資源化量内訳'!N121</f>
        <v>0</v>
      </c>
      <c r="Y121" s="193">
        <f>'資源化量内訳'!O121</f>
        <v>0</v>
      </c>
      <c r="Z121" s="193">
        <f>'資源化量内訳'!P121</f>
        <v>0</v>
      </c>
      <c r="AA121" s="193">
        <f>'資源化量内訳'!Q121</f>
        <v>0</v>
      </c>
      <c r="AB121" s="193">
        <f>'資源化量内訳'!R121</f>
        <v>0</v>
      </c>
      <c r="AC121" s="193">
        <f>'資源化量内訳'!S121</f>
        <v>0</v>
      </c>
      <c r="AD121" s="193">
        <f t="shared" si="13"/>
        <v>395</v>
      </c>
      <c r="AE121" s="194">
        <f t="shared" si="14"/>
        <v>57.46835443037974</v>
      </c>
      <c r="AF121" s="193">
        <f>'資源化量内訳'!AB121</f>
        <v>0</v>
      </c>
      <c r="AG121" s="193">
        <f>'資源化量内訳'!AJ121</f>
        <v>0</v>
      </c>
      <c r="AH121" s="193">
        <f>'資源化量内訳'!AR121</f>
        <v>49</v>
      </c>
      <c r="AI121" s="193">
        <f>'資源化量内訳'!AZ121</f>
        <v>0</v>
      </c>
      <c r="AJ121" s="193">
        <f>'資源化量内訳'!BH121</f>
        <v>0</v>
      </c>
      <c r="AK121" s="193" t="s">
        <v>640</v>
      </c>
      <c r="AL121" s="193">
        <f t="shared" si="15"/>
        <v>49</v>
      </c>
      <c r="AM121" s="194">
        <f t="shared" si="16"/>
        <v>27.088607594936708</v>
      </c>
      <c r="AN121" s="193">
        <f>'ごみ処理量内訳'!AC121</f>
        <v>168</v>
      </c>
      <c r="AO121" s="193">
        <f>'ごみ処理量内訳'!AD121</f>
        <v>0</v>
      </c>
      <c r="AP121" s="193">
        <f>'ごみ処理量内訳'!AE121</f>
        <v>0</v>
      </c>
      <c r="AQ121" s="193">
        <f t="shared" si="17"/>
        <v>168</v>
      </c>
    </row>
    <row r="122" spans="1:43" ht="13.5">
      <c r="A122" s="182" t="s">
        <v>129</v>
      </c>
      <c r="B122" s="182" t="s">
        <v>636</v>
      </c>
      <c r="C122" s="184" t="s">
        <v>637</v>
      </c>
      <c r="D122" s="193">
        <v>2215</v>
      </c>
      <c r="E122" s="193">
        <v>2215</v>
      </c>
      <c r="F122" s="193">
        <f>'ごみ搬入量内訳'!H122</f>
        <v>633</v>
      </c>
      <c r="G122" s="193">
        <f>'ごみ搬入量内訳'!AG122</f>
        <v>23</v>
      </c>
      <c r="H122" s="193">
        <f>'ごみ搬入量内訳'!AH122</f>
        <v>0</v>
      </c>
      <c r="I122" s="193">
        <f t="shared" si="10"/>
        <v>656</v>
      </c>
      <c r="J122" s="193">
        <f t="shared" si="9"/>
        <v>811.4041868950803</v>
      </c>
      <c r="K122" s="193">
        <f>('ごみ搬入量内訳'!E122+'ごみ搬入量内訳'!AH122)/'ごみ処理概要'!D122/365*1000000</f>
        <v>649.3707288413372</v>
      </c>
      <c r="L122" s="193">
        <f>'ごみ搬入量内訳'!F122/'ごみ処理概要'!D122/365*1000000</f>
        <v>162.03345805374317</v>
      </c>
      <c r="M122" s="193">
        <f>'資源化量内訳'!BP122</f>
        <v>0</v>
      </c>
      <c r="N122" s="193">
        <f>'ごみ処理量内訳'!E122</f>
        <v>0</v>
      </c>
      <c r="O122" s="193">
        <f>'ごみ処理量内訳'!L122</f>
        <v>0</v>
      </c>
      <c r="P122" s="193">
        <f t="shared" si="11"/>
        <v>594</v>
      </c>
      <c r="Q122" s="193">
        <f>'ごみ処理量内訳'!G122</f>
        <v>0</v>
      </c>
      <c r="R122" s="193">
        <f>'ごみ処理量内訳'!H122</f>
        <v>594</v>
      </c>
      <c r="S122" s="193">
        <f>'ごみ処理量内訳'!I122</f>
        <v>0</v>
      </c>
      <c r="T122" s="193">
        <f>'ごみ処理量内訳'!J122</f>
        <v>0</v>
      </c>
      <c r="U122" s="193">
        <f>'ごみ処理量内訳'!K122</f>
        <v>0</v>
      </c>
      <c r="V122" s="193">
        <f t="shared" si="12"/>
        <v>0</v>
      </c>
      <c r="W122" s="193">
        <f>'資源化量内訳'!M122</f>
        <v>0</v>
      </c>
      <c r="X122" s="193">
        <f>'資源化量内訳'!N122</f>
        <v>0</v>
      </c>
      <c r="Y122" s="193">
        <f>'資源化量内訳'!O122</f>
        <v>0</v>
      </c>
      <c r="Z122" s="193">
        <f>'資源化量内訳'!P122</f>
        <v>0</v>
      </c>
      <c r="AA122" s="193">
        <f>'資源化量内訳'!Q122</f>
        <v>0</v>
      </c>
      <c r="AB122" s="193">
        <f>'資源化量内訳'!R122</f>
        <v>0</v>
      </c>
      <c r="AC122" s="193">
        <f>'資源化量内訳'!S122</f>
        <v>0</v>
      </c>
      <c r="AD122" s="193">
        <f t="shared" si="13"/>
        <v>594</v>
      </c>
      <c r="AE122" s="194">
        <f t="shared" si="14"/>
        <v>100</v>
      </c>
      <c r="AF122" s="193">
        <f>'資源化量内訳'!AB122</f>
        <v>27</v>
      </c>
      <c r="AG122" s="193">
        <f>'資源化量内訳'!AJ122</f>
        <v>0</v>
      </c>
      <c r="AH122" s="193">
        <f>'資源化量内訳'!AR122</f>
        <v>275</v>
      </c>
      <c r="AI122" s="193">
        <f>'資源化量内訳'!AZ122</f>
        <v>0</v>
      </c>
      <c r="AJ122" s="193">
        <f>'資源化量内訳'!BH122</f>
        <v>0</v>
      </c>
      <c r="AK122" s="193" t="s">
        <v>640</v>
      </c>
      <c r="AL122" s="193">
        <f t="shared" si="15"/>
        <v>302</v>
      </c>
      <c r="AM122" s="194">
        <f t="shared" si="16"/>
        <v>50.841750841750844</v>
      </c>
      <c r="AN122" s="193">
        <f>'ごみ処理量内訳'!AC122</f>
        <v>0</v>
      </c>
      <c r="AO122" s="193">
        <f>'ごみ処理量内訳'!AD122</f>
        <v>0</v>
      </c>
      <c r="AP122" s="193">
        <f>'ごみ処理量内訳'!AE122</f>
        <v>292</v>
      </c>
      <c r="AQ122" s="193">
        <f t="shared" si="17"/>
        <v>292</v>
      </c>
    </row>
    <row r="123" spans="1:43" ht="13.5">
      <c r="A123" s="182" t="s">
        <v>129</v>
      </c>
      <c r="B123" s="182" t="s">
        <v>638</v>
      </c>
      <c r="C123" s="184" t="s">
        <v>155</v>
      </c>
      <c r="D123" s="193">
        <v>6007</v>
      </c>
      <c r="E123" s="193">
        <v>6007</v>
      </c>
      <c r="F123" s="193">
        <f>'ごみ搬入量内訳'!H123</f>
        <v>1594</v>
      </c>
      <c r="G123" s="193">
        <f>'ごみ搬入量内訳'!AG123</f>
        <v>49</v>
      </c>
      <c r="H123" s="193">
        <f>'ごみ搬入量内訳'!AH123</f>
        <v>0</v>
      </c>
      <c r="I123" s="193">
        <f t="shared" si="10"/>
        <v>1643</v>
      </c>
      <c r="J123" s="193">
        <f t="shared" si="9"/>
        <v>749.3540640941733</v>
      </c>
      <c r="K123" s="193">
        <f>('ごみ搬入量内訳'!E123+'ごみ搬入量内訳'!AH123)/'ごみ処理概要'!D123/365*1000000</f>
        <v>486.64685720540643</v>
      </c>
      <c r="L123" s="193">
        <f>'ごみ搬入量内訳'!F123/'ごみ処理概要'!D123/365*1000000</f>
        <v>262.7072068887668</v>
      </c>
      <c r="M123" s="193">
        <f>'資源化量内訳'!BP123</f>
        <v>12</v>
      </c>
      <c r="N123" s="193">
        <f>'ごみ処理量内訳'!E123</f>
        <v>0</v>
      </c>
      <c r="O123" s="193">
        <f>'ごみ処理量内訳'!L123</f>
        <v>610</v>
      </c>
      <c r="P123" s="193">
        <f t="shared" si="11"/>
        <v>747</v>
      </c>
      <c r="Q123" s="193">
        <f>'ごみ処理量内訳'!G123</f>
        <v>0</v>
      </c>
      <c r="R123" s="193">
        <f>'ごみ処理量内訳'!H123</f>
        <v>136</v>
      </c>
      <c r="S123" s="193">
        <f>'ごみ処理量内訳'!I123</f>
        <v>348</v>
      </c>
      <c r="T123" s="193">
        <f>'ごみ処理量内訳'!J123</f>
        <v>263</v>
      </c>
      <c r="U123" s="193">
        <f>'ごみ処理量内訳'!K123</f>
        <v>0</v>
      </c>
      <c r="V123" s="193">
        <f t="shared" si="12"/>
        <v>259</v>
      </c>
      <c r="W123" s="193">
        <f>'資源化量内訳'!M123</f>
        <v>259</v>
      </c>
      <c r="X123" s="193">
        <f>'資源化量内訳'!N123</f>
        <v>0</v>
      </c>
      <c r="Y123" s="193">
        <f>'資源化量内訳'!O123</f>
        <v>0</v>
      </c>
      <c r="Z123" s="193">
        <f>'資源化量内訳'!P123</f>
        <v>0</v>
      </c>
      <c r="AA123" s="193">
        <f>'資源化量内訳'!Q123</f>
        <v>0</v>
      </c>
      <c r="AB123" s="193">
        <f>'資源化量内訳'!R123</f>
        <v>0</v>
      </c>
      <c r="AC123" s="193">
        <f>'資源化量内訳'!S123</f>
        <v>0</v>
      </c>
      <c r="AD123" s="193">
        <f t="shared" si="13"/>
        <v>1616</v>
      </c>
      <c r="AE123" s="194">
        <f t="shared" si="14"/>
        <v>62.25247524752475</v>
      </c>
      <c r="AF123" s="193">
        <f>'資源化量内訳'!AB123</f>
        <v>0</v>
      </c>
      <c r="AG123" s="193">
        <f>'資源化量内訳'!AJ123</f>
        <v>0</v>
      </c>
      <c r="AH123" s="193">
        <f>'資源化量内訳'!AR123</f>
        <v>124</v>
      </c>
      <c r="AI123" s="193">
        <f>'資源化量内訳'!AZ123</f>
        <v>60</v>
      </c>
      <c r="AJ123" s="193">
        <f>'資源化量内訳'!BH123</f>
        <v>176</v>
      </c>
      <c r="AK123" s="193" t="s">
        <v>640</v>
      </c>
      <c r="AL123" s="193">
        <f t="shared" si="15"/>
        <v>360</v>
      </c>
      <c r="AM123" s="194">
        <f t="shared" si="16"/>
        <v>38.75921375921376</v>
      </c>
      <c r="AN123" s="193">
        <f>'ごみ処理量内訳'!AC123</f>
        <v>610</v>
      </c>
      <c r="AO123" s="193">
        <f>'ごみ処理量内訳'!AD123</f>
        <v>0</v>
      </c>
      <c r="AP123" s="193">
        <f>'ごみ処理量内訳'!AE123</f>
        <v>48</v>
      </c>
      <c r="AQ123" s="193">
        <f t="shared" si="17"/>
        <v>658</v>
      </c>
    </row>
    <row r="124" spans="1:43" ht="13.5">
      <c r="A124" s="182" t="s">
        <v>129</v>
      </c>
      <c r="B124" s="182" t="s">
        <v>156</v>
      </c>
      <c r="C124" s="184" t="s">
        <v>157</v>
      </c>
      <c r="D124" s="193">
        <v>4319</v>
      </c>
      <c r="E124" s="193">
        <v>4319</v>
      </c>
      <c r="F124" s="193">
        <f>'ごみ搬入量内訳'!H124</f>
        <v>3744</v>
      </c>
      <c r="G124" s="193">
        <f>'ごみ搬入量内訳'!AG124</f>
        <v>480</v>
      </c>
      <c r="H124" s="193">
        <f>'ごみ搬入量内訳'!AH124</f>
        <v>0</v>
      </c>
      <c r="I124" s="193">
        <f t="shared" si="10"/>
        <v>4224</v>
      </c>
      <c r="J124" s="193">
        <f t="shared" si="9"/>
        <v>2679.463472962729</v>
      </c>
      <c r="K124" s="193">
        <f>('ごみ搬入量内訳'!E124+'ごみ搬入量内訳'!AH124)/'ごみ処理概要'!D124/365*1000000</f>
        <v>2130.122713591109</v>
      </c>
      <c r="L124" s="193">
        <f>'ごみ搬入量内訳'!F124/'ごみ処理概要'!D124/365*1000000</f>
        <v>549.3407593716202</v>
      </c>
      <c r="M124" s="193">
        <f>'資源化量内訳'!BP124</f>
        <v>0</v>
      </c>
      <c r="N124" s="193">
        <f>'ごみ処理量内訳'!E124</f>
        <v>0</v>
      </c>
      <c r="O124" s="193">
        <f>'ごみ処理量内訳'!L124</f>
        <v>2644</v>
      </c>
      <c r="P124" s="193">
        <f t="shared" si="11"/>
        <v>1331</v>
      </c>
      <c r="Q124" s="193">
        <f>'ごみ処理量内訳'!G124</f>
        <v>830</v>
      </c>
      <c r="R124" s="193">
        <f>'ごみ処理量内訳'!H124</f>
        <v>38</v>
      </c>
      <c r="S124" s="193">
        <f>'ごみ処理量内訳'!I124</f>
        <v>276</v>
      </c>
      <c r="T124" s="193">
        <f>'ごみ処理量内訳'!J124</f>
        <v>187</v>
      </c>
      <c r="U124" s="193">
        <f>'ごみ処理量内訳'!K124</f>
        <v>0</v>
      </c>
      <c r="V124" s="193">
        <f t="shared" si="12"/>
        <v>249</v>
      </c>
      <c r="W124" s="193">
        <f>'資源化量内訳'!M124</f>
        <v>217</v>
      </c>
      <c r="X124" s="193">
        <f>'資源化量内訳'!N124</f>
        <v>28</v>
      </c>
      <c r="Y124" s="193">
        <f>'資源化量内訳'!O124</f>
        <v>4</v>
      </c>
      <c r="Z124" s="193">
        <f>'資源化量内訳'!P124</f>
        <v>0</v>
      </c>
      <c r="AA124" s="193">
        <f>'資源化量内訳'!Q124</f>
        <v>0</v>
      </c>
      <c r="AB124" s="193">
        <f>'資源化量内訳'!R124</f>
        <v>0</v>
      </c>
      <c r="AC124" s="193">
        <f>'資源化量内訳'!S124</f>
        <v>0</v>
      </c>
      <c r="AD124" s="193">
        <f t="shared" si="13"/>
        <v>4224</v>
      </c>
      <c r="AE124" s="194">
        <f t="shared" si="14"/>
        <v>37.40530303030303</v>
      </c>
      <c r="AF124" s="193">
        <f>'資源化量内訳'!AB124</f>
        <v>0</v>
      </c>
      <c r="AG124" s="193">
        <f>'資源化量内訳'!AJ124</f>
        <v>34</v>
      </c>
      <c r="AH124" s="193">
        <f>'資源化量内訳'!AR124</f>
        <v>38</v>
      </c>
      <c r="AI124" s="193">
        <f>'資源化量内訳'!AZ124</f>
        <v>48</v>
      </c>
      <c r="AJ124" s="193">
        <f>'資源化量内訳'!BH124</f>
        <v>187</v>
      </c>
      <c r="AK124" s="193" t="s">
        <v>640</v>
      </c>
      <c r="AL124" s="193">
        <f t="shared" si="15"/>
        <v>307</v>
      </c>
      <c r="AM124" s="194">
        <f t="shared" si="16"/>
        <v>13.162878787878787</v>
      </c>
      <c r="AN124" s="193">
        <f>'ごみ処理量内訳'!AC124</f>
        <v>2644</v>
      </c>
      <c r="AO124" s="193">
        <f>'ごみ処理量内訳'!AD124</f>
        <v>0</v>
      </c>
      <c r="AP124" s="193">
        <f>'ごみ処理量内訳'!AE124</f>
        <v>817</v>
      </c>
      <c r="AQ124" s="193">
        <f t="shared" si="17"/>
        <v>3461</v>
      </c>
    </row>
    <row r="125" spans="1:43" ht="13.5">
      <c r="A125" s="182" t="s">
        <v>129</v>
      </c>
      <c r="B125" s="182" t="s">
        <v>158</v>
      </c>
      <c r="C125" s="184" t="s">
        <v>159</v>
      </c>
      <c r="D125" s="193">
        <v>4258</v>
      </c>
      <c r="E125" s="193">
        <v>4258</v>
      </c>
      <c r="F125" s="193">
        <f>'ごみ搬入量内訳'!H125</f>
        <v>1000</v>
      </c>
      <c r="G125" s="193">
        <f>'ごみ搬入量内訳'!AG125</f>
        <v>59</v>
      </c>
      <c r="H125" s="193">
        <f>'ごみ搬入量内訳'!AH125</f>
        <v>0</v>
      </c>
      <c r="I125" s="193">
        <f t="shared" si="10"/>
        <v>1059</v>
      </c>
      <c r="J125" s="193">
        <f t="shared" si="9"/>
        <v>681.392640444739</v>
      </c>
      <c r="K125" s="193">
        <f>('ごみ搬入量内訳'!E125+'ごみ搬入量内訳'!AH125)/'ごみ処理概要'!D125/365*1000000</f>
        <v>665.9503143156797</v>
      </c>
      <c r="L125" s="193">
        <f>'ごみ搬入量内訳'!F125/'ごみ処理概要'!D125/365*1000000</f>
        <v>15.44232612905924</v>
      </c>
      <c r="M125" s="193">
        <f>'資源化量内訳'!BP125</f>
        <v>0</v>
      </c>
      <c r="N125" s="193">
        <f>'ごみ処理量内訳'!E125</f>
        <v>0</v>
      </c>
      <c r="O125" s="193">
        <f>'ごみ処理量内訳'!L125</f>
        <v>381</v>
      </c>
      <c r="P125" s="193">
        <f t="shared" si="11"/>
        <v>678</v>
      </c>
      <c r="Q125" s="193">
        <f>'ごみ処理量内訳'!G125</f>
        <v>160</v>
      </c>
      <c r="R125" s="193">
        <f>'ごみ処理量内訳'!H125</f>
        <v>328</v>
      </c>
      <c r="S125" s="193">
        <f>'ごみ処理量内訳'!I125</f>
        <v>190</v>
      </c>
      <c r="T125" s="193">
        <f>'ごみ処理量内訳'!J125</f>
        <v>0</v>
      </c>
      <c r="U125" s="193">
        <f>'ごみ処理量内訳'!K125</f>
        <v>0</v>
      </c>
      <c r="V125" s="193">
        <f t="shared" si="12"/>
        <v>0</v>
      </c>
      <c r="W125" s="193">
        <f>'資源化量内訳'!M125</f>
        <v>0</v>
      </c>
      <c r="X125" s="193">
        <f>'資源化量内訳'!N125</f>
        <v>0</v>
      </c>
      <c r="Y125" s="193">
        <f>'資源化量内訳'!O125</f>
        <v>0</v>
      </c>
      <c r="Z125" s="193">
        <f>'資源化量内訳'!P125</f>
        <v>0</v>
      </c>
      <c r="AA125" s="193">
        <f>'資源化量内訳'!Q125</f>
        <v>0</v>
      </c>
      <c r="AB125" s="193">
        <f>'資源化量内訳'!R125</f>
        <v>0</v>
      </c>
      <c r="AC125" s="193">
        <f>'資源化量内訳'!S125</f>
        <v>0</v>
      </c>
      <c r="AD125" s="193">
        <f t="shared" si="13"/>
        <v>1059</v>
      </c>
      <c r="AE125" s="194">
        <f t="shared" si="14"/>
        <v>64.02266288951841</v>
      </c>
      <c r="AF125" s="193">
        <f>'資源化量内訳'!AB125</f>
        <v>0</v>
      </c>
      <c r="AG125" s="193">
        <f>'資源化量内訳'!AJ125</f>
        <v>85</v>
      </c>
      <c r="AH125" s="193">
        <f>'資源化量内訳'!AR125</f>
        <v>304</v>
      </c>
      <c r="AI125" s="193">
        <f>'資源化量内訳'!AZ125</f>
        <v>32</v>
      </c>
      <c r="AJ125" s="193">
        <f>'資源化量内訳'!BH125</f>
        <v>0</v>
      </c>
      <c r="AK125" s="193" t="s">
        <v>640</v>
      </c>
      <c r="AL125" s="193">
        <f t="shared" si="15"/>
        <v>421</v>
      </c>
      <c r="AM125" s="194">
        <f t="shared" si="16"/>
        <v>39.754485363550515</v>
      </c>
      <c r="AN125" s="193">
        <f>'ごみ処理量内訳'!AC125</f>
        <v>381</v>
      </c>
      <c r="AO125" s="193">
        <f>'ごみ処理量内訳'!AD125</f>
        <v>0</v>
      </c>
      <c r="AP125" s="193">
        <f>'ごみ処理量内訳'!AE125</f>
        <v>111</v>
      </c>
      <c r="AQ125" s="193">
        <f t="shared" si="17"/>
        <v>492</v>
      </c>
    </row>
    <row r="126" spans="1:43" ht="13.5">
      <c r="A126" s="182" t="s">
        <v>129</v>
      </c>
      <c r="B126" s="182" t="s">
        <v>160</v>
      </c>
      <c r="C126" s="184" t="s">
        <v>161</v>
      </c>
      <c r="D126" s="193">
        <v>9081</v>
      </c>
      <c r="E126" s="193">
        <v>9081</v>
      </c>
      <c r="F126" s="193">
        <f>'ごみ搬入量内訳'!H126</f>
        <v>2977</v>
      </c>
      <c r="G126" s="193">
        <f>'ごみ搬入量内訳'!AG126</f>
        <v>169</v>
      </c>
      <c r="H126" s="193">
        <f>'ごみ搬入量内訳'!AH126</f>
        <v>0</v>
      </c>
      <c r="I126" s="193">
        <f t="shared" si="10"/>
        <v>3146</v>
      </c>
      <c r="J126" s="193">
        <f t="shared" si="9"/>
        <v>949.1441561713227</v>
      </c>
      <c r="K126" s="193">
        <f>('ごみ搬入量内訳'!E126+'ごみ搬入量内訳'!AH126)/'ごみ処理概要'!D126/365*1000000</f>
        <v>691.4934538921397</v>
      </c>
      <c r="L126" s="193">
        <f>'ごみ搬入量内訳'!F126/'ごみ処理概要'!D126/365*1000000</f>
        <v>257.65070227918295</v>
      </c>
      <c r="M126" s="193">
        <f>'資源化量内訳'!BP126</f>
        <v>0</v>
      </c>
      <c r="N126" s="193">
        <f>'ごみ処理量内訳'!E126</f>
        <v>0</v>
      </c>
      <c r="O126" s="193">
        <f>'ごみ処理量内訳'!L126</f>
        <v>1099</v>
      </c>
      <c r="P126" s="193">
        <f t="shared" si="11"/>
        <v>2035</v>
      </c>
      <c r="Q126" s="193">
        <f>'ごみ処理量内訳'!G126</f>
        <v>308</v>
      </c>
      <c r="R126" s="193">
        <f>'ごみ処理量内訳'!H126</f>
        <v>1123</v>
      </c>
      <c r="S126" s="193">
        <f>'ごみ処理量内訳'!I126</f>
        <v>604</v>
      </c>
      <c r="T126" s="193">
        <f>'ごみ処理量内訳'!J126</f>
        <v>0</v>
      </c>
      <c r="U126" s="193">
        <f>'ごみ処理量内訳'!K126</f>
        <v>0</v>
      </c>
      <c r="V126" s="193">
        <f t="shared" si="12"/>
        <v>6</v>
      </c>
      <c r="W126" s="193">
        <f>'資源化量内訳'!M126</f>
        <v>0</v>
      </c>
      <c r="X126" s="193">
        <f>'資源化量内訳'!N126</f>
        <v>0</v>
      </c>
      <c r="Y126" s="193">
        <f>'資源化量内訳'!O126</f>
        <v>0</v>
      </c>
      <c r="Z126" s="193">
        <f>'資源化量内訳'!P126</f>
        <v>0</v>
      </c>
      <c r="AA126" s="193">
        <f>'資源化量内訳'!Q126</f>
        <v>0</v>
      </c>
      <c r="AB126" s="193">
        <f>'資源化量内訳'!R126</f>
        <v>0</v>
      </c>
      <c r="AC126" s="193">
        <f>'資源化量内訳'!S126</f>
        <v>6</v>
      </c>
      <c r="AD126" s="193">
        <f t="shared" si="13"/>
        <v>3140</v>
      </c>
      <c r="AE126" s="194">
        <f t="shared" si="14"/>
        <v>65</v>
      </c>
      <c r="AF126" s="193">
        <f>'資源化量内訳'!AB126</f>
        <v>0</v>
      </c>
      <c r="AG126" s="193">
        <f>'資源化量内訳'!AJ126</f>
        <v>164</v>
      </c>
      <c r="AH126" s="193">
        <f>'資源化量内訳'!AR126</f>
        <v>1042</v>
      </c>
      <c r="AI126" s="193">
        <f>'資源化量内訳'!AZ126</f>
        <v>102</v>
      </c>
      <c r="AJ126" s="193">
        <f>'資源化量内訳'!BH126</f>
        <v>0</v>
      </c>
      <c r="AK126" s="193" t="s">
        <v>640</v>
      </c>
      <c r="AL126" s="193">
        <f t="shared" si="15"/>
        <v>1308</v>
      </c>
      <c r="AM126" s="194">
        <f t="shared" si="16"/>
        <v>41.847133757961785</v>
      </c>
      <c r="AN126" s="193">
        <f>'ごみ処理量内訳'!AC126</f>
        <v>1099</v>
      </c>
      <c r="AO126" s="193">
        <f>'ごみ処理量内訳'!AD126</f>
        <v>0</v>
      </c>
      <c r="AP126" s="193">
        <f>'ごみ処理量内訳'!AE126</f>
        <v>280</v>
      </c>
      <c r="AQ126" s="193">
        <f t="shared" si="17"/>
        <v>1379</v>
      </c>
    </row>
    <row r="127" spans="1:43" ht="13.5">
      <c r="A127" s="182" t="s">
        <v>129</v>
      </c>
      <c r="B127" s="182" t="s">
        <v>162</v>
      </c>
      <c r="C127" s="184" t="s">
        <v>163</v>
      </c>
      <c r="D127" s="193">
        <v>1610</v>
      </c>
      <c r="E127" s="193">
        <v>1610</v>
      </c>
      <c r="F127" s="193">
        <f>'ごみ搬入量内訳'!H127</f>
        <v>399</v>
      </c>
      <c r="G127" s="193">
        <f>'ごみ搬入量内訳'!AG127</f>
        <v>6</v>
      </c>
      <c r="H127" s="193">
        <f>'ごみ搬入量内訳'!AH127</f>
        <v>0</v>
      </c>
      <c r="I127" s="193">
        <f t="shared" si="10"/>
        <v>405</v>
      </c>
      <c r="J127" s="193">
        <f t="shared" si="9"/>
        <v>689.1857398111121</v>
      </c>
      <c r="K127" s="193">
        <f>('ごみ搬入量内訳'!E127+'ごみ搬入量内訳'!AH127)/'ごみ処理概要'!D127/365*1000000</f>
        <v>680.6772738875181</v>
      </c>
      <c r="L127" s="193">
        <f>'ごみ搬入量内訳'!F127/'ごみ処理概要'!D127/365*1000000</f>
        <v>8.508465923593976</v>
      </c>
      <c r="M127" s="193">
        <f>'資源化量内訳'!BP127</f>
        <v>0</v>
      </c>
      <c r="N127" s="193">
        <f>'ごみ処理量内訳'!E127</f>
        <v>0</v>
      </c>
      <c r="O127" s="193">
        <f>'ごみ処理量内訳'!L127</f>
        <v>112</v>
      </c>
      <c r="P127" s="193">
        <f t="shared" si="11"/>
        <v>283</v>
      </c>
      <c r="Q127" s="193">
        <f>'ごみ処理量内訳'!G127</f>
        <v>56</v>
      </c>
      <c r="R127" s="193">
        <f>'ごみ処理量内訳'!H127</f>
        <v>158</v>
      </c>
      <c r="S127" s="193">
        <f>'ごみ処理量内訳'!I127</f>
        <v>69</v>
      </c>
      <c r="T127" s="193">
        <f>'ごみ処理量内訳'!J127</f>
        <v>0</v>
      </c>
      <c r="U127" s="193">
        <f>'ごみ処理量内訳'!K127</f>
        <v>0</v>
      </c>
      <c r="V127" s="193">
        <f t="shared" si="12"/>
        <v>0</v>
      </c>
      <c r="W127" s="193">
        <f>'資源化量内訳'!M127</f>
        <v>0</v>
      </c>
      <c r="X127" s="193">
        <f>'資源化量内訳'!N127</f>
        <v>0</v>
      </c>
      <c r="Y127" s="193">
        <f>'資源化量内訳'!O127</f>
        <v>0</v>
      </c>
      <c r="Z127" s="193">
        <f>'資源化量内訳'!P127</f>
        <v>0</v>
      </c>
      <c r="AA127" s="193">
        <f>'資源化量内訳'!Q127</f>
        <v>0</v>
      </c>
      <c r="AB127" s="193">
        <f>'資源化量内訳'!R127</f>
        <v>0</v>
      </c>
      <c r="AC127" s="193">
        <f>'資源化量内訳'!S127</f>
        <v>0</v>
      </c>
      <c r="AD127" s="193">
        <f t="shared" si="13"/>
        <v>395</v>
      </c>
      <c r="AE127" s="194">
        <f t="shared" si="14"/>
        <v>71.64556962025317</v>
      </c>
      <c r="AF127" s="193">
        <f>'資源化量内訳'!AB127</f>
        <v>0</v>
      </c>
      <c r="AG127" s="193">
        <f>'資源化量内訳'!AJ127</f>
        <v>0</v>
      </c>
      <c r="AH127" s="193">
        <f>'資源化量内訳'!AR127</f>
        <v>139</v>
      </c>
      <c r="AI127" s="193">
        <f>'資源化量内訳'!AZ127</f>
        <v>11</v>
      </c>
      <c r="AJ127" s="193">
        <f>'資源化量内訳'!BH127</f>
        <v>0</v>
      </c>
      <c r="AK127" s="193" t="s">
        <v>640</v>
      </c>
      <c r="AL127" s="193">
        <f t="shared" si="15"/>
        <v>150</v>
      </c>
      <c r="AM127" s="194">
        <f t="shared" si="16"/>
        <v>37.9746835443038</v>
      </c>
      <c r="AN127" s="193">
        <f>'ごみ処理量内訳'!AC127</f>
        <v>112</v>
      </c>
      <c r="AO127" s="193">
        <f>'ごみ処理量内訳'!AD127</f>
        <v>0</v>
      </c>
      <c r="AP127" s="193">
        <f>'ごみ処理量内訳'!AE127</f>
        <v>41</v>
      </c>
      <c r="AQ127" s="193">
        <f t="shared" si="17"/>
        <v>153</v>
      </c>
    </row>
    <row r="128" spans="1:43" ht="13.5">
      <c r="A128" s="182" t="s">
        <v>129</v>
      </c>
      <c r="B128" s="182" t="s">
        <v>164</v>
      </c>
      <c r="C128" s="184" t="s">
        <v>165</v>
      </c>
      <c r="D128" s="193">
        <v>3533</v>
      </c>
      <c r="E128" s="193">
        <v>3533</v>
      </c>
      <c r="F128" s="193">
        <f>'ごみ搬入量内訳'!H128</f>
        <v>1107</v>
      </c>
      <c r="G128" s="193">
        <f>'ごみ搬入量内訳'!AG128</f>
        <v>36</v>
      </c>
      <c r="H128" s="193">
        <f>'ごみ搬入量内訳'!AH128</f>
        <v>0</v>
      </c>
      <c r="I128" s="193">
        <f t="shared" si="10"/>
        <v>1143</v>
      </c>
      <c r="J128" s="193">
        <f t="shared" si="9"/>
        <v>886.359142178055</v>
      </c>
      <c r="K128" s="193">
        <f>('ごみ搬入量内訳'!E128+'ごみ搬入量内訳'!AH128)/'ごみ処理概要'!D128/365*1000000</f>
        <v>708.7771268160475</v>
      </c>
      <c r="L128" s="193">
        <f>'ごみ搬入量内訳'!F128/'ごみ処理概要'!D128/365*1000000</f>
        <v>177.58201536200752</v>
      </c>
      <c r="M128" s="193">
        <f>'資源化量内訳'!BP128</f>
        <v>0</v>
      </c>
      <c r="N128" s="193">
        <f>'ごみ処理量内訳'!E128</f>
        <v>0</v>
      </c>
      <c r="O128" s="193">
        <f>'ごみ処理量内訳'!L128</f>
        <v>0</v>
      </c>
      <c r="P128" s="193">
        <f t="shared" si="11"/>
        <v>1029</v>
      </c>
      <c r="Q128" s="193">
        <f>'ごみ処理量内訳'!G128</f>
        <v>0</v>
      </c>
      <c r="R128" s="193">
        <f>'ごみ処理量内訳'!H128</f>
        <v>1029</v>
      </c>
      <c r="S128" s="193">
        <f>'ごみ処理量内訳'!I128</f>
        <v>0</v>
      </c>
      <c r="T128" s="193">
        <f>'ごみ処理量内訳'!J128</f>
        <v>0</v>
      </c>
      <c r="U128" s="193">
        <f>'ごみ処理量内訳'!K128</f>
        <v>0</v>
      </c>
      <c r="V128" s="193">
        <f t="shared" si="12"/>
        <v>0</v>
      </c>
      <c r="W128" s="193">
        <f>'資源化量内訳'!M128</f>
        <v>0</v>
      </c>
      <c r="X128" s="193">
        <f>'資源化量内訳'!N128</f>
        <v>0</v>
      </c>
      <c r="Y128" s="193">
        <f>'資源化量内訳'!O128</f>
        <v>0</v>
      </c>
      <c r="Z128" s="193">
        <f>'資源化量内訳'!P128</f>
        <v>0</v>
      </c>
      <c r="AA128" s="193">
        <f>'資源化量内訳'!Q128</f>
        <v>0</v>
      </c>
      <c r="AB128" s="193">
        <f>'資源化量内訳'!R128</f>
        <v>0</v>
      </c>
      <c r="AC128" s="193">
        <f>'資源化量内訳'!S128</f>
        <v>0</v>
      </c>
      <c r="AD128" s="193">
        <f t="shared" si="13"/>
        <v>1029</v>
      </c>
      <c r="AE128" s="194">
        <f t="shared" si="14"/>
        <v>100</v>
      </c>
      <c r="AF128" s="193">
        <f>'資源化量内訳'!AB128</f>
        <v>0</v>
      </c>
      <c r="AG128" s="193">
        <f>'資源化量内訳'!AJ128</f>
        <v>0</v>
      </c>
      <c r="AH128" s="193">
        <f>'資源化量内訳'!AR128</f>
        <v>478</v>
      </c>
      <c r="AI128" s="193">
        <f>'資源化量内訳'!AZ128</f>
        <v>0</v>
      </c>
      <c r="AJ128" s="193">
        <f>'資源化量内訳'!BH128</f>
        <v>0</v>
      </c>
      <c r="AK128" s="193" t="s">
        <v>640</v>
      </c>
      <c r="AL128" s="193">
        <f t="shared" si="15"/>
        <v>478</v>
      </c>
      <c r="AM128" s="194">
        <f t="shared" si="16"/>
        <v>46.45286686103013</v>
      </c>
      <c r="AN128" s="193">
        <f>'ごみ処理量内訳'!AC128</f>
        <v>0</v>
      </c>
      <c r="AO128" s="193">
        <f>'ごみ処理量内訳'!AD128</f>
        <v>5</v>
      </c>
      <c r="AP128" s="193">
        <f>'ごみ処理量内訳'!AE128</f>
        <v>511</v>
      </c>
      <c r="AQ128" s="193">
        <f t="shared" si="17"/>
        <v>516</v>
      </c>
    </row>
    <row r="129" spans="1:43" ht="13.5">
      <c r="A129" s="182" t="s">
        <v>129</v>
      </c>
      <c r="B129" s="182" t="s">
        <v>166</v>
      </c>
      <c r="C129" s="184" t="s">
        <v>167</v>
      </c>
      <c r="D129" s="193">
        <v>4033</v>
      </c>
      <c r="E129" s="193">
        <v>4033</v>
      </c>
      <c r="F129" s="193">
        <f>'ごみ搬入量内訳'!H129</f>
        <v>1198</v>
      </c>
      <c r="G129" s="193">
        <f>'ごみ搬入量内訳'!AG129</f>
        <v>69</v>
      </c>
      <c r="H129" s="193">
        <f>'ごみ搬入量内訳'!AH129</f>
        <v>0</v>
      </c>
      <c r="I129" s="193">
        <f t="shared" si="10"/>
        <v>1267</v>
      </c>
      <c r="J129" s="193">
        <f t="shared" si="9"/>
        <v>860.7073832661366</v>
      </c>
      <c r="K129" s="193">
        <f>('ごみ搬入量内訳'!E129+'ごみ搬入量内訳'!AH129)/'ごみ処理概要'!D129/365*1000000</f>
        <v>688.8376374363556</v>
      </c>
      <c r="L129" s="193">
        <f>'ごみ搬入量内訳'!F129/'ごみ処理概要'!D129/365*1000000</f>
        <v>171.869745829781</v>
      </c>
      <c r="M129" s="193">
        <f>'資源化量内訳'!BP129</f>
        <v>0</v>
      </c>
      <c r="N129" s="193">
        <f>'ごみ処理量内訳'!E129</f>
        <v>0</v>
      </c>
      <c r="O129" s="193">
        <f>'ごみ処理量内訳'!L129</f>
        <v>0</v>
      </c>
      <c r="P129" s="193">
        <f t="shared" si="11"/>
        <v>1142</v>
      </c>
      <c r="Q129" s="193">
        <f>'ごみ処理量内訳'!G129</f>
        <v>0</v>
      </c>
      <c r="R129" s="193">
        <f>'ごみ処理量内訳'!H129</f>
        <v>1142</v>
      </c>
      <c r="S129" s="193">
        <f>'ごみ処理量内訳'!I129</f>
        <v>0</v>
      </c>
      <c r="T129" s="193">
        <f>'ごみ処理量内訳'!J129</f>
        <v>0</v>
      </c>
      <c r="U129" s="193">
        <f>'ごみ処理量内訳'!K129</f>
        <v>0</v>
      </c>
      <c r="V129" s="193">
        <f t="shared" si="12"/>
        <v>0</v>
      </c>
      <c r="W129" s="193">
        <f>'資源化量内訳'!M129</f>
        <v>0</v>
      </c>
      <c r="X129" s="193">
        <f>'資源化量内訳'!N129</f>
        <v>0</v>
      </c>
      <c r="Y129" s="193">
        <f>'資源化量内訳'!O129</f>
        <v>0</v>
      </c>
      <c r="Z129" s="193">
        <f>'資源化量内訳'!P129</f>
        <v>0</v>
      </c>
      <c r="AA129" s="193">
        <f>'資源化量内訳'!Q129</f>
        <v>0</v>
      </c>
      <c r="AB129" s="193">
        <f>'資源化量内訳'!R129</f>
        <v>0</v>
      </c>
      <c r="AC129" s="193">
        <f>'資源化量内訳'!S129</f>
        <v>0</v>
      </c>
      <c r="AD129" s="193">
        <f t="shared" si="13"/>
        <v>1142</v>
      </c>
      <c r="AE129" s="194">
        <f t="shared" si="14"/>
        <v>100</v>
      </c>
      <c r="AF129" s="193">
        <f>'資源化量内訳'!AB129</f>
        <v>0</v>
      </c>
      <c r="AG129" s="193">
        <f>'資源化量内訳'!AJ129</f>
        <v>0</v>
      </c>
      <c r="AH129" s="193">
        <f>'資源化量内訳'!AR129</f>
        <v>530</v>
      </c>
      <c r="AI129" s="193">
        <f>'資源化量内訳'!AZ129</f>
        <v>0</v>
      </c>
      <c r="AJ129" s="193">
        <f>'資源化量内訳'!BH129</f>
        <v>0</v>
      </c>
      <c r="AK129" s="193" t="s">
        <v>640</v>
      </c>
      <c r="AL129" s="193">
        <f t="shared" si="15"/>
        <v>530</v>
      </c>
      <c r="AM129" s="194">
        <f t="shared" si="16"/>
        <v>46.409807355516634</v>
      </c>
      <c r="AN129" s="193">
        <f>'ごみ処理量内訳'!AC129</f>
        <v>0</v>
      </c>
      <c r="AO129" s="193">
        <f>'ごみ処理量内訳'!AD129</f>
        <v>6</v>
      </c>
      <c r="AP129" s="193">
        <f>'ごみ処理量内訳'!AE129</f>
        <v>567</v>
      </c>
      <c r="AQ129" s="193">
        <f t="shared" si="17"/>
        <v>573</v>
      </c>
    </row>
    <row r="130" spans="1:43" ht="13.5">
      <c r="A130" s="182" t="s">
        <v>129</v>
      </c>
      <c r="B130" s="182" t="s">
        <v>168</v>
      </c>
      <c r="C130" s="184" t="s">
        <v>169</v>
      </c>
      <c r="D130" s="193">
        <v>2819</v>
      </c>
      <c r="E130" s="193">
        <v>2819</v>
      </c>
      <c r="F130" s="193">
        <f>'ごみ搬入量内訳'!H130</f>
        <v>768</v>
      </c>
      <c r="G130" s="193">
        <f>'ごみ搬入量内訳'!AG130</f>
        <v>129</v>
      </c>
      <c r="H130" s="193">
        <f>'ごみ搬入量内訳'!AH130</f>
        <v>0</v>
      </c>
      <c r="I130" s="193">
        <f t="shared" si="10"/>
        <v>897</v>
      </c>
      <c r="J130" s="193">
        <f t="shared" si="9"/>
        <v>871.7751850214055</v>
      </c>
      <c r="K130" s="193">
        <f>('ごみ搬入量内訳'!E130+'ごみ搬入量内訳'!AH130)/'ごみ処理概要'!D130/365*1000000</f>
        <v>697.8088994931652</v>
      </c>
      <c r="L130" s="193">
        <f>'ごみ搬入量内訳'!F130/'ごみ処理概要'!D130/365*1000000</f>
        <v>173.96628552824038</v>
      </c>
      <c r="M130" s="193">
        <f>'資源化量内訳'!BP130</f>
        <v>0</v>
      </c>
      <c r="N130" s="193">
        <f>'ごみ処理量内訳'!E130</f>
        <v>0</v>
      </c>
      <c r="O130" s="193">
        <f>'ごみ処理量内訳'!L130</f>
        <v>0</v>
      </c>
      <c r="P130" s="193">
        <f t="shared" si="11"/>
        <v>808</v>
      </c>
      <c r="Q130" s="193">
        <f>'ごみ処理量内訳'!G130</f>
        <v>0</v>
      </c>
      <c r="R130" s="193">
        <f>'ごみ処理量内訳'!H130</f>
        <v>808</v>
      </c>
      <c r="S130" s="193">
        <f>'ごみ処理量内訳'!I130</f>
        <v>0</v>
      </c>
      <c r="T130" s="193">
        <f>'ごみ処理量内訳'!J130</f>
        <v>0</v>
      </c>
      <c r="U130" s="193">
        <f>'ごみ処理量内訳'!K130</f>
        <v>0</v>
      </c>
      <c r="V130" s="193">
        <f t="shared" si="12"/>
        <v>0</v>
      </c>
      <c r="W130" s="193">
        <f>'資源化量内訳'!M130</f>
        <v>0</v>
      </c>
      <c r="X130" s="193">
        <f>'資源化量内訳'!N130</f>
        <v>0</v>
      </c>
      <c r="Y130" s="193">
        <f>'資源化量内訳'!O130</f>
        <v>0</v>
      </c>
      <c r="Z130" s="193">
        <f>'資源化量内訳'!P130</f>
        <v>0</v>
      </c>
      <c r="AA130" s="193">
        <f>'資源化量内訳'!Q130</f>
        <v>0</v>
      </c>
      <c r="AB130" s="193">
        <f>'資源化量内訳'!R130</f>
        <v>0</v>
      </c>
      <c r="AC130" s="193">
        <f>'資源化量内訳'!S130</f>
        <v>0</v>
      </c>
      <c r="AD130" s="193">
        <f t="shared" si="13"/>
        <v>808</v>
      </c>
      <c r="AE130" s="194">
        <f t="shared" si="14"/>
        <v>100</v>
      </c>
      <c r="AF130" s="193">
        <f>'資源化量内訳'!AB130</f>
        <v>0</v>
      </c>
      <c r="AG130" s="193">
        <f>'資源化量内訳'!AJ130</f>
        <v>0</v>
      </c>
      <c r="AH130" s="193">
        <f>'資源化量内訳'!AR130</f>
        <v>374</v>
      </c>
      <c r="AI130" s="193">
        <f>'資源化量内訳'!AZ130</f>
        <v>0</v>
      </c>
      <c r="AJ130" s="193">
        <f>'資源化量内訳'!BH130</f>
        <v>0</v>
      </c>
      <c r="AK130" s="193" t="s">
        <v>640</v>
      </c>
      <c r="AL130" s="193">
        <f t="shared" si="15"/>
        <v>374</v>
      </c>
      <c r="AM130" s="194">
        <f t="shared" si="16"/>
        <v>46.28712871287129</v>
      </c>
      <c r="AN130" s="193">
        <f>'ごみ処理量内訳'!AC130</f>
        <v>0</v>
      </c>
      <c r="AO130" s="193">
        <f>'ごみ処理量内訳'!AD130</f>
        <v>4</v>
      </c>
      <c r="AP130" s="193">
        <f>'ごみ処理量内訳'!AE130</f>
        <v>405</v>
      </c>
      <c r="AQ130" s="193">
        <f t="shared" si="17"/>
        <v>409</v>
      </c>
    </row>
    <row r="131" spans="1:43" ht="13.5">
      <c r="A131" s="182" t="s">
        <v>129</v>
      </c>
      <c r="B131" s="182" t="s">
        <v>170</v>
      </c>
      <c r="C131" s="184" t="s">
        <v>171</v>
      </c>
      <c r="D131" s="193">
        <v>2972</v>
      </c>
      <c r="E131" s="193">
        <v>2972</v>
      </c>
      <c r="F131" s="193">
        <f>'ごみ搬入量内訳'!H131</f>
        <v>1414</v>
      </c>
      <c r="G131" s="193">
        <f>'ごみ搬入量内訳'!AG131</f>
        <v>10</v>
      </c>
      <c r="H131" s="193">
        <f>'ごみ搬入量内訳'!AH131</f>
        <v>0</v>
      </c>
      <c r="I131" s="193">
        <f t="shared" si="10"/>
        <v>1424</v>
      </c>
      <c r="J131" s="193">
        <f t="shared" si="9"/>
        <v>1312.7085676358338</v>
      </c>
      <c r="K131" s="193">
        <f>('ごみ搬入量内訳'!E131+'ごみ搬入量内訳'!AH131)/'ごみ処理概要'!D131/365*1000000</f>
        <v>1303.4901085934473</v>
      </c>
      <c r="L131" s="193">
        <f>'ごみ搬入量内訳'!F131/'ごみ処理概要'!D131/365*1000000</f>
        <v>9.218459042386476</v>
      </c>
      <c r="M131" s="193">
        <f>'資源化量内訳'!BP131</f>
        <v>0</v>
      </c>
      <c r="N131" s="193">
        <f>'ごみ処理量内訳'!E131</f>
        <v>789</v>
      </c>
      <c r="O131" s="193">
        <f>'ごみ処理量内訳'!L131</f>
        <v>260</v>
      </c>
      <c r="P131" s="193">
        <f t="shared" si="11"/>
        <v>374</v>
      </c>
      <c r="Q131" s="193">
        <f>'ごみ処理量内訳'!G131</f>
        <v>0</v>
      </c>
      <c r="R131" s="193">
        <f>'ごみ処理量内訳'!H131</f>
        <v>374</v>
      </c>
      <c r="S131" s="193">
        <f>'ごみ処理量内訳'!I131</f>
        <v>0</v>
      </c>
      <c r="T131" s="193">
        <f>'ごみ処理量内訳'!J131</f>
        <v>0</v>
      </c>
      <c r="U131" s="193">
        <f>'ごみ処理量内訳'!K131</f>
        <v>0</v>
      </c>
      <c r="V131" s="193">
        <f t="shared" si="12"/>
        <v>0</v>
      </c>
      <c r="W131" s="193">
        <f>'資源化量内訳'!M131</f>
        <v>0</v>
      </c>
      <c r="X131" s="193">
        <f>'資源化量内訳'!N131</f>
        <v>0</v>
      </c>
      <c r="Y131" s="193">
        <f>'資源化量内訳'!O131</f>
        <v>0</v>
      </c>
      <c r="Z131" s="193">
        <f>'資源化量内訳'!P131</f>
        <v>0</v>
      </c>
      <c r="AA131" s="193">
        <f>'資源化量内訳'!Q131</f>
        <v>0</v>
      </c>
      <c r="AB131" s="193">
        <f>'資源化量内訳'!R131</f>
        <v>0</v>
      </c>
      <c r="AC131" s="193">
        <f>'資源化量内訳'!S131</f>
        <v>0</v>
      </c>
      <c r="AD131" s="193">
        <f t="shared" si="13"/>
        <v>1423</v>
      </c>
      <c r="AE131" s="194">
        <f t="shared" si="14"/>
        <v>81.72874209416725</v>
      </c>
      <c r="AF131" s="193">
        <f>'資源化量内訳'!AB131</f>
        <v>0</v>
      </c>
      <c r="AG131" s="193">
        <f>'資源化量内訳'!AJ131</f>
        <v>0</v>
      </c>
      <c r="AH131" s="193">
        <f>'資源化量内訳'!AR131</f>
        <v>252</v>
      </c>
      <c r="AI131" s="193">
        <f>'資源化量内訳'!AZ131</f>
        <v>0</v>
      </c>
      <c r="AJ131" s="193">
        <f>'資源化量内訳'!BH131</f>
        <v>0</v>
      </c>
      <c r="AK131" s="193" t="s">
        <v>640</v>
      </c>
      <c r="AL131" s="193">
        <f t="shared" si="15"/>
        <v>252</v>
      </c>
      <c r="AM131" s="194">
        <f t="shared" si="16"/>
        <v>17.70906535488405</v>
      </c>
      <c r="AN131" s="193">
        <f>'ごみ処理量内訳'!AC131</f>
        <v>260</v>
      </c>
      <c r="AO131" s="193">
        <f>'ごみ処理量内訳'!AD131</f>
        <v>137</v>
      </c>
      <c r="AP131" s="193">
        <f>'ごみ処理量内訳'!AE131</f>
        <v>0</v>
      </c>
      <c r="AQ131" s="193">
        <f t="shared" si="17"/>
        <v>397</v>
      </c>
    </row>
    <row r="132" spans="1:43" ht="13.5">
      <c r="A132" s="182" t="s">
        <v>129</v>
      </c>
      <c r="B132" s="182" t="s">
        <v>172</v>
      </c>
      <c r="C132" s="184" t="s">
        <v>173</v>
      </c>
      <c r="D132" s="193">
        <v>4666</v>
      </c>
      <c r="E132" s="193">
        <v>4666</v>
      </c>
      <c r="F132" s="193">
        <f>'ごみ搬入量内訳'!H132</f>
        <v>1661</v>
      </c>
      <c r="G132" s="193">
        <f>'ごみ搬入量内訳'!AG132</f>
        <v>463</v>
      </c>
      <c r="H132" s="193">
        <f>'ごみ搬入量内訳'!AH132</f>
        <v>0</v>
      </c>
      <c r="I132" s="193">
        <f t="shared" si="10"/>
        <v>2124</v>
      </c>
      <c r="J132" s="193">
        <f t="shared" si="9"/>
        <v>1247.1448954547323</v>
      </c>
      <c r="K132" s="193">
        <f>('ごみ搬入量内訳'!E132+'ごみ搬入量内訳'!AH132)/'ごみ処理概要'!D132/365*1000000</f>
        <v>975.2860976225567</v>
      </c>
      <c r="L132" s="193">
        <f>'ごみ搬入量内訳'!F132/'ごみ処理概要'!D132/365*1000000</f>
        <v>271.85879783217564</v>
      </c>
      <c r="M132" s="193">
        <f>'資源化量内訳'!BP132</f>
        <v>0</v>
      </c>
      <c r="N132" s="193">
        <f>'ごみ処理量内訳'!E132</f>
        <v>1276</v>
      </c>
      <c r="O132" s="193">
        <f>'ごみ処理量内訳'!L132</f>
        <v>98</v>
      </c>
      <c r="P132" s="193">
        <f t="shared" si="11"/>
        <v>799</v>
      </c>
      <c r="Q132" s="193">
        <f>'ごみ処理量内訳'!G132</f>
        <v>0</v>
      </c>
      <c r="R132" s="193">
        <f>'ごみ処理量内訳'!H132</f>
        <v>799</v>
      </c>
      <c r="S132" s="193">
        <f>'ごみ処理量内訳'!I132</f>
        <v>0</v>
      </c>
      <c r="T132" s="193">
        <f>'ごみ処理量内訳'!J132</f>
        <v>0</v>
      </c>
      <c r="U132" s="193">
        <f>'ごみ処理量内訳'!K132</f>
        <v>0</v>
      </c>
      <c r="V132" s="193">
        <f t="shared" si="12"/>
        <v>0</v>
      </c>
      <c r="W132" s="193">
        <f>'資源化量内訳'!M132</f>
        <v>0</v>
      </c>
      <c r="X132" s="193">
        <f>'資源化量内訳'!N132</f>
        <v>0</v>
      </c>
      <c r="Y132" s="193">
        <f>'資源化量内訳'!O132</f>
        <v>0</v>
      </c>
      <c r="Z132" s="193">
        <f>'資源化量内訳'!P132</f>
        <v>0</v>
      </c>
      <c r="AA132" s="193">
        <f>'資源化量内訳'!Q132</f>
        <v>0</v>
      </c>
      <c r="AB132" s="193">
        <f>'資源化量内訳'!R132</f>
        <v>0</v>
      </c>
      <c r="AC132" s="193">
        <f>'資源化量内訳'!S132</f>
        <v>0</v>
      </c>
      <c r="AD132" s="193">
        <f t="shared" si="13"/>
        <v>2173</v>
      </c>
      <c r="AE132" s="194">
        <f t="shared" si="14"/>
        <v>95.49010584445467</v>
      </c>
      <c r="AF132" s="193">
        <f>'資源化量内訳'!AB132</f>
        <v>0</v>
      </c>
      <c r="AG132" s="193">
        <f>'資源化量内訳'!AJ132</f>
        <v>0</v>
      </c>
      <c r="AH132" s="193">
        <f>'資源化量内訳'!AR132</f>
        <v>688</v>
      </c>
      <c r="AI132" s="193">
        <f>'資源化量内訳'!AZ132</f>
        <v>0</v>
      </c>
      <c r="AJ132" s="193">
        <f>'資源化量内訳'!BH132</f>
        <v>0</v>
      </c>
      <c r="AK132" s="193" t="s">
        <v>640</v>
      </c>
      <c r="AL132" s="193">
        <f t="shared" si="15"/>
        <v>688</v>
      </c>
      <c r="AM132" s="194">
        <f t="shared" si="16"/>
        <v>31.661297745052924</v>
      </c>
      <c r="AN132" s="193">
        <f>'ごみ処理量内訳'!AC132</f>
        <v>98</v>
      </c>
      <c r="AO132" s="193">
        <f>'ごみ処理量内訳'!AD132</f>
        <v>211</v>
      </c>
      <c r="AP132" s="193">
        <f>'ごみ処理量内訳'!AE132</f>
        <v>0</v>
      </c>
      <c r="AQ132" s="193">
        <f t="shared" si="17"/>
        <v>309</v>
      </c>
    </row>
    <row r="133" spans="1:43" ht="13.5">
      <c r="A133" s="182" t="s">
        <v>129</v>
      </c>
      <c r="B133" s="182" t="s">
        <v>174</v>
      </c>
      <c r="C133" s="184" t="s">
        <v>175</v>
      </c>
      <c r="D133" s="193">
        <v>2333</v>
      </c>
      <c r="E133" s="193">
        <v>2333</v>
      </c>
      <c r="F133" s="193">
        <f>'ごみ搬入量内訳'!H133</f>
        <v>871</v>
      </c>
      <c r="G133" s="193">
        <f>'ごみ搬入量内訳'!AG133</f>
        <v>141</v>
      </c>
      <c r="H133" s="193">
        <f>'ごみ搬入量内訳'!AH133</f>
        <v>0</v>
      </c>
      <c r="I133" s="193">
        <f t="shared" si="10"/>
        <v>1012</v>
      </c>
      <c r="J133" s="193">
        <f t="shared" si="9"/>
        <v>1188.4280924672214</v>
      </c>
      <c r="K133" s="193">
        <f>('ごみ搬入量内訳'!E133+'ごみ搬入量内訳'!AH133)/'ごみ処理概要'!D133/365*1000000</f>
        <v>1114.4449207029575</v>
      </c>
      <c r="L133" s="193">
        <f>'ごみ搬入量内訳'!F133/'ごみ処理概要'!D133/365*1000000</f>
        <v>73.98317176426379</v>
      </c>
      <c r="M133" s="193">
        <f>'資源化量内訳'!BP133</f>
        <v>0</v>
      </c>
      <c r="N133" s="193">
        <f>'ごみ処理量内訳'!E133</f>
        <v>466</v>
      </c>
      <c r="O133" s="193">
        <f>'ごみ処理量内訳'!L133</f>
        <v>98</v>
      </c>
      <c r="P133" s="193">
        <f t="shared" si="11"/>
        <v>484</v>
      </c>
      <c r="Q133" s="193">
        <f>'ごみ処理量内訳'!G133</f>
        <v>94</v>
      </c>
      <c r="R133" s="193">
        <f>'ごみ処理量内訳'!H133</f>
        <v>390</v>
      </c>
      <c r="S133" s="193">
        <f>'ごみ処理量内訳'!I133</f>
        <v>0</v>
      </c>
      <c r="T133" s="193">
        <f>'ごみ処理量内訳'!J133</f>
        <v>0</v>
      </c>
      <c r="U133" s="193">
        <f>'ごみ処理量内訳'!K133</f>
        <v>0</v>
      </c>
      <c r="V133" s="193">
        <f t="shared" si="12"/>
        <v>0</v>
      </c>
      <c r="W133" s="193">
        <f>'資源化量内訳'!M133</f>
        <v>0</v>
      </c>
      <c r="X133" s="193">
        <f>'資源化量内訳'!N133</f>
        <v>0</v>
      </c>
      <c r="Y133" s="193">
        <f>'資源化量内訳'!O133</f>
        <v>0</v>
      </c>
      <c r="Z133" s="193">
        <f>'資源化量内訳'!P133</f>
        <v>0</v>
      </c>
      <c r="AA133" s="193">
        <f>'資源化量内訳'!Q133</f>
        <v>0</v>
      </c>
      <c r="AB133" s="193">
        <f>'資源化量内訳'!R133</f>
        <v>0</v>
      </c>
      <c r="AC133" s="193">
        <f>'資源化量内訳'!S133</f>
        <v>0</v>
      </c>
      <c r="AD133" s="193">
        <f t="shared" si="13"/>
        <v>1048</v>
      </c>
      <c r="AE133" s="194">
        <f t="shared" si="14"/>
        <v>90.64885496183206</v>
      </c>
      <c r="AF133" s="193">
        <f>'資源化量内訳'!AB133</f>
        <v>0</v>
      </c>
      <c r="AG133" s="193">
        <f>'資源化量内訳'!AJ133</f>
        <v>33</v>
      </c>
      <c r="AH133" s="193">
        <f>'資源化量内訳'!AR133</f>
        <v>326</v>
      </c>
      <c r="AI133" s="193">
        <f>'資源化量内訳'!AZ133</f>
        <v>0</v>
      </c>
      <c r="AJ133" s="193">
        <f>'資源化量内訳'!BH133</f>
        <v>0</v>
      </c>
      <c r="AK133" s="193" t="s">
        <v>640</v>
      </c>
      <c r="AL133" s="193">
        <f t="shared" si="15"/>
        <v>359</v>
      </c>
      <c r="AM133" s="194">
        <f t="shared" si="16"/>
        <v>34.25572519083969</v>
      </c>
      <c r="AN133" s="193">
        <f>'ごみ処理量内訳'!AC133</f>
        <v>98</v>
      </c>
      <c r="AO133" s="193">
        <f>'ごみ処理量内訳'!AD133</f>
        <v>83</v>
      </c>
      <c r="AP133" s="193">
        <f>'ごみ処理量内訳'!AE133</f>
        <v>56</v>
      </c>
      <c r="AQ133" s="193">
        <f t="shared" si="17"/>
        <v>237</v>
      </c>
    </row>
    <row r="134" spans="1:43" ht="13.5">
      <c r="A134" s="182" t="s">
        <v>129</v>
      </c>
      <c r="B134" s="182" t="s">
        <v>176</v>
      </c>
      <c r="C134" s="184" t="s">
        <v>177</v>
      </c>
      <c r="D134" s="193">
        <v>7717</v>
      </c>
      <c r="E134" s="193">
        <v>7717</v>
      </c>
      <c r="F134" s="193">
        <f>'ごみ搬入量内訳'!H134</f>
        <v>2815</v>
      </c>
      <c r="G134" s="193">
        <f>'ごみ搬入量内訳'!AG134</f>
        <v>824</v>
      </c>
      <c r="H134" s="193">
        <f>'ごみ搬入量内訳'!AH134</f>
        <v>10</v>
      </c>
      <c r="I134" s="193">
        <f t="shared" si="10"/>
        <v>3649</v>
      </c>
      <c r="J134" s="193">
        <f t="shared" si="9"/>
        <v>1295.485327714475</v>
      </c>
      <c r="K134" s="193">
        <f>('ごみ搬入量内訳'!E134+'ごみ搬入量内訳'!AH134)/'ごみ処理概要'!D134/365*1000000</f>
        <v>970.9927024661795</v>
      </c>
      <c r="L134" s="193">
        <f>'ごみ搬入量内訳'!F134/'ごみ処理概要'!D134/365*1000000</f>
        <v>324.49262524829544</v>
      </c>
      <c r="M134" s="193">
        <f>'資源化量内訳'!BP134</f>
        <v>0</v>
      </c>
      <c r="N134" s="193">
        <f>'ごみ処理量内訳'!E134</f>
        <v>2133</v>
      </c>
      <c r="O134" s="193">
        <f>'ごみ処理量内訳'!L134</f>
        <v>0</v>
      </c>
      <c r="P134" s="193">
        <f t="shared" si="11"/>
        <v>1506</v>
      </c>
      <c r="Q134" s="193">
        <f>'ごみ処理量内訳'!G134</f>
        <v>493</v>
      </c>
      <c r="R134" s="193">
        <f>'ごみ処理量内訳'!H134</f>
        <v>1013</v>
      </c>
      <c r="S134" s="193">
        <f>'ごみ処理量内訳'!I134</f>
        <v>0</v>
      </c>
      <c r="T134" s="193">
        <f>'ごみ処理量内訳'!J134</f>
        <v>0</v>
      </c>
      <c r="U134" s="193">
        <f>'ごみ処理量内訳'!K134</f>
        <v>0</v>
      </c>
      <c r="V134" s="193">
        <f t="shared" si="12"/>
        <v>0</v>
      </c>
      <c r="W134" s="193">
        <f>'資源化量内訳'!M134</f>
        <v>0</v>
      </c>
      <c r="X134" s="193">
        <f>'資源化量内訳'!N134</f>
        <v>0</v>
      </c>
      <c r="Y134" s="193">
        <f>'資源化量内訳'!O134</f>
        <v>0</v>
      </c>
      <c r="Z134" s="193">
        <f>'資源化量内訳'!P134</f>
        <v>0</v>
      </c>
      <c r="AA134" s="193">
        <f>'資源化量内訳'!Q134</f>
        <v>0</v>
      </c>
      <c r="AB134" s="193">
        <f>'資源化量内訳'!R134</f>
        <v>0</v>
      </c>
      <c r="AC134" s="193">
        <f>'資源化量内訳'!S134</f>
        <v>0</v>
      </c>
      <c r="AD134" s="193">
        <f t="shared" si="13"/>
        <v>3639</v>
      </c>
      <c r="AE134" s="194">
        <f t="shared" si="14"/>
        <v>100</v>
      </c>
      <c r="AF134" s="193">
        <f>'資源化量内訳'!AB134</f>
        <v>0</v>
      </c>
      <c r="AG134" s="193">
        <f>'資源化量内訳'!AJ134</f>
        <v>0</v>
      </c>
      <c r="AH134" s="193">
        <f>'資源化量内訳'!AR134</f>
        <v>895</v>
      </c>
      <c r="AI134" s="193">
        <f>'資源化量内訳'!AZ134</f>
        <v>0</v>
      </c>
      <c r="AJ134" s="193">
        <f>'資源化量内訳'!BH134</f>
        <v>0</v>
      </c>
      <c r="AK134" s="193" t="s">
        <v>640</v>
      </c>
      <c r="AL134" s="193">
        <f t="shared" si="15"/>
        <v>895</v>
      </c>
      <c r="AM134" s="194">
        <f t="shared" si="16"/>
        <v>24.594668865072823</v>
      </c>
      <c r="AN134" s="193">
        <f>'ごみ処理量内訳'!AC134</f>
        <v>0</v>
      </c>
      <c r="AO134" s="193">
        <f>'ごみ処理量内訳'!AD134</f>
        <v>257</v>
      </c>
      <c r="AP134" s="193">
        <f>'ごみ処理量内訳'!AE134</f>
        <v>110</v>
      </c>
      <c r="AQ134" s="193">
        <f t="shared" si="17"/>
        <v>367</v>
      </c>
    </row>
    <row r="135" spans="1:43" ht="13.5">
      <c r="A135" s="182" t="s">
        <v>129</v>
      </c>
      <c r="B135" s="182" t="s">
        <v>178</v>
      </c>
      <c r="C135" s="184" t="s">
        <v>179</v>
      </c>
      <c r="D135" s="193">
        <v>2430</v>
      </c>
      <c r="E135" s="193">
        <v>2430</v>
      </c>
      <c r="F135" s="193">
        <f>'ごみ搬入量内訳'!H135</f>
        <v>920</v>
      </c>
      <c r="G135" s="193">
        <f>'ごみ搬入量内訳'!AG135</f>
        <v>162</v>
      </c>
      <c r="H135" s="193">
        <f>'ごみ搬入量内訳'!AH135</f>
        <v>0</v>
      </c>
      <c r="I135" s="193">
        <f t="shared" si="10"/>
        <v>1082</v>
      </c>
      <c r="J135" s="193">
        <f aca="true" t="shared" si="18" ref="J135:J198">I135/D135/365*1000000</f>
        <v>1219.9109307176277</v>
      </c>
      <c r="K135" s="193">
        <f>('ごみ搬入量内訳'!E135+'ごみ搬入量内訳'!AH135)/'ごみ処理概要'!D135/365*1000000</f>
        <v>1219.9109307176277</v>
      </c>
      <c r="L135" s="193">
        <f>'ごみ搬入量内訳'!F135/'ごみ処理概要'!D135/365*1000000</f>
        <v>0</v>
      </c>
      <c r="M135" s="193">
        <f>'資源化量内訳'!BP135</f>
        <v>0</v>
      </c>
      <c r="N135" s="193">
        <f>'ごみ処理量内訳'!E135</f>
        <v>590</v>
      </c>
      <c r="O135" s="193">
        <f>'ごみ処理量内訳'!L135</f>
        <v>210</v>
      </c>
      <c r="P135" s="193">
        <f t="shared" si="11"/>
        <v>282</v>
      </c>
      <c r="Q135" s="193">
        <f>'ごみ処理量内訳'!G135</f>
        <v>0</v>
      </c>
      <c r="R135" s="193">
        <f>'ごみ処理量内訳'!H135</f>
        <v>282</v>
      </c>
      <c r="S135" s="193">
        <f>'ごみ処理量内訳'!I135</f>
        <v>0</v>
      </c>
      <c r="T135" s="193">
        <f>'ごみ処理量内訳'!J135</f>
        <v>0</v>
      </c>
      <c r="U135" s="193">
        <f>'ごみ処理量内訳'!K135</f>
        <v>0</v>
      </c>
      <c r="V135" s="193">
        <f t="shared" si="12"/>
        <v>0</v>
      </c>
      <c r="W135" s="193">
        <f>'資源化量内訳'!M135</f>
        <v>0</v>
      </c>
      <c r="X135" s="193">
        <f>'資源化量内訳'!N135</f>
        <v>0</v>
      </c>
      <c r="Y135" s="193">
        <f>'資源化量内訳'!O135</f>
        <v>0</v>
      </c>
      <c r="Z135" s="193">
        <f>'資源化量内訳'!P135</f>
        <v>0</v>
      </c>
      <c r="AA135" s="193">
        <f>'資源化量内訳'!Q135</f>
        <v>0</v>
      </c>
      <c r="AB135" s="193">
        <f>'資源化量内訳'!R135</f>
        <v>0</v>
      </c>
      <c r="AC135" s="193">
        <f>'資源化量内訳'!S135</f>
        <v>0</v>
      </c>
      <c r="AD135" s="193">
        <f t="shared" si="13"/>
        <v>1082</v>
      </c>
      <c r="AE135" s="194">
        <f t="shared" si="14"/>
        <v>80.59149722735674</v>
      </c>
      <c r="AF135" s="193">
        <f>'資源化量内訳'!AB135</f>
        <v>0</v>
      </c>
      <c r="AG135" s="193">
        <f>'資源化量内訳'!AJ135</f>
        <v>0</v>
      </c>
      <c r="AH135" s="193">
        <f>'資源化量内訳'!AR135</f>
        <v>251</v>
      </c>
      <c r="AI135" s="193">
        <f>'資源化量内訳'!AZ135</f>
        <v>0</v>
      </c>
      <c r="AJ135" s="193">
        <f>'資源化量内訳'!BH135</f>
        <v>0</v>
      </c>
      <c r="AK135" s="193" t="s">
        <v>640</v>
      </c>
      <c r="AL135" s="193">
        <f t="shared" si="15"/>
        <v>251</v>
      </c>
      <c r="AM135" s="194">
        <f t="shared" si="16"/>
        <v>23.19778188539741</v>
      </c>
      <c r="AN135" s="193">
        <f>'ごみ処理量内訳'!AC135</f>
        <v>210</v>
      </c>
      <c r="AO135" s="193">
        <f>'ごみ処理量内訳'!AD135</f>
        <v>108</v>
      </c>
      <c r="AP135" s="193">
        <f>'ごみ処理量内訳'!AE135</f>
        <v>0</v>
      </c>
      <c r="AQ135" s="193">
        <f t="shared" si="17"/>
        <v>318</v>
      </c>
    </row>
    <row r="136" spans="1:43" ht="13.5">
      <c r="A136" s="182" t="s">
        <v>129</v>
      </c>
      <c r="B136" s="182" t="s">
        <v>180</v>
      </c>
      <c r="C136" s="184" t="s">
        <v>181</v>
      </c>
      <c r="D136" s="193">
        <v>5012</v>
      </c>
      <c r="E136" s="193">
        <v>4083</v>
      </c>
      <c r="F136" s="193">
        <f>'ごみ搬入量内訳'!H136</f>
        <v>1214</v>
      </c>
      <c r="G136" s="193">
        <f>'ごみ搬入量内訳'!AG136</f>
        <v>135</v>
      </c>
      <c r="H136" s="193">
        <f>'ごみ搬入量内訳'!AH136</f>
        <v>185</v>
      </c>
      <c r="I136" s="193">
        <f aca="true" t="shared" si="19" ref="I136:I199">SUM(F136:H136)</f>
        <v>1534</v>
      </c>
      <c r="J136" s="193">
        <f t="shared" si="18"/>
        <v>838.5354601012365</v>
      </c>
      <c r="K136" s="193">
        <f>('ごみ搬入量内訳'!E136+'ごみ搬入量内訳'!AH136)/'ごみ処理概要'!D136/365*1000000</f>
        <v>690.9444729908494</v>
      </c>
      <c r="L136" s="193">
        <f>'ごみ搬入量内訳'!F136/'ごみ処理概要'!D136/365*1000000</f>
        <v>147.59098711038712</v>
      </c>
      <c r="M136" s="193">
        <f>'資源化量内訳'!BP136</f>
        <v>0</v>
      </c>
      <c r="N136" s="193">
        <f>'ごみ処理量内訳'!E136</f>
        <v>47</v>
      </c>
      <c r="O136" s="193">
        <f>'ごみ処理量内訳'!L136</f>
        <v>0</v>
      </c>
      <c r="P136" s="193">
        <f aca="true" t="shared" si="20" ref="P136:P199">SUM(Q136:U136)</f>
        <v>1215</v>
      </c>
      <c r="Q136" s="193">
        <f>'ごみ処理量内訳'!G136</f>
        <v>0</v>
      </c>
      <c r="R136" s="193">
        <f>'ごみ処理量内訳'!H136</f>
        <v>1215</v>
      </c>
      <c r="S136" s="193">
        <f>'ごみ処理量内訳'!I136</f>
        <v>0</v>
      </c>
      <c r="T136" s="193">
        <f>'ごみ処理量内訳'!J136</f>
        <v>0</v>
      </c>
      <c r="U136" s="193">
        <f>'ごみ処理量内訳'!K136</f>
        <v>0</v>
      </c>
      <c r="V136" s="193">
        <f aca="true" t="shared" si="21" ref="V136:V199">SUM(W136:AC136)</f>
        <v>0</v>
      </c>
      <c r="W136" s="193">
        <f>'資源化量内訳'!M136</f>
        <v>0</v>
      </c>
      <c r="X136" s="193">
        <f>'資源化量内訳'!N136</f>
        <v>0</v>
      </c>
      <c r="Y136" s="193">
        <f>'資源化量内訳'!O136</f>
        <v>0</v>
      </c>
      <c r="Z136" s="193">
        <f>'資源化量内訳'!P136</f>
        <v>0</v>
      </c>
      <c r="AA136" s="193">
        <f>'資源化量内訳'!Q136</f>
        <v>0</v>
      </c>
      <c r="AB136" s="193">
        <f>'資源化量内訳'!R136</f>
        <v>0</v>
      </c>
      <c r="AC136" s="193">
        <f>'資源化量内訳'!S136</f>
        <v>0</v>
      </c>
      <c r="AD136" s="193">
        <f aca="true" t="shared" si="22" ref="AD136:AD199">N136+O136+P136+V136</f>
        <v>1262</v>
      </c>
      <c r="AE136" s="194">
        <f aca="true" t="shared" si="23" ref="AE136:AE199">(N136+P136+V136)/AD136*100</f>
        <v>100</v>
      </c>
      <c r="AF136" s="193">
        <f>'資源化量内訳'!AB136</f>
        <v>0</v>
      </c>
      <c r="AG136" s="193">
        <f>'資源化量内訳'!AJ136</f>
        <v>0</v>
      </c>
      <c r="AH136" s="193">
        <f>'資源化量内訳'!AR136</f>
        <v>565</v>
      </c>
      <c r="AI136" s="193">
        <f>'資源化量内訳'!AZ136</f>
        <v>0</v>
      </c>
      <c r="AJ136" s="193">
        <f>'資源化量内訳'!BH136</f>
        <v>0</v>
      </c>
      <c r="AK136" s="193" t="s">
        <v>640</v>
      </c>
      <c r="AL136" s="193">
        <f aca="true" t="shared" si="24" ref="AL136:AL199">SUM(AF136:AJ136)</f>
        <v>565</v>
      </c>
      <c r="AM136" s="194">
        <f aca="true" t="shared" si="25" ref="AM136:AM199">(V136+AL136+M136)/(M136+AD136)*100</f>
        <v>44.770206022187004</v>
      </c>
      <c r="AN136" s="193">
        <f>'ごみ処理量内訳'!AC136</f>
        <v>0</v>
      </c>
      <c r="AO136" s="193">
        <f>'ごみ処理量内訳'!AD136</f>
        <v>6</v>
      </c>
      <c r="AP136" s="193">
        <f>'ごみ処理量内訳'!AE136</f>
        <v>603</v>
      </c>
      <c r="AQ136" s="193">
        <f aca="true" t="shared" si="26" ref="AQ136:AQ199">SUM(AN136:AP136)</f>
        <v>609</v>
      </c>
    </row>
    <row r="137" spans="1:43" ht="13.5">
      <c r="A137" s="182" t="s">
        <v>129</v>
      </c>
      <c r="B137" s="182" t="s">
        <v>182</v>
      </c>
      <c r="C137" s="184" t="s">
        <v>183</v>
      </c>
      <c r="D137" s="193">
        <v>3511</v>
      </c>
      <c r="E137" s="193">
        <v>3511</v>
      </c>
      <c r="F137" s="193">
        <f>'ごみ搬入量内訳'!H137</f>
        <v>2634</v>
      </c>
      <c r="G137" s="193">
        <f>'ごみ搬入量内訳'!AG137</f>
        <v>2867</v>
      </c>
      <c r="H137" s="193">
        <f>'ごみ搬入量内訳'!AH137</f>
        <v>0</v>
      </c>
      <c r="I137" s="193">
        <f t="shared" si="19"/>
        <v>5501</v>
      </c>
      <c r="J137" s="193">
        <f t="shared" si="18"/>
        <v>4292.575584366941</v>
      </c>
      <c r="K137" s="193">
        <f>('ごみ搬入量内訳'!E137+'ごみ搬入量内訳'!AH137)/'ごみ処理概要'!D137/365*1000000</f>
        <v>3471.672200481461</v>
      </c>
      <c r="L137" s="193">
        <f>'ごみ搬入量内訳'!F137/'ごみ処理概要'!D137/365*1000000</f>
        <v>820.9033838854792</v>
      </c>
      <c r="M137" s="193">
        <f>'資源化量内訳'!BP137</f>
        <v>0</v>
      </c>
      <c r="N137" s="193">
        <f>'ごみ処理量内訳'!E137</f>
        <v>1845</v>
      </c>
      <c r="O137" s="193">
        <f>'ごみ処理量内訳'!L137</f>
        <v>3532</v>
      </c>
      <c r="P137" s="193">
        <f t="shared" si="20"/>
        <v>124</v>
      </c>
      <c r="Q137" s="193">
        <f>'ごみ処理量内訳'!G137</f>
        <v>119</v>
      </c>
      <c r="R137" s="193">
        <f>'ごみ処理量内訳'!H137</f>
        <v>5</v>
      </c>
      <c r="S137" s="193">
        <f>'ごみ処理量内訳'!I137</f>
        <v>0</v>
      </c>
      <c r="T137" s="193">
        <f>'ごみ処理量内訳'!J137</f>
        <v>0</v>
      </c>
      <c r="U137" s="193">
        <f>'ごみ処理量内訳'!K137</f>
        <v>0</v>
      </c>
      <c r="V137" s="193">
        <f t="shared" si="21"/>
        <v>0</v>
      </c>
      <c r="W137" s="193">
        <f>'資源化量内訳'!M137</f>
        <v>0</v>
      </c>
      <c r="X137" s="193">
        <f>'資源化量内訳'!N137</f>
        <v>0</v>
      </c>
      <c r="Y137" s="193">
        <f>'資源化量内訳'!O137</f>
        <v>0</v>
      </c>
      <c r="Z137" s="193">
        <f>'資源化量内訳'!P137</f>
        <v>0</v>
      </c>
      <c r="AA137" s="193">
        <f>'資源化量内訳'!Q137</f>
        <v>0</v>
      </c>
      <c r="AB137" s="193">
        <f>'資源化量内訳'!R137</f>
        <v>0</v>
      </c>
      <c r="AC137" s="193">
        <f>'資源化量内訳'!S137</f>
        <v>0</v>
      </c>
      <c r="AD137" s="193">
        <f t="shared" si="22"/>
        <v>5501</v>
      </c>
      <c r="AE137" s="194">
        <f t="shared" si="23"/>
        <v>35.793492092346845</v>
      </c>
      <c r="AF137" s="193">
        <f>'資源化量内訳'!AB137</f>
        <v>0</v>
      </c>
      <c r="AG137" s="193">
        <f>'資源化量内訳'!AJ137</f>
        <v>21</v>
      </c>
      <c r="AH137" s="193">
        <f>'資源化量内訳'!AR137</f>
        <v>5</v>
      </c>
      <c r="AI137" s="193">
        <f>'資源化量内訳'!AZ137</f>
        <v>0</v>
      </c>
      <c r="AJ137" s="193">
        <f>'資源化量内訳'!BH137</f>
        <v>0</v>
      </c>
      <c r="AK137" s="193" t="s">
        <v>640</v>
      </c>
      <c r="AL137" s="193">
        <f t="shared" si="24"/>
        <v>26</v>
      </c>
      <c r="AM137" s="194">
        <f t="shared" si="25"/>
        <v>0.4726413379385566</v>
      </c>
      <c r="AN137" s="193">
        <f>'ごみ処理量内訳'!AC137</f>
        <v>3532</v>
      </c>
      <c r="AO137" s="193">
        <f>'ごみ処理量内訳'!AD137</f>
        <v>137</v>
      </c>
      <c r="AP137" s="193">
        <f>'ごみ処理量内訳'!AE137</f>
        <v>98</v>
      </c>
      <c r="AQ137" s="193">
        <f t="shared" si="26"/>
        <v>3767</v>
      </c>
    </row>
    <row r="138" spans="1:43" ht="13.5">
      <c r="A138" s="182" t="s">
        <v>129</v>
      </c>
      <c r="B138" s="182" t="s">
        <v>184</v>
      </c>
      <c r="C138" s="184" t="s">
        <v>185</v>
      </c>
      <c r="D138" s="193">
        <v>2922</v>
      </c>
      <c r="E138" s="193">
        <v>2922</v>
      </c>
      <c r="F138" s="193">
        <f>'ごみ搬入量内訳'!H138</f>
        <v>1289</v>
      </c>
      <c r="G138" s="193">
        <f>'ごみ搬入量内訳'!AG138</f>
        <v>0</v>
      </c>
      <c r="H138" s="193">
        <f>'ごみ搬入量内訳'!AH138</f>
        <v>0</v>
      </c>
      <c r="I138" s="193">
        <f t="shared" si="19"/>
        <v>1289</v>
      </c>
      <c r="J138" s="193">
        <f t="shared" si="18"/>
        <v>1208.5923508949584</v>
      </c>
      <c r="K138" s="193">
        <f>('ごみ搬入量内訳'!E138+'ごみ搬入量内訳'!AH138)/'ごみ処理概要'!D138/365*1000000</f>
        <v>725.7179826165227</v>
      </c>
      <c r="L138" s="193">
        <f>'ごみ搬入量内訳'!F138/'ごみ処理概要'!D138/365*1000000</f>
        <v>482.87436827843567</v>
      </c>
      <c r="M138" s="193">
        <f>'資源化量内訳'!BP138</f>
        <v>0</v>
      </c>
      <c r="N138" s="193">
        <f>'ごみ処理量内訳'!E138</f>
        <v>960</v>
      </c>
      <c r="O138" s="193">
        <f>'ごみ処理量内訳'!L138</f>
        <v>314</v>
      </c>
      <c r="P138" s="193">
        <f t="shared" si="20"/>
        <v>15</v>
      </c>
      <c r="Q138" s="193">
        <f>'ごみ処理量内訳'!G138</f>
        <v>15</v>
      </c>
      <c r="R138" s="193">
        <f>'ごみ処理量内訳'!H138</f>
        <v>0</v>
      </c>
      <c r="S138" s="193">
        <f>'ごみ処理量内訳'!I138</f>
        <v>0</v>
      </c>
      <c r="T138" s="193">
        <f>'ごみ処理量内訳'!J138</f>
        <v>0</v>
      </c>
      <c r="U138" s="193">
        <f>'ごみ処理量内訳'!K138</f>
        <v>0</v>
      </c>
      <c r="V138" s="193">
        <f t="shared" si="21"/>
        <v>0</v>
      </c>
      <c r="W138" s="193">
        <f>'資源化量内訳'!M138</f>
        <v>0</v>
      </c>
      <c r="X138" s="193">
        <f>'資源化量内訳'!N138</f>
        <v>0</v>
      </c>
      <c r="Y138" s="193">
        <f>'資源化量内訳'!O138</f>
        <v>0</v>
      </c>
      <c r="Z138" s="193">
        <f>'資源化量内訳'!P138</f>
        <v>0</v>
      </c>
      <c r="AA138" s="193">
        <f>'資源化量内訳'!Q138</f>
        <v>0</v>
      </c>
      <c r="AB138" s="193">
        <f>'資源化量内訳'!R138</f>
        <v>0</v>
      </c>
      <c r="AC138" s="193">
        <f>'資源化量内訳'!S138</f>
        <v>0</v>
      </c>
      <c r="AD138" s="193">
        <f t="shared" si="22"/>
        <v>1289</v>
      </c>
      <c r="AE138" s="194">
        <f t="shared" si="23"/>
        <v>75.6400310318076</v>
      </c>
      <c r="AF138" s="193">
        <f>'資源化量内訳'!AB138</f>
        <v>0</v>
      </c>
      <c r="AG138" s="193">
        <f>'資源化量内訳'!AJ138</f>
        <v>0</v>
      </c>
      <c r="AH138" s="193">
        <f>'資源化量内訳'!AR138</f>
        <v>0</v>
      </c>
      <c r="AI138" s="193">
        <f>'資源化量内訳'!AZ138</f>
        <v>0</v>
      </c>
      <c r="AJ138" s="193">
        <f>'資源化量内訳'!BH138</f>
        <v>0</v>
      </c>
      <c r="AK138" s="193" t="s">
        <v>640</v>
      </c>
      <c r="AL138" s="193">
        <f t="shared" si="24"/>
        <v>0</v>
      </c>
      <c r="AM138" s="194">
        <f t="shared" si="25"/>
        <v>0</v>
      </c>
      <c r="AN138" s="193">
        <f>'ごみ処理量内訳'!AC138</f>
        <v>314</v>
      </c>
      <c r="AO138" s="193">
        <f>'ごみ処理量内訳'!AD138</f>
        <v>153</v>
      </c>
      <c r="AP138" s="193">
        <f>'ごみ処理量内訳'!AE138</f>
        <v>15</v>
      </c>
      <c r="AQ138" s="193">
        <f t="shared" si="26"/>
        <v>482</v>
      </c>
    </row>
    <row r="139" spans="1:43" ht="13.5">
      <c r="A139" s="182" t="s">
        <v>129</v>
      </c>
      <c r="B139" s="182" t="s">
        <v>186</v>
      </c>
      <c r="C139" s="184" t="s">
        <v>187</v>
      </c>
      <c r="D139" s="193">
        <v>3193</v>
      </c>
      <c r="E139" s="193">
        <v>3193</v>
      </c>
      <c r="F139" s="193">
        <f>'ごみ搬入量内訳'!H139</f>
        <v>1638</v>
      </c>
      <c r="G139" s="193">
        <f>'ごみ搬入量内訳'!AG139</f>
        <v>0</v>
      </c>
      <c r="H139" s="193">
        <f>'ごみ搬入量内訳'!AH139</f>
        <v>0</v>
      </c>
      <c r="I139" s="193">
        <f t="shared" si="19"/>
        <v>1638</v>
      </c>
      <c r="J139" s="193">
        <f t="shared" si="18"/>
        <v>1405.4717296826534</v>
      </c>
      <c r="K139" s="193">
        <f>('ごみ搬入量内訳'!E139+'ごみ搬入量内訳'!AH139)/'ごみ処理概要'!D139/365*1000000</f>
        <v>843.4546460793945</v>
      </c>
      <c r="L139" s="193">
        <f>'ごみ搬入量内訳'!F139/'ごみ処理概要'!D139/365*1000000</f>
        <v>562.0170836032588</v>
      </c>
      <c r="M139" s="193">
        <f>'資源化量内訳'!BP139</f>
        <v>0</v>
      </c>
      <c r="N139" s="193">
        <f>'ごみ処理量内訳'!E139</f>
        <v>1221</v>
      </c>
      <c r="O139" s="193">
        <f>'ごみ処理量内訳'!L139</f>
        <v>398</v>
      </c>
      <c r="P139" s="193">
        <f t="shared" si="20"/>
        <v>19</v>
      </c>
      <c r="Q139" s="193">
        <f>'ごみ処理量内訳'!G139</f>
        <v>19</v>
      </c>
      <c r="R139" s="193">
        <f>'ごみ処理量内訳'!H139</f>
        <v>0</v>
      </c>
      <c r="S139" s="193">
        <f>'ごみ処理量内訳'!I139</f>
        <v>0</v>
      </c>
      <c r="T139" s="193">
        <f>'ごみ処理量内訳'!J139</f>
        <v>0</v>
      </c>
      <c r="U139" s="193">
        <f>'ごみ処理量内訳'!K139</f>
        <v>0</v>
      </c>
      <c r="V139" s="193">
        <f t="shared" si="21"/>
        <v>0</v>
      </c>
      <c r="W139" s="193">
        <f>'資源化量内訳'!M139</f>
        <v>0</v>
      </c>
      <c r="X139" s="193">
        <f>'資源化量内訳'!N139</f>
        <v>0</v>
      </c>
      <c r="Y139" s="193">
        <f>'資源化量内訳'!O139</f>
        <v>0</v>
      </c>
      <c r="Z139" s="193">
        <f>'資源化量内訳'!P139</f>
        <v>0</v>
      </c>
      <c r="AA139" s="193">
        <f>'資源化量内訳'!Q139</f>
        <v>0</v>
      </c>
      <c r="AB139" s="193">
        <f>'資源化量内訳'!R139</f>
        <v>0</v>
      </c>
      <c r="AC139" s="193">
        <f>'資源化量内訳'!S139</f>
        <v>0</v>
      </c>
      <c r="AD139" s="193">
        <f t="shared" si="22"/>
        <v>1638</v>
      </c>
      <c r="AE139" s="194">
        <f t="shared" si="23"/>
        <v>75.7020757020757</v>
      </c>
      <c r="AF139" s="193">
        <f>'資源化量内訳'!AB139</f>
        <v>0</v>
      </c>
      <c r="AG139" s="193">
        <f>'資源化量内訳'!AJ139</f>
        <v>0</v>
      </c>
      <c r="AH139" s="193">
        <f>'資源化量内訳'!AR139</f>
        <v>0</v>
      </c>
      <c r="AI139" s="193">
        <f>'資源化量内訳'!AZ139</f>
        <v>0</v>
      </c>
      <c r="AJ139" s="193">
        <f>'資源化量内訳'!BH139</f>
        <v>0</v>
      </c>
      <c r="AK139" s="193" t="s">
        <v>640</v>
      </c>
      <c r="AL139" s="193">
        <f t="shared" si="24"/>
        <v>0</v>
      </c>
      <c r="AM139" s="194">
        <f t="shared" si="25"/>
        <v>0</v>
      </c>
      <c r="AN139" s="193">
        <f>'ごみ処理量内訳'!AC139</f>
        <v>398</v>
      </c>
      <c r="AO139" s="193">
        <f>'ごみ処理量内訳'!AD139</f>
        <v>196</v>
      </c>
      <c r="AP139" s="193">
        <f>'ごみ処理量内訳'!AE139</f>
        <v>19</v>
      </c>
      <c r="AQ139" s="193">
        <f t="shared" si="26"/>
        <v>613</v>
      </c>
    </row>
    <row r="140" spans="1:43" ht="13.5">
      <c r="A140" s="182" t="s">
        <v>129</v>
      </c>
      <c r="B140" s="182" t="s">
        <v>188</v>
      </c>
      <c r="C140" s="184" t="s">
        <v>189</v>
      </c>
      <c r="D140" s="193">
        <v>2814</v>
      </c>
      <c r="E140" s="193">
        <v>2814</v>
      </c>
      <c r="F140" s="193">
        <f>'ごみ搬入量内訳'!H140</f>
        <v>565</v>
      </c>
      <c r="G140" s="193">
        <f>'ごみ搬入量内訳'!AG140</f>
        <v>201</v>
      </c>
      <c r="H140" s="193">
        <f>'ごみ搬入量内訳'!AH140</f>
        <v>54</v>
      </c>
      <c r="I140" s="193">
        <f t="shared" si="19"/>
        <v>820</v>
      </c>
      <c r="J140" s="193">
        <f t="shared" si="18"/>
        <v>798.3565538257831</v>
      </c>
      <c r="K140" s="193">
        <f>('ごみ搬入量内訳'!E140+'ごみ搬入量内訳'!AH140)/'ごみ処理概要'!D140/365*1000000</f>
        <v>602.6618375831216</v>
      </c>
      <c r="L140" s="193">
        <f>'ごみ搬入量内訳'!F140/'ごみ処理概要'!D140/365*1000000</f>
        <v>195.69471624266143</v>
      </c>
      <c r="M140" s="193">
        <f>'資源化量内訳'!BP140</f>
        <v>0</v>
      </c>
      <c r="N140" s="193">
        <f>'ごみ処理量内訳'!E140</f>
        <v>457</v>
      </c>
      <c r="O140" s="193">
        <f>'ごみ処理量内訳'!L140</f>
        <v>187</v>
      </c>
      <c r="P140" s="193">
        <f t="shared" si="20"/>
        <v>0</v>
      </c>
      <c r="Q140" s="193">
        <f>'ごみ処理量内訳'!G140</f>
        <v>0</v>
      </c>
      <c r="R140" s="193">
        <f>'ごみ処理量内訳'!H140</f>
        <v>0</v>
      </c>
      <c r="S140" s="193">
        <f>'ごみ処理量内訳'!I140</f>
        <v>0</v>
      </c>
      <c r="T140" s="193">
        <f>'ごみ処理量内訳'!J140</f>
        <v>0</v>
      </c>
      <c r="U140" s="193">
        <f>'ごみ処理量内訳'!K140</f>
        <v>0</v>
      </c>
      <c r="V140" s="193">
        <f t="shared" si="21"/>
        <v>121</v>
      </c>
      <c r="W140" s="193">
        <f>'資源化量内訳'!M140</f>
        <v>51</v>
      </c>
      <c r="X140" s="193">
        <f>'資源化量内訳'!N140</f>
        <v>19</v>
      </c>
      <c r="Y140" s="193">
        <f>'資源化量内訳'!O140</f>
        <v>24</v>
      </c>
      <c r="Z140" s="193">
        <f>'資源化量内訳'!P140</f>
        <v>8</v>
      </c>
      <c r="AA140" s="193">
        <f>'資源化量内訳'!Q140</f>
        <v>19</v>
      </c>
      <c r="AB140" s="193">
        <f>'資源化量内訳'!R140</f>
        <v>0</v>
      </c>
      <c r="AC140" s="193">
        <f>'資源化量内訳'!S140</f>
        <v>0</v>
      </c>
      <c r="AD140" s="193">
        <f t="shared" si="22"/>
        <v>765</v>
      </c>
      <c r="AE140" s="194">
        <f t="shared" si="23"/>
        <v>75.55555555555556</v>
      </c>
      <c r="AF140" s="193">
        <f>'資源化量内訳'!AB140</f>
        <v>0</v>
      </c>
      <c r="AG140" s="193">
        <f>'資源化量内訳'!AJ140</f>
        <v>0</v>
      </c>
      <c r="AH140" s="193">
        <f>'資源化量内訳'!AR140</f>
        <v>0</v>
      </c>
      <c r="AI140" s="193">
        <f>'資源化量内訳'!AZ140</f>
        <v>0</v>
      </c>
      <c r="AJ140" s="193">
        <f>'資源化量内訳'!BH140</f>
        <v>0</v>
      </c>
      <c r="AK140" s="193" t="s">
        <v>640</v>
      </c>
      <c r="AL140" s="193">
        <f t="shared" si="24"/>
        <v>0</v>
      </c>
      <c r="AM140" s="194">
        <f t="shared" si="25"/>
        <v>15.816993464052286</v>
      </c>
      <c r="AN140" s="193">
        <f>'ごみ処理量内訳'!AC140</f>
        <v>187</v>
      </c>
      <c r="AO140" s="193">
        <f>'ごみ処理量内訳'!AD140</f>
        <v>53</v>
      </c>
      <c r="AP140" s="193">
        <f>'ごみ処理量内訳'!AE140</f>
        <v>0</v>
      </c>
      <c r="AQ140" s="193">
        <f t="shared" si="26"/>
        <v>240</v>
      </c>
    </row>
    <row r="141" spans="1:43" ht="13.5">
      <c r="A141" s="182" t="s">
        <v>129</v>
      </c>
      <c r="B141" s="182" t="s">
        <v>190</v>
      </c>
      <c r="C141" s="184" t="s">
        <v>191</v>
      </c>
      <c r="D141" s="193">
        <v>5896</v>
      </c>
      <c r="E141" s="193">
        <v>5896</v>
      </c>
      <c r="F141" s="193">
        <f>'ごみ搬入量内訳'!H141</f>
        <v>2000</v>
      </c>
      <c r="G141" s="193">
        <f>'ごみ搬入量内訳'!AG141</f>
        <v>1173</v>
      </c>
      <c r="H141" s="193">
        <f>'ごみ搬入量内訳'!AH141</f>
        <v>0</v>
      </c>
      <c r="I141" s="193">
        <f t="shared" si="19"/>
        <v>3173</v>
      </c>
      <c r="J141" s="193">
        <f t="shared" si="18"/>
        <v>1474.4149736993736</v>
      </c>
      <c r="K141" s="193">
        <f>('ごみ搬入量内訳'!E141+'ごみ搬入量内訳'!AH141)/'ごみ処理概要'!D141/365*1000000</f>
        <v>1474.4149736993736</v>
      </c>
      <c r="L141" s="193">
        <f>'ごみ搬入量内訳'!F141/'ごみ処理概要'!D141/365*1000000</f>
        <v>0</v>
      </c>
      <c r="M141" s="193">
        <f>'資源化量内訳'!BP141</f>
        <v>0</v>
      </c>
      <c r="N141" s="193">
        <f>'ごみ処理量内訳'!E141</f>
        <v>577</v>
      </c>
      <c r="O141" s="193">
        <f>'ごみ処理量内訳'!L141</f>
        <v>92</v>
      </c>
      <c r="P141" s="193">
        <f t="shared" si="20"/>
        <v>2240</v>
      </c>
      <c r="Q141" s="193">
        <f>'ごみ処理量内訳'!G141</f>
        <v>0</v>
      </c>
      <c r="R141" s="193">
        <f>'ごみ処理量内訳'!H141</f>
        <v>633</v>
      </c>
      <c r="S141" s="193">
        <f>'ごみ処理量内訳'!I141</f>
        <v>0</v>
      </c>
      <c r="T141" s="193">
        <f>'ごみ処理量内訳'!J141</f>
        <v>0</v>
      </c>
      <c r="U141" s="193">
        <f>'ごみ処理量内訳'!K141</f>
        <v>1607</v>
      </c>
      <c r="V141" s="193">
        <f t="shared" si="21"/>
        <v>264</v>
      </c>
      <c r="W141" s="193">
        <f>'資源化量内訳'!M141</f>
        <v>0</v>
      </c>
      <c r="X141" s="193">
        <f>'資源化量内訳'!N141</f>
        <v>258</v>
      </c>
      <c r="Y141" s="193">
        <f>'資源化量内訳'!O141</f>
        <v>0</v>
      </c>
      <c r="Z141" s="193">
        <f>'資源化量内訳'!P141</f>
        <v>0</v>
      </c>
      <c r="AA141" s="193">
        <f>'資源化量内訳'!Q141</f>
        <v>0</v>
      </c>
      <c r="AB141" s="193">
        <f>'資源化量内訳'!R141</f>
        <v>2</v>
      </c>
      <c r="AC141" s="193">
        <f>'資源化量内訳'!S141</f>
        <v>4</v>
      </c>
      <c r="AD141" s="193">
        <f t="shared" si="22"/>
        <v>3173</v>
      </c>
      <c r="AE141" s="194">
        <f t="shared" si="23"/>
        <v>97.10053577056414</v>
      </c>
      <c r="AF141" s="193">
        <f>'資源化量内訳'!AB141</f>
        <v>0</v>
      </c>
      <c r="AG141" s="193">
        <f>'資源化量内訳'!AJ141</f>
        <v>0</v>
      </c>
      <c r="AH141" s="193">
        <f>'資源化量内訳'!AR141</f>
        <v>633</v>
      </c>
      <c r="AI141" s="193">
        <f>'資源化量内訳'!AZ141</f>
        <v>0</v>
      </c>
      <c r="AJ141" s="193">
        <f>'資源化量内訳'!BH141</f>
        <v>0</v>
      </c>
      <c r="AK141" s="193" t="s">
        <v>640</v>
      </c>
      <c r="AL141" s="193">
        <f t="shared" si="24"/>
        <v>633</v>
      </c>
      <c r="AM141" s="194">
        <f t="shared" si="25"/>
        <v>28.269776236999682</v>
      </c>
      <c r="AN141" s="193">
        <f>'ごみ処理量内訳'!AC141</f>
        <v>92</v>
      </c>
      <c r="AO141" s="193">
        <f>'ごみ処理量内訳'!AD141</f>
        <v>92</v>
      </c>
      <c r="AP141" s="193">
        <f>'ごみ処理量内訳'!AE141</f>
        <v>1607</v>
      </c>
      <c r="AQ141" s="193">
        <f t="shared" si="26"/>
        <v>1791</v>
      </c>
    </row>
    <row r="142" spans="1:43" ht="13.5">
      <c r="A142" s="182" t="s">
        <v>129</v>
      </c>
      <c r="B142" s="182" t="s">
        <v>192</v>
      </c>
      <c r="C142" s="184" t="s">
        <v>193</v>
      </c>
      <c r="D142" s="193">
        <v>23188</v>
      </c>
      <c r="E142" s="193">
        <v>23188</v>
      </c>
      <c r="F142" s="193">
        <f>'ごみ搬入量内訳'!H142</f>
        <v>8430</v>
      </c>
      <c r="G142" s="193">
        <f>'ごみ搬入量内訳'!AG142</f>
        <v>11476</v>
      </c>
      <c r="H142" s="193">
        <f>'ごみ搬入量内訳'!AH142</f>
        <v>0</v>
      </c>
      <c r="I142" s="193">
        <f t="shared" si="19"/>
        <v>19906</v>
      </c>
      <c r="J142" s="193">
        <f t="shared" si="18"/>
        <v>2351.948693348709</v>
      </c>
      <c r="K142" s="193">
        <f>('ごみ搬入量内訳'!E142+'ごみ搬入量内訳'!AH142)/'ごみ処理概要'!D142/365*1000000</f>
        <v>996.0277044574308</v>
      </c>
      <c r="L142" s="193">
        <f>'ごみ搬入量内訳'!F142/'ごみ処理概要'!D142/365*1000000</f>
        <v>1355.920988891278</v>
      </c>
      <c r="M142" s="193">
        <f>'資源化量内訳'!BP142</f>
        <v>0</v>
      </c>
      <c r="N142" s="193">
        <f>'ごみ処理量内訳'!E142</f>
        <v>0</v>
      </c>
      <c r="O142" s="193">
        <f>'ごみ処理量内訳'!L142</f>
        <v>17620</v>
      </c>
      <c r="P142" s="193">
        <f t="shared" si="20"/>
        <v>2286</v>
      </c>
      <c r="Q142" s="193">
        <f>'ごみ処理量内訳'!G142</f>
        <v>0</v>
      </c>
      <c r="R142" s="193">
        <f>'ごみ処理量内訳'!H142</f>
        <v>2286</v>
      </c>
      <c r="S142" s="193">
        <f>'ごみ処理量内訳'!I142</f>
        <v>0</v>
      </c>
      <c r="T142" s="193">
        <f>'ごみ処理量内訳'!J142</f>
        <v>0</v>
      </c>
      <c r="U142" s="193">
        <f>'ごみ処理量内訳'!K142</f>
        <v>0</v>
      </c>
      <c r="V142" s="193">
        <f t="shared" si="21"/>
        <v>0</v>
      </c>
      <c r="W142" s="193">
        <f>'資源化量内訳'!M142</f>
        <v>0</v>
      </c>
      <c r="X142" s="193">
        <f>'資源化量内訳'!N142</f>
        <v>0</v>
      </c>
      <c r="Y142" s="193">
        <f>'資源化量内訳'!O142</f>
        <v>0</v>
      </c>
      <c r="Z142" s="193">
        <f>'資源化量内訳'!P142</f>
        <v>0</v>
      </c>
      <c r="AA142" s="193">
        <f>'資源化量内訳'!Q142</f>
        <v>0</v>
      </c>
      <c r="AB142" s="193">
        <f>'資源化量内訳'!R142</f>
        <v>0</v>
      </c>
      <c r="AC142" s="193">
        <f>'資源化量内訳'!S142</f>
        <v>0</v>
      </c>
      <c r="AD142" s="193">
        <f t="shared" si="22"/>
        <v>19906</v>
      </c>
      <c r="AE142" s="194">
        <f t="shared" si="23"/>
        <v>11.483974681000703</v>
      </c>
      <c r="AF142" s="193">
        <f>'資源化量内訳'!AB142</f>
        <v>0</v>
      </c>
      <c r="AG142" s="193">
        <f>'資源化量内訳'!AJ142</f>
        <v>0</v>
      </c>
      <c r="AH142" s="193">
        <f>'資源化量内訳'!AR142</f>
        <v>2286</v>
      </c>
      <c r="AI142" s="193">
        <f>'資源化量内訳'!AZ142</f>
        <v>0</v>
      </c>
      <c r="AJ142" s="193">
        <f>'資源化量内訳'!BH142</f>
        <v>0</v>
      </c>
      <c r="AK142" s="193" t="s">
        <v>640</v>
      </c>
      <c r="AL142" s="193">
        <f t="shared" si="24"/>
        <v>2286</v>
      </c>
      <c r="AM142" s="194">
        <f t="shared" si="25"/>
        <v>11.483974681000703</v>
      </c>
      <c r="AN142" s="193">
        <f>'ごみ処理量内訳'!AC142</f>
        <v>17620</v>
      </c>
      <c r="AO142" s="193">
        <f>'ごみ処理量内訳'!AD142</f>
        <v>0</v>
      </c>
      <c r="AP142" s="193">
        <f>'ごみ処理量内訳'!AE142</f>
        <v>0</v>
      </c>
      <c r="AQ142" s="193">
        <f t="shared" si="26"/>
        <v>17620</v>
      </c>
    </row>
    <row r="143" spans="1:43" ht="13.5">
      <c r="A143" s="182" t="s">
        <v>129</v>
      </c>
      <c r="B143" s="182" t="s">
        <v>194</v>
      </c>
      <c r="C143" s="184" t="s">
        <v>195</v>
      </c>
      <c r="D143" s="193">
        <v>6659</v>
      </c>
      <c r="E143" s="193">
        <v>6659</v>
      </c>
      <c r="F143" s="193">
        <f>'ごみ搬入量内訳'!H143</f>
        <v>1772</v>
      </c>
      <c r="G143" s="193">
        <f>'ごみ搬入量内訳'!AG143</f>
        <v>1286</v>
      </c>
      <c r="H143" s="193">
        <f>'ごみ搬入量内訳'!AH143</f>
        <v>61</v>
      </c>
      <c r="I143" s="193">
        <f t="shared" si="19"/>
        <v>3119</v>
      </c>
      <c r="J143" s="193">
        <f t="shared" si="18"/>
        <v>1283.2565669698236</v>
      </c>
      <c r="K143" s="193">
        <f>('ごみ搬入量内訳'!E143+'ごみ搬入量内訳'!AH143)/'ごみ処理概要'!D143/365*1000000</f>
        <v>905.9733762319819</v>
      </c>
      <c r="L143" s="193">
        <f>'ごみ搬入量内訳'!F143/'ごみ処理概要'!D143/365*1000000</f>
        <v>377.28319073784166</v>
      </c>
      <c r="M143" s="193">
        <f>'資源化量内訳'!BP143</f>
        <v>224</v>
      </c>
      <c r="N143" s="193">
        <f>'ごみ処理量内訳'!E143</f>
        <v>1140</v>
      </c>
      <c r="O143" s="193">
        <f>'ごみ処理量内訳'!L143</f>
        <v>1225</v>
      </c>
      <c r="P143" s="193">
        <f t="shared" si="20"/>
        <v>616</v>
      </c>
      <c r="Q143" s="193">
        <f>'ごみ処理量内訳'!G143</f>
        <v>0</v>
      </c>
      <c r="R143" s="193">
        <f>'ごみ処理量内訳'!H143</f>
        <v>616</v>
      </c>
      <c r="S143" s="193">
        <f>'ごみ処理量内訳'!I143</f>
        <v>0</v>
      </c>
      <c r="T143" s="193">
        <f>'ごみ処理量内訳'!J143</f>
        <v>0</v>
      </c>
      <c r="U143" s="193">
        <f>'ごみ処理量内訳'!K143</f>
        <v>0</v>
      </c>
      <c r="V143" s="193">
        <f t="shared" si="21"/>
        <v>0</v>
      </c>
      <c r="W143" s="193">
        <f>'資源化量内訳'!M143</f>
        <v>0</v>
      </c>
      <c r="X143" s="193">
        <f>'資源化量内訳'!N143</f>
        <v>0</v>
      </c>
      <c r="Y143" s="193">
        <f>'資源化量内訳'!O143</f>
        <v>0</v>
      </c>
      <c r="Z143" s="193">
        <f>'資源化量内訳'!P143</f>
        <v>0</v>
      </c>
      <c r="AA143" s="193">
        <f>'資源化量内訳'!Q143</f>
        <v>0</v>
      </c>
      <c r="AB143" s="193">
        <f>'資源化量内訳'!R143</f>
        <v>0</v>
      </c>
      <c r="AC143" s="193">
        <f>'資源化量内訳'!S143</f>
        <v>0</v>
      </c>
      <c r="AD143" s="193">
        <f t="shared" si="22"/>
        <v>2981</v>
      </c>
      <c r="AE143" s="194">
        <f t="shared" si="23"/>
        <v>58.90640724589065</v>
      </c>
      <c r="AF143" s="193">
        <f>'資源化量内訳'!AB143</f>
        <v>0</v>
      </c>
      <c r="AG143" s="193">
        <f>'資源化量内訳'!AJ143</f>
        <v>0</v>
      </c>
      <c r="AH143" s="193">
        <f>'資源化量内訳'!AR143</f>
        <v>473</v>
      </c>
      <c r="AI143" s="193">
        <f>'資源化量内訳'!AZ143</f>
        <v>0</v>
      </c>
      <c r="AJ143" s="193">
        <f>'資源化量内訳'!BH143</f>
        <v>0</v>
      </c>
      <c r="AK143" s="193" t="s">
        <v>640</v>
      </c>
      <c r="AL143" s="193">
        <f t="shared" si="24"/>
        <v>473</v>
      </c>
      <c r="AM143" s="194">
        <f t="shared" si="25"/>
        <v>21.747269890795632</v>
      </c>
      <c r="AN143" s="193">
        <f>'ごみ処理量内訳'!AC143</f>
        <v>1225</v>
      </c>
      <c r="AO143" s="193">
        <f>'ごみ処理量内訳'!AD143</f>
        <v>154</v>
      </c>
      <c r="AP143" s="193">
        <f>'ごみ処理量内訳'!AE143</f>
        <v>5</v>
      </c>
      <c r="AQ143" s="193">
        <f t="shared" si="26"/>
        <v>1384</v>
      </c>
    </row>
    <row r="144" spans="1:43" ht="13.5">
      <c r="A144" s="182" t="s">
        <v>129</v>
      </c>
      <c r="B144" s="182" t="s">
        <v>196</v>
      </c>
      <c r="C144" s="184" t="s">
        <v>197</v>
      </c>
      <c r="D144" s="193">
        <v>13411</v>
      </c>
      <c r="E144" s="193">
        <v>13411</v>
      </c>
      <c r="F144" s="193">
        <f>'ごみ搬入量内訳'!H144</f>
        <v>6220</v>
      </c>
      <c r="G144" s="193">
        <f>'ごみ搬入量内訳'!AG144</f>
        <v>661</v>
      </c>
      <c r="H144" s="193">
        <f>'ごみ搬入量内訳'!AH144</f>
        <v>168</v>
      </c>
      <c r="I144" s="193">
        <f t="shared" si="19"/>
        <v>7049</v>
      </c>
      <c r="J144" s="193">
        <f t="shared" si="18"/>
        <v>1440.0364452407193</v>
      </c>
      <c r="K144" s="193">
        <f>('ごみ搬入量内訳'!E144+'ごみ搬入量内訳'!AH144)/'ごみ処理概要'!D144/365*1000000</f>
        <v>1052.2950389324649</v>
      </c>
      <c r="L144" s="193">
        <f>'ごみ搬入量内訳'!F144/'ごみ処理概要'!D144/365*1000000</f>
        <v>387.74140630825445</v>
      </c>
      <c r="M144" s="193">
        <f>'資源化量内訳'!BP144</f>
        <v>55</v>
      </c>
      <c r="N144" s="193">
        <f>'ごみ処理量内訳'!E144</f>
        <v>0</v>
      </c>
      <c r="O144" s="193">
        <f>'ごみ処理量内訳'!L144</f>
        <v>1085</v>
      </c>
      <c r="P144" s="193">
        <f t="shared" si="20"/>
        <v>4184</v>
      </c>
      <c r="Q144" s="193">
        <f>'ごみ処理量内訳'!G144</f>
        <v>0</v>
      </c>
      <c r="R144" s="193">
        <f>'ごみ処理量内訳'!H144</f>
        <v>4184</v>
      </c>
      <c r="S144" s="193">
        <f>'ごみ処理量内訳'!I144</f>
        <v>0</v>
      </c>
      <c r="T144" s="193">
        <f>'ごみ処理量内訳'!J144</f>
        <v>0</v>
      </c>
      <c r="U144" s="193">
        <f>'ごみ処理量内訳'!K144</f>
        <v>0</v>
      </c>
      <c r="V144" s="193">
        <f t="shared" si="21"/>
        <v>1592</v>
      </c>
      <c r="W144" s="193">
        <f>'資源化量内訳'!M144</f>
        <v>1171</v>
      </c>
      <c r="X144" s="193">
        <f>'資源化量内訳'!N144</f>
        <v>91</v>
      </c>
      <c r="Y144" s="193">
        <f>'資源化量内訳'!O144</f>
        <v>164</v>
      </c>
      <c r="Z144" s="193">
        <f>'資源化量内訳'!P144</f>
        <v>55</v>
      </c>
      <c r="AA144" s="193">
        <f>'資源化量内訳'!Q144</f>
        <v>110</v>
      </c>
      <c r="AB144" s="193">
        <f>'資源化量内訳'!R144</f>
        <v>0</v>
      </c>
      <c r="AC144" s="193">
        <f>'資源化量内訳'!S144</f>
        <v>1</v>
      </c>
      <c r="AD144" s="193">
        <f t="shared" si="22"/>
        <v>6861</v>
      </c>
      <c r="AE144" s="194">
        <f t="shared" si="23"/>
        <v>84.18597872030317</v>
      </c>
      <c r="AF144" s="193">
        <f>'資源化量内訳'!AB144</f>
        <v>0</v>
      </c>
      <c r="AG144" s="193">
        <f>'資源化量内訳'!AJ144</f>
        <v>0</v>
      </c>
      <c r="AH144" s="193">
        <f>'資源化量内訳'!AR144</f>
        <v>1050</v>
      </c>
      <c r="AI144" s="193">
        <f>'資源化量内訳'!AZ144</f>
        <v>0</v>
      </c>
      <c r="AJ144" s="193">
        <f>'資源化量内訳'!BH144</f>
        <v>0</v>
      </c>
      <c r="AK144" s="193" t="s">
        <v>640</v>
      </c>
      <c r="AL144" s="193">
        <f t="shared" si="24"/>
        <v>1050</v>
      </c>
      <c r="AM144" s="194">
        <f t="shared" si="25"/>
        <v>38.99652978600347</v>
      </c>
      <c r="AN144" s="193">
        <f>'ごみ処理量内訳'!AC144</f>
        <v>1085</v>
      </c>
      <c r="AO144" s="193">
        <f>'ごみ処理量内訳'!AD144</f>
        <v>0</v>
      </c>
      <c r="AP144" s="193">
        <f>'ごみ処理量内訳'!AE144</f>
        <v>3099</v>
      </c>
      <c r="AQ144" s="193">
        <f t="shared" si="26"/>
        <v>4184</v>
      </c>
    </row>
    <row r="145" spans="1:43" ht="13.5">
      <c r="A145" s="182" t="s">
        <v>129</v>
      </c>
      <c r="B145" s="182" t="s">
        <v>198</v>
      </c>
      <c r="C145" s="184" t="s">
        <v>199</v>
      </c>
      <c r="D145" s="193">
        <v>5098</v>
      </c>
      <c r="E145" s="193">
        <v>5098</v>
      </c>
      <c r="F145" s="193">
        <f>'ごみ搬入量内訳'!H145</f>
        <v>1333</v>
      </c>
      <c r="G145" s="193">
        <f>'ごみ搬入量内訳'!AG145</f>
        <v>358</v>
      </c>
      <c r="H145" s="193">
        <f>'ごみ搬入量内訳'!AH145</f>
        <v>0</v>
      </c>
      <c r="I145" s="193">
        <f t="shared" si="19"/>
        <v>1691</v>
      </c>
      <c r="J145" s="193">
        <f t="shared" si="18"/>
        <v>908.7635763689226</v>
      </c>
      <c r="K145" s="193">
        <f>('ごみ搬入量内訳'!E145+'ごみ搬入量内訳'!AH145)/'ごみ処理概要'!D145/365*1000000</f>
        <v>716.370104849068</v>
      </c>
      <c r="L145" s="193">
        <f>'ごみ搬入量内訳'!F145/'ごみ処理概要'!D145/365*1000000</f>
        <v>192.3934715198547</v>
      </c>
      <c r="M145" s="193">
        <f>'資源化量内訳'!BP145</f>
        <v>17</v>
      </c>
      <c r="N145" s="193">
        <f>'ごみ処理量内訳'!E145</f>
        <v>921</v>
      </c>
      <c r="O145" s="193">
        <f>'ごみ処理量内訳'!L145</f>
        <v>190</v>
      </c>
      <c r="P145" s="193">
        <f t="shared" si="20"/>
        <v>566</v>
      </c>
      <c r="Q145" s="193">
        <f>'ごみ処理量内訳'!G145</f>
        <v>0</v>
      </c>
      <c r="R145" s="193">
        <f>'ごみ処理量内訳'!H145</f>
        <v>312</v>
      </c>
      <c r="S145" s="193">
        <f>'ごみ処理量内訳'!I145</f>
        <v>0</v>
      </c>
      <c r="T145" s="193">
        <f>'ごみ処理量内訳'!J145</f>
        <v>0</v>
      </c>
      <c r="U145" s="193">
        <f>'ごみ処理量内訳'!K145</f>
        <v>254</v>
      </c>
      <c r="V145" s="193">
        <f t="shared" si="21"/>
        <v>0</v>
      </c>
      <c r="W145" s="193">
        <f>'資源化量内訳'!M145</f>
        <v>0</v>
      </c>
      <c r="X145" s="193">
        <f>'資源化量内訳'!N145</f>
        <v>0</v>
      </c>
      <c r="Y145" s="193">
        <f>'資源化量内訳'!O145</f>
        <v>0</v>
      </c>
      <c r="Z145" s="193">
        <f>'資源化量内訳'!P145</f>
        <v>0</v>
      </c>
      <c r="AA145" s="193">
        <f>'資源化量内訳'!Q145</f>
        <v>0</v>
      </c>
      <c r="AB145" s="193">
        <f>'資源化量内訳'!R145</f>
        <v>0</v>
      </c>
      <c r="AC145" s="193">
        <f>'資源化量内訳'!S145</f>
        <v>0</v>
      </c>
      <c r="AD145" s="193">
        <f t="shared" si="22"/>
        <v>1677</v>
      </c>
      <c r="AE145" s="194">
        <f t="shared" si="23"/>
        <v>88.67024448419797</v>
      </c>
      <c r="AF145" s="193">
        <f>'資源化量内訳'!AB145</f>
        <v>0</v>
      </c>
      <c r="AG145" s="193">
        <f>'資源化量内訳'!AJ145</f>
        <v>0</v>
      </c>
      <c r="AH145" s="193">
        <f>'資源化量内訳'!AR145</f>
        <v>312</v>
      </c>
      <c r="AI145" s="193">
        <f>'資源化量内訳'!AZ145</f>
        <v>0</v>
      </c>
      <c r="AJ145" s="193">
        <f>'資源化量内訳'!BH145</f>
        <v>0</v>
      </c>
      <c r="AK145" s="193" t="s">
        <v>640</v>
      </c>
      <c r="AL145" s="193">
        <f t="shared" si="24"/>
        <v>312</v>
      </c>
      <c r="AM145" s="194">
        <f t="shared" si="25"/>
        <v>19.421487603305785</v>
      </c>
      <c r="AN145" s="193">
        <f>'ごみ処理量内訳'!AC145</f>
        <v>190</v>
      </c>
      <c r="AO145" s="193">
        <f>'ごみ処理量内訳'!AD145</f>
        <v>194</v>
      </c>
      <c r="AP145" s="193">
        <f>'ごみ処理量内訳'!AE145</f>
        <v>88</v>
      </c>
      <c r="AQ145" s="193">
        <f t="shared" si="26"/>
        <v>472</v>
      </c>
    </row>
    <row r="146" spans="1:43" ht="13.5">
      <c r="A146" s="182" t="s">
        <v>129</v>
      </c>
      <c r="B146" s="182" t="s">
        <v>200</v>
      </c>
      <c r="C146" s="184" t="s">
        <v>201</v>
      </c>
      <c r="D146" s="193">
        <v>5991</v>
      </c>
      <c r="E146" s="193">
        <v>5489</v>
      </c>
      <c r="F146" s="193">
        <f>'ごみ搬入量内訳'!H146</f>
        <v>1648</v>
      </c>
      <c r="G146" s="193">
        <f>'ごみ搬入量内訳'!AG146</f>
        <v>3309</v>
      </c>
      <c r="H146" s="193">
        <f>'ごみ搬入量内訳'!AH146</f>
        <v>453</v>
      </c>
      <c r="I146" s="193">
        <f t="shared" si="19"/>
        <v>5410</v>
      </c>
      <c r="J146" s="193">
        <f t="shared" si="18"/>
        <v>2474.030680724283</v>
      </c>
      <c r="K146" s="193">
        <f>('ごみ搬入量内訳'!E146+'ごみ搬入量内訳'!AH146)/'ごみ処理概要'!D146/365*1000000</f>
        <v>960.8019334938482</v>
      </c>
      <c r="L146" s="193">
        <f>'ごみ搬入量内訳'!F146/'ごみ処理概要'!D146/365*1000000</f>
        <v>1513.2287472304347</v>
      </c>
      <c r="M146" s="193">
        <f>'資源化量内訳'!BP146</f>
        <v>100</v>
      </c>
      <c r="N146" s="193">
        <f>'ごみ処理量内訳'!E146</f>
        <v>0</v>
      </c>
      <c r="O146" s="193">
        <f>'ごみ処理量内訳'!L146</f>
        <v>4511</v>
      </c>
      <c r="P146" s="193">
        <f t="shared" si="20"/>
        <v>102</v>
      </c>
      <c r="Q146" s="193">
        <f>'ごみ処理量内訳'!G146</f>
        <v>0</v>
      </c>
      <c r="R146" s="193">
        <f>'ごみ処理量内訳'!H146</f>
        <v>102</v>
      </c>
      <c r="S146" s="193">
        <f>'ごみ処理量内訳'!I146</f>
        <v>0</v>
      </c>
      <c r="T146" s="193">
        <f>'ごみ処理量内訳'!J146</f>
        <v>0</v>
      </c>
      <c r="U146" s="193">
        <f>'ごみ処理量内訳'!K146</f>
        <v>0</v>
      </c>
      <c r="V146" s="193">
        <f t="shared" si="21"/>
        <v>344</v>
      </c>
      <c r="W146" s="193">
        <f>'資源化量内訳'!M146</f>
        <v>344</v>
      </c>
      <c r="X146" s="193">
        <f>'資源化量内訳'!N146</f>
        <v>0</v>
      </c>
      <c r="Y146" s="193">
        <f>'資源化量内訳'!O146</f>
        <v>0</v>
      </c>
      <c r="Z146" s="193">
        <f>'資源化量内訳'!P146</f>
        <v>0</v>
      </c>
      <c r="AA146" s="193">
        <f>'資源化量内訳'!Q146</f>
        <v>0</v>
      </c>
      <c r="AB146" s="193">
        <f>'資源化量内訳'!R146</f>
        <v>0</v>
      </c>
      <c r="AC146" s="193">
        <f>'資源化量内訳'!S146</f>
        <v>0</v>
      </c>
      <c r="AD146" s="193">
        <f t="shared" si="22"/>
        <v>4957</v>
      </c>
      <c r="AE146" s="194">
        <f t="shared" si="23"/>
        <v>8.997377446035909</v>
      </c>
      <c r="AF146" s="193">
        <f>'資源化量内訳'!AB146</f>
        <v>0</v>
      </c>
      <c r="AG146" s="193">
        <f>'資源化量内訳'!AJ146</f>
        <v>0</v>
      </c>
      <c r="AH146" s="193">
        <f>'資源化量内訳'!AR146</f>
        <v>102</v>
      </c>
      <c r="AI146" s="193">
        <f>'資源化量内訳'!AZ146</f>
        <v>0</v>
      </c>
      <c r="AJ146" s="193">
        <f>'資源化量内訳'!BH146</f>
        <v>0</v>
      </c>
      <c r="AK146" s="193" t="s">
        <v>640</v>
      </c>
      <c r="AL146" s="193">
        <f t="shared" si="24"/>
        <v>102</v>
      </c>
      <c r="AM146" s="194">
        <f t="shared" si="25"/>
        <v>10.796915167095115</v>
      </c>
      <c r="AN146" s="193">
        <f>'ごみ処理量内訳'!AC146</f>
        <v>4511</v>
      </c>
      <c r="AO146" s="193">
        <f>'ごみ処理量内訳'!AD146</f>
        <v>0</v>
      </c>
      <c r="AP146" s="193">
        <f>'ごみ処理量内訳'!AE146</f>
        <v>0</v>
      </c>
      <c r="AQ146" s="193">
        <f t="shared" si="26"/>
        <v>4511</v>
      </c>
    </row>
    <row r="147" spans="1:43" ht="13.5">
      <c r="A147" s="182" t="s">
        <v>129</v>
      </c>
      <c r="B147" s="182" t="s">
        <v>202</v>
      </c>
      <c r="C147" s="184" t="s">
        <v>203</v>
      </c>
      <c r="D147" s="193">
        <v>5477</v>
      </c>
      <c r="E147" s="193">
        <v>5477</v>
      </c>
      <c r="F147" s="193">
        <f>'ごみ搬入量内訳'!H147</f>
        <v>1525</v>
      </c>
      <c r="G147" s="193">
        <f>'ごみ搬入量内訳'!AG147</f>
        <v>1793</v>
      </c>
      <c r="H147" s="193">
        <f>'ごみ搬入量内訳'!AH147</f>
        <v>0</v>
      </c>
      <c r="I147" s="193">
        <f t="shared" si="19"/>
        <v>3318</v>
      </c>
      <c r="J147" s="193">
        <f t="shared" si="18"/>
        <v>1659.742734873856</v>
      </c>
      <c r="K147" s="193">
        <f>('ごみ搬入量内訳'!E147+'ごみ搬入量内訳'!AH147)/'ごみ処理概要'!D147/365*1000000</f>
        <v>1072.980158620983</v>
      </c>
      <c r="L147" s="193">
        <f>'ごみ搬入量内訳'!F147/'ごみ処理概要'!D147/365*1000000</f>
        <v>586.7625762528731</v>
      </c>
      <c r="M147" s="193">
        <f>'資源化量内訳'!BP147</f>
        <v>0</v>
      </c>
      <c r="N147" s="193">
        <f>'ごみ処理量内訳'!E147</f>
        <v>403</v>
      </c>
      <c r="O147" s="193">
        <f>'ごみ処理量内訳'!L147</f>
        <v>2185</v>
      </c>
      <c r="P147" s="193">
        <f t="shared" si="20"/>
        <v>730</v>
      </c>
      <c r="Q147" s="193">
        <f>'ごみ処理量内訳'!G147</f>
        <v>0</v>
      </c>
      <c r="R147" s="193">
        <f>'ごみ処理量内訳'!H147</f>
        <v>730</v>
      </c>
      <c r="S147" s="193">
        <f>'ごみ処理量内訳'!I147</f>
        <v>0</v>
      </c>
      <c r="T147" s="193">
        <f>'ごみ処理量内訳'!J147</f>
        <v>0</v>
      </c>
      <c r="U147" s="193">
        <f>'ごみ処理量内訳'!K147</f>
        <v>0</v>
      </c>
      <c r="V147" s="193">
        <f t="shared" si="21"/>
        <v>0</v>
      </c>
      <c r="W147" s="193">
        <f>'資源化量内訳'!M147</f>
        <v>0</v>
      </c>
      <c r="X147" s="193">
        <f>'資源化量内訳'!N147</f>
        <v>0</v>
      </c>
      <c r="Y147" s="193">
        <f>'資源化量内訳'!O147</f>
        <v>0</v>
      </c>
      <c r="Z147" s="193">
        <f>'資源化量内訳'!P147</f>
        <v>0</v>
      </c>
      <c r="AA147" s="193">
        <f>'資源化量内訳'!Q147</f>
        <v>0</v>
      </c>
      <c r="AB147" s="193">
        <f>'資源化量内訳'!R147</f>
        <v>0</v>
      </c>
      <c r="AC147" s="193">
        <f>'資源化量内訳'!S147</f>
        <v>0</v>
      </c>
      <c r="AD147" s="193">
        <f t="shared" si="22"/>
        <v>3318</v>
      </c>
      <c r="AE147" s="194">
        <f t="shared" si="23"/>
        <v>34.14707655213984</v>
      </c>
      <c r="AF147" s="193">
        <f>'資源化量内訳'!AB147</f>
        <v>0</v>
      </c>
      <c r="AG147" s="193">
        <f>'資源化量内訳'!AJ147</f>
        <v>0</v>
      </c>
      <c r="AH147" s="193">
        <f>'資源化量内訳'!AR147</f>
        <v>730</v>
      </c>
      <c r="AI147" s="193">
        <f>'資源化量内訳'!AZ147</f>
        <v>0</v>
      </c>
      <c r="AJ147" s="193">
        <f>'資源化量内訳'!BH147</f>
        <v>0</v>
      </c>
      <c r="AK147" s="193" t="s">
        <v>640</v>
      </c>
      <c r="AL147" s="193">
        <f t="shared" si="24"/>
        <v>730</v>
      </c>
      <c r="AM147" s="194">
        <f t="shared" si="25"/>
        <v>22.001205545509343</v>
      </c>
      <c r="AN147" s="193">
        <f>'ごみ処理量内訳'!AC147</f>
        <v>2185</v>
      </c>
      <c r="AO147" s="193">
        <f>'ごみ処理量内訳'!AD147</f>
        <v>40</v>
      </c>
      <c r="AP147" s="193">
        <f>'ごみ処理量内訳'!AE147</f>
        <v>0</v>
      </c>
      <c r="AQ147" s="193">
        <f t="shared" si="26"/>
        <v>2225</v>
      </c>
    </row>
    <row r="148" spans="1:43" ht="13.5">
      <c r="A148" s="182" t="s">
        <v>129</v>
      </c>
      <c r="B148" s="182" t="s">
        <v>204</v>
      </c>
      <c r="C148" s="184" t="s">
        <v>205</v>
      </c>
      <c r="D148" s="193">
        <v>6163</v>
      </c>
      <c r="E148" s="193">
        <v>6163</v>
      </c>
      <c r="F148" s="193">
        <f>'ごみ搬入量内訳'!H148</f>
        <v>1015</v>
      </c>
      <c r="G148" s="193">
        <f>'ごみ搬入量内訳'!AG148</f>
        <v>100</v>
      </c>
      <c r="H148" s="193">
        <f>'ごみ搬入量内訳'!AH148</f>
        <v>0</v>
      </c>
      <c r="I148" s="193">
        <f t="shared" si="19"/>
        <v>1115</v>
      </c>
      <c r="J148" s="193">
        <f t="shared" si="18"/>
        <v>495.66680521628183</v>
      </c>
      <c r="K148" s="193">
        <f>('ごみ搬入量内訳'!E148+'ごみ搬入量内訳'!AH148)/'ごみ処理概要'!D148/365*1000000</f>
        <v>495.66680521628183</v>
      </c>
      <c r="L148" s="193">
        <f>'ごみ搬入量内訳'!F148/'ごみ処理概要'!D148/365*1000000</f>
        <v>0</v>
      </c>
      <c r="M148" s="193">
        <f>'資源化量内訳'!BP148</f>
        <v>163</v>
      </c>
      <c r="N148" s="193">
        <f>'ごみ処理量内訳'!E148</f>
        <v>322</v>
      </c>
      <c r="O148" s="193">
        <f>'ごみ処理量内訳'!L148</f>
        <v>199</v>
      </c>
      <c r="P148" s="193">
        <f t="shared" si="20"/>
        <v>594</v>
      </c>
      <c r="Q148" s="193">
        <f>'ごみ処理量内訳'!G148</f>
        <v>0</v>
      </c>
      <c r="R148" s="193">
        <f>'ごみ処理量内訳'!H148</f>
        <v>594</v>
      </c>
      <c r="S148" s="193">
        <f>'ごみ処理量内訳'!I148</f>
        <v>0</v>
      </c>
      <c r="T148" s="193">
        <f>'ごみ処理量内訳'!J148</f>
        <v>0</v>
      </c>
      <c r="U148" s="193">
        <f>'ごみ処理量内訳'!K148</f>
        <v>0</v>
      </c>
      <c r="V148" s="193">
        <f t="shared" si="21"/>
        <v>0</v>
      </c>
      <c r="W148" s="193">
        <f>'資源化量内訳'!M148</f>
        <v>0</v>
      </c>
      <c r="X148" s="193">
        <f>'資源化量内訳'!N148</f>
        <v>0</v>
      </c>
      <c r="Y148" s="193">
        <f>'資源化量内訳'!O148</f>
        <v>0</v>
      </c>
      <c r="Z148" s="193">
        <f>'資源化量内訳'!P148</f>
        <v>0</v>
      </c>
      <c r="AA148" s="193">
        <f>'資源化量内訳'!Q148</f>
        <v>0</v>
      </c>
      <c r="AB148" s="193">
        <f>'資源化量内訳'!R148</f>
        <v>0</v>
      </c>
      <c r="AC148" s="193">
        <f>'資源化量内訳'!S148</f>
        <v>0</v>
      </c>
      <c r="AD148" s="193">
        <f t="shared" si="22"/>
        <v>1115</v>
      </c>
      <c r="AE148" s="194">
        <f t="shared" si="23"/>
        <v>82.152466367713</v>
      </c>
      <c r="AF148" s="193">
        <f>'資源化量内訳'!AB148</f>
        <v>0</v>
      </c>
      <c r="AG148" s="193">
        <f>'資源化量内訳'!AJ148</f>
        <v>0</v>
      </c>
      <c r="AH148" s="193">
        <f>'資源化量内訳'!AR148</f>
        <v>347</v>
      </c>
      <c r="AI148" s="193">
        <f>'資源化量内訳'!AZ148</f>
        <v>0</v>
      </c>
      <c r="AJ148" s="193">
        <f>'資源化量内訳'!BH148</f>
        <v>0</v>
      </c>
      <c r="AK148" s="193" t="s">
        <v>640</v>
      </c>
      <c r="AL148" s="193">
        <f t="shared" si="24"/>
        <v>347</v>
      </c>
      <c r="AM148" s="194">
        <f t="shared" si="25"/>
        <v>39.906103286384976</v>
      </c>
      <c r="AN148" s="193">
        <f>'ごみ処理量内訳'!AC148</f>
        <v>199</v>
      </c>
      <c r="AO148" s="193">
        <f>'ごみ処理量内訳'!AD148</f>
        <v>32</v>
      </c>
      <c r="AP148" s="193">
        <f>'ごみ処理量内訳'!AE148</f>
        <v>0</v>
      </c>
      <c r="AQ148" s="193">
        <f t="shared" si="26"/>
        <v>231</v>
      </c>
    </row>
    <row r="149" spans="1:43" ht="13.5">
      <c r="A149" s="182" t="s">
        <v>129</v>
      </c>
      <c r="B149" s="182" t="s">
        <v>206</v>
      </c>
      <c r="C149" s="184" t="s">
        <v>207</v>
      </c>
      <c r="D149" s="193">
        <v>3798</v>
      </c>
      <c r="E149" s="193">
        <v>3798</v>
      </c>
      <c r="F149" s="193">
        <f>'ごみ搬入量内訳'!H149</f>
        <v>774</v>
      </c>
      <c r="G149" s="193">
        <f>'ごみ搬入量内訳'!AG149</f>
        <v>25</v>
      </c>
      <c r="H149" s="193">
        <f>'ごみ搬入量内訳'!AH149</f>
        <v>0</v>
      </c>
      <c r="I149" s="193">
        <f t="shared" si="19"/>
        <v>799</v>
      </c>
      <c r="J149" s="193">
        <f t="shared" si="18"/>
        <v>576.3667972328624</v>
      </c>
      <c r="K149" s="193">
        <f>('ごみ搬入量内訳'!E149+'ごみ搬入量内訳'!AH149)/'ごみ処理概要'!D149/365*1000000</f>
        <v>558.3327923131857</v>
      </c>
      <c r="L149" s="193">
        <f>'ごみ搬入量内訳'!F149/'ごみ処理概要'!D149/365*1000000</f>
        <v>18.03400491967654</v>
      </c>
      <c r="M149" s="193">
        <f>'資源化量内訳'!BP149</f>
        <v>22</v>
      </c>
      <c r="N149" s="193">
        <f>'ごみ処理量内訳'!E149</f>
        <v>246</v>
      </c>
      <c r="O149" s="193">
        <f>'ごみ処理量内訳'!L149</f>
        <v>70</v>
      </c>
      <c r="P149" s="193">
        <f t="shared" si="20"/>
        <v>359</v>
      </c>
      <c r="Q149" s="193">
        <f>'ごみ処理量内訳'!G149</f>
        <v>0</v>
      </c>
      <c r="R149" s="193">
        <f>'ごみ処理量内訳'!H149</f>
        <v>359</v>
      </c>
      <c r="S149" s="193">
        <f>'ごみ処理量内訳'!I149</f>
        <v>0</v>
      </c>
      <c r="T149" s="193">
        <f>'ごみ処理量内訳'!J149</f>
        <v>0</v>
      </c>
      <c r="U149" s="193">
        <f>'ごみ処理量内訳'!K149</f>
        <v>0</v>
      </c>
      <c r="V149" s="193">
        <f t="shared" si="21"/>
        <v>124</v>
      </c>
      <c r="W149" s="193">
        <f>'資源化量内訳'!M149</f>
        <v>121</v>
      </c>
      <c r="X149" s="193">
        <f>'資源化量内訳'!N149</f>
        <v>3</v>
      </c>
      <c r="Y149" s="193">
        <f>'資源化量内訳'!O149</f>
        <v>0</v>
      </c>
      <c r="Z149" s="193">
        <f>'資源化量内訳'!P149</f>
        <v>0</v>
      </c>
      <c r="AA149" s="193">
        <f>'資源化量内訳'!Q149</f>
        <v>0</v>
      </c>
      <c r="AB149" s="193">
        <f>'資源化量内訳'!R149</f>
        <v>0</v>
      </c>
      <c r="AC149" s="193">
        <f>'資源化量内訳'!S149</f>
        <v>0</v>
      </c>
      <c r="AD149" s="193">
        <f t="shared" si="22"/>
        <v>799</v>
      </c>
      <c r="AE149" s="194">
        <f t="shared" si="23"/>
        <v>91.23904881101377</v>
      </c>
      <c r="AF149" s="193">
        <f>'資源化量内訳'!AB149</f>
        <v>0</v>
      </c>
      <c r="AG149" s="193">
        <f>'資源化量内訳'!AJ149</f>
        <v>0</v>
      </c>
      <c r="AH149" s="193">
        <f>'資源化量内訳'!AR149</f>
        <v>166</v>
      </c>
      <c r="AI149" s="193">
        <f>'資源化量内訳'!AZ149</f>
        <v>0</v>
      </c>
      <c r="AJ149" s="193">
        <f>'資源化量内訳'!BH149</f>
        <v>0</v>
      </c>
      <c r="AK149" s="193" t="s">
        <v>640</v>
      </c>
      <c r="AL149" s="193">
        <f t="shared" si="24"/>
        <v>166</v>
      </c>
      <c r="AM149" s="194">
        <f t="shared" si="25"/>
        <v>38.00243605359318</v>
      </c>
      <c r="AN149" s="193">
        <f>'ごみ処理量内訳'!AC149</f>
        <v>70</v>
      </c>
      <c r="AO149" s="193">
        <f>'ごみ処理量内訳'!AD149</f>
        <v>23</v>
      </c>
      <c r="AP149" s="193">
        <f>'ごみ処理量内訳'!AE149</f>
        <v>0</v>
      </c>
      <c r="AQ149" s="193">
        <f t="shared" si="26"/>
        <v>93</v>
      </c>
    </row>
    <row r="150" spans="1:43" ht="13.5">
      <c r="A150" s="182" t="s">
        <v>129</v>
      </c>
      <c r="B150" s="182" t="s">
        <v>208</v>
      </c>
      <c r="C150" s="184" t="s">
        <v>343</v>
      </c>
      <c r="D150" s="193">
        <v>8949</v>
      </c>
      <c r="E150" s="193">
        <v>8949</v>
      </c>
      <c r="F150" s="193">
        <f>'ごみ搬入量内訳'!H150</f>
        <v>2105</v>
      </c>
      <c r="G150" s="193">
        <f>'ごみ搬入量内訳'!AG150</f>
        <v>461</v>
      </c>
      <c r="H150" s="193">
        <f>'ごみ搬入量内訳'!AH150</f>
        <v>0</v>
      </c>
      <c r="I150" s="193">
        <f t="shared" si="19"/>
        <v>2566</v>
      </c>
      <c r="J150" s="193">
        <f t="shared" si="18"/>
        <v>785.5779401387161</v>
      </c>
      <c r="K150" s="193">
        <f>('ごみ搬入量内訳'!E150+'ごみ搬入量内訳'!AH150)/'ごみ処理概要'!D150/365*1000000</f>
        <v>683.936523098165</v>
      </c>
      <c r="L150" s="193">
        <f>'ごみ搬入量内訳'!F150/'ごみ処理概要'!D150/365*1000000</f>
        <v>101.64141704055095</v>
      </c>
      <c r="M150" s="193">
        <f>'資源化量内訳'!BP150</f>
        <v>255</v>
      </c>
      <c r="N150" s="193">
        <f>'ごみ処理量内訳'!E150</f>
        <v>493</v>
      </c>
      <c r="O150" s="193">
        <f>'ごみ処理量内訳'!L150</f>
        <v>461</v>
      </c>
      <c r="P150" s="193">
        <f t="shared" si="20"/>
        <v>1612</v>
      </c>
      <c r="Q150" s="193">
        <f>'ごみ処理量内訳'!G150</f>
        <v>0</v>
      </c>
      <c r="R150" s="193">
        <f>'ごみ処理量内訳'!H150</f>
        <v>1612</v>
      </c>
      <c r="S150" s="193">
        <f>'ごみ処理量内訳'!I150</f>
        <v>0</v>
      </c>
      <c r="T150" s="193">
        <f>'ごみ処理量内訳'!J150</f>
        <v>0</v>
      </c>
      <c r="U150" s="193">
        <f>'ごみ処理量内訳'!K150</f>
        <v>0</v>
      </c>
      <c r="V150" s="193">
        <f t="shared" si="21"/>
        <v>0</v>
      </c>
      <c r="W150" s="193">
        <f>'資源化量内訳'!M150</f>
        <v>0</v>
      </c>
      <c r="X150" s="193">
        <f>'資源化量内訳'!N150</f>
        <v>0</v>
      </c>
      <c r="Y150" s="193">
        <f>'資源化量内訳'!O150</f>
        <v>0</v>
      </c>
      <c r="Z150" s="193">
        <f>'資源化量内訳'!P150</f>
        <v>0</v>
      </c>
      <c r="AA150" s="193">
        <f>'資源化量内訳'!Q150</f>
        <v>0</v>
      </c>
      <c r="AB150" s="193">
        <f>'資源化量内訳'!R150</f>
        <v>0</v>
      </c>
      <c r="AC150" s="193">
        <f>'資源化量内訳'!S150</f>
        <v>0</v>
      </c>
      <c r="AD150" s="193">
        <f t="shared" si="22"/>
        <v>2566</v>
      </c>
      <c r="AE150" s="194">
        <f t="shared" si="23"/>
        <v>82.03429462197973</v>
      </c>
      <c r="AF150" s="193">
        <f>'資源化量内訳'!AB150</f>
        <v>0</v>
      </c>
      <c r="AG150" s="193">
        <f>'資源化量内訳'!AJ150</f>
        <v>0</v>
      </c>
      <c r="AH150" s="193">
        <f>'資源化量内訳'!AR150</f>
        <v>1106</v>
      </c>
      <c r="AI150" s="193">
        <f>'資源化量内訳'!AZ150</f>
        <v>0</v>
      </c>
      <c r="AJ150" s="193">
        <f>'資源化量内訳'!BH150</f>
        <v>0</v>
      </c>
      <c r="AK150" s="193" t="s">
        <v>640</v>
      </c>
      <c r="AL150" s="193">
        <f t="shared" si="24"/>
        <v>1106</v>
      </c>
      <c r="AM150" s="194">
        <f t="shared" si="25"/>
        <v>48.24530308401276</v>
      </c>
      <c r="AN150" s="193">
        <f>'ごみ処理量内訳'!AC150</f>
        <v>461</v>
      </c>
      <c r="AO150" s="193">
        <f>'ごみ処理量内訳'!AD150</f>
        <v>49</v>
      </c>
      <c r="AP150" s="193">
        <f>'ごみ処理量内訳'!AE150</f>
        <v>0</v>
      </c>
      <c r="AQ150" s="193">
        <f t="shared" si="26"/>
        <v>510</v>
      </c>
    </row>
    <row r="151" spans="1:43" ht="13.5">
      <c r="A151" s="182" t="s">
        <v>129</v>
      </c>
      <c r="B151" s="182" t="s">
        <v>209</v>
      </c>
      <c r="C151" s="184" t="s">
        <v>210</v>
      </c>
      <c r="D151" s="193">
        <v>6496</v>
      </c>
      <c r="E151" s="193">
        <v>6496</v>
      </c>
      <c r="F151" s="193">
        <f>'ごみ搬入量内訳'!H151</f>
        <v>1129</v>
      </c>
      <c r="G151" s="193">
        <f>'ごみ搬入量内訳'!AG151</f>
        <v>1440</v>
      </c>
      <c r="H151" s="193">
        <f>'ごみ搬入量内訳'!AH151</f>
        <v>0</v>
      </c>
      <c r="I151" s="193">
        <f t="shared" si="19"/>
        <v>2569</v>
      </c>
      <c r="J151" s="193">
        <f t="shared" si="18"/>
        <v>1083.4907888521493</v>
      </c>
      <c r="K151" s="193">
        <f>('ごみ搬入量内訳'!E151+'ごみ搬入量内訳'!AH151)/'ごみ処理概要'!D151/365*1000000</f>
        <v>790.7922261960996</v>
      </c>
      <c r="L151" s="193">
        <f>'ごみ搬入量内訳'!F151/'ごみ処理概要'!D151/365*1000000</f>
        <v>292.69856265604966</v>
      </c>
      <c r="M151" s="193">
        <f>'資源化量内訳'!BP151</f>
        <v>0</v>
      </c>
      <c r="N151" s="193">
        <f>'ごみ処理量内訳'!E151</f>
        <v>823</v>
      </c>
      <c r="O151" s="193">
        <f>'ごみ処理量内訳'!L151</f>
        <v>1553</v>
      </c>
      <c r="P151" s="193">
        <f t="shared" si="20"/>
        <v>193</v>
      </c>
      <c r="Q151" s="193">
        <f>'ごみ処理量内訳'!G151</f>
        <v>0</v>
      </c>
      <c r="R151" s="193">
        <f>'ごみ処理量内訳'!H151</f>
        <v>193</v>
      </c>
      <c r="S151" s="193">
        <f>'ごみ処理量内訳'!I151</f>
        <v>0</v>
      </c>
      <c r="T151" s="193">
        <f>'ごみ処理量内訳'!J151</f>
        <v>0</v>
      </c>
      <c r="U151" s="193">
        <f>'ごみ処理量内訳'!K151</f>
        <v>0</v>
      </c>
      <c r="V151" s="193">
        <f t="shared" si="21"/>
        <v>0</v>
      </c>
      <c r="W151" s="193">
        <f>'資源化量内訳'!M151</f>
        <v>0</v>
      </c>
      <c r="X151" s="193">
        <f>'資源化量内訳'!N151</f>
        <v>0</v>
      </c>
      <c r="Y151" s="193">
        <f>'資源化量内訳'!O151</f>
        <v>0</v>
      </c>
      <c r="Z151" s="193">
        <f>'資源化量内訳'!P151</f>
        <v>0</v>
      </c>
      <c r="AA151" s="193">
        <f>'資源化量内訳'!Q151</f>
        <v>0</v>
      </c>
      <c r="AB151" s="193">
        <f>'資源化量内訳'!R151</f>
        <v>0</v>
      </c>
      <c r="AC151" s="193">
        <f>'資源化量内訳'!S151</f>
        <v>0</v>
      </c>
      <c r="AD151" s="193">
        <f t="shared" si="22"/>
        <v>2569</v>
      </c>
      <c r="AE151" s="194">
        <f t="shared" si="23"/>
        <v>39.548462436745815</v>
      </c>
      <c r="AF151" s="193">
        <f>'資源化量内訳'!AB151</f>
        <v>0</v>
      </c>
      <c r="AG151" s="193">
        <f>'資源化量内訳'!AJ151</f>
        <v>0</v>
      </c>
      <c r="AH151" s="193">
        <f>'資源化量内訳'!AR151</f>
        <v>193</v>
      </c>
      <c r="AI151" s="193">
        <f>'資源化量内訳'!AZ151</f>
        <v>0</v>
      </c>
      <c r="AJ151" s="193">
        <f>'資源化量内訳'!BH151</f>
        <v>0</v>
      </c>
      <c r="AK151" s="193" t="s">
        <v>640</v>
      </c>
      <c r="AL151" s="193">
        <f t="shared" si="24"/>
        <v>193</v>
      </c>
      <c r="AM151" s="194">
        <f t="shared" si="25"/>
        <v>7.512650836901518</v>
      </c>
      <c r="AN151" s="193">
        <f>'ごみ処理量内訳'!AC151</f>
        <v>1553</v>
      </c>
      <c r="AO151" s="193">
        <f>'ごみ処理量内訳'!AD151</f>
        <v>80</v>
      </c>
      <c r="AP151" s="193">
        <f>'ごみ処理量内訳'!AE151</f>
        <v>0</v>
      </c>
      <c r="AQ151" s="193">
        <f t="shared" si="26"/>
        <v>1633</v>
      </c>
    </row>
    <row r="152" spans="1:43" ht="13.5">
      <c r="A152" s="182" t="s">
        <v>129</v>
      </c>
      <c r="B152" s="182" t="s">
        <v>211</v>
      </c>
      <c r="C152" s="184" t="s">
        <v>212</v>
      </c>
      <c r="D152" s="193">
        <v>4953</v>
      </c>
      <c r="E152" s="193">
        <v>4953</v>
      </c>
      <c r="F152" s="193">
        <f>'ごみ搬入量内訳'!H152</f>
        <v>1906</v>
      </c>
      <c r="G152" s="193">
        <f>'ごみ搬入量内訳'!AG152</f>
        <v>1434</v>
      </c>
      <c r="H152" s="193">
        <f>'ごみ搬入量内訳'!AH152</f>
        <v>0</v>
      </c>
      <c r="I152" s="193">
        <f t="shared" si="19"/>
        <v>3340</v>
      </c>
      <c r="J152" s="193">
        <f t="shared" si="18"/>
        <v>1847.5035193835756</v>
      </c>
      <c r="K152" s="193">
        <f>('ごみ搬入量内訳'!E152+'ごみ搬入量内訳'!AH152)/'ごみ処理概要'!D152/365*1000000</f>
        <v>1477.4496707405779</v>
      </c>
      <c r="L152" s="193">
        <f>'ごみ搬入量内訳'!F152/'ごみ処理概要'!D152/365*1000000</f>
        <v>370.0538486429976</v>
      </c>
      <c r="M152" s="193">
        <f>'資源化量内訳'!BP152</f>
        <v>0</v>
      </c>
      <c r="N152" s="193">
        <f>'ごみ処理量内訳'!E152</f>
        <v>672</v>
      </c>
      <c r="O152" s="193">
        <f>'ごみ処理量内訳'!L152</f>
        <v>0</v>
      </c>
      <c r="P152" s="193">
        <f t="shared" si="20"/>
        <v>2138</v>
      </c>
      <c r="Q152" s="193">
        <f>'ごみ処理量内訳'!G152</f>
        <v>0</v>
      </c>
      <c r="R152" s="193">
        <f>'ごみ処理量内訳'!H152</f>
        <v>2138</v>
      </c>
      <c r="S152" s="193">
        <f>'ごみ処理量内訳'!I152</f>
        <v>0</v>
      </c>
      <c r="T152" s="193">
        <f>'ごみ処理量内訳'!J152</f>
        <v>0</v>
      </c>
      <c r="U152" s="193">
        <f>'ごみ処理量内訳'!K152</f>
        <v>0</v>
      </c>
      <c r="V152" s="193">
        <f t="shared" si="21"/>
        <v>530</v>
      </c>
      <c r="W152" s="193">
        <f>'資源化量内訳'!M152</f>
        <v>337</v>
      </c>
      <c r="X152" s="193">
        <f>'資源化量内訳'!N152</f>
        <v>42</v>
      </c>
      <c r="Y152" s="193">
        <f>'資源化量内訳'!O152</f>
        <v>56</v>
      </c>
      <c r="Z152" s="193">
        <f>'資源化量内訳'!P152</f>
        <v>20</v>
      </c>
      <c r="AA152" s="193">
        <f>'資源化量内訳'!Q152</f>
        <v>72</v>
      </c>
      <c r="AB152" s="193">
        <f>'資源化量内訳'!R152</f>
        <v>0</v>
      </c>
      <c r="AC152" s="193">
        <f>'資源化量内訳'!S152</f>
        <v>3</v>
      </c>
      <c r="AD152" s="193">
        <f t="shared" si="22"/>
        <v>3340</v>
      </c>
      <c r="AE152" s="194">
        <f t="shared" si="23"/>
        <v>100</v>
      </c>
      <c r="AF152" s="193">
        <f>'資源化量内訳'!AB152</f>
        <v>0</v>
      </c>
      <c r="AG152" s="193">
        <f>'資源化量内訳'!AJ152</f>
        <v>0</v>
      </c>
      <c r="AH152" s="193">
        <f>'資源化量内訳'!AR152</f>
        <v>144</v>
      </c>
      <c r="AI152" s="193">
        <f>'資源化量内訳'!AZ152</f>
        <v>0</v>
      </c>
      <c r="AJ152" s="193">
        <f>'資源化量内訳'!BH152</f>
        <v>0</v>
      </c>
      <c r="AK152" s="193" t="s">
        <v>640</v>
      </c>
      <c r="AL152" s="193">
        <f t="shared" si="24"/>
        <v>144</v>
      </c>
      <c r="AM152" s="194">
        <f t="shared" si="25"/>
        <v>20.179640718562876</v>
      </c>
      <c r="AN152" s="193">
        <f>'ごみ処理量内訳'!AC152</f>
        <v>0</v>
      </c>
      <c r="AO152" s="193">
        <f>'ごみ処理量内訳'!AD152</f>
        <v>110</v>
      </c>
      <c r="AP152" s="193">
        <f>'ごみ処理量内訳'!AE152</f>
        <v>1994</v>
      </c>
      <c r="AQ152" s="193">
        <f t="shared" si="26"/>
        <v>2104</v>
      </c>
    </row>
    <row r="153" spans="1:43" ht="13.5">
      <c r="A153" s="182" t="s">
        <v>129</v>
      </c>
      <c r="B153" s="182" t="s">
        <v>213</v>
      </c>
      <c r="C153" s="184" t="s">
        <v>214</v>
      </c>
      <c r="D153" s="193">
        <v>2601</v>
      </c>
      <c r="E153" s="193">
        <v>2601</v>
      </c>
      <c r="F153" s="193">
        <f>'ごみ搬入量内訳'!H153</f>
        <v>361</v>
      </c>
      <c r="G153" s="193">
        <f>'ごみ搬入量内訳'!AG153</f>
        <v>637</v>
      </c>
      <c r="H153" s="193">
        <f>'ごみ搬入量内訳'!AH153</f>
        <v>0</v>
      </c>
      <c r="I153" s="193">
        <f t="shared" si="19"/>
        <v>998</v>
      </c>
      <c r="J153" s="193">
        <f t="shared" si="18"/>
        <v>1051.2289793704213</v>
      </c>
      <c r="K153" s="193">
        <f>('ごみ搬入量内訳'!E153+'ごみ搬入量内訳'!AH153)/'ごみ処理概要'!D153/365*1000000</f>
        <v>380.2541698925071</v>
      </c>
      <c r="L153" s="193">
        <f>'ごみ搬入量内訳'!F153/'ごみ処理概要'!D153/365*1000000</f>
        <v>670.9748094779143</v>
      </c>
      <c r="M153" s="193">
        <f>'資源化量内訳'!BP153</f>
        <v>0</v>
      </c>
      <c r="N153" s="193">
        <f>'ごみ処理量内訳'!E153</f>
        <v>225</v>
      </c>
      <c r="O153" s="193">
        <f>'ごみ処理量内訳'!L153</f>
        <v>683</v>
      </c>
      <c r="P153" s="193">
        <f t="shared" si="20"/>
        <v>62</v>
      </c>
      <c r="Q153" s="193">
        <f>'ごみ処理量内訳'!G153</f>
        <v>0</v>
      </c>
      <c r="R153" s="193">
        <f>'ごみ処理量内訳'!H153</f>
        <v>62</v>
      </c>
      <c r="S153" s="193">
        <f>'ごみ処理量内訳'!I153</f>
        <v>0</v>
      </c>
      <c r="T153" s="193">
        <f>'ごみ処理量内訳'!J153</f>
        <v>0</v>
      </c>
      <c r="U153" s="193">
        <f>'ごみ処理量内訳'!K153</f>
        <v>0</v>
      </c>
      <c r="V153" s="193">
        <f t="shared" si="21"/>
        <v>28</v>
      </c>
      <c r="W153" s="193">
        <f>'資源化量内訳'!M153</f>
        <v>28</v>
      </c>
      <c r="X153" s="193">
        <f>'資源化量内訳'!N153</f>
        <v>0</v>
      </c>
      <c r="Y153" s="193">
        <f>'資源化量内訳'!O153</f>
        <v>0</v>
      </c>
      <c r="Z153" s="193">
        <f>'資源化量内訳'!P153</f>
        <v>0</v>
      </c>
      <c r="AA153" s="193">
        <f>'資源化量内訳'!Q153</f>
        <v>0</v>
      </c>
      <c r="AB153" s="193">
        <f>'資源化量内訳'!R153</f>
        <v>0</v>
      </c>
      <c r="AC153" s="193">
        <f>'資源化量内訳'!S153</f>
        <v>0</v>
      </c>
      <c r="AD153" s="193">
        <f t="shared" si="22"/>
        <v>998</v>
      </c>
      <c r="AE153" s="194">
        <f t="shared" si="23"/>
        <v>31.563126252505008</v>
      </c>
      <c r="AF153" s="193">
        <f>'資源化量内訳'!AB153</f>
        <v>0</v>
      </c>
      <c r="AG153" s="193">
        <f>'資源化量内訳'!AJ153</f>
        <v>0</v>
      </c>
      <c r="AH153" s="193">
        <f>'資源化量内訳'!AR153</f>
        <v>62</v>
      </c>
      <c r="AI153" s="193">
        <f>'資源化量内訳'!AZ153</f>
        <v>0</v>
      </c>
      <c r="AJ153" s="193">
        <f>'資源化量内訳'!BH153</f>
        <v>0</v>
      </c>
      <c r="AK153" s="193" t="s">
        <v>640</v>
      </c>
      <c r="AL153" s="193">
        <f t="shared" si="24"/>
        <v>62</v>
      </c>
      <c r="AM153" s="194">
        <f t="shared" si="25"/>
        <v>9.01803607214429</v>
      </c>
      <c r="AN153" s="193">
        <f>'ごみ処理量内訳'!AC153</f>
        <v>683</v>
      </c>
      <c r="AO153" s="193">
        <f>'ごみ処理量内訳'!AD153</f>
        <v>24</v>
      </c>
      <c r="AP153" s="193">
        <f>'ごみ処理量内訳'!AE153</f>
        <v>0</v>
      </c>
      <c r="AQ153" s="193">
        <f t="shared" si="26"/>
        <v>707</v>
      </c>
    </row>
    <row r="154" spans="1:43" ht="13.5">
      <c r="A154" s="182" t="s">
        <v>129</v>
      </c>
      <c r="B154" s="182" t="s">
        <v>215</v>
      </c>
      <c r="C154" s="184" t="s">
        <v>216</v>
      </c>
      <c r="D154" s="193">
        <v>18236</v>
      </c>
      <c r="E154" s="193">
        <v>18236</v>
      </c>
      <c r="F154" s="193">
        <f>'ごみ搬入量内訳'!H154</f>
        <v>4580</v>
      </c>
      <c r="G154" s="193">
        <f>'ごみ搬入量内訳'!AG154</f>
        <v>9047</v>
      </c>
      <c r="H154" s="193">
        <f>'ごみ搬入量内訳'!AH154</f>
        <v>122</v>
      </c>
      <c r="I154" s="193">
        <f t="shared" si="19"/>
        <v>13749</v>
      </c>
      <c r="J154" s="193">
        <f t="shared" si="18"/>
        <v>2065.611600717533</v>
      </c>
      <c r="K154" s="193">
        <f>('ごみ搬入量内訳'!E154+'ごみ搬入量内訳'!AH154)/'ごみ処理概要'!D154/365*1000000</f>
        <v>950.5509199025261</v>
      </c>
      <c r="L154" s="193">
        <f>'ごみ搬入量内訳'!F154/'ごみ処理概要'!D154/365*1000000</f>
        <v>1115.060680815007</v>
      </c>
      <c r="M154" s="193">
        <f>'資源化量内訳'!BP154</f>
        <v>190</v>
      </c>
      <c r="N154" s="193">
        <f>'ごみ処理量内訳'!E154</f>
        <v>4233</v>
      </c>
      <c r="O154" s="193">
        <f>'ごみ処理量内訳'!L154</f>
        <v>6716</v>
      </c>
      <c r="P154" s="193">
        <f t="shared" si="20"/>
        <v>856</v>
      </c>
      <c r="Q154" s="193">
        <f>'ごみ処理量内訳'!G154</f>
        <v>0</v>
      </c>
      <c r="R154" s="193">
        <f>'ごみ処理量内訳'!H154</f>
        <v>856</v>
      </c>
      <c r="S154" s="193">
        <f>'ごみ処理量内訳'!I154</f>
        <v>0</v>
      </c>
      <c r="T154" s="193">
        <f>'ごみ処理量内訳'!J154</f>
        <v>0</v>
      </c>
      <c r="U154" s="193">
        <f>'ごみ処理量内訳'!K154</f>
        <v>0</v>
      </c>
      <c r="V154" s="193">
        <f t="shared" si="21"/>
        <v>630</v>
      </c>
      <c r="W154" s="193">
        <f>'資源化量内訳'!M154</f>
        <v>630</v>
      </c>
      <c r="X154" s="193">
        <f>'資源化量内訳'!N154</f>
        <v>0</v>
      </c>
      <c r="Y154" s="193">
        <f>'資源化量内訳'!O154</f>
        <v>0</v>
      </c>
      <c r="Z154" s="193">
        <f>'資源化量内訳'!P154</f>
        <v>0</v>
      </c>
      <c r="AA154" s="193">
        <f>'資源化量内訳'!Q154</f>
        <v>0</v>
      </c>
      <c r="AB154" s="193">
        <f>'資源化量内訳'!R154</f>
        <v>0</v>
      </c>
      <c r="AC154" s="193">
        <f>'資源化量内訳'!S154</f>
        <v>0</v>
      </c>
      <c r="AD154" s="193">
        <f t="shared" si="22"/>
        <v>12435</v>
      </c>
      <c r="AE154" s="194">
        <f t="shared" si="23"/>
        <v>45.99115400080418</v>
      </c>
      <c r="AF154" s="193">
        <f>'資源化量内訳'!AB154</f>
        <v>0</v>
      </c>
      <c r="AG154" s="193">
        <f>'資源化量内訳'!AJ154</f>
        <v>0</v>
      </c>
      <c r="AH154" s="193">
        <f>'資源化量内訳'!AR154</f>
        <v>474</v>
      </c>
      <c r="AI154" s="193">
        <f>'資源化量内訳'!AZ154</f>
        <v>0</v>
      </c>
      <c r="AJ154" s="193">
        <f>'資源化量内訳'!BH154</f>
        <v>0</v>
      </c>
      <c r="AK154" s="193" t="s">
        <v>640</v>
      </c>
      <c r="AL154" s="193">
        <f t="shared" si="24"/>
        <v>474</v>
      </c>
      <c r="AM154" s="194">
        <f t="shared" si="25"/>
        <v>10.24950495049505</v>
      </c>
      <c r="AN154" s="193">
        <f>'ごみ処理量内訳'!AC154</f>
        <v>6716</v>
      </c>
      <c r="AO154" s="193">
        <f>'ごみ処理量内訳'!AD154</f>
        <v>811</v>
      </c>
      <c r="AP154" s="193">
        <f>'ごみ処理量内訳'!AE154</f>
        <v>0</v>
      </c>
      <c r="AQ154" s="193">
        <f t="shared" si="26"/>
        <v>7527</v>
      </c>
    </row>
    <row r="155" spans="1:43" ht="13.5">
      <c r="A155" s="182" t="s">
        <v>129</v>
      </c>
      <c r="B155" s="182" t="s">
        <v>217</v>
      </c>
      <c r="C155" s="184" t="s">
        <v>218</v>
      </c>
      <c r="D155" s="193">
        <v>2059</v>
      </c>
      <c r="E155" s="193">
        <v>2059</v>
      </c>
      <c r="F155" s="193">
        <f>'ごみ搬入量内訳'!H155</f>
        <v>582</v>
      </c>
      <c r="G155" s="193">
        <f>'ごみ搬入量内訳'!AG155</f>
        <v>828</v>
      </c>
      <c r="H155" s="193">
        <f>'ごみ搬入量内訳'!AH155</f>
        <v>0</v>
      </c>
      <c r="I155" s="193">
        <f t="shared" si="19"/>
        <v>1410</v>
      </c>
      <c r="J155" s="193">
        <f t="shared" si="18"/>
        <v>1876.160125609586</v>
      </c>
      <c r="K155" s="193">
        <f>('ごみ搬入量内訳'!E155+'ごみ搬入量内訳'!AH155)/'ごみ処理概要'!D155/365*1000000</f>
        <v>774.4150305707652</v>
      </c>
      <c r="L155" s="193">
        <f>'ごみ搬入量内訳'!F155/'ごみ処理概要'!D155/365*1000000</f>
        <v>1101.7450950388206</v>
      </c>
      <c r="M155" s="193">
        <f>'資源化量内訳'!BP155</f>
        <v>0</v>
      </c>
      <c r="N155" s="193">
        <f>'ごみ処理量内訳'!E155</f>
        <v>301</v>
      </c>
      <c r="O155" s="193">
        <f>'ごみ処理量内訳'!L155</f>
        <v>941</v>
      </c>
      <c r="P155" s="193">
        <f t="shared" si="20"/>
        <v>64</v>
      </c>
      <c r="Q155" s="193">
        <f>'ごみ処理量内訳'!G155</f>
        <v>0</v>
      </c>
      <c r="R155" s="193">
        <f>'ごみ処理量内訳'!H155</f>
        <v>64</v>
      </c>
      <c r="S155" s="193">
        <f>'ごみ処理量内訳'!I155</f>
        <v>0</v>
      </c>
      <c r="T155" s="193">
        <f>'ごみ処理量内訳'!J155</f>
        <v>0</v>
      </c>
      <c r="U155" s="193">
        <f>'ごみ処理量内訳'!K155</f>
        <v>0</v>
      </c>
      <c r="V155" s="193">
        <f t="shared" si="21"/>
        <v>104</v>
      </c>
      <c r="W155" s="193">
        <f>'資源化量内訳'!M155</f>
        <v>43</v>
      </c>
      <c r="X155" s="193">
        <f>'資源化量内訳'!N155</f>
        <v>0</v>
      </c>
      <c r="Y155" s="193">
        <f>'資源化量内訳'!O155</f>
        <v>0</v>
      </c>
      <c r="Z155" s="193">
        <f>'資源化量内訳'!P155</f>
        <v>0</v>
      </c>
      <c r="AA155" s="193">
        <f>'資源化量内訳'!Q155</f>
        <v>0</v>
      </c>
      <c r="AB155" s="193">
        <f>'資源化量内訳'!R155</f>
        <v>0</v>
      </c>
      <c r="AC155" s="193">
        <f>'資源化量内訳'!S155</f>
        <v>61</v>
      </c>
      <c r="AD155" s="193">
        <f t="shared" si="22"/>
        <v>1410</v>
      </c>
      <c r="AE155" s="194">
        <f t="shared" si="23"/>
        <v>33.26241134751773</v>
      </c>
      <c r="AF155" s="193">
        <f>'資源化量内訳'!AB155</f>
        <v>0</v>
      </c>
      <c r="AG155" s="193">
        <f>'資源化量内訳'!AJ155</f>
        <v>0</v>
      </c>
      <c r="AH155" s="193">
        <f>'資源化量内訳'!AR155</f>
        <v>64</v>
      </c>
      <c r="AI155" s="193">
        <f>'資源化量内訳'!AZ155</f>
        <v>0</v>
      </c>
      <c r="AJ155" s="193">
        <f>'資源化量内訳'!BH155</f>
        <v>0</v>
      </c>
      <c r="AK155" s="193" t="s">
        <v>640</v>
      </c>
      <c r="AL155" s="193">
        <f t="shared" si="24"/>
        <v>64</v>
      </c>
      <c r="AM155" s="194">
        <f t="shared" si="25"/>
        <v>11.914893617021278</v>
      </c>
      <c r="AN155" s="193">
        <f>'ごみ処理量内訳'!AC155</f>
        <v>941</v>
      </c>
      <c r="AO155" s="193">
        <f>'ごみ処理量内訳'!AD155</f>
        <v>17</v>
      </c>
      <c r="AP155" s="193">
        <f>'ごみ処理量内訳'!AE155</f>
        <v>0</v>
      </c>
      <c r="AQ155" s="193">
        <f t="shared" si="26"/>
        <v>958</v>
      </c>
    </row>
    <row r="156" spans="1:43" ht="13.5">
      <c r="A156" s="182" t="s">
        <v>129</v>
      </c>
      <c r="B156" s="182" t="s">
        <v>219</v>
      </c>
      <c r="C156" s="184" t="s">
        <v>220</v>
      </c>
      <c r="D156" s="193">
        <v>1184</v>
      </c>
      <c r="E156" s="193">
        <v>1181</v>
      </c>
      <c r="F156" s="193">
        <f>'ごみ搬入量内訳'!H156</f>
        <v>230</v>
      </c>
      <c r="G156" s="193">
        <f>'ごみ搬入量内訳'!AG156</f>
        <v>76</v>
      </c>
      <c r="H156" s="193">
        <f>'ごみ搬入量内訳'!AH156</f>
        <v>1</v>
      </c>
      <c r="I156" s="193">
        <f t="shared" si="19"/>
        <v>307</v>
      </c>
      <c r="J156" s="193">
        <f t="shared" si="18"/>
        <v>710.3850425768234</v>
      </c>
      <c r="K156" s="193">
        <f>('ごみ搬入量内訳'!E156+'ごみ搬入量内訳'!AH156)/'ごみ処理概要'!D156/365*1000000</f>
        <v>391.05886708626434</v>
      </c>
      <c r="L156" s="193">
        <f>'ごみ搬入量内訳'!F156/'ごみ処理概要'!D156/365*1000000</f>
        <v>319.3261754905591</v>
      </c>
      <c r="M156" s="193">
        <f>'資源化量内訳'!BP156</f>
        <v>0</v>
      </c>
      <c r="N156" s="193">
        <f>'ごみ処理量内訳'!E156</f>
        <v>129</v>
      </c>
      <c r="O156" s="193">
        <f>'ごみ処理量内訳'!L156</f>
        <v>140</v>
      </c>
      <c r="P156" s="193">
        <f t="shared" si="20"/>
        <v>34</v>
      </c>
      <c r="Q156" s="193">
        <f>'ごみ処理量内訳'!G156</f>
        <v>0</v>
      </c>
      <c r="R156" s="193">
        <f>'ごみ処理量内訳'!H156</f>
        <v>34</v>
      </c>
      <c r="S156" s="193">
        <f>'ごみ処理量内訳'!I156</f>
        <v>0</v>
      </c>
      <c r="T156" s="193">
        <f>'ごみ処理量内訳'!J156</f>
        <v>0</v>
      </c>
      <c r="U156" s="193">
        <f>'ごみ処理量内訳'!K156</f>
        <v>0</v>
      </c>
      <c r="V156" s="193">
        <f t="shared" si="21"/>
        <v>0</v>
      </c>
      <c r="W156" s="193">
        <f>'資源化量内訳'!M156</f>
        <v>0</v>
      </c>
      <c r="X156" s="193">
        <f>'資源化量内訳'!N156</f>
        <v>0</v>
      </c>
      <c r="Y156" s="193">
        <f>'資源化量内訳'!O156</f>
        <v>0</v>
      </c>
      <c r="Z156" s="193">
        <f>'資源化量内訳'!P156</f>
        <v>0</v>
      </c>
      <c r="AA156" s="193">
        <f>'資源化量内訳'!Q156</f>
        <v>0</v>
      </c>
      <c r="AB156" s="193">
        <f>'資源化量内訳'!R156</f>
        <v>0</v>
      </c>
      <c r="AC156" s="193">
        <f>'資源化量内訳'!S156</f>
        <v>0</v>
      </c>
      <c r="AD156" s="193">
        <f t="shared" si="22"/>
        <v>303</v>
      </c>
      <c r="AE156" s="194">
        <f t="shared" si="23"/>
        <v>53.79537953795379</v>
      </c>
      <c r="AF156" s="193">
        <f>'資源化量内訳'!AB156</f>
        <v>0</v>
      </c>
      <c r="AG156" s="193">
        <f>'資源化量内訳'!AJ156</f>
        <v>0</v>
      </c>
      <c r="AH156" s="193">
        <f>'資源化量内訳'!AR156</f>
        <v>34</v>
      </c>
      <c r="AI156" s="193">
        <f>'資源化量内訳'!AZ156</f>
        <v>0</v>
      </c>
      <c r="AJ156" s="193">
        <f>'資源化量内訳'!BH156</f>
        <v>0</v>
      </c>
      <c r="AK156" s="193" t="s">
        <v>640</v>
      </c>
      <c r="AL156" s="193">
        <f t="shared" si="24"/>
        <v>34</v>
      </c>
      <c r="AM156" s="194">
        <f t="shared" si="25"/>
        <v>11.221122112211221</v>
      </c>
      <c r="AN156" s="193">
        <f>'ごみ処理量内訳'!AC156</f>
        <v>140</v>
      </c>
      <c r="AO156" s="193">
        <f>'ごみ処理量内訳'!AD156</f>
        <v>18</v>
      </c>
      <c r="AP156" s="193">
        <f>'ごみ処理量内訳'!AE156</f>
        <v>0</v>
      </c>
      <c r="AQ156" s="193">
        <f t="shared" si="26"/>
        <v>158</v>
      </c>
    </row>
    <row r="157" spans="1:43" ht="13.5">
      <c r="A157" s="182" t="s">
        <v>129</v>
      </c>
      <c r="B157" s="182" t="s">
        <v>221</v>
      </c>
      <c r="C157" s="184" t="s">
        <v>222</v>
      </c>
      <c r="D157" s="193">
        <v>5899</v>
      </c>
      <c r="E157" s="193">
        <v>5899</v>
      </c>
      <c r="F157" s="193">
        <f>'ごみ搬入量内訳'!H157</f>
        <v>1427</v>
      </c>
      <c r="G157" s="193">
        <f>'ごみ搬入量内訳'!AG157</f>
        <v>217</v>
      </c>
      <c r="H157" s="193">
        <f>'ごみ搬入量内訳'!AH157</f>
        <v>0</v>
      </c>
      <c r="I157" s="193">
        <f t="shared" si="19"/>
        <v>1644</v>
      </c>
      <c r="J157" s="193">
        <f t="shared" si="18"/>
        <v>763.5378181117301</v>
      </c>
      <c r="K157" s="193">
        <f>('ごみ搬入量内訳'!E157+'ごみ搬入量内訳'!AH157)/'ごみ処理概要'!D157/365*1000000</f>
        <v>652.0724432049082</v>
      </c>
      <c r="L157" s="193">
        <f>'ごみ搬入量内訳'!F157/'ごみ処理概要'!D157/365*1000000</f>
        <v>111.4653749068219</v>
      </c>
      <c r="M157" s="193">
        <f>'資源化量内訳'!BP157</f>
        <v>0</v>
      </c>
      <c r="N157" s="193">
        <f>'ごみ処理量内訳'!E157</f>
        <v>892</v>
      </c>
      <c r="O157" s="193">
        <f>'ごみ処理量内訳'!L157</f>
        <v>500</v>
      </c>
      <c r="P157" s="193">
        <f t="shared" si="20"/>
        <v>212</v>
      </c>
      <c r="Q157" s="193">
        <f>'ごみ処理量内訳'!G157</f>
        <v>0</v>
      </c>
      <c r="R157" s="193">
        <f>'ごみ処理量内訳'!H157</f>
        <v>212</v>
      </c>
      <c r="S157" s="193">
        <f>'ごみ処理量内訳'!I157</f>
        <v>0</v>
      </c>
      <c r="T157" s="193">
        <f>'ごみ処理量内訳'!J157</f>
        <v>0</v>
      </c>
      <c r="U157" s="193">
        <f>'ごみ処理量内訳'!K157</f>
        <v>0</v>
      </c>
      <c r="V157" s="193">
        <f t="shared" si="21"/>
        <v>40</v>
      </c>
      <c r="W157" s="193">
        <f>'資源化量内訳'!M157</f>
        <v>0</v>
      </c>
      <c r="X157" s="193">
        <f>'資源化量内訳'!N157</f>
        <v>40</v>
      </c>
      <c r="Y157" s="193">
        <f>'資源化量内訳'!O157</f>
        <v>0</v>
      </c>
      <c r="Z157" s="193">
        <f>'資源化量内訳'!P157</f>
        <v>0</v>
      </c>
      <c r="AA157" s="193">
        <f>'資源化量内訳'!Q157</f>
        <v>0</v>
      </c>
      <c r="AB157" s="193">
        <f>'資源化量内訳'!R157</f>
        <v>0</v>
      </c>
      <c r="AC157" s="193">
        <f>'資源化量内訳'!S157</f>
        <v>0</v>
      </c>
      <c r="AD157" s="193">
        <f t="shared" si="22"/>
        <v>1644</v>
      </c>
      <c r="AE157" s="194">
        <f t="shared" si="23"/>
        <v>69.58637469586375</v>
      </c>
      <c r="AF157" s="193">
        <f>'資源化量内訳'!AB157</f>
        <v>0</v>
      </c>
      <c r="AG157" s="193">
        <f>'資源化量内訳'!AJ157</f>
        <v>0</v>
      </c>
      <c r="AH157" s="193">
        <f>'資源化量内訳'!AR157</f>
        <v>212</v>
      </c>
      <c r="AI157" s="193">
        <f>'資源化量内訳'!AZ157</f>
        <v>0</v>
      </c>
      <c r="AJ157" s="193">
        <f>'資源化量内訳'!BH157</f>
        <v>0</v>
      </c>
      <c r="AK157" s="193" t="s">
        <v>640</v>
      </c>
      <c r="AL157" s="193">
        <f t="shared" si="24"/>
        <v>212</v>
      </c>
      <c r="AM157" s="194">
        <f t="shared" si="25"/>
        <v>15.328467153284672</v>
      </c>
      <c r="AN157" s="193">
        <f>'ごみ処理量内訳'!AC157</f>
        <v>500</v>
      </c>
      <c r="AO157" s="193">
        <f>'ごみ処理量内訳'!AD157</f>
        <v>182</v>
      </c>
      <c r="AP157" s="193">
        <f>'ごみ処理量内訳'!AE157</f>
        <v>0</v>
      </c>
      <c r="AQ157" s="193">
        <f t="shared" si="26"/>
        <v>682</v>
      </c>
    </row>
    <row r="158" spans="1:43" ht="13.5">
      <c r="A158" s="182" t="s">
        <v>129</v>
      </c>
      <c r="B158" s="182" t="s">
        <v>223</v>
      </c>
      <c r="C158" s="184" t="s">
        <v>224</v>
      </c>
      <c r="D158" s="193">
        <v>5205</v>
      </c>
      <c r="E158" s="193">
        <v>4684</v>
      </c>
      <c r="F158" s="193">
        <f>'ごみ搬入量内訳'!H158</f>
        <v>1196</v>
      </c>
      <c r="G158" s="193">
        <f>'ごみ搬入量内訳'!AG158</f>
        <v>1255</v>
      </c>
      <c r="H158" s="193">
        <f>'ごみ搬入量内訳'!AH158</f>
        <v>133</v>
      </c>
      <c r="I158" s="193">
        <f t="shared" si="19"/>
        <v>2584</v>
      </c>
      <c r="J158" s="193">
        <f t="shared" si="18"/>
        <v>1360.1252746963535</v>
      </c>
      <c r="K158" s="193">
        <f>('ごみ搬入量内訳'!E158+'ごみ搬入量内訳'!AH158)/'ごみ処理概要'!D158/365*1000000</f>
        <v>624.2680246864843</v>
      </c>
      <c r="L158" s="193">
        <f>'ごみ搬入量内訳'!F158/'ごみ処理概要'!D158/365*1000000</f>
        <v>735.8572500098693</v>
      </c>
      <c r="M158" s="193">
        <f>'資源化量内訳'!BP158</f>
        <v>0</v>
      </c>
      <c r="N158" s="193">
        <f>'ごみ処理量内訳'!E158</f>
        <v>734</v>
      </c>
      <c r="O158" s="193">
        <f>'ごみ処理量内訳'!L158</f>
        <v>1255</v>
      </c>
      <c r="P158" s="193">
        <f t="shared" si="20"/>
        <v>313</v>
      </c>
      <c r="Q158" s="193">
        <f>'ごみ処理量内訳'!G158</f>
        <v>0</v>
      </c>
      <c r="R158" s="193">
        <f>'ごみ処理量内訳'!H158</f>
        <v>313</v>
      </c>
      <c r="S158" s="193">
        <f>'ごみ処理量内訳'!I158</f>
        <v>0</v>
      </c>
      <c r="T158" s="193">
        <f>'ごみ処理量内訳'!J158</f>
        <v>0</v>
      </c>
      <c r="U158" s="193">
        <f>'ごみ処理量内訳'!K158</f>
        <v>0</v>
      </c>
      <c r="V158" s="193">
        <f t="shared" si="21"/>
        <v>0</v>
      </c>
      <c r="W158" s="193">
        <f>'資源化量内訳'!M158</f>
        <v>0</v>
      </c>
      <c r="X158" s="193">
        <f>'資源化量内訳'!N158</f>
        <v>0</v>
      </c>
      <c r="Y158" s="193">
        <f>'資源化量内訳'!O158</f>
        <v>0</v>
      </c>
      <c r="Z158" s="193">
        <f>'資源化量内訳'!P158</f>
        <v>0</v>
      </c>
      <c r="AA158" s="193">
        <f>'資源化量内訳'!Q158</f>
        <v>0</v>
      </c>
      <c r="AB158" s="193">
        <f>'資源化量内訳'!R158</f>
        <v>0</v>
      </c>
      <c r="AC158" s="193">
        <f>'資源化量内訳'!S158</f>
        <v>0</v>
      </c>
      <c r="AD158" s="193">
        <f t="shared" si="22"/>
        <v>2302</v>
      </c>
      <c r="AE158" s="194">
        <f t="shared" si="23"/>
        <v>45.482189400521285</v>
      </c>
      <c r="AF158" s="193">
        <f>'資源化量内訳'!AB158</f>
        <v>0</v>
      </c>
      <c r="AG158" s="193">
        <f>'資源化量内訳'!AJ158</f>
        <v>0</v>
      </c>
      <c r="AH158" s="193">
        <f>'資源化量内訳'!AR158</f>
        <v>313</v>
      </c>
      <c r="AI158" s="193">
        <f>'資源化量内訳'!AZ158</f>
        <v>0</v>
      </c>
      <c r="AJ158" s="193">
        <f>'資源化量内訳'!BH158</f>
        <v>0</v>
      </c>
      <c r="AK158" s="193" t="s">
        <v>640</v>
      </c>
      <c r="AL158" s="193">
        <f t="shared" si="24"/>
        <v>313</v>
      </c>
      <c r="AM158" s="194">
        <f t="shared" si="25"/>
        <v>13.59687228496959</v>
      </c>
      <c r="AN158" s="193">
        <f>'ごみ処理量内訳'!AC158</f>
        <v>1255</v>
      </c>
      <c r="AO158" s="193">
        <f>'ごみ処理量内訳'!AD158</f>
        <v>135</v>
      </c>
      <c r="AP158" s="193">
        <f>'ごみ処理量内訳'!AE158</f>
        <v>0</v>
      </c>
      <c r="AQ158" s="193">
        <f t="shared" si="26"/>
        <v>1390</v>
      </c>
    </row>
    <row r="159" spans="1:43" ht="13.5">
      <c r="A159" s="182" t="s">
        <v>129</v>
      </c>
      <c r="B159" s="182" t="s">
        <v>225</v>
      </c>
      <c r="C159" s="184" t="s">
        <v>226</v>
      </c>
      <c r="D159" s="193">
        <v>3535</v>
      </c>
      <c r="E159" s="193">
        <v>2991</v>
      </c>
      <c r="F159" s="193">
        <f>'ごみ搬入量内訳'!H159</f>
        <v>710</v>
      </c>
      <c r="G159" s="193">
        <f>'ごみ搬入量内訳'!AG159</f>
        <v>584</v>
      </c>
      <c r="H159" s="193">
        <f>'ごみ搬入量内訳'!AH159</f>
        <v>163</v>
      </c>
      <c r="I159" s="193">
        <f t="shared" si="19"/>
        <v>1457</v>
      </c>
      <c r="J159" s="193">
        <f t="shared" si="18"/>
        <v>1129.216639863595</v>
      </c>
      <c r="K159" s="193">
        <f>('ごみ搬入量内訳'!E159+'ごみ搬入量内訳'!AH159)/'ごみ処理概要'!D159/365*1000000</f>
        <v>981.9612098196121</v>
      </c>
      <c r="L159" s="193">
        <f>'ごみ搬入量内訳'!F159/'ごみ処理概要'!D159/365*1000000</f>
        <v>147.25543004398287</v>
      </c>
      <c r="M159" s="193">
        <f>'資源化量内訳'!BP159</f>
        <v>0</v>
      </c>
      <c r="N159" s="193">
        <f>'ごみ処理量内訳'!E159</f>
        <v>762</v>
      </c>
      <c r="O159" s="193">
        <f>'ごみ処理量内訳'!L159</f>
        <v>271</v>
      </c>
      <c r="P159" s="193">
        <f t="shared" si="20"/>
        <v>261</v>
      </c>
      <c r="Q159" s="193">
        <f>'ごみ処理量内訳'!G159</f>
        <v>11</v>
      </c>
      <c r="R159" s="193">
        <f>'ごみ処理量内訳'!H159</f>
        <v>250</v>
      </c>
      <c r="S159" s="193">
        <f>'ごみ処理量内訳'!I159</f>
        <v>0</v>
      </c>
      <c r="T159" s="193">
        <f>'ごみ処理量内訳'!J159</f>
        <v>0</v>
      </c>
      <c r="U159" s="193">
        <f>'ごみ処理量内訳'!K159</f>
        <v>0</v>
      </c>
      <c r="V159" s="193">
        <f t="shared" si="21"/>
        <v>0</v>
      </c>
      <c r="W159" s="193">
        <f>'資源化量内訳'!M159</f>
        <v>0</v>
      </c>
      <c r="X159" s="193">
        <f>'資源化量内訳'!N159</f>
        <v>0</v>
      </c>
      <c r="Y159" s="193">
        <f>'資源化量内訳'!O159</f>
        <v>0</v>
      </c>
      <c r="Z159" s="193">
        <f>'資源化量内訳'!P159</f>
        <v>0</v>
      </c>
      <c r="AA159" s="193">
        <f>'資源化量内訳'!Q159</f>
        <v>0</v>
      </c>
      <c r="AB159" s="193">
        <f>'資源化量内訳'!R159</f>
        <v>0</v>
      </c>
      <c r="AC159" s="193">
        <f>'資源化量内訳'!S159</f>
        <v>0</v>
      </c>
      <c r="AD159" s="193">
        <f t="shared" si="22"/>
        <v>1294</v>
      </c>
      <c r="AE159" s="194">
        <f t="shared" si="23"/>
        <v>79.05718701700154</v>
      </c>
      <c r="AF159" s="193">
        <f>'資源化量内訳'!AB159</f>
        <v>0</v>
      </c>
      <c r="AG159" s="193">
        <f>'資源化量内訳'!AJ159</f>
        <v>1</v>
      </c>
      <c r="AH159" s="193">
        <f>'資源化量内訳'!AR159</f>
        <v>216</v>
      </c>
      <c r="AI159" s="193">
        <f>'資源化量内訳'!AZ159</f>
        <v>0</v>
      </c>
      <c r="AJ159" s="193">
        <f>'資源化量内訳'!BH159</f>
        <v>0</v>
      </c>
      <c r="AK159" s="193" t="s">
        <v>640</v>
      </c>
      <c r="AL159" s="193">
        <f t="shared" si="24"/>
        <v>217</v>
      </c>
      <c r="AM159" s="194">
        <f t="shared" si="25"/>
        <v>16.76970633693972</v>
      </c>
      <c r="AN159" s="193">
        <f>'ごみ処理量内訳'!AC159</f>
        <v>271</v>
      </c>
      <c r="AO159" s="193">
        <f>'ごみ処理量内訳'!AD159</f>
        <v>80</v>
      </c>
      <c r="AP159" s="193">
        <f>'ごみ処理量内訳'!AE159</f>
        <v>25</v>
      </c>
      <c r="AQ159" s="193">
        <f t="shared" si="26"/>
        <v>376</v>
      </c>
    </row>
    <row r="160" spans="1:43" ht="13.5">
      <c r="A160" s="182" t="s">
        <v>129</v>
      </c>
      <c r="B160" s="182" t="s">
        <v>227</v>
      </c>
      <c r="C160" s="184" t="s">
        <v>228</v>
      </c>
      <c r="D160" s="193">
        <v>4753</v>
      </c>
      <c r="E160" s="193">
        <v>4753</v>
      </c>
      <c r="F160" s="193">
        <f>'ごみ搬入量内訳'!H160</f>
        <v>1502</v>
      </c>
      <c r="G160" s="193">
        <f>'ごみ搬入量内訳'!AG160</f>
        <v>143</v>
      </c>
      <c r="H160" s="193">
        <f>'ごみ搬入量内訳'!AH160</f>
        <v>0</v>
      </c>
      <c r="I160" s="193">
        <f t="shared" si="19"/>
        <v>1645</v>
      </c>
      <c r="J160" s="193">
        <f t="shared" si="18"/>
        <v>948.2115116912462</v>
      </c>
      <c r="K160" s="193">
        <f>('ごみ搬入量内訳'!E160+'ごみ搬入量内訳'!AH160)/'ごみ処理概要'!D160/365*1000000</f>
        <v>865.7833985168704</v>
      </c>
      <c r="L160" s="193">
        <f>'ごみ搬入量内訳'!F160/'ごみ処理概要'!D160/365*1000000</f>
        <v>82.42811317437581</v>
      </c>
      <c r="M160" s="193">
        <f>'資源化量内訳'!BP160</f>
        <v>0</v>
      </c>
      <c r="N160" s="193">
        <f>'ごみ処理量内訳'!E160</f>
        <v>0</v>
      </c>
      <c r="O160" s="193">
        <f>'ごみ処理量内訳'!L160</f>
        <v>1324</v>
      </c>
      <c r="P160" s="193">
        <f t="shared" si="20"/>
        <v>110</v>
      </c>
      <c r="Q160" s="193">
        <f>'ごみ処理量内訳'!G160</f>
        <v>0</v>
      </c>
      <c r="R160" s="193">
        <f>'ごみ処理量内訳'!H160</f>
        <v>110</v>
      </c>
      <c r="S160" s="193">
        <f>'ごみ処理量内訳'!I160</f>
        <v>0</v>
      </c>
      <c r="T160" s="193">
        <f>'ごみ処理量内訳'!J160</f>
        <v>0</v>
      </c>
      <c r="U160" s="193">
        <f>'ごみ処理量内訳'!K160</f>
        <v>0</v>
      </c>
      <c r="V160" s="193">
        <f t="shared" si="21"/>
        <v>209</v>
      </c>
      <c r="W160" s="193">
        <f>'資源化量内訳'!M160</f>
        <v>205</v>
      </c>
      <c r="X160" s="193">
        <f>'資源化量内訳'!N160</f>
        <v>4</v>
      </c>
      <c r="Y160" s="193">
        <f>'資源化量内訳'!O160</f>
        <v>0</v>
      </c>
      <c r="Z160" s="193">
        <f>'資源化量内訳'!P160</f>
        <v>0</v>
      </c>
      <c r="AA160" s="193">
        <f>'資源化量内訳'!Q160</f>
        <v>0</v>
      </c>
      <c r="AB160" s="193">
        <f>'資源化量内訳'!R160</f>
        <v>0</v>
      </c>
      <c r="AC160" s="193">
        <f>'資源化量内訳'!S160</f>
        <v>0</v>
      </c>
      <c r="AD160" s="193">
        <f t="shared" si="22"/>
        <v>1643</v>
      </c>
      <c r="AE160" s="194">
        <f t="shared" si="23"/>
        <v>19.415702982349362</v>
      </c>
      <c r="AF160" s="193">
        <f>'資源化量内訳'!AB160</f>
        <v>0</v>
      </c>
      <c r="AG160" s="193">
        <f>'資源化量内訳'!AJ160</f>
        <v>0</v>
      </c>
      <c r="AH160" s="193">
        <f>'資源化量内訳'!AR160</f>
        <v>110</v>
      </c>
      <c r="AI160" s="193">
        <f>'資源化量内訳'!AZ160</f>
        <v>0</v>
      </c>
      <c r="AJ160" s="193">
        <f>'資源化量内訳'!BH160</f>
        <v>0</v>
      </c>
      <c r="AK160" s="193" t="s">
        <v>640</v>
      </c>
      <c r="AL160" s="193">
        <f t="shared" si="24"/>
        <v>110</v>
      </c>
      <c r="AM160" s="194">
        <f t="shared" si="25"/>
        <v>19.415702982349362</v>
      </c>
      <c r="AN160" s="193">
        <f>'ごみ処理量内訳'!AC160</f>
        <v>1324</v>
      </c>
      <c r="AO160" s="193">
        <f>'ごみ処理量内訳'!AD160</f>
        <v>0</v>
      </c>
      <c r="AP160" s="193">
        <f>'ごみ処理量内訳'!AE160</f>
        <v>0</v>
      </c>
      <c r="AQ160" s="193">
        <f t="shared" si="26"/>
        <v>1324</v>
      </c>
    </row>
    <row r="161" spans="1:43" ht="13.5">
      <c r="A161" s="182" t="s">
        <v>129</v>
      </c>
      <c r="B161" s="182" t="s">
        <v>229</v>
      </c>
      <c r="C161" s="184" t="s">
        <v>230</v>
      </c>
      <c r="D161" s="193">
        <v>1239</v>
      </c>
      <c r="E161" s="193">
        <v>1239</v>
      </c>
      <c r="F161" s="193">
        <f>'ごみ搬入量内訳'!H161</f>
        <v>289</v>
      </c>
      <c r="G161" s="193">
        <f>'ごみ搬入量内訳'!AG161</f>
        <v>67</v>
      </c>
      <c r="H161" s="193">
        <f>'ごみ搬入量内訳'!AH161</f>
        <v>0</v>
      </c>
      <c r="I161" s="193">
        <f t="shared" si="19"/>
        <v>356</v>
      </c>
      <c r="J161" s="193">
        <f t="shared" si="18"/>
        <v>787.2013444337567</v>
      </c>
      <c r="K161" s="193">
        <f>('ごみ搬入量内訳'!E161+'ごみ搬入量内訳'!AH161)/'ごみ処理概要'!D161/365*1000000</f>
        <v>734.1315908764249</v>
      </c>
      <c r="L161" s="193">
        <f>'ごみ搬入量内訳'!F161/'ごみ処理概要'!D161/365*1000000</f>
        <v>53.06975355733192</v>
      </c>
      <c r="M161" s="193">
        <f>'資源化量内訳'!BP161</f>
        <v>0</v>
      </c>
      <c r="N161" s="193">
        <f>'ごみ処理量内訳'!E161</f>
        <v>100</v>
      </c>
      <c r="O161" s="193">
        <f>'ごみ処理量内訳'!L161</f>
        <v>96</v>
      </c>
      <c r="P161" s="193">
        <f t="shared" si="20"/>
        <v>129</v>
      </c>
      <c r="Q161" s="193">
        <f>'ごみ処理量内訳'!G161</f>
        <v>0</v>
      </c>
      <c r="R161" s="193">
        <f>'ごみ処理量内訳'!H161</f>
        <v>129</v>
      </c>
      <c r="S161" s="193">
        <f>'ごみ処理量内訳'!I161</f>
        <v>0</v>
      </c>
      <c r="T161" s="193">
        <f>'ごみ処理量内訳'!J161</f>
        <v>0</v>
      </c>
      <c r="U161" s="193">
        <f>'ごみ処理量内訳'!K161</f>
        <v>0</v>
      </c>
      <c r="V161" s="193">
        <f t="shared" si="21"/>
        <v>0</v>
      </c>
      <c r="W161" s="193">
        <f>'資源化量内訳'!M161</f>
        <v>0</v>
      </c>
      <c r="X161" s="193">
        <f>'資源化量内訳'!N161</f>
        <v>0</v>
      </c>
      <c r="Y161" s="193">
        <f>'資源化量内訳'!O161</f>
        <v>0</v>
      </c>
      <c r="Z161" s="193">
        <f>'資源化量内訳'!P161</f>
        <v>0</v>
      </c>
      <c r="AA161" s="193">
        <f>'資源化量内訳'!Q161</f>
        <v>0</v>
      </c>
      <c r="AB161" s="193">
        <f>'資源化量内訳'!R161</f>
        <v>0</v>
      </c>
      <c r="AC161" s="193">
        <f>'資源化量内訳'!S161</f>
        <v>0</v>
      </c>
      <c r="AD161" s="193">
        <f t="shared" si="22"/>
        <v>325</v>
      </c>
      <c r="AE161" s="194">
        <f t="shared" si="23"/>
        <v>70.46153846153847</v>
      </c>
      <c r="AF161" s="193">
        <f>'資源化量内訳'!AB161</f>
        <v>0</v>
      </c>
      <c r="AG161" s="193">
        <f>'資源化量内訳'!AJ161</f>
        <v>0</v>
      </c>
      <c r="AH161" s="193">
        <f>'資源化量内訳'!AR161</f>
        <v>97</v>
      </c>
      <c r="AI161" s="193">
        <f>'資源化量内訳'!AZ161</f>
        <v>0</v>
      </c>
      <c r="AJ161" s="193">
        <f>'資源化量内訳'!BH161</f>
        <v>0</v>
      </c>
      <c r="AK161" s="193" t="s">
        <v>640</v>
      </c>
      <c r="AL161" s="193">
        <f t="shared" si="24"/>
        <v>97</v>
      </c>
      <c r="AM161" s="194">
        <f t="shared" si="25"/>
        <v>29.846153846153843</v>
      </c>
      <c r="AN161" s="193">
        <f>'ごみ処理量内訳'!AC161</f>
        <v>96</v>
      </c>
      <c r="AO161" s="193">
        <f>'ごみ処理量内訳'!AD161</f>
        <v>7</v>
      </c>
      <c r="AP161" s="193">
        <f>'ごみ処理量内訳'!AE161</f>
        <v>0</v>
      </c>
      <c r="AQ161" s="193">
        <f t="shared" si="26"/>
        <v>103</v>
      </c>
    </row>
    <row r="162" spans="1:43" ht="13.5">
      <c r="A162" s="182" t="s">
        <v>129</v>
      </c>
      <c r="B162" s="182" t="s">
        <v>231</v>
      </c>
      <c r="C162" s="184" t="s">
        <v>232</v>
      </c>
      <c r="D162" s="193">
        <v>5474</v>
      </c>
      <c r="E162" s="193">
        <v>5474</v>
      </c>
      <c r="F162" s="193">
        <f>'ごみ搬入量内訳'!H162</f>
        <v>1741</v>
      </c>
      <c r="G162" s="193">
        <f>'ごみ搬入量内訳'!AG162</f>
        <v>837</v>
      </c>
      <c r="H162" s="193">
        <f>'ごみ搬入量内訳'!AH162</f>
        <v>0</v>
      </c>
      <c r="I162" s="193">
        <f t="shared" si="19"/>
        <v>2578</v>
      </c>
      <c r="J162" s="193">
        <f t="shared" si="18"/>
        <v>1290.2838324132513</v>
      </c>
      <c r="K162" s="193">
        <f>('ごみ搬入量内訳'!E162+'ごみ搬入量内訳'!AH162)/'ごみ処理概要'!D162/365*1000000</f>
        <v>871.3670101751243</v>
      </c>
      <c r="L162" s="193">
        <f>'ごみ搬入量内訳'!F162/'ごみ処理概要'!D162/365*1000000</f>
        <v>418.9168222381269</v>
      </c>
      <c r="M162" s="193">
        <f>'資源化量内訳'!BP162</f>
        <v>0</v>
      </c>
      <c r="N162" s="193">
        <f>'ごみ処理量内訳'!E162</f>
        <v>0</v>
      </c>
      <c r="O162" s="193">
        <f>'ごみ処理量内訳'!L162</f>
        <v>2021</v>
      </c>
      <c r="P162" s="193">
        <f t="shared" si="20"/>
        <v>557</v>
      </c>
      <c r="Q162" s="193">
        <f>'ごみ処理量内訳'!G162</f>
        <v>0</v>
      </c>
      <c r="R162" s="193">
        <f>'ごみ処理量内訳'!H162</f>
        <v>557</v>
      </c>
      <c r="S162" s="193">
        <f>'ごみ処理量内訳'!I162</f>
        <v>0</v>
      </c>
      <c r="T162" s="193">
        <f>'ごみ処理量内訳'!J162</f>
        <v>0</v>
      </c>
      <c r="U162" s="193">
        <f>'ごみ処理量内訳'!K162</f>
        <v>0</v>
      </c>
      <c r="V162" s="193">
        <f t="shared" si="21"/>
        <v>0</v>
      </c>
      <c r="W162" s="193">
        <f>'資源化量内訳'!M162</f>
        <v>0</v>
      </c>
      <c r="X162" s="193">
        <f>'資源化量内訳'!N162</f>
        <v>0</v>
      </c>
      <c r="Y162" s="193">
        <f>'資源化量内訳'!O162</f>
        <v>0</v>
      </c>
      <c r="Z162" s="193">
        <f>'資源化量内訳'!P162</f>
        <v>0</v>
      </c>
      <c r="AA162" s="193">
        <f>'資源化量内訳'!Q162</f>
        <v>0</v>
      </c>
      <c r="AB162" s="193">
        <f>'資源化量内訳'!R162</f>
        <v>0</v>
      </c>
      <c r="AC162" s="193">
        <f>'資源化量内訳'!S162</f>
        <v>0</v>
      </c>
      <c r="AD162" s="193">
        <f t="shared" si="22"/>
        <v>2578</v>
      </c>
      <c r="AE162" s="194">
        <f t="shared" si="23"/>
        <v>21.60589604344453</v>
      </c>
      <c r="AF162" s="193">
        <f>'資源化量内訳'!AB162</f>
        <v>0</v>
      </c>
      <c r="AG162" s="193">
        <f>'資源化量内訳'!AJ162</f>
        <v>0</v>
      </c>
      <c r="AH162" s="193">
        <f>'資源化量内訳'!AR162</f>
        <v>557</v>
      </c>
      <c r="AI162" s="193">
        <f>'資源化量内訳'!AZ162</f>
        <v>0</v>
      </c>
      <c r="AJ162" s="193">
        <f>'資源化量内訳'!BH162</f>
        <v>0</v>
      </c>
      <c r="AK162" s="193" t="s">
        <v>640</v>
      </c>
      <c r="AL162" s="193">
        <f t="shared" si="24"/>
        <v>557</v>
      </c>
      <c r="AM162" s="194">
        <f t="shared" si="25"/>
        <v>21.60589604344453</v>
      </c>
      <c r="AN162" s="193">
        <f>'ごみ処理量内訳'!AC162</f>
        <v>2021</v>
      </c>
      <c r="AO162" s="193">
        <f>'ごみ処理量内訳'!AD162</f>
        <v>0</v>
      </c>
      <c r="AP162" s="193">
        <f>'ごみ処理量内訳'!AE162</f>
        <v>0</v>
      </c>
      <c r="AQ162" s="193">
        <f t="shared" si="26"/>
        <v>2021</v>
      </c>
    </row>
    <row r="163" spans="1:43" ht="13.5">
      <c r="A163" s="182" t="s">
        <v>129</v>
      </c>
      <c r="B163" s="182" t="s">
        <v>233</v>
      </c>
      <c r="C163" s="184" t="s">
        <v>234</v>
      </c>
      <c r="D163" s="193">
        <v>5030</v>
      </c>
      <c r="E163" s="193">
        <v>5030</v>
      </c>
      <c r="F163" s="193">
        <f>'ごみ搬入量内訳'!H163</f>
        <v>5180</v>
      </c>
      <c r="G163" s="193">
        <f>'ごみ搬入量内訳'!AG163</f>
        <v>95</v>
      </c>
      <c r="H163" s="193">
        <f>'ごみ搬入量内訳'!AH163</f>
        <v>0</v>
      </c>
      <c r="I163" s="193">
        <f t="shared" si="19"/>
        <v>5275</v>
      </c>
      <c r="J163" s="193">
        <f t="shared" si="18"/>
        <v>2873.1719273400686</v>
      </c>
      <c r="K163" s="193">
        <f>('ごみ搬入量内訳'!E163+'ごみ搬入量内訳'!AH163)/'ごみ処理概要'!D163/365*1000000</f>
        <v>747.8417168223536</v>
      </c>
      <c r="L163" s="193">
        <f>'ごみ搬入量内訳'!F163/'ごみ処理概要'!D163/365*1000000</f>
        <v>2125.3302105177154</v>
      </c>
      <c r="M163" s="193">
        <f>'資源化量内訳'!BP163</f>
        <v>225</v>
      </c>
      <c r="N163" s="193">
        <f>'ごみ処理量内訳'!E163</f>
        <v>1257</v>
      </c>
      <c r="O163" s="193">
        <f>'ごみ処理量内訳'!L163</f>
        <v>6</v>
      </c>
      <c r="P163" s="193">
        <f t="shared" si="20"/>
        <v>3999</v>
      </c>
      <c r="Q163" s="193">
        <f>'ごみ処理量内訳'!G163</f>
        <v>71</v>
      </c>
      <c r="R163" s="193">
        <f>'ごみ処理量内訳'!H163</f>
        <v>2483</v>
      </c>
      <c r="S163" s="193">
        <f>'ごみ処理量内訳'!I163</f>
        <v>1445</v>
      </c>
      <c r="T163" s="193">
        <f>'ごみ処理量内訳'!J163</f>
        <v>0</v>
      </c>
      <c r="U163" s="193">
        <f>'ごみ処理量内訳'!K163</f>
        <v>0</v>
      </c>
      <c r="V163" s="193">
        <f t="shared" si="21"/>
        <v>0</v>
      </c>
      <c r="W163" s="193">
        <f>'資源化量内訳'!M163</f>
        <v>0</v>
      </c>
      <c r="X163" s="193">
        <f>'資源化量内訳'!N163</f>
        <v>0</v>
      </c>
      <c r="Y163" s="193">
        <f>'資源化量内訳'!O163</f>
        <v>0</v>
      </c>
      <c r="Z163" s="193">
        <f>'資源化量内訳'!P163</f>
        <v>0</v>
      </c>
      <c r="AA163" s="193">
        <f>'資源化量内訳'!Q163</f>
        <v>0</v>
      </c>
      <c r="AB163" s="193">
        <f>'資源化量内訳'!R163</f>
        <v>0</v>
      </c>
      <c r="AC163" s="193">
        <f>'資源化量内訳'!S163</f>
        <v>0</v>
      </c>
      <c r="AD163" s="193">
        <f t="shared" si="22"/>
        <v>5262</v>
      </c>
      <c r="AE163" s="194">
        <f t="shared" si="23"/>
        <v>99.8859749144812</v>
      </c>
      <c r="AF163" s="193">
        <f>'資源化量内訳'!AB163</f>
        <v>132</v>
      </c>
      <c r="AG163" s="193">
        <f>'資源化量内訳'!AJ163</f>
        <v>63</v>
      </c>
      <c r="AH163" s="193">
        <f>'資源化量内訳'!AR163</f>
        <v>921</v>
      </c>
      <c r="AI163" s="193">
        <f>'資源化量内訳'!AZ163</f>
        <v>0</v>
      </c>
      <c r="AJ163" s="193">
        <f>'資源化量内訳'!BH163</f>
        <v>0</v>
      </c>
      <c r="AK163" s="193" t="s">
        <v>640</v>
      </c>
      <c r="AL163" s="193">
        <f t="shared" si="24"/>
        <v>1116</v>
      </c>
      <c r="AM163" s="194">
        <f t="shared" si="25"/>
        <v>24.439584472389285</v>
      </c>
      <c r="AN163" s="193">
        <f>'ごみ処理量内訳'!AC163</f>
        <v>6</v>
      </c>
      <c r="AO163" s="193">
        <f>'ごみ処理量内訳'!AD163</f>
        <v>70</v>
      </c>
      <c r="AP163" s="193">
        <f>'ごみ処理量内訳'!AE163</f>
        <v>0</v>
      </c>
      <c r="AQ163" s="193">
        <f t="shared" si="26"/>
        <v>76</v>
      </c>
    </row>
    <row r="164" spans="1:43" ht="13.5">
      <c r="A164" s="182" t="s">
        <v>129</v>
      </c>
      <c r="B164" s="182" t="s">
        <v>235</v>
      </c>
      <c r="C164" s="184" t="s">
        <v>236</v>
      </c>
      <c r="D164" s="193">
        <v>9423</v>
      </c>
      <c r="E164" s="193">
        <v>9366</v>
      </c>
      <c r="F164" s="193">
        <f>'ごみ搬入量内訳'!H164</f>
        <v>4522</v>
      </c>
      <c r="G164" s="193">
        <f>'ごみ搬入量内訳'!AG164</f>
        <v>342</v>
      </c>
      <c r="H164" s="193">
        <f>'ごみ搬入量内訳'!AH164</f>
        <v>45</v>
      </c>
      <c r="I164" s="193">
        <f t="shared" si="19"/>
        <v>4909</v>
      </c>
      <c r="J164" s="193">
        <f t="shared" si="18"/>
        <v>1427.285903480118</v>
      </c>
      <c r="K164" s="193">
        <f>('ごみ搬入量内訳'!E164+'ごみ搬入量内訳'!AH164)/'ごみ処理概要'!D164/365*1000000</f>
        <v>852.1847592381799</v>
      </c>
      <c r="L164" s="193">
        <f>'ごみ搬入量内訳'!F164/'ごみ処理概要'!D164/365*1000000</f>
        <v>575.1011442419378</v>
      </c>
      <c r="M164" s="193">
        <f>'資源化量内訳'!BP164</f>
        <v>463</v>
      </c>
      <c r="N164" s="193">
        <f>'ごみ処理量内訳'!E164</f>
        <v>2787</v>
      </c>
      <c r="O164" s="193">
        <f>'ごみ処理量内訳'!L164</f>
        <v>18</v>
      </c>
      <c r="P164" s="193">
        <f t="shared" si="20"/>
        <v>2004</v>
      </c>
      <c r="Q164" s="193">
        <f>'ごみ処理量内訳'!G164</f>
        <v>621</v>
      </c>
      <c r="R164" s="193">
        <f>'ごみ処理量内訳'!H164</f>
        <v>129</v>
      </c>
      <c r="S164" s="193">
        <f>'ごみ処理量内訳'!I164</f>
        <v>1254</v>
      </c>
      <c r="T164" s="193">
        <f>'ごみ処理量内訳'!J164</f>
        <v>0</v>
      </c>
      <c r="U164" s="193">
        <f>'ごみ処理量内訳'!K164</f>
        <v>0</v>
      </c>
      <c r="V164" s="193">
        <f t="shared" si="21"/>
        <v>0</v>
      </c>
      <c r="W164" s="193">
        <f>'資源化量内訳'!M164</f>
        <v>0</v>
      </c>
      <c r="X164" s="193">
        <f>'資源化量内訳'!N164</f>
        <v>0</v>
      </c>
      <c r="Y164" s="193">
        <f>'資源化量内訳'!O164</f>
        <v>0</v>
      </c>
      <c r="Z164" s="193">
        <f>'資源化量内訳'!P164</f>
        <v>0</v>
      </c>
      <c r="AA164" s="193">
        <f>'資源化量内訳'!Q164</f>
        <v>0</v>
      </c>
      <c r="AB164" s="193">
        <f>'資源化量内訳'!R164</f>
        <v>0</v>
      </c>
      <c r="AC164" s="193">
        <f>'資源化量内訳'!S164</f>
        <v>0</v>
      </c>
      <c r="AD164" s="193">
        <f t="shared" si="22"/>
        <v>4809</v>
      </c>
      <c r="AE164" s="194">
        <f t="shared" si="23"/>
        <v>99.62570180910792</v>
      </c>
      <c r="AF164" s="193">
        <f>'資源化量内訳'!AB164</f>
        <v>337</v>
      </c>
      <c r="AG164" s="193">
        <f>'資源化量内訳'!AJ164</f>
        <v>161</v>
      </c>
      <c r="AH164" s="193">
        <f>'資源化量内訳'!AR164</f>
        <v>129</v>
      </c>
      <c r="AI164" s="193">
        <f>'資源化量内訳'!AZ164</f>
        <v>330</v>
      </c>
      <c r="AJ164" s="193">
        <f>'資源化量内訳'!BH164</f>
        <v>0</v>
      </c>
      <c r="AK164" s="193" t="s">
        <v>640</v>
      </c>
      <c r="AL164" s="193">
        <f t="shared" si="24"/>
        <v>957</v>
      </c>
      <c r="AM164" s="194">
        <f t="shared" si="25"/>
        <v>26.934749620637326</v>
      </c>
      <c r="AN164" s="193">
        <f>'ごみ処理量内訳'!AC164</f>
        <v>18</v>
      </c>
      <c r="AO164" s="193">
        <f>'ごみ処理量内訳'!AD164</f>
        <v>178</v>
      </c>
      <c r="AP164" s="193">
        <f>'ごみ処理量内訳'!AE164</f>
        <v>0</v>
      </c>
      <c r="AQ164" s="193">
        <f t="shared" si="26"/>
        <v>196</v>
      </c>
    </row>
    <row r="165" spans="1:43" ht="13.5">
      <c r="A165" s="182" t="s">
        <v>129</v>
      </c>
      <c r="B165" s="182" t="s">
        <v>237</v>
      </c>
      <c r="C165" s="184" t="s">
        <v>238</v>
      </c>
      <c r="D165" s="193">
        <v>1994</v>
      </c>
      <c r="E165" s="193">
        <v>1994</v>
      </c>
      <c r="F165" s="193">
        <f>'ごみ搬入量内訳'!H165</f>
        <v>671</v>
      </c>
      <c r="G165" s="193">
        <f>'ごみ搬入量内訳'!AG165</f>
        <v>23</v>
      </c>
      <c r="H165" s="193">
        <f>'ごみ搬入量内訳'!AH165</f>
        <v>0</v>
      </c>
      <c r="I165" s="193">
        <f t="shared" si="19"/>
        <v>694</v>
      </c>
      <c r="J165" s="193">
        <f t="shared" si="18"/>
        <v>953.5455682114837</v>
      </c>
      <c r="K165" s="193">
        <f>('ごみ搬入量内訳'!E165+'ごみ搬入量内訳'!AH165)/'ごみ処理概要'!D165/365*1000000</f>
        <v>509.7484233522485</v>
      </c>
      <c r="L165" s="193">
        <f>'ごみ搬入量内訳'!F165/'ごみ処理概要'!D165/365*1000000</f>
        <v>443.79714485923523</v>
      </c>
      <c r="M165" s="193">
        <f>'資源化量内訳'!BP165</f>
        <v>0</v>
      </c>
      <c r="N165" s="193">
        <f>'ごみ処理量内訳'!E165</f>
        <v>626</v>
      </c>
      <c r="O165" s="193">
        <f>'ごみ処理量内訳'!L165</f>
        <v>3</v>
      </c>
      <c r="P165" s="193">
        <f t="shared" si="20"/>
        <v>64</v>
      </c>
      <c r="Q165" s="193">
        <f>'ごみ処理量内訳'!G165</f>
        <v>37</v>
      </c>
      <c r="R165" s="193">
        <f>'ごみ処理量内訳'!H165</f>
        <v>27</v>
      </c>
      <c r="S165" s="193">
        <f>'ごみ処理量内訳'!I165</f>
        <v>0</v>
      </c>
      <c r="T165" s="193">
        <f>'ごみ処理量内訳'!J165</f>
        <v>0</v>
      </c>
      <c r="U165" s="193">
        <f>'ごみ処理量内訳'!K165</f>
        <v>0</v>
      </c>
      <c r="V165" s="193">
        <f t="shared" si="21"/>
        <v>0</v>
      </c>
      <c r="W165" s="193">
        <f>'資源化量内訳'!M165</f>
        <v>0</v>
      </c>
      <c r="X165" s="193">
        <f>'資源化量内訳'!N165</f>
        <v>0</v>
      </c>
      <c r="Y165" s="193">
        <f>'資源化量内訳'!O165</f>
        <v>0</v>
      </c>
      <c r="Z165" s="193">
        <f>'資源化量内訳'!P165</f>
        <v>0</v>
      </c>
      <c r="AA165" s="193">
        <f>'資源化量内訳'!Q165</f>
        <v>0</v>
      </c>
      <c r="AB165" s="193">
        <f>'資源化量内訳'!R165</f>
        <v>0</v>
      </c>
      <c r="AC165" s="193">
        <f>'資源化量内訳'!S165</f>
        <v>0</v>
      </c>
      <c r="AD165" s="193">
        <f t="shared" si="22"/>
        <v>693</v>
      </c>
      <c r="AE165" s="194">
        <f t="shared" si="23"/>
        <v>99.56709956709958</v>
      </c>
      <c r="AF165" s="193">
        <f>'資源化量内訳'!AB165</f>
        <v>66</v>
      </c>
      <c r="AG165" s="193">
        <f>'資源化量内訳'!AJ165</f>
        <v>32</v>
      </c>
      <c r="AH165" s="193">
        <f>'資源化量内訳'!AR165</f>
        <v>27</v>
      </c>
      <c r="AI165" s="193">
        <f>'資源化量内訳'!AZ165</f>
        <v>0</v>
      </c>
      <c r="AJ165" s="193">
        <f>'資源化量内訳'!BH165</f>
        <v>0</v>
      </c>
      <c r="AK165" s="193" t="s">
        <v>640</v>
      </c>
      <c r="AL165" s="193">
        <f t="shared" si="24"/>
        <v>125</v>
      </c>
      <c r="AM165" s="194">
        <f t="shared" si="25"/>
        <v>18.037518037518037</v>
      </c>
      <c r="AN165" s="193">
        <f>'ごみ処理量内訳'!AC165</f>
        <v>3</v>
      </c>
      <c r="AO165" s="193">
        <f>'ごみ処理量内訳'!AD165</f>
        <v>35</v>
      </c>
      <c r="AP165" s="193">
        <f>'ごみ処理量内訳'!AE165</f>
        <v>0</v>
      </c>
      <c r="AQ165" s="193">
        <f t="shared" si="26"/>
        <v>38</v>
      </c>
    </row>
    <row r="166" spans="1:43" ht="13.5">
      <c r="A166" s="182" t="s">
        <v>129</v>
      </c>
      <c r="B166" s="182" t="s">
        <v>239</v>
      </c>
      <c r="C166" s="184" t="s">
        <v>240</v>
      </c>
      <c r="D166" s="193">
        <v>1551</v>
      </c>
      <c r="E166" s="193">
        <v>1551</v>
      </c>
      <c r="F166" s="193">
        <f>'ごみ搬入量内訳'!H166</f>
        <v>747</v>
      </c>
      <c r="G166" s="193">
        <f>'ごみ搬入量内訳'!AG166</f>
        <v>17</v>
      </c>
      <c r="H166" s="193">
        <f>'ごみ搬入量内訳'!AH166</f>
        <v>0</v>
      </c>
      <c r="I166" s="193">
        <f t="shared" si="19"/>
        <v>764</v>
      </c>
      <c r="J166" s="193">
        <f t="shared" si="18"/>
        <v>1349.54911987847</v>
      </c>
      <c r="K166" s="193">
        <f>('ごみ搬入量内訳'!E166+'ごみ搬入量内訳'!AH166)/'ごみ処理概要'!D166/365*1000000</f>
        <v>273.79596018476815</v>
      </c>
      <c r="L166" s="193">
        <f>'ごみ搬入量内訳'!F166/'ごみ処理概要'!D166/365*1000000</f>
        <v>1075.753159693702</v>
      </c>
      <c r="M166" s="193">
        <f>'資源化量内訳'!BP166</f>
        <v>0</v>
      </c>
      <c r="N166" s="193">
        <f>'ごみ処理量内訳'!E166</f>
        <v>674</v>
      </c>
      <c r="O166" s="193">
        <f>'ごみ処理量内訳'!L166</f>
        <v>4</v>
      </c>
      <c r="P166" s="193">
        <f t="shared" si="20"/>
        <v>86</v>
      </c>
      <c r="Q166" s="193">
        <f>'ごみ処理量内訳'!G166</f>
        <v>43</v>
      </c>
      <c r="R166" s="193">
        <f>'ごみ処理量内訳'!H166</f>
        <v>43</v>
      </c>
      <c r="S166" s="193">
        <f>'ごみ処理量内訳'!I166</f>
        <v>0</v>
      </c>
      <c r="T166" s="193">
        <f>'ごみ処理量内訳'!J166</f>
        <v>0</v>
      </c>
      <c r="U166" s="193">
        <f>'ごみ処理量内訳'!K166</f>
        <v>0</v>
      </c>
      <c r="V166" s="193">
        <f t="shared" si="21"/>
        <v>0</v>
      </c>
      <c r="W166" s="193">
        <f>'資源化量内訳'!M166</f>
        <v>0</v>
      </c>
      <c r="X166" s="193">
        <f>'資源化量内訳'!N166</f>
        <v>0</v>
      </c>
      <c r="Y166" s="193">
        <f>'資源化量内訳'!O166</f>
        <v>0</v>
      </c>
      <c r="Z166" s="193">
        <f>'資源化量内訳'!P166</f>
        <v>0</v>
      </c>
      <c r="AA166" s="193">
        <f>'資源化量内訳'!Q166</f>
        <v>0</v>
      </c>
      <c r="AB166" s="193">
        <f>'資源化量内訳'!R166</f>
        <v>0</v>
      </c>
      <c r="AC166" s="193">
        <f>'資源化量内訳'!S166</f>
        <v>0</v>
      </c>
      <c r="AD166" s="193">
        <f t="shared" si="22"/>
        <v>764</v>
      </c>
      <c r="AE166" s="194">
        <f t="shared" si="23"/>
        <v>99.47643979057592</v>
      </c>
      <c r="AF166" s="193">
        <f>'資源化量内訳'!AB166</f>
        <v>71</v>
      </c>
      <c r="AG166" s="193">
        <f>'資源化量内訳'!AJ166</f>
        <v>34</v>
      </c>
      <c r="AH166" s="193">
        <f>'資源化量内訳'!AR166</f>
        <v>43</v>
      </c>
      <c r="AI166" s="193">
        <f>'資源化量内訳'!AZ166</f>
        <v>0</v>
      </c>
      <c r="AJ166" s="193">
        <f>'資源化量内訳'!BH166</f>
        <v>0</v>
      </c>
      <c r="AK166" s="193" t="s">
        <v>640</v>
      </c>
      <c r="AL166" s="193">
        <f t="shared" si="24"/>
        <v>148</v>
      </c>
      <c r="AM166" s="194">
        <f t="shared" si="25"/>
        <v>19.3717277486911</v>
      </c>
      <c r="AN166" s="193">
        <f>'ごみ処理量内訳'!AC166</f>
        <v>4</v>
      </c>
      <c r="AO166" s="193">
        <f>'ごみ処理量内訳'!AD166</f>
        <v>38</v>
      </c>
      <c r="AP166" s="193">
        <f>'ごみ処理量内訳'!AE166</f>
        <v>0</v>
      </c>
      <c r="AQ166" s="193">
        <f t="shared" si="26"/>
        <v>42</v>
      </c>
    </row>
    <row r="167" spans="1:43" ht="13.5">
      <c r="A167" s="182" t="s">
        <v>129</v>
      </c>
      <c r="B167" s="182" t="s">
        <v>241</v>
      </c>
      <c r="C167" s="184" t="s">
        <v>242</v>
      </c>
      <c r="D167" s="193">
        <v>3232</v>
      </c>
      <c r="E167" s="193">
        <v>3232</v>
      </c>
      <c r="F167" s="193">
        <f>'ごみ搬入量内訳'!H167</f>
        <v>1883</v>
      </c>
      <c r="G167" s="193">
        <f>'ごみ搬入量内訳'!AG167</f>
        <v>27</v>
      </c>
      <c r="H167" s="193">
        <f>'ごみ搬入量内訳'!AH167</f>
        <v>0</v>
      </c>
      <c r="I167" s="193">
        <f t="shared" si="19"/>
        <v>1910</v>
      </c>
      <c r="J167" s="193">
        <f t="shared" si="18"/>
        <v>1619.0831411908314</v>
      </c>
      <c r="K167" s="193">
        <f>('ごみ搬入量内訳'!E167+'ごみ搬入量内訳'!AH167)/'ごみ処理概要'!D167/365*1000000</f>
        <v>616.2688186626882</v>
      </c>
      <c r="L167" s="193">
        <f>'ごみ搬入量内訳'!F167/'ごみ処理概要'!D167/365*1000000</f>
        <v>1002.8143225281432</v>
      </c>
      <c r="M167" s="193">
        <f>'資源化量内訳'!BP167</f>
        <v>0</v>
      </c>
      <c r="N167" s="193">
        <f>'ごみ処理量内訳'!E167</f>
        <v>1635</v>
      </c>
      <c r="O167" s="193">
        <f>'ごみ処理量内訳'!L167</f>
        <v>8</v>
      </c>
      <c r="P167" s="193">
        <f t="shared" si="20"/>
        <v>266</v>
      </c>
      <c r="Q167" s="193">
        <f>'ごみ処理量内訳'!G167</f>
        <v>211</v>
      </c>
      <c r="R167" s="193">
        <f>'ごみ処理量内訳'!H167</f>
        <v>55</v>
      </c>
      <c r="S167" s="193">
        <f>'ごみ処理量内訳'!I167</f>
        <v>0</v>
      </c>
      <c r="T167" s="193">
        <f>'ごみ処理量内訳'!J167</f>
        <v>0</v>
      </c>
      <c r="U167" s="193">
        <f>'ごみ処理量内訳'!K167</f>
        <v>0</v>
      </c>
      <c r="V167" s="193">
        <f t="shared" si="21"/>
        <v>115</v>
      </c>
      <c r="W167" s="193">
        <f>'資源化量内訳'!M167</f>
        <v>110</v>
      </c>
      <c r="X167" s="193">
        <f>'資源化量内訳'!N167</f>
        <v>0</v>
      </c>
      <c r="Y167" s="193">
        <f>'資源化量内訳'!O167</f>
        <v>5</v>
      </c>
      <c r="Z167" s="193">
        <f>'資源化量内訳'!P167</f>
        <v>0</v>
      </c>
      <c r="AA167" s="193">
        <f>'資源化量内訳'!Q167</f>
        <v>0</v>
      </c>
      <c r="AB167" s="193">
        <f>'資源化量内訳'!R167</f>
        <v>0</v>
      </c>
      <c r="AC167" s="193">
        <f>'資源化量内訳'!S167</f>
        <v>0</v>
      </c>
      <c r="AD167" s="193">
        <f t="shared" si="22"/>
        <v>2024</v>
      </c>
      <c r="AE167" s="194">
        <f t="shared" si="23"/>
        <v>99.60474308300395</v>
      </c>
      <c r="AF167" s="193">
        <f>'資源化量内訳'!AB167</f>
        <v>172</v>
      </c>
      <c r="AG167" s="193">
        <f>'資源化量内訳'!AJ167</f>
        <v>82</v>
      </c>
      <c r="AH167" s="193">
        <f>'資源化量内訳'!AR167</f>
        <v>54</v>
      </c>
      <c r="AI167" s="193">
        <f>'資源化量内訳'!AZ167</f>
        <v>0</v>
      </c>
      <c r="AJ167" s="193">
        <f>'資源化量内訳'!BH167</f>
        <v>0</v>
      </c>
      <c r="AK167" s="193" t="s">
        <v>640</v>
      </c>
      <c r="AL167" s="193">
        <f t="shared" si="24"/>
        <v>308</v>
      </c>
      <c r="AM167" s="194">
        <f t="shared" si="25"/>
        <v>20.899209486166008</v>
      </c>
      <c r="AN167" s="193">
        <f>'ごみ処理量内訳'!AC167</f>
        <v>8</v>
      </c>
      <c r="AO167" s="193">
        <f>'ごみ処理量内訳'!AD167</f>
        <v>91</v>
      </c>
      <c r="AP167" s="193">
        <f>'ごみ処理量内訳'!AE167</f>
        <v>0</v>
      </c>
      <c r="AQ167" s="193">
        <f t="shared" si="26"/>
        <v>99</v>
      </c>
    </row>
    <row r="168" spans="1:43" ht="13.5">
      <c r="A168" s="182" t="s">
        <v>129</v>
      </c>
      <c r="B168" s="182" t="s">
        <v>243</v>
      </c>
      <c r="C168" s="184" t="s">
        <v>244</v>
      </c>
      <c r="D168" s="193">
        <v>21555</v>
      </c>
      <c r="E168" s="193">
        <v>21555</v>
      </c>
      <c r="F168" s="193">
        <f>'ごみ搬入量内訳'!H168</f>
        <v>7772</v>
      </c>
      <c r="G168" s="193">
        <f>'ごみ搬入量内訳'!AG168</f>
        <v>1939</v>
      </c>
      <c r="H168" s="193">
        <f>'ごみ搬入量内訳'!AH168</f>
        <v>0</v>
      </c>
      <c r="I168" s="193">
        <f t="shared" si="19"/>
        <v>9711</v>
      </c>
      <c r="J168" s="193">
        <f t="shared" si="18"/>
        <v>1234.3066319672835</v>
      </c>
      <c r="K168" s="193">
        <f>('ごみ搬入量内訳'!E168+'ごみ搬入量内訳'!AH168)/'ごみ処理概要'!D168/365*1000000</f>
        <v>619.758947324938</v>
      </c>
      <c r="L168" s="193">
        <f>'ごみ搬入量内訳'!F168/'ごみ処理概要'!D168/365*1000000</f>
        <v>614.5476846423453</v>
      </c>
      <c r="M168" s="193">
        <f>'資源化量内訳'!BP168</f>
        <v>566</v>
      </c>
      <c r="N168" s="193">
        <f>'ごみ処理量内訳'!E168</f>
        <v>7139</v>
      </c>
      <c r="O168" s="193">
        <f>'ごみ処理量内訳'!L168</f>
        <v>1122</v>
      </c>
      <c r="P168" s="193">
        <f t="shared" si="20"/>
        <v>1046</v>
      </c>
      <c r="Q168" s="193">
        <f>'ごみ処理量内訳'!G168</f>
        <v>440</v>
      </c>
      <c r="R168" s="193">
        <f>'ごみ処理量内訳'!H168</f>
        <v>606</v>
      </c>
      <c r="S168" s="193">
        <f>'ごみ処理量内訳'!I168</f>
        <v>0</v>
      </c>
      <c r="T168" s="193">
        <f>'ごみ処理量内訳'!J168</f>
        <v>0</v>
      </c>
      <c r="U168" s="193">
        <f>'ごみ処理量内訳'!K168</f>
        <v>0</v>
      </c>
      <c r="V168" s="193">
        <f t="shared" si="21"/>
        <v>165</v>
      </c>
      <c r="W168" s="193">
        <f>'資源化量内訳'!M168</f>
        <v>29</v>
      </c>
      <c r="X168" s="193">
        <f>'資源化量内訳'!N168</f>
        <v>129</v>
      </c>
      <c r="Y168" s="193">
        <f>'資源化量内訳'!O168</f>
        <v>0</v>
      </c>
      <c r="Z168" s="193">
        <f>'資源化量内訳'!P168</f>
        <v>0</v>
      </c>
      <c r="AA168" s="193">
        <f>'資源化量内訳'!Q168</f>
        <v>0</v>
      </c>
      <c r="AB168" s="193">
        <f>'資源化量内訳'!R168</f>
        <v>0</v>
      </c>
      <c r="AC168" s="193">
        <f>'資源化量内訳'!S168</f>
        <v>7</v>
      </c>
      <c r="AD168" s="193">
        <f t="shared" si="22"/>
        <v>9472</v>
      </c>
      <c r="AE168" s="194">
        <f t="shared" si="23"/>
        <v>88.1545608108108</v>
      </c>
      <c r="AF168" s="193">
        <f>'資源化量内訳'!AB168</f>
        <v>67</v>
      </c>
      <c r="AG168" s="193">
        <f>'資源化量内訳'!AJ168</f>
        <v>63</v>
      </c>
      <c r="AH168" s="193">
        <f>'資源化量内訳'!AR168</f>
        <v>427</v>
      </c>
      <c r="AI168" s="193">
        <f>'資源化量内訳'!AZ168</f>
        <v>0</v>
      </c>
      <c r="AJ168" s="193">
        <f>'資源化量内訳'!BH168</f>
        <v>0</v>
      </c>
      <c r="AK168" s="193" t="s">
        <v>640</v>
      </c>
      <c r="AL168" s="193">
        <f t="shared" si="24"/>
        <v>557</v>
      </c>
      <c r="AM168" s="194">
        <f t="shared" si="25"/>
        <v>12.831241283124129</v>
      </c>
      <c r="AN168" s="193">
        <f>'ごみ処理量内訳'!AC168</f>
        <v>1122</v>
      </c>
      <c r="AO168" s="193">
        <f>'ごみ処理量内訳'!AD168</f>
        <v>838</v>
      </c>
      <c r="AP168" s="193">
        <f>'ごみ処理量内訳'!AE168</f>
        <v>113</v>
      </c>
      <c r="AQ168" s="193">
        <f t="shared" si="26"/>
        <v>2073</v>
      </c>
    </row>
    <row r="169" spans="1:43" ht="13.5">
      <c r="A169" s="182" t="s">
        <v>129</v>
      </c>
      <c r="B169" s="182" t="s">
        <v>245</v>
      </c>
      <c r="C169" s="184" t="s">
        <v>246</v>
      </c>
      <c r="D169" s="193">
        <v>5443</v>
      </c>
      <c r="E169" s="193">
        <v>5443</v>
      </c>
      <c r="F169" s="193">
        <f>'ごみ搬入量内訳'!H169</f>
        <v>1191</v>
      </c>
      <c r="G169" s="193">
        <f>'ごみ搬入量内訳'!AG169</f>
        <v>966</v>
      </c>
      <c r="H169" s="193">
        <f>'ごみ搬入量内訳'!AH169</f>
        <v>0</v>
      </c>
      <c r="I169" s="193">
        <f t="shared" si="19"/>
        <v>2157</v>
      </c>
      <c r="J169" s="193">
        <f t="shared" si="18"/>
        <v>1085.7227707322966</v>
      </c>
      <c r="K169" s="193">
        <f>('ごみ搬入量内訳'!E169+'ごみ搬入量内訳'!AH169)/'ごみ処理概要'!D169/365*1000000</f>
        <v>395.12859296469765</v>
      </c>
      <c r="L169" s="193">
        <f>'ごみ搬入量内訳'!F169/'ごみ処理概要'!D169/365*1000000</f>
        <v>690.5941777675989</v>
      </c>
      <c r="M169" s="193">
        <f>'資源化量内訳'!BP169</f>
        <v>0</v>
      </c>
      <c r="N169" s="193">
        <f>'ごみ処理量内訳'!E169</f>
        <v>1227</v>
      </c>
      <c r="O169" s="193">
        <f>'ごみ処理量内訳'!L169</f>
        <v>0</v>
      </c>
      <c r="P169" s="193">
        <f t="shared" si="20"/>
        <v>780</v>
      </c>
      <c r="Q169" s="193">
        <f>'ごみ処理量内訳'!G169</f>
        <v>237</v>
      </c>
      <c r="R169" s="193">
        <f>'ごみ処理量内訳'!H169</f>
        <v>19</v>
      </c>
      <c r="S169" s="193">
        <f>'ごみ処理量内訳'!I169</f>
        <v>524</v>
      </c>
      <c r="T169" s="193">
        <f>'ごみ処理量内訳'!J169</f>
        <v>0</v>
      </c>
      <c r="U169" s="193">
        <f>'ごみ処理量内訳'!K169</f>
        <v>0</v>
      </c>
      <c r="V169" s="193">
        <f t="shared" si="21"/>
        <v>51</v>
      </c>
      <c r="W169" s="193">
        <f>'資源化量内訳'!M169</f>
        <v>0</v>
      </c>
      <c r="X169" s="193">
        <f>'資源化量内訳'!N169</f>
        <v>51</v>
      </c>
      <c r="Y169" s="193">
        <f>'資源化量内訳'!O169</f>
        <v>0</v>
      </c>
      <c r="Z169" s="193">
        <f>'資源化量内訳'!P169</f>
        <v>0</v>
      </c>
      <c r="AA169" s="193">
        <f>'資源化量内訳'!Q169</f>
        <v>0</v>
      </c>
      <c r="AB169" s="193">
        <f>'資源化量内訳'!R169</f>
        <v>0</v>
      </c>
      <c r="AC169" s="193">
        <f>'資源化量内訳'!S169</f>
        <v>0</v>
      </c>
      <c r="AD169" s="193">
        <f t="shared" si="22"/>
        <v>2058</v>
      </c>
      <c r="AE169" s="194">
        <f t="shared" si="23"/>
        <v>100</v>
      </c>
      <c r="AF169" s="193">
        <f>'資源化量内訳'!AB169</f>
        <v>0</v>
      </c>
      <c r="AG169" s="193">
        <f>'資源化量内訳'!AJ169</f>
        <v>63</v>
      </c>
      <c r="AH169" s="193">
        <f>'資源化量内訳'!AR169</f>
        <v>18</v>
      </c>
      <c r="AI169" s="193">
        <f>'資源化量内訳'!AZ169</f>
        <v>104</v>
      </c>
      <c r="AJ169" s="193">
        <f>'資源化量内訳'!BH169</f>
        <v>0</v>
      </c>
      <c r="AK169" s="193" t="s">
        <v>640</v>
      </c>
      <c r="AL169" s="193">
        <f t="shared" si="24"/>
        <v>185</v>
      </c>
      <c r="AM169" s="194">
        <f t="shared" si="25"/>
        <v>11.467444120505345</v>
      </c>
      <c r="AN169" s="193">
        <f>'ごみ処理量内訳'!AC169</f>
        <v>0</v>
      </c>
      <c r="AO169" s="193">
        <f>'ごみ処理量内訳'!AD169</f>
        <v>142</v>
      </c>
      <c r="AP169" s="193">
        <f>'ごみ処理量内訳'!AE169</f>
        <v>121</v>
      </c>
      <c r="AQ169" s="193">
        <f t="shared" si="26"/>
        <v>263</v>
      </c>
    </row>
    <row r="170" spans="1:43" ht="13.5">
      <c r="A170" s="182" t="s">
        <v>129</v>
      </c>
      <c r="B170" s="182" t="s">
        <v>253</v>
      </c>
      <c r="C170" s="184" t="s">
        <v>254</v>
      </c>
      <c r="D170" s="193">
        <v>4058</v>
      </c>
      <c r="E170" s="193">
        <v>4058</v>
      </c>
      <c r="F170" s="193">
        <f>'ごみ搬入量内訳'!H170</f>
        <v>985</v>
      </c>
      <c r="G170" s="193">
        <f>'ごみ搬入量内訳'!AG170</f>
        <v>205</v>
      </c>
      <c r="H170" s="193">
        <f>'ごみ搬入量内訳'!AH170</f>
        <v>0</v>
      </c>
      <c r="I170" s="193">
        <f t="shared" si="19"/>
        <v>1190</v>
      </c>
      <c r="J170" s="193">
        <f t="shared" si="18"/>
        <v>803.4189188276835</v>
      </c>
      <c r="K170" s="193">
        <f>('ごみ搬入量内訳'!E170+'ごみ搬入量内訳'!AH170)/'ごみ処理概要'!D170/365*1000000</f>
        <v>724.4273108421045</v>
      </c>
      <c r="L170" s="193">
        <f>'ごみ搬入量内訳'!F170/'ごみ処理概要'!D170/365*1000000</f>
        <v>78.99160798557897</v>
      </c>
      <c r="M170" s="193">
        <f>'資源化量内訳'!BP170</f>
        <v>0</v>
      </c>
      <c r="N170" s="193">
        <f>'ごみ処理量内訳'!E170</f>
        <v>656</v>
      </c>
      <c r="O170" s="193">
        <f>'ごみ処理量内訳'!L170</f>
        <v>0</v>
      </c>
      <c r="P170" s="193">
        <f t="shared" si="20"/>
        <v>446</v>
      </c>
      <c r="Q170" s="193">
        <f>'ごみ処理量内訳'!G170</f>
        <v>128</v>
      </c>
      <c r="R170" s="193">
        <f>'ごみ処理量内訳'!H170</f>
        <v>16</v>
      </c>
      <c r="S170" s="193">
        <f>'ごみ処理量内訳'!I170</f>
        <v>302</v>
      </c>
      <c r="T170" s="193">
        <f>'ごみ処理量内訳'!J170</f>
        <v>0</v>
      </c>
      <c r="U170" s="193">
        <f>'ごみ処理量内訳'!K170</f>
        <v>0</v>
      </c>
      <c r="V170" s="193">
        <f t="shared" si="21"/>
        <v>25</v>
      </c>
      <c r="W170" s="193">
        <f>'資源化量内訳'!M170</f>
        <v>0</v>
      </c>
      <c r="X170" s="193">
        <f>'資源化量内訳'!N170</f>
        <v>25</v>
      </c>
      <c r="Y170" s="193">
        <f>'資源化量内訳'!O170</f>
        <v>0</v>
      </c>
      <c r="Z170" s="193">
        <f>'資源化量内訳'!P170</f>
        <v>0</v>
      </c>
      <c r="AA170" s="193">
        <f>'資源化量内訳'!Q170</f>
        <v>0</v>
      </c>
      <c r="AB170" s="193">
        <f>'資源化量内訳'!R170</f>
        <v>0</v>
      </c>
      <c r="AC170" s="193">
        <f>'資源化量内訳'!S170</f>
        <v>0</v>
      </c>
      <c r="AD170" s="193">
        <f t="shared" si="22"/>
        <v>1127</v>
      </c>
      <c r="AE170" s="194">
        <f t="shared" si="23"/>
        <v>100</v>
      </c>
      <c r="AF170" s="193">
        <f>'資源化量内訳'!AB170</f>
        <v>0</v>
      </c>
      <c r="AG170" s="193">
        <f>'資源化量内訳'!AJ170</f>
        <v>32</v>
      </c>
      <c r="AH170" s="193">
        <f>'資源化量内訳'!AR170</f>
        <v>14</v>
      </c>
      <c r="AI170" s="193">
        <f>'資源化量内訳'!AZ170</f>
        <v>60</v>
      </c>
      <c r="AJ170" s="193">
        <f>'資源化量内訳'!BH170</f>
        <v>0</v>
      </c>
      <c r="AK170" s="193" t="s">
        <v>640</v>
      </c>
      <c r="AL170" s="193">
        <f t="shared" si="24"/>
        <v>106</v>
      </c>
      <c r="AM170" s="194">
        <f t="shared" si="25"/>
        <v>11.623779946761314</v>
      </c>
      <c r="AN170" s="193">
        <f>'ごみ処理量内訳'!AC170</f>
        <v>0</v>
      </c>
      <c r="AO170" s="193">
        <f>'ごみ処理量内訳'!AD170</f>
        <v>76</v>
      </c>
      <c r="AP170" s="193">
        <f>'ごみ処理量内訳'!AE170</f>
        <v>60</v>
      </c>
      <c r="AQ170" s="193">
        <f t="shared" si="26"/>
        <v>136</v>
      </c>
    </row>
    <row r="171" spans="1:43" ht="13.5">
      <c r="A171" s="182" t="s">
        <v>129</v>
      </c>
      <c r="B171" s="182" t="s">
        <v>255</v>
      </c>
      <c r="C171" s="184" t="s">
        <v>256</v>
      </c>
      <c r="D171" s="193">
        <v>5261</v>
      </c>
      <c r="E171" s="193">
        <v>5261</v>
      </c>
      <c r="F171" s="193">
        <f>'ごみ搬入量内訳'!H171</f>
        <v>1022</v>
      </c>
      <c r="G171" s="193">
        <f>'ごみ搬入量内訳'!AG171</f>
        <v>373</v>
      </c>
      <c r="H171" s="193">
        <f>'ごみ搬入量内訳'!AH171</f>
        <v>0</v>
      </c>
      <c r="I171" s="193">
        <f t="shared" si="19"/>
        <v>1395</v>
      </c>
      <c r="J171" s="193">
        <f t="shared" si="18"/>
        <v>726.4622330772055</v>
      </c>
      <c r="K171" s="193">
        <f>('ごみ搬入量内訳'!E171+'ごみ搬入量内訳'!AH171)/'ごみ処理概要'!D171/365*1000000</f>
        <v>616.0608041077663</v>
      </c>
      <c r="L171" s="193">
        <f>'ごみ搬入量内訳'!F171/'ごみ処理概要'!D171/365*1000000</f>
        <v>110.40142896943911</v>
      </c>
      <c r="M171" s="193">
        <f>'資源化量内訳'!BP171</f>
        <v>0</v>
      </c>
      <c r="N171" s="193">
        <f>'ごみ処理量内訳'!E171</f>
        <v>755</v>
      </c>
      <c r="O171" s="193">
        <f>'ごみ処理量内訳'!L171</f>
        <v>0</v>
      </c>
      <c r="P171" s="193">
        <f t="shared" si="20"/>
        <v>519</v>
      </c>
      <c r="Q171" s="193">
        <f>'ごみ処理量内訳'!G171</f>
        <v>176</v>
      </c>
      <c r="R171" s="193">
        <f>'ごみ処理量内訳'!H171</f>
        <v>17</v>
      </c>
      <c r="S171" s="193">
        <f>'ごみ処理量内訳'!I171</f>
        <v>326</v>
      </c>
      <c r="T171" s="193">
        <f>'ごみ処理量内訳'!J171</f>
        <v>0</v>
      </c>
      <c r="U171" s="193">
        <f>'ごみ処理量内訳'!K171</f>
        <v>0</v>
      </c>
      <c r="V171" s="193">
        <f t="shared" si="21"/>
        <v>37</v>
      </c>
      <c r="W171" s="193">
        <f>'資源化量内訳'!M171</f>
        <v>0</v>
      </c>
      <c r="X171" s="193">
        <f>'資源化量内訳'!N171</f>
        <v>37</v>
      </c>
      <c r="Y171" s="193">
        <f>'資源化量内訳'!O171</f>
        <v>0</v>
      </c>
      <c r="Z171" s="193">
        <f>'資源化量内訳'!P171</f>
        <v>0</v>
      </c>
      <c r="AA171" s="193">
        <f>'資源化量内訳'!Q171</f>
        <v>0</v>
      </c>
      <c r="AB171" s="193">
        <f>'資源化量内訳'!R171</f>
        <v>0</v>
      </c>
      <c r="AC171" s="193">
        <f>'資源化量内訳'!S171</f>
        <v>0</v>
      </c>
      <c r="AD171" s="193">
        <f t="shared" si="22"/>
        <v>1311</v>
      </c>
      <c r="AE171" s="194">
        <f t="shared" si="23"/>
        <v>100</v>
      </c>
      <c r="AF171" s="193">
        <f>'資源化量内訳'!AB171</f>
        <v>0</v>
      </c>
      <c r="AG171" s="193">
        <f>'資源化量内訳'!AJ171</f>
        <v>47</v>
      </c>
      <c r="AH171" s="193">
        <f>'資源化量内訳'!AR171</f>
        <v>15</v>
      </c>
      <c r="AI171" s="193">
        <f>'資源化量内訳'!AZ171</f>
        <v>65</v>
      </c>
      <c r="AJ171" s="193">
        <f>'資源化量内訳'!BH171</f>
        <v>0</v>
      </c>
      <c r="AK171" s="193" t="s">
        <v>640</v>
      </c>
      <c r="AL171" s="193">
        <f t="shared" si="24"/>
        <v>127</v>
      </c>
      <c r="AM171" s="194">
        <f t="shared" si="25"/>
        <v>12.509534706331046</v>
      </c>
      <c r="AN171" s="193">
        <f>'ごみ処理量内訳'!AC171</f>
        <v>0</v>
      </c>
      <c r="AO171" s="193">
        <f>'ごみ処理量内訳'!AD171</f>
        <v>88</v>
      </c>
      <c r="AP171" s="193">
        <f>'ごみ処理量内訳'!AE171</f>
        <v>90</v>
      </c>
      <c r="AQ171" s="193">
        <f t="shared" si="26"/>
        <v>178</v>
      </c>
    </row>
    <row r="172" spans="1:43" ht="13.5">
      <c r="A172" s="182" t="s">
        <v>129</v>
      </c>
      <c r="B172" s="182" t="s">
        <v>257</v>
      </c>
      <c r="C172" s="184" t="s">
        <v>258</v>
      </c>
      <c r="D172" s="193">
        <v>6863</v>
      </c>
      <c r="E172" s="193">
        <v>6863</v>
      </c>
      <c r="F172" s="193">
        <f>'ごみ搬入量内訳'!H172</f>
        <v>1406</v>
      </c>
      <c r="G172" s="193">
        <f>'ごみ搬入量内訳'!AG172</f>
        <v>538</v>
      </c>
      <c r="H172" s="193">
        <f>'ごみ搬入量内訳'!AH172</f>
        <v>0</v>
      </c>
      <c r="I172" s="193">
        <f t="shared" si="19"/>
        <v>1944</v>
      </c>
      <c r="J172" s="193">
        <f t="shared" si="18"/>
        <v>776.0494531925214</v>
      </c>
      <c r="K172" s="193">
        <f>('ごみ搬入量内訳'!E172+'ごみ搬入量内訳'!AH172)/'ごみ処理概要'!D172/365*1000000</f>
        <v>698.6041888307162</v>
      </c>
      <c r="L172" s="193">
        <f>'ごみ搬入量内訳'!F172/'ごみ処理概要'!D172/365*1000000</f>
        <v>77.44526436180512</v>
      </c>
      <c r="M172" s="193">
        <f>'資源化量内訳'!BP172</f>
        <v>0</v>
      </c>
      <c r="N172" s="193">
        <f>'ごみ処理量内訳'!E172</f>
        <v>1662</v>
      </c>
      <c r="O172" s="193">
        <f>'ごみ処理量内訳'!L172</f>
        <v>1</v>
      </c>
      <c r="P172" s="193">
        <f t="shared" si="20"/>
        <v>198</v>
      </c>
      <c r="Q172" s="193">
        <f>'ごみ処理量内訳'!G172</f>
        <v>198</v>
      </c>
      <c r="R172" s="193">
        <f>'ごみ処理量内訳'!H172</f>
        <v>0</v>
      </c>
      <c r="S172" s="193">
        <f>'ごみ処理量内訳'!I172</f>
        <v>0</v>
      </c>
      <c r="T172" s="193">
        <f>'ごみ処理量内訳'!J172</f>
        <v>0</v>
      </c>
      <c r="U172" s="193">
        <f>'ごみ処理量内訳'!K172</f>
        <v>0</v>
      </c>
      <c r="V172" s="193">
        <f t="shared" si="21"/>
        <v>92</v>
      </c>
      <c r="W172" s="193">
        <f>'資源化量内訳'!M172</f>
        <v>0</v>
      </c>
      <c r="X172" s="193">
        <f>'資源化量内訳'!N172</f>
        <v>0</v>
      </c>
      <c r="Y172" s="193">
        <f>'資源化量内訳'!O172</f>
        <v>72</v>
      </c>
      <c r="Z172" s="193">
        <f>'資源化量内訳'!P172</f>
        <v>20</v>
      </c>
      <c r="AA172" s="193">
        <f>'資源化量内訳'!Q172</f>
        <v>0</v>
      </c>
      <c r="AB172" s="193">
        <f>'資源化量内訳'!R172</f>
        <v>0</v>
      </c>
      <c r="AC172" s="193">
        <f>'資源化量内訳'!S172</f>
        <v>0</v>
      </c>
      <c r="AD172" s="193">
        <f t="shared" si="22"/>
        <v>1953</v>
      </c>
      <c r="AE172" s="194">
        <f t="shared" si="23"/>
        <v>99.94879672299028</v>
      </c>
      <c r="AF172" s="193">
        <f>'資源化量内訳'!AB172</f>
        <v>0</v>
      </c>
      <c r="AG172" s="193">
        <f>'資源化量内訳'!AJ172</f>
        <v>93</v>
      </c>
      <c r="AH172" s="193">
        <f>'資源化量内訳'!AR172</f>
        <v>0</v>
      </c>
      <c r="AI172" s="193">
        <f>'資源化量内訳'!AZ172</f>
        <v>0</v>
      </c>
      <c r="AJ172" s="193">
        <f>'資源化量内訳'!BH172</f>
        <v>0</v>
      </c>
      <c r="AK172" s="193" t="s">
        <v>640</v>
      </c>
      <c r="AL172" s="193">
        <f t="shared" si="24"/>
        <v>93</v>
      </c>
      <c r="AM172" s="194">
        <f t="shared" si="25"/>
        <v>9.472606246799794</v>
      </c>
      <c r="AN172" s="193">
        <f>'ごみ処理量内訳'!AC172</f>
        <v>1</v>
      </c>
      <c r="AO172" s="193">
        <f>'ごみ処理量内訳'!AD172</f>
        <v>125</v>
      </c>
      <c r="AP172" s="193">
        <f>'ごみ処理量内訳'!AE172</f>
        <v>86</v>
      </c>
      <c r="AQ172" s="193">
        <f t="shared" si="26"/>
        <v>212</v>
      </c>
    </row>
    <row r="173" spans="1:43" ht="13.5">
      <c r="A173" s="182" t="s">
        <v>129</v>
      </c>
      <c r="B173" s="182" t="s">
        <v>259</v>
      </c>
      <c r="C173" s="184" t="s">
        <v>260</v>
      </c>
      <c r="D173" s="193">
        <v>3809</v>
      </c>
      <c r="E173" s="193">
        <v>3809</v>
      </c>
      <c r="F173" s="193">
        <f>'ごみ搬入量内訳'!H173</f>
        <v>833</v>
      </c>
      <c r="G173" s="193">
        <f>'ごみ搬入量内訳'!AG173</f>
        <v>58</v>
      </c>
      <c r="H173" s="193">
        <f>'ごみ搬入量内訳'!AH173</f>
        <v>0</v>
      </c>
      <c r="I173" s="193">
        <f t="shared" si="19"/>
        <v>891</v>
      </c>
      <c r="J173" s="193">
        <f t="shared" si="18"/>
        <v>640.8757916542293</v>
      </c>
      <c r="K173" s="193">
        <f>('ごみ搬入量内訳'!E173+'ごみ搬入量内訳'!AH173)/'ごみ処理概要'!D173/365*1000000</f>
        <v>576.860140187084</v>
      </c>
      <c r="L173" s="193">
        <f>'ごみ搬入量内訳'!F173/'ごみ処理概要'!D173/365*1000000</f>
        <v>64.01565146714522</v>
      </c>
      <c r="M173" s="193">
        <f>'資源化量内訳'!BP173</f>
        <v>0</v>
      </c>
      <c r="N173" s="193">
        <f>'ごみ処理量内訳'!E173</f>
        <v>726</v>
      </c>
      <c r="O173" s="193">
        <f>'ごみ処理量内訳'!L173</f>
        <v>2</v>
      </c>
      <c r="P173" s="193">
        <f t="shared" si="20"/>
        <v>111</v>
      </c>
      <c r="Q173" s="193">
        <f>'ごみ処理量内訳'!G173</f>
        <v>111</v>
      </c>
      <c r="R173" s="193">
        <f>'ごみ処理量内訳'!H173</f>
        <v>0</v>
      </c>
      <c r="S173" s="193">
        <f>'ごみ処理量内訳'!I173</f>
        <v>0</v>
      </c>
      <c r="T173" s="193">
        <f>'ごみ処理量内訳'!J173</f>
        <v>0</v>
      </c>
      <c r="U173" s="193">
        <f>'ごみ処理量内訳'!K173</f>
        <v>0</v>
      </c>
      <c r="V173" s="193">
        <f t="shared" si="21"/>
        <v>52</v>
      </c>
      <c r="W173" s="193">
        <f>'資源化量内訳'!M173</f>
        <v>0</v>
      </c>
      <c r="X173" s="193">
        <f>'資源化量内訳'!N173</f>
        <v>0</v>
      </c>
      <c r="Y173" s="193">
        <f>'資源化量内訳'!O173</f>
        <v>41</v>
      </c>
      <c r="Z173" s="193">
        <f>'資源化量内訳'!P173</f>
        <v>11</v>
      </c>
      <c r="AA173" s="193">
        <f>'資源化量内訳'!Q173</f>
        <v>0</v>
      </c>
      <c r="AB173" s="193">
        <f>'資源化量内訳'!R173</f>
        <v>0</v>
      </c>
      <c r="AC173" s="193">
        <f>'資源化量内訳'!S173</f>
        <v>0</v>
      </c>
      <c r="AD173" s="193">
        <f t="shared" si="22"/>
        <v>891</v>
      </c>
      <c r="AE173" s="194">
        <f t="shared" si="23"/>
        <v>99.77553310886644</v>
      </c>
      <c r="AF173" s="193">
        <f>'資源化量内訳'!AB173</f>
        <v>0</v>
      </c>
      <c r="AG173" s="193">
        <f>'資源化量内訳'!AJ173</f>
        <v>55</v>
      </c>
      <c r="AH173" s="193">
        <f>'資源化量内訳'!AR173</f>
        <v>0</v>
      </c>
      <c r="AI173" s="193">
        <f>'資源化量内訳'!AZ173</f>
        <v>0</v>
      </c>
      <c r="AJ173" s="193">
        <f>'資源化量内訳'!BH173</f>
        <v>0</v>
      </c>
      <c r="AK173" s="193" t="s">
        <v>640</v>
      </c>
      <c r="AL173" s="193">
        <f t="shared" si="24"/>
        <v>55</v>
      </c>
      <c r="AM173" s="194">
        <f t="shared" si="25"/>
        <v>12.008978675645341</v>
      </c>
      <c r="AN173" s="193">
        <f>'ごみ処理量内訳'!AC173</f>
        <v>2</v>
      </c>
      <c r="AO173" s="193">
        <f>'ごみ処理量内訳'!AD173</f>
        <v>55</v>
      </c>
      <c r="AP173" s="193">
        <f>'ごみ処理量内訳'!AE173</f>
        <v>45</v>
      </c>
      <c r="AQ173" s="193">
        <f t="shared" si="26"/>
        <v>102</v>
      </c>
    </row>
    <row r="174" spans="1:43" ht="13.5">
      <c r="A174" s="182" t="s">
        <v>129</v>
      </c>
      <c r="B174" s="182" t="s">
        <v>261</v>
      </c>
      <c r="C174" s="184" t="s">
        <v>262</v>
      </c>
      <c r="D174" s="193">
        <v>2125</v>
      </c>
      <c r="E174" s="193">
        <v>2125</v>
      </c>
      <c r="F174" s="193">
        <f>'ごみ搬入量内訳'!H174</f>
        <v>520</v>
      </c>
      <c r="G174" s="193">
        <f>'ごみ搬入量内訳'!AG174</f>
        <v>384</v>
      </c>
      <c r="H174" s="193">
        <f>'ごみ搬入量内訳'!AH174</f>
        <v>0</v>
      </c>
      <c r="I174" s="193">
        <f t="shared" si="19"/>
        <v>904</v>
      </c>
      <c r="J174" s="193">
        <f t="shared" si="18"/>
        <v>1165.5116841257052</v>
      </c>
      <c r="K174" s="193">
        <f>('ごみ搬入量内訳'!E174+'ごみ搬入量内訳'!AH174)/'ごみ処理概要'!D174/365*1000000</f>
        <v>670.4270749395649</v>
      </c>
      <c r="L174" s="193">
        <f>'ごみ搬入量内訳'!F174/'ごみ処理概要'!D174/365*1000000</f>
        <v>495.08460918614026</v>
      </c>
      <c r="M174" s="193">
        <f>'資源化量内訳'!BP174</f>
        <v>6</v>
      </c>
      <c r="N174" s="193">
        <f>'ごみ処理量内訳'!E174</f>
        <v>487</v>
      </c>
      <c r="O174" s="193">
        <f>'ごみ処理量内訳'!L174</f>
        <v>371</v>
      </c>
      <c r="P174" s="193">
        <f t="shared" si="20"/>
        <v>28</v>
      </c>
      <c r="Q174" s="193">
        <f>'ごみ処理量内訳'!G174</f>
        <v>0</v>
      </c>
      <c r="R174" s="193">
        <f>'ごみ処理量内訳'!H174</f>
        <v>28</v>
      </c>
      <c r="S174" s="193">
        <f>'ごみ処理量内訳'!I174</f>
        <v>0</v>
      </c>
      <c r="T174" s="193">
        <f>'ごみ処理量内訳'!J174</f>
        <v>0</v>
      </c>
      <c r="U174" s="193">
        <f>'ごみ処理量内訳'!K174</f>
        <v>0</v>
      </c>
      <c r="V174" s="193">
        <f t="shared" si="21"/>
        <v>0</v>
      </c>
      <c r="W174" s="193">
        <f>'資源化量内訳'!M174</f>
        <v>0</v>
      </c>
      <c r="X174" s="193">
        <f>'資源化量内訳'!N174</f>
        <v>0</v>
      </c>
      <c r="Y174" s="193">
        <f>'資源化量内訳'!O174</f>
        <v>0</v>
      </c>
      <c r="Z174" s="193">
        <f>'資源化量内訳'!P174</f>
        <v>0</v>
      </c>
      <c r="AA174" s="193">
        <f>'資源化量内訳'!Q174</f>
        <v>0</v>
      </c>
      <c r="AB174" s="193">
        <f>'資源化量内訳'!R174</f>
        <v>0</v>
      </c>
      <c r="AC174" s="193">
        <f>'資源化量内訳'!S174</f>
        <v>0</v>
      </c>
      <c r="AD174" s="193">
        <f t="shared" si="22"/>
        <v>886</v>
      </c>
      <c r="AE174" s="194">
        <f t="shared" si="23"/>
        <v>58.12641083521445</v>
      </c>
      <c r="AF174" s="193">
        <f>'資源化量内訳'!AB174</f>
        <v>0</v>
      </c>
      <c r="AG174" s="193">
        <f>'資源化量内訳'!AJ174</f>
        <v>0</v>
      </c>
      <c r="AH174" s="193">
        <f>'資源化量内訳'!AR174</f>
        <v>28</v>
      </c>
      <c r="AI174" s="193">
        <f>'資源化量内訳'!AZ174</f>
        <v>0</v>
      </c>
      <c r="AJ174" s="193">
        <f>'資源化量内訳'!BH174</f>
        <v>0</v>
      </c>
      <c r="AK174" s="193" t="s">
        <v>640</v>
      </c>
      <c r="AL174" s="193">
        <f t="shared" si="24"/>
        <v>28</v>
      </c>
      <c r="AM174" s="194">
        <f t="shared" si="25"/>
        <v>3.811659192825112</v>
      </c>
      <c r="AN174" s="193">
        <f>'ごみ処理量内訳'!AC174</f>
        <v>371</v>
      </c>
      <c r="AO174" s="193">
        <f>'ごみ処理量内訳'!AD174</f>
        <v>18</v>
      </c>
      <c r="AP174" s="193">
        <f>'ごみ処理量内訳'!AE174</f>
        <v>0</v>
      </c>
      <c r="AQ174" s="193">
        <f t="shared" si="26"/>
        <v>389</v>
      </c>
    </row>
    <row r="175" spans="1:43" ht="13.5">
      <c r="A175" s="182" t="s">
        <v>129</v>
      </c>
      <c r="B175" s="182" t="s">
        <v>263</v>
      </c>
      <c r="C175" s="184" t="s">
        <v>264</v>
      </c>
      <c r="D175" s="193">
        <v>6231</v>
      </c>
      <c r="E175" s="193">
        <v>6231</v>
      </c>
      <c r="F175" s="193">
        <f>'ごみ搬入量内訳'!H175</f>
        <v>1210</v>
      </c>
      <c r="G175" s="193">
        <f>'ごみ搬入量内訳'!AG175</f>
        <v>470</v>
      </c>
      <c r="H175" s="193">
        <f>'ごみ搬入量内訳'!AH175</f>
        <v>0</v>
      </c>
      <c r="I175" s="193">
        <f t="shared" si="19"/>
        <v>1680</v>
      </c>
      <c r="J175" s="193">
        <f t="shared" si="18"/>
        <v>738.6839553887654</v>
      </c>
      <c r="K175" s="193">
        <f>('ごみ搬入量内訳'!E175+'ごみ搬入量内訳'!AH175)/'ごみ処理概要'!D175/365*1000000</f>
        <v>664.8155598498888</v>
      </c>
      <c r="L175" s="193">
        <f>'ごみ搬入量内訳'!F175/'ごみ処理概要'!D175/365*1000000</f>
        <v>73.86839553887654</v>
      </c>
      <c r="M175" s="193">
        <f>'資源化量内訳'!BP175</f>
        <v>0</v>
      </c>
      <c r="N175" s="193">
        <f>'ごみ処理量内訳'!E175</f>
        <v>1393</v>
      </c>
      <c r="O175" s="193">
        <f>'ごみ処理量内訳'!L175</f>
        <v>1</v>
      </c>
      <c r="P175" s="193">
        <f t="shared" si="20"/>
        <v>214</v>
      </c>
      <c r="Q175" s="193">
        <f>'ごみ処理量内訳'!G175</f>
        <v>214</v>
      </c>
      <c r="R175" s="193">
        <f>'ごみ処理量内訳'!H175</f>
        <v>0</v>
      </c>
      <c r="S175" s="193">
        <f>'ごみ処理量内訳'!I175</f>
        <v>0</v>
      </c>
      <c r="T175" s="193">
        <f>'ごみ処理量内訳'!J175</f>
        <v>0</v>
      </c>
      <c r="U175" s="193">
        <f>'ごみ処理量内訳'!K175</f>
        <v>0</v>
      </c>
      <c r="V175" s="193">
        <f t="shared" si="21"/>
        <v>81</v>
      </c>
      <c r="W175" s="193">
        <f>'資源化量内訳'!M175</f>
        <v>0</v>
      </c>
      <c r="X175" s="193">
        <f>'資源化量内訳'!N175</f>
        <v>0</v>
      </c>
      <c r="Y175" s="193">
        <f>'資源化量内訳'!O175</f>
        <v>63</v>
      </c>
      <c r="Z175" s="193">
        <f>'資源化量内訳'!P175</f>
        <v>18</v>
      </c>
      <c r="AA175" s="193">
        <f>'資源化量内訳'!Q175</f>
        <v>0</v>
      </c>
      <c r="AB175" s="193">
        <f>'資源化量内訳'!R175</f>
        <v>0</v>
      </c>
      <c r="AC175" s="193">
        <f>'資源化量内訳'!S175</f>
        <v>0</v>
      </c>
      <c r="AD175" s="193">
        <f t="shared" si="22"/>
        <v>1689</v>
      </c>
      <c r="AE175" s="194">
        <f t="shared" si="23"/>
        <v>99.94079336885731</v>
      </c>
      <c r="AF175" s="193">
        <f>'資源化量内訳'!AB175</f>
        <v>0</v>
      </c>
      <c r="AG175" s="193">
        <f>'資源化量内訳'!AJ175</f>
        <v>101</v>
      </c>
      <c r="AH175" s="193">
        <f>'資源化量内訳'!AR175</f>
        <v>0</v>
      </c>
      <c r="AI175" s="193">
        <f>'資源化量内訳'!AZ175</f>
        <v>0</v>
      </c>
      <c r="AJ175" s="193">
        <f>'資源化量内訳'!BH175</f>
        <v>0</v>
      </c>
      <c r="AK175" s="193" t="s">
        <v>640</v>
      </c>
      <c r="AL175" s="193">
        <f t="shared" si="24"/>
        <v>101</v>
      </c>
      <c r="AM175" s="194">
        <f t="shared" si="25"/>
        <v>10.775606867969213</v>
      </c>
      <c r="AN175" s="193">
        <f>'ごみ処理量内訳'!AC175</f>
        <v>1</v>
      </c>
      <c r="AO175" s="193">
        <f>'ごみ処理量内訳'!AD175</f>
        <v>105</v>
      </c>
      <c r="AP175" s="193">
        <f>'ごみ処理量内訳'!AE175</f>
        <v>93</v>
      </c>
      <c r="AQ175" s="193">
        <f t="shared" si="26"/>
        <v>199</v>
      </c>
    </row>
    <row r="176" spans="1:43" ht="13.5">
      <c r="A176" s="182" t="s">
        <v>129</v>
      </c>
      <c r="B176" s="182" t="s">
        <v>265</v>
      </c>
      <c r="C176" s="184" t="s">
        <v>266</v>
      </c>
      <c r="D176" s="193">
        <v>12925</v>
      </c>
      <c r="E176" s="193">
        <v>12925</v>
      </c>
      <c r="F176" s="193">
        <f>'ごみ搬入量内訳'!H176</f>
        <v>3133</v>
      </c>
      <c r="G176" s="193">
        <f>'ごみ搬入量内訳'!AG176</f>
        <v>830</v>
      </c>
      <c r="H176" s="193">
        <f>'ごみ搬入量内訳'!AH176</f>
        <v>0</v>
      </c>
      <c r="I176" s="193">
        <f t="shared" si="19"/>
        <v>3963</v>
      </c>
      <c r="J176" s="193">
        <f t="shared" si="18"/>
        <v>840.0413343578601</v>
      </c>
      <c r="K176" s="193">
        <f>('ごみ搬入量内訳'!E176+'ごみ搬入量内訳'!AH176)/'ごみ処理概要'!D176/365*1000000</f>
        <v>756.1007922418589</v>
      </c>
      <c r="L176" s="193">
        <f>'ごみ搬入量内訳'!F176/'ごみ処理概要'!D176/365*1000000</f>
        <v>83.94054211600117</v>
      </c>
      <c r="M176" s="193">
        <f>'資源化量内訳'!BP176</f>
        <v>0</v>
      </c>
      <c r="N176" s="193">
        <f>'ごみ処理量内訳'!E176</f>
        <v>3329</v>
      </c>
      <c r="O176" s="193">
        <f>'ごみ処理量内訳'!L176</f>
        <v>0</v>
      </c>
      <c r="P176" s="193">
        <f t="shared" si="20"/>
        <v>443</v>
      </c>
      <c r="Q176" s="193">
        <f>'ごみ処理量内訳'!G176</f>
        <v>443</v>
      </c>
      <c r="R176" s="193">
        <f>'ごみ処理量内訳'!H176</f>
        <v>0</v>
      </c>
      <c r="S176" s="193">
        <f>'ごみ処理量内訳'!I176</f>
        <v>0</v>
      </c>
      <c r="T176" s="193">
        <f>'ごみ処理量内訳'!J176</f>
        <v>0</v>
      </c>
      <c r="U176" s="193">
        <f>'ごみ処理量内訳'!K176</f>
        <v>0</v>
      </c>
      <c r="V176" s="193">
        <f t="shared" si="21"/>
        <v>191</v>
      </c>
      <c r="W176" s="193">
        <f>'資源化量内訳'!M176</f>
        <v>0</v>
      </c>
      <c r="X176" s="193">
        <f>'資源化量内訳'!N176</f>
        <v>0</v>
      </c>
      <c r="Y176" s="193">
        <f>'資源化量内訳'!O176</f>
        <v>149</v>
      </c>
      <c r="Z176" s="193">
        <f>'資源化量内訳'!P176</f>
        <v>42</v>
      </c>
      <c r="AA176" s="193">
        <f>'資源化量内訳'!Q176</f>
        <v>0</v>
      </c>
      <c r="AB176" s="193">
        <f>'資源化量内訳'!R176</f>
        <v>0</v>
      </c>
      <c r="AC176" s="193">
        <f>'資源化量内訳'!S176</f>
        <v>0</v>
      </c>
      <c r="AD176" s="193">
        <f t="shared" si="22"/>
        <v>3963</v>
      </c>
      <c r="AE176" s="194">
        <f t="shared" si="23"/>
        <v>100</v>
      </c>
      <c r="AF176" s="193">
        <f>'資源化量内訳'!AB176</f>
        <v>0</v>
      </c>
      <c r="AG176" s="193">
        <f>'資源化量内訳'!AJ176</f>
        <v>218</v>
      </c>
      <c r="AH176" s="193">
        <f>'資源化量内訳'!AR176</f>
        <v>0</v>
      </c>
      <c r="AI176" s="193">
        <f>'資源化量内訳'!AZ176</f>
        <v>0</v>
      </c>
      <c r="AJ176" s="193">
        <f>'資源化量内訳'!BH176</f>
        <v>0</v>
      </c>
      <c r="AK176" s="193" t="s">
        <v>640</v>
      </c>
      <c r="AL176" s="193">
        <f t="shared" si="24"/>
        <v>218</v>
      </c>
      <c r="AM176" s="194">
        <f t="shared" si="25"/>
        <v>10.320464294726218</v>
      </c>
      <c r="AN176" s="193">
        <f>'ごみ処理量内訳'!AC176</f>
        <v>0</v>
      </c>
      <c r="AO176" s="193">
        <f>'ごみ処理量内訳'!AD176</f>
        <v>250</v>
      </c>
      <c r="AP176" s="193">
        <f>'ごみ処理量内訳'!AE176</f>
        <v>182</v>
      </c>
      <c r="AQ176" s="193">
        <f t="shared" si="26"/>
        <v>432</v>
      </c>
    </row>
    <row r="177" spans="1:43" ht="13.5">
      <c r="A177" s="182" t="s">
        <v>129</v>
      </c>
      <c r="B177" s="182" t="s">
        <v>267</v>
      </c>
      <c r="C177" s="184" t="s">
        <v>268</v>
      </c>
      <c r="D177" s="193">
        <v>6268</v>
      </c>
      <c r="E177" s="193">
        <v>6268</v>
      </c>
      <c r="F177" s="193">
        <f>'ごみ搬入量内訳'!H177</f>
        <v>1460</v>
      </c>
      <c r="G177" s="193">
        <f>'ごみ搬入量内訳'!AG177</f>
        <v>388</v>
      </c>
      <c r="H177" s="193">
        <f>'ごみ搬入量内訳'!AH177</f>
        <v>0</v>
      </c>
      <c r="I177" s="193">
        <f t="shared" si="19"/>
        <v>1848</v>
      </c>
      <c r="J177" s="193">
        <f t="shared" si="18"/>
        <v>807.7558549186563</v>
      </c>
      <c r="K177" s="193">
        <f>('ごみ搬入量内訳'!E177+'ごみ搬入量内訳'!AH177)/'ごみ処理概要'!D177/365*1000000</f>
        <v>503.0990200277993</v>
      </c>
      <c r="L177" s="193">
        <f>'ごみ搬入量内訳'!F177/'ごみ処理概要'!D177/365*1000000</f>
        <v>304.65683489085677</v>
      </c>
      <c r="M177" s="193">
        <f>'資源化量内訳'!BP177</f>
        <v>233</v>
      </c>
      <c r="N177" s="193">
        <f>'ごみ処理量内訳'!E177</f>
        <v>1435</v>
      </c>
      <c r="O177" s="193">
        <f>'ごみ処理量内訳'!L177</f>
        <v>0</v>
      </c>
      <c r="P177" s="193">
        <f t="shared" si="20"/>
        <v>413</v>
      </c>
      <c r="Q177" s="193">
        <f>'ごみ処理量内訳'!G177</f>
        <v>189</v>
      </c>
      <c r="R177" s="193">
        <f>'ごみ処理量内訳'!H177</f>
        <v>224</v>
      </c>
      <c r="S177" s="193">
        <f>'ごみ処理量内訳'!I177</f>
        <v>0</v>
      </c>
      <c r="T177" s="193">
        <f>'ごみ処理量内訳'!J177</f>
        <v>0</v>
      </c>
      <c r="U177" s="193">
        <f>'ごみ処理量内訳'!K177</f>
        <v>0</v>
      </c>
      <c r="V177" s="193">
        <f t="shared" si="21"/>
        <v>0</v>
      </c>
      <c r="W177" s="193">
        <f>'資源化量内訳'!M177</f>
        <v>0</v>
      </c>
      <c r="X177" s="193">
        <f>'資源化量内訳'!N177</f>
        <v>0</v>
      </c>
      <c r="Y177" s="193">
        <f>'資源化量内訳'!O177</f>
        <v>0</v>
      </c>
      <c r="Z177" s="193">
        <f>'資源化量内訳'!P177</f>
        <v>0</v>
      </c>
      <c r="AA177" s="193">
        <f>'資源化量内訳'!Q177</f>
        <v>0</v>
      </c>
      <c r="AB177" s="193">
        <f>'資源化量内訳'!R177</f>
        <v>0</v>
      </c>
      <c r="AC177" s="193">
        <f>'資源化量内訳'!S177</f>
        <v>0</v>
      </c>
      <c r="AD177" s="193">
        <f t="shared" si="22"/>
        <v>1848</v>
      </c>
      <c r="AE177" s="194">
        <f t="shared" si="23"/>
        <v>100</v>
      </c>
      <c r="AF177" s="193">
        <f>'資源化量内訳'!AB177</f>
        <v>0</v>
      </c>
      <c r="AG177" s="193">
        <f>'資源化量内訳'!AJ177</f>
        <v>21</v>
      </c>
      <c r="AH177" s="193">
        <f>'資源化量内訳'!AR177</f>
        <v>222</v>
      </c>
      <c r="AI177" s="193">
        <f>'資源化量内訳'!AZ177</f>
        <v>0</v>
      </c>
      <c r="AJ177" s="193">
        <f>'資源化量内訳'!BH177</f>
        <v>0</v>
      </c>
      <c r="AK177" s="193" t="s">
        <v>640</v>
      </c>
      <c r="AL177" s="193">
        <f t="shared" si="24"/>
        <v>243</v>
      </c>
      <c r="AM177" s="194">
        <f t="shared" si="25"/>
        <v>22.87361845266699</v>
      </c>
      <c r="AN177" s="193">
        <f>'ごみ処理量内訳'!AC177</f>
        <v>0</v>
      </c>
      <c r="AO177" s="193">
        <f>'ごみ処理量内訳'!AD177</f>
        <v>388</v>
      </c>
      <c r="AP177" s="193">
        <f>'ごみ処理量内訳'!AE177</f>
        <v>0</v>
      </c>
      <c r="AQ177" s="193">
        <f t="shared" si="26"/>
        <v>388</v>
      </c>
    </row>
    <row r="178" spans="1:43" ht="13.5">
      <c r="A178" s="182" t="s">
        <v>129</v>
      </c>
      <c r="B178" s="182" t="s">
        <v>269</v>
      </c>
      <c r="C178" s="184" t="s">
        <v>270</v>
      </c>
      <c r="D178" s="193">
        <v>22644</v>
      </c>
      <c r="E178" s="193">
        <v>22644</v>
      </c>
      <c r="F178" s="193">
        <f>'ごみ搬入量内訳'!H178</f>
        <v>7200</v>
      </c>
      <c r="G178" s="193">
        <f>'ごみ搬入量内訳'!AG178</f>
        <v>939</v>
      </c>
      <c r="H178" s="193">
        <f>'ごみ搬入量内訳'!AH178</f>
        <v>0</v>
      </c>
      <c r="I178" s="193">
        <f t="shared" si="19"/>
        <v>8139</v>
      </c>
      <c r="J178" s="193">
        <f t="shared" si="18"/>
        <v>984.7478421209283</v>
      </c>
      <c r="K178" s="193">
        <f>('ごみ搬入量内訳'!E178+'ごみ搬入量内訳'!AH178)/'ごみ処理概要'!D178/365*1000000</f>
        <v>682.1487079343646</v>
      </c>
      <c r="L178" s="193">
        <f>'ごみ搬入量内訳'!F178/'ごみ処理概要'!D178/365*1000000</f>
        <v>302.5991341865637</v>
      </c>
      <c r="M178" s="193">
        <f>'資源化量内訳'!BP178</f>
        <v>625</v>
      </c>
      <c r="N178" s="193">
        <f>'ごみ処理量内訳'!E178</f>
        <v>6528</v>
      </c>
      <c r="O178" s="193">
        <f>'ごみ処理量内訳'!L178</f>
        <v>0</v>
      </c>
      <c r="P178" s="193">
        <f t="shared" si="20"/>
        <v>1611</v>
      </c>
      <c r="Q178" s="193">
        <f>'ごみ処理量内訳'!G178</f>
        <v>920</v>
      </c>
      <c r="R178" s="193">
        <f>'ごみ処理量内訳'!H178</f>
        <v>691</v>
      </c>
      <c r="S178" s="193">
        <f>'ごみ処理量内訳'!I178</f>
        <v>0</v>
      </c>
      <c r="T178" s="193">
        <f>'ごみ処理量内訳'!J178</f>
        <v>0</v>
      </c>
      <c r="U178" s="193">
        <f>'ごみ処理量内訳'!K178</f>
        <v>0</v>
      </c>
      <c r="V178" s="193">
        <f t="shared" si="21"/>
        <v>0</v>
      </c>
      <c r="W178" s="193">
        <f>'資源化量内訳'!M178</f>
        <v>0</v>
      </c>
      <c r="X178" s="193">
        <f>'資源化量内訳'!N178</f>
        <v>0</v>
      </c>
      <c r="Y178" s="193">
        <f>'資源化量内訳'!O178</f>
        <v>0</v>
      </c>
      <c r="Z178" s="193">
        <f>'資源化量内訳'!P178</f>
        <v>0</v>
      </c>
      <c r="AA178" s="193">
        <f>'資源化量内訳'!Q178</f>
        <v>0</v>
      </c>
      <c r="AB178" s="193">
        <f>'資源化量内訳'!R178</f>
        <v>0</v>
      </c>
      <c r="AC178" s="193">
        <f>'資源化量内訳'!S178</f>
        <v>0</v>
      </c>
      <c r="AD178" s="193">
        <f t="shared" si="22"/>
        <v>8139</v>
      </c>
      <c r="AE178" s="194">
        <f t="shared" si="23"/>
        <v>100</v>
      </c>
      <c r="AF178" s="193">
        <f>'資源化量内訳'!AB178</f>
        <v>0</v>
      </c>
      <c r="AG178" s="193">
        <f>'資源化量内訳'!AJ178</f>
        <v>104</v>
      </c>
      <c r="AH178" s="193">
        <f>'資源化量内訳'!AR178</f>
        <v>689</v>
      </c>
      <c r="AI178" s="193">
        <f>'資源化量内訳'!AZ178</f>
        <v>0</v>
      </c>
      <c r="AJ178" s="193">
        <f>'資源化量内訳'!BH178</f>
        <v>0</v>
      </c>
      <c r="AK178" s="193" t="s">
        <v>640</v>
      </c>
      <c r="AL178" s="193">
        <f t="shared" si="24"/>
        <v>793</v>
      </c>
      <c r="AM178" s="194">
        <f t="shared" si="25"/>
        <v>16.179826563213144</v>
      </c>
      <c r="AN178" s="193">
        <f>'ごみ処理量内訳'!AC178</f>
        <v>0</v>
      </c>
      <c r="AO178" s="193">
        <f>'ごみ処理量内訳'!AD178</f>
        <v>1777</v>
      </c>
      <c r="AP178" s="193">
        <f>'ごみ処理量内訳'!AE178</f>
        <v>0</v>
      </c>
      <c r="AQ178" s="193">
        <f t="shared" si="26"/>
        <v>1777</v>
      </c>
    </row>
    <row r="179" spans="1:43" ht="13.5">
      <c r="A179" s="182" t="s">
        <v>129</v>
      </c>
      <c r="B179" s="182" t="s">
        <v>271</v>
      </c>
      <c r="C179" s="184" t="s">
        <v>272</v>
      </c>
      <c r="D179" s="193">
        <v>5020</v>
      </c>
      <c r="E179" s="193">
        <v>5020</v>
      </c>
      <c r="F179" s="193">
        <f>'ごみ搬入量内訳'!H179</f>
        <v>986</v>
      </c>
      <c r="G179" s="193">
        <f>'ごみ搬入量内訳'!AG179</f>
        <v>221</v>
      </c>
      <c r="H179" s="193">
        <f>'ごみ搬入量内訳'!AH179</f>
        <v>0</v>
      </c>
      <c r="I179" s="193">
        <f t="shared" si="19"/>
        <v>1207</v>
      </c>
      <c r="J179" s="193">
        <f t="shared" si="18"/>
        <v>658.734923320417</v>
      </c>
      <c r="K179" s="193">
        <f>('ごみ搬入量内訳'!E179+'ごみ搬入量内訳'!AH179)/'ごみ処理概要'!D179/365*1000000</f>
        <v>538.1214866561153</v>
      </c>
      <c r="L179" s="193">
        <f>'ごみ搬入量内訳'!F179/'ごみ処理概要'!D179/365*1000000</f>
        <v>120.6134366643017</v>
      </c>
      <c r="M179" s="193">
        <f>'資源化量内訳'!BP179</f>
        <v>227</v>
      </c>
      <c r="N179" s="193">
        <f>'ごみ処理量内訳'!E179</f>
        <v>943</v>
      </c>
      <c r="O179" s="193">
        <f>'ごみ処理量内訳'!L179</f>
        <v>0</v>
      </c>
      <c r="P179" s="193">
        <f t="shared" si="20"/>
        <v>264</v>
      </c>
      <c r="Q179" s="193">
        <f>'ごみ処理量内訳'!G179</f>
        <v>192</v>
      </c>
      <c r="R179" s="193">
        <f>'ごみ処理量内訳'!H179</f>
        <v>72</v>
      </c>
      <c r="S179" s="193">
        <f>'ごみ処理量内訳'!I179</f>
        <v>0</v>
      </c>
      <c r="T179" s="193">
        <f>'ごみ処理量内訳'!J179</f>
        <v>0</v>
      </c>
      <c r="U179" s="193">
        <f>'ごみ処理量内訳'!K179</f>
        <v>0</v>
      </c>
      <c r="V179" s="193">
        <f t="shared" si="21"/>
        <v>0</v>
      </c>
      <c r="W179" s="193">
        <f>'資源化量内訳'!M179</f>
        <v>0</v>
      </c>
      <c r="X179" s="193">
        <f>'資源化量内訳'!N179</f>
        <v>0</v>
      </c>
      <c r="Y179" s="193">
        <f>'資源化量内訳'!O179</f>
        <v>0</v>
      </c>
      <c r="Z179" s="193">
        <f>'資源化量内訳'!P179</f>
        <v>0</v>
      </c>
      <c r="AA179" s="193">
        <f>'資源化量内訳'!Q179</f>
        <v>0</v>
      </c>
      <c r="AB179" s="193">
        <f>'資源化量内訳'!R179</f>
        <v>0</v>
      </c>
      <c r="AC179" s="193">
        <f>'資源化量内訳'!S179</f>
        <v>0</v>
      </c>
      <c r="AD179" s="193">
        <f t="shared" si="22"/>
        <v>1207</v>
      </c>
      <c r="AE179" s="194">
        <f t="shared" si="23"/>
        <v>100</v>
      </c>
      <c r="AF179" s="193">
        <f>'資源化量内訳'!AB179</f>
        <v>0</v>
      </c>
      <c r="AG179" s="193">
        <f>'資源化量内訳'!AJ179</f>
        <v>22</v>
      </c>
      <c r="AH179" s="193">
        <f>'資源化量内訳'!AR179</f>
        <v>71</v>
      </c>
      <c r="AI179" s="193">
        <f>'資源化量内訳'!AZ179</f>
        <v>0</v>
      </c>
      <c r="AJ179" s="193">
        <f>'資源化量内訳'!BH179</f>
        <v>0</v>
      </c>
      <c r="AK179" s="193" t="s">
        <v>640</v>
      </c>
      <c r="AL179" s="193">
        <f t="shared" si="24"/>
        <v>93</v>
      </c>
      <c r="AM179" s="194">
        <f t="shared" si="25"/>
        <v>22.315202231520225</v>
      </c>
      <c r="AN179" s="193">
        <f>'ごみ処理量内訳'!AC179</f>
        <v>0</v>
      </c>
      <c r="AO179" s="193">
        <f>'ごみ処理量内訳'!AD179</f>
        <v>270</v>
      </c>
      <c r="AP179" s="193">
        <f>'ごみ処理量内訳'!AE179</f>
        <v>0</v>
      </c>
      <c r="AQ179" s="193">
        <f t="shared" si="26"/>
        <v>270</v>
      </c>
    </row>
    <row r="180" spans="1:43" ht="13.5">
      <c r="A180" s="182" t="s">
        <v>129</v>
      </c>
      <c r="B180" s="182" t="s">
        <v>273</v>
      </c>
      <c r="C180" s="184" t="s">
        <v>274</v>
      </c>
      <c r="D180" s="193">
        <v>15971</v>
      </c>
      <c r="E180" s="193">
        <v>15971</v>
      </c>
      <c r="F180" s="193">
        <f>'ごみ搬入量内訳'!H180</f>
        <v>3719</v>
      </c>
      <c r="G180" s="193">
        <f>'ごみ搬入量内訳'!AG180</f>
        <v>2383</v>
      </c>
      <c r="H180" s="193">
        <f>'ごみ搬入量内訳'!AH180</f>
        <v>100</v>
      </c>
      <c r="I180" s="193">
        <f t="shared" si="19"/>
        <v>6202</v>
      </c>
      <c r="J180" s="193">
        <f t="shared" si="18"/>
        <v>1063.9146466669467</v>
      </c>
      <c r="K180" s="193">
        <f>('ごみ搬入量内訳'!E180+'ごみ搬入量内訳'!AH180)/'ごみ処理概要'!D180/365*1000000</f>
        <v>931.9974645826381</v>
      </c>
      <c r="L180" s="193">
        <f>'ごみ搬入量内訳'!F180/'ごみ処理概要'!D180/365*1000000</f>
        <v>131.91718208430862</v>
      </c>
      <c r="M180" s="193">
        <f>'資源化量内訳'!BP180</f>
        <v>0</v>
      </c>
      <c r="N180" s="193">
        <f>'ごみ処理量内訳'!E180</f>
        <v>2874</v>
      </c>
      <c r="O180" s="193">
        <f>'ごみ処理量内訳'!L180</f>
        <v>457</v>
      </c>
      <c r="P180" s="193">
        <f t="shared" si="20"/>
        <v>2004</v>
      </c>
      <c r="Q180" s="193">
        <f>'ごみ処理量内訳'!G180</f>
        <v>90</v>
      </c>
      <c r="R180" s="193">
        <f>'ごみ処理量内訳'!H180</f>
        <v>1914</v>
      </c>
      <c r="S180" s="193">
        <f>'ごみ処理量内訳'!I180</f>
        <v>0</v>
      </c>
      <c r="T180" s="193">
        <f>'ごみ処理量内訳'!J180</f>
        <v>0</v>
      </c>
      <c r="U180" s="193">
        <f>'ごみ処理量内訳'!K180</f>
        <v>0</v>
      </c>
      <c r="V180" s="193">
        <f t="shared" si="21"/>
        <v>767</v>
      </c>
      <c r="W180" s="193">
        <f>'資源化量内訳'!M180</f>
        <v>748</v>
      </c>
      <c r="X180" s="193">
        <f>'資源化量内訳'!N180</f>
        <v>0</v>
      </c>
      <c r="Y180" s="193">
        <f>'資源化量内訳'!O180</f>
        <v>0</v>
      </c>
      <c r="Z180" s="193">
        <f>'資源化量内訳'!P180</f>
        <v>0</v>
      </c>
      <c r="AA180" s="193">
        <f>'資源化量内訳'!Q180</f>
        <v>19</v>
      </c>
      <c r="AB180" s="193">
        <f>'資源化量内訳'!R180</f>
        <v>0</v>
      </c>
      <c r="AC180" s="193">
        <f>'資源化量内訳'!S180</f>
        <v>0</v>
      </c>
      <c r="AD180" s="193">
        <f t="shared" si="22"/>
        <v>6102</v>
      </c>
      <c r="AE180" s="194">
        <f t="shared" si="23"/>
        <v>92.51065224516552</v>
      </c>
      <c r="AF180" s="193">
        <f>'資源化量内訳'!AB180</f>
        <v>0</v>
      </c>
      <c r="AG180" s="193">
        <f>'資源化量内訳'!AJ180</f>
        <v>22</v>
      </c>
      <c r="AH180" s="193">
        <f>'資源化量内訳'!AR180</f>
        <v>981</v>
      </c>
      <c r="AI180" s="193">
        <f>'資源化量内訳'!AZ180</f>
        <v>0</v>
      </c>
      <c r="AJ180" s="193">
        <f>'資源化量内訳'!BH180</f>
        <v>0</v>
      </c>
      <c r="AK180" s="193" t="s">
        <v>640</v>
      </c>
      <c r="AL180" s="193">
        <f t="shared" si="24"/>
        <v>1003</v>
      </c>
      <c r="AM180" s="194">
        <f t="shared" si="25"/>
        <v>29.006882989183875</v>
      </c>
      <c r="AN180" s="193">
        <f>'ごみ処理量内訳'!AC180</f>
        <v>457</v>
      </c>
      <c r="AO180" s="193">
        <f>'ごみ処理量内訳'!AD180</f>
        <v>530</v>
      </c>
      <c r="AP180" s="193">
        <f>'ごみ処理量内訳'!AE180</f>
        <v>436</v>
      </c>
      <c r="AQ180" s="193">
        <f t="shared" si="26"/>
        <v>1423</v>
      </c>
    </row>
    <row r="181" spans="1:43" ht="13.5">
      <c r="A181" s="182" t="s">
        <v>129</v>
      </c>
      <c r="B181" s="182" t="s">
        <v>275</v>
      </c>
      <c r="C181" s="184" t="s">
        <v>276</v>
      </c>
      <c r="D181" s="193">
        <v>5942</v>
      </c>
      <c r="E181" s="193">
        <v>5942</v>
      </c>
      <c r="F181" s="193">
        <f>'ごみ搬入量内訳'!H181</f>
        <v>1548</v>
      </c>
      <c r="G181" s="193">
        <f>'ごみ搬入量内訳'!AG181</f>
        <v>765</v>
      </c>
      <c r="H181" s="193">
        <f>'ごみ搬入量内訳'!AH181</f>
        <v>0</v>
      </c>
      <c r="I181" s="193">
        <f t="shared" si="19"/>
        <v>2313</v>
      </c>
      <c r="J181" s="193">
        <f t="shared" si="18"/>
        <v>1066.4736286384825</v>
      </c>
      <c r="K181" s="193">
        <f>('ごみ搬入量内訳'!E181+'ごみ搬入量内訳'!AH181)/'ごみ処理概要'!D181/365*1000000</f>
        <v>466.6110299101359</v>
      </c>
      <c r="L181" s="193">
        <f>'ごみ搬入量内訳'!F181/'ごみ処理概要'!D181/365*1000000</f>
        <v>599.8625987283466</v>
      </c>
      <c r="M181" s="193">
        <f>'資源化量内訳'!BP181</f>
        <v>0</v>
      </c>
      <c r="N181" s="193">
        <f>'ごみ処理量内訳'!E181</f>
        <v>931</v>
      </c>
      <c r="O181" s="193">
        <f>'ごみ処理量内訳'!L181</f>
        <v>578</v>
      </c>
      <c r="P181" s="193">
        <f t="shared" si="20"/>
        <v>315</v>
      </c>
      <c r="Q181" s="193">
        <f>'ごみ処理量内訳'!G181</f>
        <v>315</v>
      </c>
      <c r="R181" s="193">
        <f>'ごみ処理量内訳'!H181</f>
        <v>0</v>
      </c>
      <c r="S181" s="193">
        <f>'ごみ処理量内訳'!I181</f>
        <v>0</v>
      </c>
      <c r="T181" s="193">
        <f>'ごみ処理量内訳'!J181</f>
        <v>0</v>
      </c>
      <c r="U181" s="193">
        <f>'ごみ処理量内訳'!K181</f>
        <v>0</v>
      </c>
      <c r="V181" s="193">
        <f t="shared" si="21"/>
        <v>489</v>
      </c>
      <c r="W181" s="193">
        <f>'資源化量内訳'!M181</f>
        <v>342</v>
      </c>
      <c r="X181" s="193">
        <f>'資源化量内訳'!N181</f>
        <v>12</v>
      </c>
      <c r="Y181" s="193">
        <f>'資源化量内訳'!O181</f>
        <v>0</v>
      </c>
      <c r="Z181" s="193">
        <f>'資源化量内訳'!P181</f>
        <v>21</v>
      </c>
      <c r="AA181" s="193">
        <f>'資源化量内訳'!Q181</f>
        <v>4</v>
      </c>
      <c r="AB181" s="193">
        <f>'資源化量内訳'!R181</f>
        <v>0</v>
      </c>
      <c r="AC181" s="193">
        <f>'資源化量内訳'!S181</f>
        <v>110</v>
      </c>
      <c r="AD181" s="193">
        <f t="shared" si="22"/>
        <v>2313</v>
      </c>
      <c r="AE181" s="194">
        <f t="shared" si="23"/>
        <v>75.0108084738435</v>
      </c>
      <c r="AF181" s="193">
        <f>'資源化量内訳'!AB181</f>
        <v>0</v>
      </c>
      <c r="AG181" s="193">
        <f>'資源化量内訳'!AJ181</f>
        <v>78</v>
      </c>
      <c r="AH181" s="193">
        <f>'資源化量内訳'!AR181</f>
        <v>0</v>
      </c>
      <c r="AI181" s="193">
        <f>'資源化量内訳'!AZ181</f>
        <v>0</v>
      </c>
      <c r="AJ181" s="193">
        <f>'資源化量内訳'!BH181</f>
        <v>0</v>
      </c>
      <c r="AK181" s="193" t="s">
        <v>640</v>
      </c>
      <c r="AL181" s="193">
        <f t="shared" si="24"/>
        <v>78</v>
      </c>
      <c r="AM181" s="194">
        <f t="shared" si="25"/>
        <v>24.5136186770428</v>
      </c>
      <c r="AN181" s="193">
        <f>'ごみ処理量内訳'!AC181</f>
        <v>578</v>
      </c>
      <c r="AO181" s="193">
        <f>'ごみ処理量内訳'!AD181</f>
        <v>161</v>
      </c>
      <c r="AP181" s="193">
        <f>'ごみ処理量内訳'!AE181</f>
        <v>212</v>
      </c>
      <c r="AQ181" s="193">
        <f t="shared" si="26"/>
        <v>951</v>
      </c>
    </row>
    <row r="182" spans="1:43" ht="13.5">
      <c r="A182" s="182" t="s">
        <v>129</v>
      </c>
      <c r="B182" s="182" t="s">
        <v>277</v>
      </c>
      <c r="C182" s="184" t="s">
        <v>278</v>
      </c>
      <c r="D182" s="193">
        <v>6098</v>
      </c>
      <c r="E182" s="193">
        <v>6098</v>
      </c>
      <c r="F182" s="193">
        <f>'ごみ搬入量内訳'!H182</f>
        <v>1237</v>
      </c>
      <c r="G182" s="193">
        <f>'ごみ搬入量内訳'!AG182</f>
        <v>1084</v>
      </c>
      <c r="H182" s="193">
        <f>'ごみ搬入量内訳'!AH182</f>
        <v>0</v>
      </c>
      <c r="I182" s="193">
        <f t="shared" si="19"/>
        <v>2321</v>
      </c>
      <c r="J182" s="193">
        <f t="shared" si="18"/>
        <v>1042.7851934386754</v>
      </c>
      <c r="K182" s="193">
        <f>('ごみ搬入量内訳'!E182+'ごみ搬入量内訳'!AH182)/'ごみ処理概要'!D182/365*1000000</f>
        <v>1042.7851934386754</v>
      </c>
      <c r="L182" s="193">
        <f>'ごみ搬入量内訳'!F182/'ごみ処理概要'!D182/365*1000000</f>
        <v>0</v>
      </c>
      <c r="M182" s="193">
        <f>'資源化量内訳'!BP182</f>
        <v>151</v>
      </c>
      <c r="N182" s="193">
        <f>'ごみ処理量内訳'!E182</f>
        <v>1466</v>
      </c>
      <c r="O182" s="193">
        <f>'ごみ処理量内訳'!L182</f>
        <v>583</v>
      </c>
      <c r="P182" s="193">
        <f t="shared" si="20"/>
        <v>41</v>
      </c>
      <c r="Q182" s="193">
        <f>'ごみ処理量内訳'!G182</f>
        <v>0</v>
      </c>
      <c r="R182" s="193">
        <f>'ごみ処理量内訳'!H182</f>
        <v>0</v>
      </c>
      <c r="S182" s="193">
        <f>'ごみ処理量内訳'!I182</f>
        <v>0</v>
      </c>
      <c r="T182" s="193">
        <f>'ごみ処理量内訳'!J182</f>
        <v>0</v>
      </c>
      <c r="U182" s="193">
        <f>'ごみ処理量内訳'!K182</f>
        <v>41</v>
      </c>
      <c r="V182" s="193">
        <f t="shared" si="21"/>
        <v>298</v>
      </c>
      <c r="W182" s="193">
        <f>'資源化量内訳'!M182</f>
        <v>183</v>
      </c>
      <c r="X182" s="193">
        <f>'資源化量内訳'!N182</f>
        <v>29</v>
      </c>
      <c r="Y182" s="193">
        <f>'資源化量内訳'!O182</f>
        <v>50</v>
      </c>
      <c r="Z182" s="193">
        <f>'資源化量内訳'!P182</f>
        <v>23</v>
      </c>
      <c r="AA182" s="193">
        <f>'資源化量内訳'!Q182</f>
        <v>7</v>
      </c>
      <c r="AB182" s="193">
        <f>'資源化量内訳'!R182</f>
        <v>0</v>
      </c>
      <c r="AC182" s="193">
        <f>'資源化量内訳'!S182</f>
        <v>6</v>
      </c>
      <c r="AD182" s="193">
        <f t="shared" si="22"/>
        <v>2388</v>
      </c>
      <c r="AE182" s="194">
        <f t="shared" si="23"/>
        <v>75.58626465661642</v>
      </c>
      <c r="AF182" s="193">
        <f>'資源化量内訳'!AB182</f>
        <v>0</v>
      </c>
      <c r="AG182" s="193">
        <f>'資源化量内訳'!AJ182</f>
        <v>0</v>
      </c>
      <c r="AH182" s="193">
        <f>'資源化量内訳'!AR182</f>
        <v>0</v>
      </c>
      <c r="AI182" s="193">
        <f>'資源化量内訳'!AZ182</f>
        <v>0</v>
      </c>
      <c r="AJ182" s="193">
        <f>'資源化量内訳'!BH182</f>
        <v>0</v>
      </c>
      <c r="AK182" s="193" t="s">
        <v>640</v>
      </c>
      <c r="AL182" s="193">
        <f t="shared" si="24"/>
        <v>0</v>
      </c>
      <c r="AM182" s="194">
        <f t="shared" si="25"/>
        <v>17.684127609294997</v>
      </c>
      <c r="AN182" s="193">
        <f>'ごみ処理量内訳'!AC182</f>
        <v>583</v>
      </c>
      <c r="AO182" s="193">
        <f>'ごみ処理量内訳'!AD182</f>
        <v>94</v>
      </c>
      <c r="AP182" s="193">
        <f>'ごみ処理量内訳'!AE182</f>
        <v>0</v>
      </c>
      <c r="AQ182" s="193">
        <f t="shared" si="26"/>
        <v>677</v>
      </c>
    </row>
    <row r="183" spans="1:43" ht="13.5">
      <c r="A183" s="182" t="s">
        <v>129</v>
      </c>
      <c r="B183" s="182" t="s">
        <v>279</v>
      </c>
      <c r="C183" s="184" t="s">
        <v>280</v>
      </c>
      <c r="D183" s="193">
        <v>42545</v>
      </c>
      <c r="E183" s="193">
        <v>42545</v>
      </c>
      <c r="F183" s="193">
        <f>'ごみ搬入量内訳'!H183</f>
        <v>15903</v>
      </c>
      <c r="G183" s="193">
        <f>'ごみ搬入量内訳'!AG183</f>
        <v>423</v>
      </c>
      <c r="H183" s="193">
        <f>'ごみ搬入量内訳'!AH183</f>
        <v>0</v>
      </c>
      <c r="I183" s="193">
        <f t="shared" si="19"/>
        <v>16326</v>
      </c>
      <c r="J183" s="193">
        <f t="shared" si="18"/>
        <v>1051.3284081158224</v>
      </c>
      <c r="K183" s="193">
        <f>('ごみ搬入量内訳'!E183+'ごみ搬入量内訳'!AH183)/'ごみ処理概要'!D183/365*1000000</f>
        <v>820.533295125065</v>
      </c>
      <c r="L183" s="193">
        <f>'ごみ搬入量内訳'!F183/'ごみ処理概要'!D183/365*1000000</f>
        <v>230.7951129907576</v>
      </c>
      <c r="M183" s="193">
        <f>'資源化量内訳'!BP183</f>
        <v>1019</v>
      </c>
      <c r="N183" s="193">
        <f>'ごみ処理量内訳'!E183</f>
        <v>10111</v>
      </c>
      <c r="O183" s="193">
        <f>'ごみ処理量内訳'!L183</f>
        <v>69</v>
      </c>
      <c r="P183" s="193">
        <f t="shared" si="20"/>
        <v>5629</v>
      </c>
      <c r="Q183" s="193">
        <f>'ごみ処理量内訳'!G183</f>
        <v>2802</v>
      </c>
      <c r="R183" s="193">
        <f>'ごみ処理量内訳'!H183</f>
        <v>2827</v>
      </c>
      <c r="S183" s="193">
        <f>'ごみ処理量内訳'!I183</f>
        <v>0</v>
      </c>
      <c r="T183" s="193">
        <f>'ごみ処理量内訳'!J183</f>
        <v>0</v>
      </c>
      <c r="U183" s="193">
        <f>'ごみ処理量内訳'!K183</f>
        <v>0</v>
      </c>
      <c r="V183" s="193">
        <f t="shared" si="21"/>
        <v>862</v>
      </c>
      <c r="W183" s="193">
        <f>'資源化量内訳'!M183</f>
        <v>0</v>
      </c>
      <c r="X183" s="193">
        <f>'資源化量内訳'!N183</f>
        <v>862</v>
      </c>
      <c r="Y183" s="193">
        <f>'資源化量内訳'!O183</f>
        <v>0</v>
      </c>
      <c r="Z183" s="193">
        <f>'資源化量内訳'!P183</f>
        <v>0</v>
      </c>
      <c r="AA183" s="193">
        <f>'資源化量内訳'!Q183</f>
        <v>0</v>
      </c>
      <c r="AB183" s="193">
        <f>'資源化量内訳'!R183</f>
        <v>0</v>
      </c>
      <c r="AC183" s="193">
        <f>'資源化量内訳'!S183</f>
        <v>0</v>
      </c>
      <c r="AD183" s="193">
        <f t="shared" si="22"/>
        <v>16671</v>
      </c>
      <c r="AE183" s="194">
        <f t="shared" si="23"/>
        <v>99.58610761202088</v>
      </c>
      <c r="AF183" s="193">
        <f>'資源化量内訳'!AB183</f>
        <v>0</v>
      </c>
      <c r="AG183" s="193">
        <f>'資源化量内訳'!AJ183</f>
        <v>333</v>
      </c>
      <c r="AH183" s="193">
        <f>'資源化量内訳'!AR183</f>
        <v>2827</v>
      </c>
      <c r="AI183" s="193">
        <f>'資源化量内訳'!AZ183</f>
        <v>0</v>
      </c>
      <c r="AJ183" s="193">
        <f>'資源化量内訳'!BH183</f>
        <v>0</v>
      </c>
      <c r="AK183" s="193" t="s">
        <v>640</v>
      </c>
      <c r="AL183" s="193">
        <f t="shared" si="24"/>
        <v>3160</v>
      </c>
      <c r="AM183" s="194">
        <f t="shared" si="25"/>
        <v>28.49632560768796</v>
      </c>
      <c r="AN183" s="193">
        <f>'ごみ処理量内訳'!AC183</f>
        <v>69</v>
      </c>
      <c r="AO183" s="193">
        <f>'ごみ処理量内訳'!AD183</f>
        <v>1661</v>
      </c>
      <c r="AP183" s="193">
        <f>'ごみ処理量内訳'!AE183</f>
        <v>906</v>
      </c>
      <c r="AQ183" s="193">
        <f t="shared" si="26"/>
        <v>2636</v>
      </c>
    </row>
    <row r="184" spans="1:43" ht="13.5">
      <c r="A184" s="182" t="s">
        <v>129</v>
      </c>
      <c r="B184" s="182" t="s">
        <v>281</v>
      </c>
      <c r="C184" s="184" t="s">
        <v>282</v>
      </c>
      <c r="D184" s="193">
        <v>6957</v>
      </c>
      <c r="E184" s="193">
        <v>6957</v>
      </c>
      <c r="F184" s="193">
        <f>'ごみ搬入量内訳'!H184</f>
        <v>2130</v>
      </c>
      <c r="G184" s="193">
        <f>'ごみ搬入量内訳'!AG184</f>
        <v>520</v>
      </c>
      <c r="H184" s="193">
        <f>'ごみ搬入量内訳'!AH184</f>
        <v>33</v>
      </c>
      <c r="I184" s="193">
        <f t="shared" si="19"/>
        <v>2683</v>
      </c>
      <c r="J184" s="193">
        <f t="shared" si="18"/>
        <v>1056.5883184572158</v>
      </c>
      <c r="K184" s="193">
        <f>('ごみ搬入量内訳'!E184+'ごみ搬入量内訳'!AH184)/'ごみ処理概要'!D184/365*1000000</f>
        <v>889.2196880642538</v>
      </c>
      <c r="L184" s="193">
        <f>'ごみ搬入量内訳'!F184/'ごみ処理概要'!D184/365*1000000</f>
        <v>167.36863039296185</v>
      </c>
      <c r="M184" s="193">
        <f>'資源化量内訳'!BP184</f>
        <v>106</v>
      </c>
      <c r="N184" s="193">
        <f>'ごみ処理量内訳'!E184</f>
        <v>1186</v>
      </c>
      <c r="O184" s="193">
        <f>'ごみ処理量内訳'!L184</f>
        <v>520</v>
      </c>
      <c r="P184" s="193">
        <f t="shared" si="20"/>
        <v>949</v>
      </c>
      <c r="Q184" s="193">
        <f>'ごみ処理量内訳'!G184</f>
        <v>0</v>
      </c>
      <c r="R184" s="193">
        <f>'ごみ処理量内訳'!H184</f>
        <v>949</v>
      </c>
      <c r="S184" s="193">
        <f>'ごみ処理量内訳'!I184</f>
        <v>0</v>
      </c>
      <c r="T184" s="193">
        <f>'ごみ処理量内訳'!J184</f>
        <v>0</v>
      </c>
      <c r="U184" s="193">
        <f>'ごみ処理量内訳'!K184</f>
        <v>0</v>
      </c>
      <c r="V184" s="193">
        <f t="shared" si="21"/>
        <v>31</v>
      </c>
      <c r="W184" s="193">
        <f>'資源化量内訳'!M184</f>
        <v>28</v>
      </c>
      <c r="X184" s="193">
        <f>'資源化量内訳'!N184</f>
        <v>3</v>
      </c>
      <c r="Y184" s="193">
        <f>'資源化量内訳'!O184</f>
        <v>0</v>
      </c>
      <c r="Z184" s="193">
        <f>'資源化量内訳'!P184</f>
        <v>0</v>
      </c>
      <c r="AA184" s="193">
        <f>'資源化量内訳'!Q184</f>
        <v>0</v>
      </c>
      <c r="AB184" s="193">
        <f>'資源化量内訳'!R184</f>
        <v>0</v>
      </c>
      <c r="AC184" s="193">
        <f>'資源化量内訳'!S184</f>
        <v>0</v>
      </c>
      <c r="AD184" s="193">
        <f t="shared" si="22"/>
        <v>2686</v>
      </c>
      <c r="AE184" s="194">
        <f t="shared" si="23"/>
        <v>80.6403574087863</v>
      </c>
      <c r="AF184" s="193">
        <f>'資源化量内訳'!AB184</f>
        <v>0</v>
      </c>
      <c r="AG184" s="193">
        <f>'資源化量内訳'!AJ184</f>
        <v>0</v>
      </c>
      <c r="AH184" s="193">
        <f>'資源化量内訳'!AR184</f>
        <v>839</v>
      </c>
      <c r="AI184" s="193">
        <f>'資源化量内訳'!AZ184</f>
        <v>0</v>
      </c>
      <c r="AJ184" s="193">
        <f>'資源化量内訳'!BH184</f>
        <v>0</v>
      </c>
      <c r="AK184" s="193" t="s">
        <v>640</v>
      </c>
      <c r="AL184" s="193">
        <f t="shared" si="24"/>
        <v>839</v>
      </c>
      <c r="AM184" s="194">
        <f t="shared" si="25"/>
        <v>34.95702005730659</v>
      </c>
      <c r="AN184" s="193">
        <f>'ごみ処理量内訳'!AC184</f>
        <v>520</v>
      </c>
      <c r="AO184" s="193">
        <f>'ごみ処理量内訳'!AD184</f>
        <v>160</v>
      </c>
      <c r="AP184" s="193">
        <f>'ごみ処理量内訳'!AE184</f>
        <v>3</v>
      </c>
      <c r="AQ184" s="193">
        <f t="shared" si="26"/>
        <v>683</v>
      </c>
    </row>
    <row r="185" spans="1:43" ht="13.5">
      <c r="A185" s="182" t="s">
        <v>129</v>
      </c>
      <c r="B185" s="182" t="s">
        <v>283</v>
      </c>
      <c r="C185" s="184" t="s">
        <v>284</v>
      </c>
      <c r="D185" s="193">
        <v>5544</v>
      </c>
      <c r="E185" s="193">
        <v>5544</v>
      </c>
      <c r="F185" s="193">
        <f>'ごみ搬入量内訳'!H185</f>
        <v>1708</v>
      </c>
      <c r="G185" s="193">
        <f>'ごみ搬入量内訳'!AG185</f>
        <v>497</v>
      </c>
      <c r="H185" s="193">
        <f>'ごみ搬入量内訳'!AH185</f>
        <v>0</v>
      </c>
      <c r="I185" s="193">
        <f t="shared" si="19"/>
        <v>2205</v>
      </c>
      <c r="J185" s="193">
        <f t="shared" si="18"/>
        <v>1089.6637608966375</v>
      </c>
      <c r="K185" s="193">
        <f>('ごみ搬入量内訳'!E185+'ごみ搬入量内訳'!AH185)/'ごみ処理概要'!D185/365*1000000</f>
        <v>842.5744727114591</v>
      </c>
      <c r="L185" s="193">
        <f>'ごみ搬入量内訳'!F185/'ごみ処理概要'!D185/365*1000000</f>
        <v>247.08928818517862</v>
      </c>
      <c r="M185" s="193">
        <f>'資源化量内訳'!BP185</f>
        <v>115</v>
      </c>
      <c r="N185" s="193">
        <f>'ごみ処理量内訳'!E185</f>
        <v>1193</v>
      </c>
      <c r="O185" s="193">
        <f>'ごみ処理量内訳'!L185</f>
        <v>539</v>
      </c>
      <c r="P185" s="193">
        <f t="shared" si="20"/>
        <v>178</v>
      </c>
      <c r="Q185" s="193">
        <f>'ごみ処理量内訳'!G185</f>
        <v>0</v>
      </c>
      <c r="R185" s="193">
        <f>'ごみ処理量内訳'!H185</f>
        <v>178</v>
      </c>
      <c r="S185" s="193">
        <f>'ごみ処理量内訳'!I185</f>
        <v>0</v>
      </c>
      <c r="T185" s="193">
        <f>'ごみ処理量内訳'!J185</f>
        <v>0</v>
      </c>
      <c r="U185" s="193">
        <f>'ごみ処理量内訳'!K185</f>
        <v>0</v>
      </c>
      <c r="V185" s="193">
        <f t="shared" si="21"/>
        <v>293</v>
      </c>
      <c r="W185" s="193">
        <f>'資源化量内訳'!M185</f>
        <v>293</v>
      </c>
      <c r="X185" s="193">
        <f>'資源化量内訳'!N185</f>
        <v>0</v>
      </c>
      <c r="Y185" s="193">
        <f>'資源化量内訳'!O185</f>
        <v>0</v>
      </c>
      <c r="Z185" s="193">
        <f>'資源化量内訳'!P185</f>
        <v>0</v>
      </c>
      <c r="AA185" s="193">
        <f>'資源化量内訳'!Q185</f>
        <v>0</v>
      </c>
      <c r="AB185" s="193">
        <f>'資源化量内訳'!R185</f>
        <v>0</v>
      </c>
      <c r="AC185" s="193">
        <f>'資源化量内訳'!S185</f>
        <v>0</v>
      </c>
      <c r="AD185" s="193">
        <f t="shared" si="22"/>
        <v>2203</v>
      </c>
      <c r="AE185" s="194">
        <f t="shared" si="23"/>
        <v>75.5333635950976</v>
      </c>
      <c r="AF185" s="193">
        <f>'資源化量内訳'!AB185</f>
        <v>0</v>
      </c>
      <c r="AG185" s="193">
        <f>'資源化量内訳'!AJ185</f>
        <v>0</v>
      </c>
      <c r="AH185" s="193">
        <f>'資源化量内訳'!AR185</f>
        <v>178</v>
      </c>
      <c r="AI185" s="193">
        <f>'資源化量内訳'!AZ185</f>
        <v>0</v>
      </c>
      <c r="AJ185" s="193">
        <f>'資源化量内訳'!BH185</f>
        <v>0</v>
      </c>
      <c r="AK185" s="193" t="s">
        <v>640</v>
      </c>
      <c r="AL185" s="193">
        <f t="shared" si="24"/>
        <v>178</v>
      </c>
      <c r="AM185" s="194">
        <f t="shared" si="25"/>
        <v>25.28041415012942</v>
      </c>
      <c r="AN185" s="193">
        <f>'ごみ処理量内訳'!AC185</f>
        <v>539</v>
      </c>
      <c r="AO185" s="193">
        <f>'ごみ処理量内訳'!AD185</f>
        <v>161</v>
      </c>
      <c r="AP185" s="193">
        <f>'ごみ処理量内訳'!AE185</f>
        <v>0</v>
      </c>
      <c r="AQ185" s="193">
        <f t="shared" si="26"/>
        <v>700</v>
      </c>
    </row>
    <row r="186" spans="1:43" ht="13.5">
      <c r="A186" s="182" t="s">
        <v>129</v>
      </c>
      <c r="B186" s="182" t="s">
        <v>285</v>
      </c>
      <c r="C186" s="184" t="s">
        <v>286</v>
      </c>
      <c r="D186" s="193">
        <v>5994</v>
      </c>
      <c r="E186" s="193">
        <v>5982</v>
      </c>
      <c r="F186" s="193">
        <f>'ごみ搬入量内訳'!H186</f>
        <v>1899</v>
      </c>
      <c r="G186" s="193">
        <f>'ごみ搬入量内訳'!AG186</f>
        <v>544</v>
      </c>
      <c r="H186" s="193">
        <f>'ごみ搬入量内訳'!AH186</f>
        <v>5</v>
      </c>
      <c r="I186" s="193">
        <f t="shared" si="19"/>
        <v>2448</v>
      </c>
      <c r="J186" s="193">
        <f t="shared" si="18"/>
        <v>1118.9271463244065</v>
      </c>
      <c r="K186" s="193">
        <f>('ごみ搬入量内訳'!E186+'ごみ搬入量内訳'!AH186)/'ごみ処理概要'!D186/365*1000000</f>
        <v>1026.597373629337</v>
      </c>
      <c r="L186" s="193">
        <f>'ごみ搬入量内訳'!F186/'ごみ処理概要'!D186/365*1000000</f>
        <v>92.32977269506948</v>
      </c>
      <c r="M186" s="193">
        <f>'資源化量内訳'!BP186</f>
        <v>0</v>
      </c>
      <c r="N186" s="193">
        <f>'ごみ処理量内訳'!E186</f>
        <v>0</v>
      </c>
      <c r="O186" s="193">
        <f>'ごみ処理量内訳'!L186</f>
        <v>1161</v>
      </c>
      <c r="P186" s="193">
        <f t="shared" si="20"/>
        <v>0</v>
      </c>
      <c r="Q186" s="193">
        <f>'ごみ処理量内訳'!G186</f>
        <v>0</v>
      </c>
      <c r="R186" s="193">
        <f>'ごみ処理量内訳'!H186</f>
        <v>0</v>
      </c>
      <c r="S186" s="193">
        <f>'ごみ処理量内訳'!I186</f>
        <v>0</v>
      </c>
      <c r="T186" s="193">
        <f>'ごみ処理量内訳'!J186</f>
        <v>0</v>
      </c>
      <c r="U186" s="193">
        <f>'ごみ処理量内訳'!K186</f>
        <v>0</v>
      </c>
      <c r="V186" s="193">
        <f t="shared" si="21"/>
        <v>1282</v>
      </c>
      <c r="W186" s="193">
        <f>'資源化量内訳'!M186</f>
        <v>502</v>
      </c>
      <c r="X186" s="193">
        <f>'資源化量内訳'!N186</f>
        <v>375</v>
      </c>
      <c r="Y186" s="193">
        <f>'資源化量内訳'!O186</f>
        <v>0</v>
      </c>
      <c r="Z186" s="193">
        <f>'資源化量内訳'!P186</f>
        <v>27</v>
      </c>
      <c r="AA186" s="193">
        <f>'資源化量内訳'!Q186</f>
        <v>63</v>
      </c>
      <c r="AB186" s="193">
        <f>'資源化量内訳'!R186</f>
        <v>0</v>
      </c>
      <c r="AC186" s="193">
        <f>'資源化量内訳'!S186</f>
        <v>315</v>
      </c>
      <c r="AD186" s="193">
        <f t="shared" si="22"/>
        <v>2443</v>
      </c>
      <c r="AE186" s="194">
        <f t="shared" si="23"/>
        <v>52.47646336471551</v>
      </c>
      <c r="AF186" s="193">
        <f>'資源化量内訳'!AB186</f>
        <v>0</v>
      </c>
      <c r="AG186" s="193">
        <f>'資源化量内訳'!AJ186</f>
        <v>0</v>
      </c>
      <c r="AH186" s="193">
        <f>'資源化量内訳'!AR186</f>
        <v>0</v>
      </c>
      <c r="AI186" s="193">
        <f>'資源化量内訳'!AZ186</f>
        <v>0</v>
      </c>
      <c r="AJ186" s="193">
        <f>'資源化量内訳'!BH186</f>
        <v>0</v>
      </c>
      <c r="AK186" s="193" t="s">
        <v>640</v>
      </c>
      <c r="AL186" s="193">
        <f t="shared" si="24"/>
        <v>0</v>
      </c>
      <c r="AM186" s="194">
        <f t="shared" si="25"/>
        <v>52.47646336471551</v>
      </c>
      <c r="AN186" s="193">
        <f>'ごみ処理量内訳'!AC186</f>
        <v>1161</v>
      </c>
      <c r="AO186" s="193">
        <f>'ごみ処理量内訳'!AD186</f>
        <v>0</v>
      </c>
      <c r="AP186" s="193">
        <f>'ごみ処理量内訳'!AE186</f>
        <v>0</v>
      </c>
      <c r="AQ186" s="193">
        <f t="shared" si="26"/>
        <v>1161</v>
      </c>
    </row>
    <row r="187" spans="1:43" ht="13.5">
      <c r="A187" s="182" t="s">
        <v>129</v>
      </c>
      <c r="B187" s="182" t="s">
        <v>287</v>
      </c>
      <c r="C187" s="184" t="s">
        <v>288</v>
      </c>
      <c r="D187" s="193">
        <v>7377</v>
      </c>
      <c r="E187" s="193">
        <v>7377</v>
      </c>
      <c r="F187" s="193">
        <f>'ごみ搬入量内訳'!H187</f>
        <v>1942</v>
      </c>
      <c r="G187" s="193">
        <f>'ごみ搬入量内訳'!AG187</f>
        <v>876</v>
      </c>
      <c r="H187" s="193">
        <f>'ごみ搬入量内訳'!AH187</f>
        <v>0</v>
      </c>
      <c r="I187" s="193">
        <f t="shared" si="19"/>
        <v>2818</v>
      </c>
      <c r="J187" s="193">
        <f t="shared" si="18"/>
        <v>1046.5701430399185</v>
      </c>
      <c r="K187" s="193">
        <f>('ごみ搬入量内訳'!E187+'ごみ搬入量内訳'!AH187)/'ごみ処理概要'!D187/365*1000000</f>
        <v>667.0120570971234</v>
      </c>
      <c r="L187" s="193">
        <f>'ごみ搬入量内訳'!F187/'ごみ処理概要'!D187/365*1000000</f>
        <v>379.5580859427952</v>
      </c>
      <c r="M187" s="193">
        <f>'資源化量内訳'!BP187</f>
        <v>134</v>
      </c>
      <c r="N187" s="193">
        <f>'ごみ処理量内訳'!E187</f>
        <v>1681</v>
      </c>
      <c r="O187" s="193">
        <f>'ごみ処理量内訳'!L187</f>
        <v>19</v>
      </c>
      <c r="P187" s="193">
        <f t="shared" si="20"/>
        <v>1118</v>
      </c>
      <c r="Q187" s="193">
        <f>'ごみ処理量内訳'!G187</f>
        <v>478</v>
      </c>
      <c r="R187" s="193">
        <f>'ごみ処理量内訳'!H187</f>
        <v>640</v>
      </c>
      <c r="S187" s="193">
        <f>'ごみ処理量内訳'!I187</f>
        <v>0</v>
      </c>
      <c r="T187" s="193">
        <f>'ごみ処理量内訳'!J187</f>
        <v>0</v>
      </c>
      <c r="U187" s="193">
        <f>'ごみ処理量内訳'!K187</f>
        <v>0</v>
      </c>
      <c r="V187" s="193">
        <f t="shared" si="21"/>
        <v>0</v>
      </c>
      <c r="W187" s="193">
        <f>'資源化量内訳'!M187</f>
        <v>0</v>
      </c>
      <c r="X187" s="193">
        <f>'資源化量内訳'!N187</f>
        <v>0</v>
      </c>
      <c r="Y187" s="193">
        <f>'資源化量内訳'!O187</f>
        <v>0</v>
      </c>
      <c r="Z187" s="193">
        <f>'資源化量内訳'!P187</f>
        <v>0</v>
      </c>
      <c r="AA187" s="193">
        <f>'資源化量内訳'!Q187</f>
        <v>0</v>
      </c>
      <c r="AB187" s="193">
        <f>'資源化量内訳'!R187</f>
        <v>0</v>
      </c>
      <c r="AC187" s="193">
        <f>'資源化量内訳'!S187</f>
        <v>0</v>
      </c>
      <c r="AD187" s="193">
        <f t="shared" si="22"/>
        <v>2818</v>
      </c>
      <c r="AE187" s="194">
        <f t="shared" si="23"/>
        <v>99.32576295244854</v>
      </c>
      <c r="AF187" s="193">
        <f>'資源化量内訳'!AB187</f>
        <v>0</v>
      </c>
      <c r="AG187" s="193">
        <f>'資源化量内訳'!AJ187</f>
        <v>42</v>
      </c>
      <c r="AH187" s="193">
        <f>'資源化量内訳'!AR187</f>
        <v>640</v>
      </c>
      <c r="AI187" s="193">
        <f>'資源化量内訳'!AZ187</f>
        <v>0</v>
      </c>
      <c r="AJ187" s="193">
        <f>'資源化量内訳'!BH187</f>
        <v>0</v>
      </c>
      <c r="AK187" s="193" t="s">
        <v>640</v>
      </c>
      <c r="AL187" s="193">
        <f t="shared" si="24"/>
        <v>682</v>
      </c>
      <c r="AM187" s="194">
        <f t="shared" si="25"/>
        <v>27.64227642276423</v>
      </c>
      <c r="AN187" s="193">
        <f>'ごみ処理量内訳'!AC187</f>
        <v>19</v>
      </c>
      <c r="AO187" s="193">
        <f>'ごみ処理量内訳'!AD187</f>
        <v>342</v>
      </c>
      <c r="AP187" s="193">
        <f>'ごみ処理量内訳'!AE187</f>
        <v>377</v>
      </c>
      <c r="AQ187" s="193">
        <f t="shared" si="26"/>
        <v>738</v>
      </c>
    </row>
    <row r="188" spans="1:43" ht="13.5">
      <c r="A188" s="182" t="s">
        <v>129</v>
      </c>
      <c r="B188" s="182" t="s">
        <v>289</v>
      </c>
      <c r="C188" s="184" t="s">
        <v>290</v>
      </c>
      <c r="D188" s="193">
        <v>10773</v>
      </c>
      <c r="E188" s="193">
        <v>10773</v>
      </c>
      <c r="F188" s="193">
        <f>'ごみ搬入量内訳'!H188</f>
        <v>2604</v>
      </c>
      <c r="G188" s="193">
        <f>'ごみ搬入量内訳'!AG188</f>
        <v>991</v>
      </c>
      <c r="H188" s="193">
        <f>'ごみ搬入量内訳'!AH188</f>
        <v>0</v>
      </c>
      <c r="I188" s="193">
        <f t="shared" si="19"/>
        <v>3595</v>
      </c>
      <c r="J188" s="193">
        <f t="shared" si="18"/>
        <v>914.2592656171122</v>
      </c>
      <c r="K188" s="193">
        <f>('ごみ搬入量内訳'!E188+'ごみ搬入量内訳'!AH188)/'ごみ処理概要'!D188/365*1000000</f>
        <v>720.9805335255948</v>
      </c>
      <c r="L188" s="193">
        <f>'ごみ搬入量内訳'!F188/'ごみ処理概要'!D188/365*1000000</f>
        <v>193.27873209151747</v>
      </c>
      <c r="M188" s="193">
        <f>'資源化量内訳'!BP188</f>
        <v>0</v>
      </c>
      <c r="N188" s="193">
        <f>'ごみ処理量内訳'!E188</f>
        <v>2174</v>
      </c>
      <c r="O188" s="193">
        <f>'ごみ処理量内訳'!L188</f>
        <v>142</v>
      </c>
      <c r="P188" s="193">
        <f t="shared" si="20"/>
        <v>571</v>
      </c>
      <c r="Q188" s="193">
        <f>'ごみ処理量内訳'!G188</f>
        <v>343</v>
      </c>
      <c r="R188" s="193">
        <f>'ごみ処理量内訳'!H188</f>
        <v>228</v>
      </c>
      <c r="S188" s="193">
        <f>'ごみ処理量内訳'!I188</f>
        <v>0</v>
      </c>
      <c r="T188" s="193">
        <f>'ごみ処理量内訳'!J188</f>
        <v>0</v>
      </c>
      <c r="U188" s="193">
        <f>'ごみ処理量内訳'!K188</f>
        <v>0</v>
      </c>
      <c r="V188" s="193">
        <f t="shared" si="21"/>
        <v>743</v>
      </c>
      <c r="W188" s="193">
        <f>'資源化量内訳'!M188</f>
        <v>629</v>
      </c>
      <c r="X188" s="193">
        <f>'資源化量内訳'!N188</f>
        <v>79</v>
      </c>
      <c r="Y188" s="193">
        <f>'資源化量内訳'!O188</f>
        <v>0</v>
      </c>
      <c r="Z188" s="193">
        <f>'資源化量内訳'!P188</f>
        <v>0</v>
      </c>
      <c r="AA188" s="193">
        <f>'資源化量内訳'!Q188</f>
        <v>35</v>
      </c>
      <c r="AB188" s="193">
        <f>'資源化量内訳'!R188</f>
        <v>0</v>
      </c>
      <c r="AC188" s="193">
        <f>'資源化量内訳'!S188</f>
        <v>0</v>
      </c>
      <c r="AD188" s="193">
        <f t="shared" si="22"/>
        <v>3630</v>
      </c>
      <c r="AE188" s="194">
        <f t="shared" si="23"/>
        <v>96.08815426997245</v>
      </c>
      <c r="AF188" s="193">
        <f>'資源化量内訳'!AB188</f>
        <v>160</v>
      </c>
      <c r="AG188" s="193">
        <f>'資源化量内訳'!AJ188</f>
        <v>29</v>
      </c>
      <c r="AH188" s="193">
        <f>'資源化量内訳'!AR188</f>
        <v>228</v>
      </c>
      <c r="AI188" s="193">
        <f>'資源化量内訳'!AZ188</f>
        <v>0</v>
      </c>
      <c r="AJ188" s="193">
        <f>'資源化量内訳'!BH188</f>
        <v>0</v>
      </c>
      <c r="AK188" s="193" t="s">
        <v>640</v>
      </c>
      <c r="AL188" s="193">
        <f t="shared" si="24"/>
        <v>417</v>
      </c>
      <c r="AM188" s="194">
        <f t="shared" si="25"/>
        <v>31.955922865013775</v>
      </c>
      <c r="AN188" s="193">
        <f>'ごみ処理量内訳'!AC188</f>
        <v>142</v>
      </c>
      <c r="AO188" s="193">
        <f>'ごみ処理量内訳'!AD188</f>
        <v>441</v>
      </c>
      <c r="AP188" s="193">
        <f>'ごみ処理量内訳'!AE188</f>
        <v>144</v>
      </c>
      <c r="AQ188" s="193">
        <f t="shared" si="26"/>
        <v>727</v>
      </c>
    </row>
    <row r="189" spans="1:43" ht="13.5">
      <c r="A189" s="182" t="s">
        <v>129</v>
      </c>
      <c r="B189" s="182" t="s">
        <v>291</v>
      </c>
      <c r="C189" s="184" t="s">
        <v>292</v>
      </c>
      <c r="D189" s="193">
        <v>18490</v>
      </c>
      <c r="E189" s="193">
        <v>18490</v>
      </c>
      <c r="F189" s="193">
        <f>'ごみ搬入量内訳'!H189</f>
        <v>4794</v>
      </c>
      <c r="G189" s="193">
        <f>'ごみ搬入量内訳'!AG189</f>
        <v>422</v>
      </c>
      <c r="H189" s="193">
        <f>'ごみ搬入量内訳'!AH189</f>
        <v>0</v>
      </c>
      <c r="I189" s="193">
        <f t="shared" si="19"/>
        <v>5216</v>
      </c>
      <c r="J189" s="193">
        <f t="shared" si="18"/>
        <v>772.8724153003844</v>
      </c>
      <c r="K189" s="193">
        <f>('ごみ搬入量内訳'!E189+'ごみ搬入量内訳'!AH189)/'ごみ処理概要'!D189/365*1000000</f>
        <v>559.2063833097491</v>
      </c>
      <c r="L189" s="193">
        <f>'ごみ搬入量内訳'!F189/'ごみ処理概要'!D189/365*1000000</f>
        <v>213.66603199063542</v>
      </c>
      <c r="M189" s="193">
        <f>'資源化量内訳'!BP189</f>
        <v>340</v>
      </c>
      <c r="N189" s="193">
        <f>'ごみ処理量内訳'!E189</f>
        <v>3506</v>
      </c>
      <c r="O189" s="193">
        <f>'ごみ処理量内訳'!L189</f>
        <v>40</v>
      </c>
      <c r="P189" s="193">
        <f t="shared" si="20"/>
        <v>1805</v>
      </c>
      <c r="Q189" s="193">
        <f>'ごみ処理量内訳'!G189</f>
        <v>582</v>
      </c>
      <c r="R189" s="193">
        <f>'ごみ処理量内訳'!H189</f>
        <v>1223</v>
      </c>
      <c r="S189" s="193">
        <f>'ごみ処理量内訳'!I189</f>
        <v>0</v>
      </c>
      <c r="T189" s="193">
        <f>'ごみ処理量内訳'!J189</f>
        <v>0</v>
      </c>
      <c r="U189" s="193">
        <f>'ごみ処理量内訳'!K189</f>
        <v>0</v>
      </c>
      <c r="V189" s="193">
        <f t="shared" si="21"/>
        <v>0</v>
      </c>
      <c r="W189" s="193">
        <f>'資源化量内訳'!M189</f>
        <v>0</v>
      </c>
      <c r="X189" s="193">
        <f>'資源化量内訳'!N189</f>
        <v>0</v>
      </c>
      <c r="Y189" s="193">
        <f>'資源化量内訳'!O189</f>
        <v>0</v>
      </c>
      <c r="Z189" s="193">
        <f>'資源化量内訳'!P189</f>
        <v>0</v>
      </c>
      <c r="AA189" s="193">
        <f>'資源化量内訳'!Q189</f>
        <v>0</v>
      </c>
      <c r="AB189" s="193">
        <f>'資源化量内訳'!R189</f>
        <v>0</v>
      </c>
      <c r="AC189" s="193">
        <f>'資源化量内訳'!S189</f>
        <v>0</v>
      </c>
      <c r="AD189" s="193">
        <f t="shared" si="22"/>
        <v>5351</v>
      </c>
      <c r="AE189" s="194">
        <f t="shared" si="23"/>
        <v>99.252476172678</v>
      </c>
      <c r="AF189" s="193">
        <f>'資源化量内訳'!AB189</f>
        <v>0</v>
      </c>
      <c r="AG189" s="193">
        <f>'資源化量内訳'!AJ189</f>
        <v>0</v>
      </c>
      <c r="AH189" s="193">
        <f>'資源化量内訳'!AR189</f>
        <v>1223</v>
      </c>
      <c r="AI189" s="193">
        <f>'資源化量内訳'!AZ189</f>
        <v>0</v>
      </c>
      <c r="AJ189" s="193">
        <f>'資源化量内訳'!BH189</f>
        <v>0</v>
      </c>
      <c r="AK189" s="193" t="s">
        <v>640</v>
      </c>
      <c r="AL189" s="193">
        <f t="shared" si="24"/>
        <v>1223</v>
      </c>
      <c r="AM189" s="194">
        <f t="shared" si="25"/>
        <v>27.46441750131787</v>
      </c>
      <c r="AN189" s="193">
        <f>'ごみ処理量内訳'!AC189</f>
        <v>40</v>
      </c>
      <c r="AO189" s="193">
        <f>'ごみ処理量内訳'!AD189</f>
        <v>545</v>
      </c>
      <c r="AP189" s="193">
        <f>'ごみ処理量内訳'!AE189</f>
        <v>188</v>
      </c>
      <c r="AQ189" s="193">
        <f t="shared" si="26"/>
        <v>773</v>
      </c>
    </row>
    <row r="190" spans="1:43" ht="13.5">
      <c r="A190" s="182" t="s">
        <v>129</v>
      </c>
      <c r="B190" s="182" t="s">
        <v>293</v>
      </c>
      <c r="C190" s="184" t="s">
        <v>294</v>
      </c>
      <c r="D190" s="193">
        <v>4122</v>
      </c>
      <c r="E190" s="193">
        <v>4122</v>
      </c>
      <c r="F190" s="193">
        <f>'ごみ搬入量内訳'!H190</f>
        <v>882</v>
      </c>
      <c r="G190" s="193">
        <f>'ごみ搬入量内訳'!AG190</f>
        <v>61</v>
      </c>
      <c r="H190" s="193">
        <f>'ごみ搬入量内訳'!AH190</f>
        <v>0</v>
      </c>
      <c r="I190" s="193">
        <f t="shared" si="19"/>
        <v>943</v>
      </c>
      <c r="J190" s="193">
        <f t="shared" si="18"/>
        <v>626.7738097611879</v>
      </c>
      <c r="K190" s="193">
        <f>('ごみ搬入量内訳'!E190+'ごみ搬入量内訳'!AH190)/'ごみ処理概要'!D190/365*1000000</f>
        <v>453.9623669850385</v>
      </c>
      <c r="L190" s="193">
        <f>'ごみ搬入量内訳'!F190/'ごみ処理概要'!D190/365*1000000</f>
        <v>172.8114427761494</v>
      </c>
      <c r="M190" s="193">
        <f>'資源化量内訳'!BP190</f>
        <v>0</v>
      </c>
      <c r="N190" s="193">
        <f>'ごみ処理量内訳'!E190</f>
        <v>491</v>
      </c>
      <c r="O190" s="193">
        <f>'ごみ処理量内訳'!L190</f>
        <v>1</v>
      </c>
      <c r="P190" s="193">
        <f t="shared" si="20"/>
        <v>469</v>
      </c>
      <c r="Q190" s="193">
        <f>'ごみ処理量内訳'!G190</f>
        <v>131</v>
      </c>
      <c r="R190" s="193">
        <f>'ごみ処理量内訳'!H190</f>
        <v>338</v>
      </c>
      <c r="S190" s="193">
        <f>'ごみ処理量内訳'!I190</f>
        <v>0</v>
      </c>
      <c r="T190" s="193">
        <f>'ごみ処理量内訳'!J190</f>
        <v>0</v>
      </c>
      <c r="U190" s="193">
        <f>'ごみ処理量内訳'!K190</f>
        <v>0</v>
      </c>
      <c r="V190" s="193">
        <f t="shared" si="21"/>
        <v>0</v>
      </c>
      <c r="W190" s="193">
        <f>'資源化量内訳'!M190</f>
        <v>0</v>
      </c>
      <c r="X190" s="193">
        <f>'資源化量内訳'!N190</f>
        <v>0</v>
      </c>
      <c r="Y190" s="193">
        <f>'資源化量内訳'!O190</f>
        <v>0</v>
      </c>
      <c r="Z190" s="193">
        <f>'資源化量内訳'!P190</f>
        <v>0</v>
      </c>
      <c r="AA190" s="193">
        <f>'資源化量内訳'!Q190</f>
        <v>0</v>
      </c>
      <c r="AB190" s="193">
        <f>'資源化量内訳'!R190</f>
        <v>0</v>
      </c>
      <c r="AC190" s="193">
        <f>'資源化量内訳'!S190</f>
        <v>0</v>
      </c>
      <c r="AD190" s="193">
        <f t="shared" si="22"/>
        <v>961</v>
      </c>
      <c r="AE190" s="194">
        <f t="shared" si="23"/>
        <v>99.89594172736732</v>
      </c>
      <c r="AF190" s="193">
        <f>'資源化量内訳'!AB190</f>
        <v>0</v>
      </c>
      <c r="AG190" s="193">
        <f>'資源化量内訳'!AJ190</f>
        <v>16</v>
      </c>
      <c r="AH190" s="193">
        <f>'資源化量内訳'!AR190</f>
        <v>338</v>
      </c>
      <c r="AI190" s="193">
        <f>'資源化量内訳'!AZ190</f>
        <v>0</v>
      </c>
      <c r="AJ190" s="193">
        <f>'資源化量内訳'!BH190</f>
        <v>0</v>
      </c>
      <c r="AK190" s="193" t="s">
        <v>640</v>
      </c>
      <c r="AL190" s="193">
        <f t="shared" si="24"/>
        <v>354</v>
      </c>
      <c r="AM190" s="194">
        <f t="shared" si="25"/>
        <v>36.8366285119667</v>
      </c>
      <c r="AN190" s="193">
        <f>'ごみ処理量内訳'!AC190</f>
        <v>1</v>
      </c>
      <c r="AO190" s="193">
        <f>'ごみ処理量内訳'!AD190</f>
        <v>80</v>
      </c>
      <c r="AP190" s="193">
        <f>'ごみ処理量内訳'!AE190</f>
        <v>42</v>
      </c>
      <c r="AQ190" s="193">
        <f t="shared" si="26"/>
        <v>123</v>
      </c>
    </row>
    <row r="191" spans="1:43" ht="13.5">
      <c r="A191" s="182" t="s">
        <v>129</v>
      </c>
      <c r="B191" s="182" t="s">
        <v>295</v>
      </c>
      <c r="C191" s="184" t="s">
        <v>296</v>
      </c>
      <c r="D191" s="193">
        <v>3461</v>
      </c>
      <c r="E191" s="193">
        <v>3461</v>
      </c>
      <c r="F191" s="193">
        <f>'ごみ搬入量内訳'!H191</f>
        <v>624</v>
      </c>
      <c r="G191" s="193">
        <f>'ごみ搬入量内訳'!AG191</f>
        <v>16</v>
      </c>
      <c r="H191" s="193">
        <f>'ごみ搬入量内訳'!AH191</f>
        <v>0</v>
      </c>
      <c r="I191" s="193">
        <f t="shared" si="19"/>
        <v>640</v>
      </c>
      <c r="J191" s="193">
        <f t="shared" si="18"/>
        <v>506.62370919799093</v>
      </c>
      <c r="K191" s="193">
        <f>('ごみ搬入量内訳'!E191+'ごみ搬入量内訳'!AH191)/'ごみ処理概要'!D191/365*1000000</f>
        <v>441.7125464569983</v>
      </c>
      <c r="L191" s="193">
        <f>'ごみ搬入量内訳'!F191/'ごみ処理概要'!D191/365*1000000</f>
        <v>64.91116274099258</v>
      </c>
      <c r="M191" s="193">
        <f>'資源化量内訳'!BP191</f>
        <v>0</v>
      </c>
      <c r="N191" s="193">
        <f>'ごみ処理量内訳'!E191</f>
        <v>265</v>
      </c>
      <c r="O191" s="193">
        <f>'ごみ処理量内訳'!L191</f>
        <v>0</v>
      </c>
      <c r="P191" s="193">
        <f t="shared" si="20"/>
        <v>102</v>
      </c>
      <c r="Q191" s="193">
        <f>'ごみ処理量内訳'!G191</f>
        <v>102</v>
      </c>
      <c r="R191" s="193">
        <f>'ごみ処理量内訳'!H191</f>
        <v>0</v>
      </c>
      <c r="S191" s="193">
        <f>'ごみ処理量内訳'!I191</f>
        <v>0</v>
      </c>
      <c r="T191" s="193">
        <f>'ごみ処理量内訳'!J191</f>
        <v>0</v>
      </c>
      <c r="U191" s="193">
        <f>'ごみ処理量内訳'!K191</f>
        <v>0</v>
      </c>
      <c r="V191" s="193">
        <f t="shared" si="21"/>
        <v>273</v>
      </c>
      <c r="W191" s="193">
        <f>'資源化量内訳'!M191</f>
        <v>125</v>
      </c>
      <c r="X191" s="193">
        <f>'資源化量内訳'!N191</f>
        <v>18</v>
      </c>
      <c r="Y191" s="193">
        <f>'資源化量内訳'!O191</f>
        <v>40</v>
      </c>
      <c r="Z191" s="193">
        <f>'資源化量内訳'!P191</f>
        <v>7</v>
      </c>
      <c r="AA191" s="193">
        <f>'資源化量内訳'!Q191</f>
        <v>58</v>
      </c>
      <c r="AB191" s="193">
        <f>'資源化量内訳'!R191</f>
        <v>0</v>
      </c>
      <c r="AC191" s="193">
        <f>'資源化量内訳'!S191</f>
        <v>25</v>
      </c>
      <c r="AD191" s="193">
        <f t="shared" si="22"/>
        <v>640</v>
      </c>
      <c r="AE191" s="194">
        <f t="shared" si="23"/>
        <v>100</v>
      </c>
      <c r="AF191" s="193">
        <f>'資源化量内訳'!AB191</f>
        <v>0</v>
      </c>
      <c r="AG191" s="193">
        <f>'資源化量内訳'!AJ191</f>
        <v>13</v>
      </c>
      <c r="AH191" s="193">
        <f>'資源化量内訳'!AR191</f>
        <v>0</v>
      </c>
      <c r="AI191" s="193">
        <f>'資源化量内訳'!AZ191</f>
        <v>0</v>
      </c>
      <c r="AJ191" s="193">
        <f>'資源化量内訳'!BH191</f>
        <v>0</v>
      </c>
      <c r="AK191" s="193" t="s">
        <v>640</v>
      </c>
      <c r="AL191" s="193">
        <f t="shared" si="24"/>
        <v>13</v>
      </c>
      <c r="AM191" s="194">
        <f t="shared" si="25"/>
        <v>44.6875</v>
      </c>
      <c r="AN191" s="193">
        <f>'ごみ処理量内訳'!AC191</f>
        <v>0</v>
      </c>
      <c r="AO191" s="193">
        <f>'ごみ処理量内訳'!AD191</f>
        <v>46</v>
      </c>
      <c r="AP191" s="193">
        <f>'ごみ処理量内訳'!AE191</f>
        <v>33</v>
      </c>
      <c r="AQ191" s="193">
        <f t="shared" si="26"/>
        <v>79</v>
      </c>
    </row>
    <row r="192" spans="1:43" ht="13.5">
      <c r="A192" s="182" t="s">
        <v>129</v>
      </c>
      <c r="B192" s="182" t="s">
        <v>297</v>
      </c>
      <c r="C192" s="184" t="s">
        <v>298</v>
      </c>
      <c r="D192" s="193">
        <v>1851</v>
      </c>
      <c r="E192" s="193">
        <v>1851</v>
      </c>
      <c r="F192" s="193">
        <f>'ごみ搬入量内訳'!H192</f>
        <v>400</v>
      </c>
      <c r="G192" s="193">
        <f>'ごみ搬入量内訳'!AG192</f>
        <v>44</v>
      </c>
      <c r="H192" s="193">
        <f>'ごみ搬入量内訳'!AH192</f>
        <v>0</v>
      </c>
      <c r="I192" s="193">
        <f t="shared" si="19"/>
        <v>444</v>
      </c>
      <c r="J192" s="193">
        <f t="shared" si="18"/>
        <v>657.1790146755179</v>
      </c>
      <c r="K192" s="193">
        <f>('ごみ搬入量内訳'!E192+'ごみ搬入量内訳'!AH192)/'ごみ処理概要'!D192/365*1000000</f>
        <v>614.2551601133781</v>
      </c>
      <c r="L192" s="193">
        <f>'ごみ搬入量内訳'!F192/'ごみ処理概要'!D192/365*1000000</f>
        <v>42.923854562139674</v>
      </c>
      <c r="M192" s="193">
        <f>'資源化量内訳'!BP192</f>
        <v>0</v>
      </c>
      <c r="N192" s="193">
        <f>'ごみ処理量内訳'!E192</f>
        <v>322</v>
      </c>
      <c r="O192" s="193">
        <f>'ごみ処理量内訳'!L192</f>
        <v>2</v>
      </c>
      <c r="P192" s="193">
        <f t="shared" si="20"/>
        <v>120</v>
      </c>
      <c r="Q192" s="193">
        <f>'ごみ処理量内訳'!G192</f>
        <v>45</v>
      </c>
      <c r="R192" s="193">
        <f>'ごみ処理量内訳'!H192</f>
        <v>75</v>
      </c>
      <c r="S192" s="193">
        <f>'ごみ処理量内訳'!I192</f>
        <v>0</v>
      </c>
      <c r="T192" s="193">
        <f>'ごみ処理量内訳'!J192</f>
        <v>0</v>
      </c>
      <c r="U192" s="193">
        <f>'ごみ処理量内訳'!K192</f>
        <v>0</v>
      </c>
      <c r="V192" s="193">
        <f t="shared" si="21"/>
        <v>0</v>
      </c>
      <c r="W192" s="193">
        <f>'資源化量内訳'!M192</f>
        <v>0</v>
      </c>
      <c r="X192" s="193">
        <f>'資源化量内訳'!N192</f>
        <v>0</v>
      </c>
      <c r="Y192" s="193">
        <f>'資源化量内訳'!O192</f>
        <v>0</v>
      </c>
      <c r="Z192" s="193">
        <f>'資源化量内訳'!P192</f>
        <v>0</v>
      </c>
      <c r="AA192" s="193">
        <f>'資源化量内訳'!Q192</f>
        <v>0</v>
      </c>
      <c r="AB192" s="193">
        <f>'資源化量内訳'!R192</f>
        <v>0</v>
      </c>
      <c r="AC192" s="193">
        <f>'資源化量内訳'!S192</f>
        <v>0</v>
      </c>
      <c r="AD192" s="193">
        <f t="shared" si="22"/>
        <v>444</v>
      </c>
      <c r="AE192" s="194">
        <f t="shared" si="23"/>
        <v>99.54954954954955</v>
      </c>
      <c r="AF192" s="193">
        <f>'資源化量内訳'!AB192</f>
        <v>0</v>
      </c>
      <c r="AG192" s="193">
        <f>'資源化量内訳'!AJ192</f>
        <v>6</v>
      </c>
      <c r="AH192" s="193">
        <f>'資源化量内訳'!AR192</f>
        <v>58</v>
      </c>
      <c r="AI192" s="193">
        <f>'資源化量内訳'!AZ192</f>
        <v>0</v>
      </c>
      <c r="AJ192" s="193">
        <f>'資源化量内訳'!BH192</f>
        <v>0</v>
      </c>
      <c r="AK192" s="193" t="s">
        <v>640</v>
      </c>
      <c r="AL192" s="193">
        <f t="shared" si="24"/>
        <v>64</v>
      </c>
      <c r="AM192" s="194">
        <f t="shared" si="25"/>
        <v>14.414414414414415</v>
      </c>
      <c r="AN192" s="193">
        <f>'ごみ処理量内訳'!AC192</f>
        <v>2</v>
      </c>
      <c r="AO192" s="193">
        <f>'ごみ処理量内訳'!AD192</f>
        <v>57</v>
      </c>
      <c r="AP192" s="193">
        <f>'ごみ処理量内訳'!AE192</f>
        <v>41</v>
      </c>
      <c r="AQ192" s="193">
        <f t="shared" si="26"/>
        <v>100</v>
      </c>
    </row>
    <row r="193" spans="1:43" ht="13.5">
      <c r="A193" s="182" t="s">
        <v>129</v>
      </c>
      <c r="B193" s="182" t="s">
        <v>299</v>
      </c>
      <c r="C193" s="184" t="s">
        <v>300</v>
      </c>
      <c r="D193" s="193">
        <v>6622</v>
      </c>
      <c r="E193" s="193">
        <v>6622</v>
      </c>
      <c r="F193" s="193">
        <f>'ごみ搬入量内訳'!H193</f>
        <v>1607</v>
      </c>
      <c r="G193" s="193">
        <f>'ごみ搬入量内訳'!AG193</f>
        <v>665</v>
      </c>
      <c r="H193" s="193">
        <f>'ごみ搬入量内訳'!AH193</f>
        <v>0</v>
      </c>
      <c r="I193" s="193">
        <f t="shared" si="19"/>
        <v>2272</v>
      </c>
      <c r="J193" s="193">
        <f t="shared" si="18"/>
        <v>939.9966074066106</v>
      </c>
      <c r="K193" s="193">
        <f>('ごみ搬入量内訳'!E193+'ごみ搬入量内訳'!AH193)/'ごみ処理概要'!D193/365*1000000</f>
        <v>939.9966074066106</v>
      </c>
      <c r="L193" s="193">
        <f>'ごみ搬入量内訳'!F193/'ごみ処理概要'!D193/365*1000000</f>
        <v>0</v>
      </c>
      <c r="M193" s="193">
        <f>'資源化量内訳'!BP193</f>
        <v>0</v>
      </c>
      <c r="N193" s="193">
        <f>'ごみ処理量内訳'!E193</f>
        <v>1761</v>
      </c>
      <c r="O193" s="193">
        <f>'ごみ処理量内訳'!L193</f>
        <v>33</v>
      </c>
      <c r="P193" s="193">
        <f t="shared" si="20"/>
        <v>478</v>
      </c>
      <c r="Q193" s="193">
        <f>'ごみ処理量内訳'!G193</f>
        <v>196</v>
      </c>
      <c r="R193" s="193">
        <f>'ごみ処理量内訳'!H193</f>
        <v>282</v>
      </c>
      <c r="S193" s="193">
        <f>'ごみ処理量内訳'!I193</f>
        <v>0</v>
      </c>
      <c r="T193" s="193">
        <f>'ごみ処理量内訳'!J193</f>
        <v>0</v>
      </c>
      <c r="U193" s="193">
        <f>'ごみ処理量内訳'!K193</f>
        <v>0</v>
      </c>
      <c r="V193" s="193">
        <f t="shared" si="21"/>
        <v>0</v>
      </c>
      <c r="W193" s="193">
        <f>'資源化量内訳'!M193</f>
        <v>0</v>
      </c>
      <c r="X193" s="193">
        <f>'資源化量内訳'!N193</f>
        <v>0</v>
      </c>
      <c r="Y193" s="193">
        <f>'資源化量内訳'!O193</f>
        <v>0</v>
      </c>
      <c r="Z193" s="193">
        <f>'資源化量内訳'!P193</f>
        <v>0</v>
      </c>
      <c r="AA193" s="193">
        <f>'資源化量内訳'!Q193</f>
        <v>0</v>
      </c>
      <c r="AB193" s="193">
        <f>'資源化量内訳'!R193</f>
        <v>0</v>
      </c>
      <c r="AC193" s="193">
        <f>'資源化量内訳'!S193</f>
        <v>0</v>
      </c>
      <c r="AD193" s="193">
        <f t="shared" si="22"/>
        <v>2272</v>
      </c>
      <c r="AE193" s="194">
        <f t="shared" si="23"/>
        <v>98.5475352112676</v>
      </c>
      <c r="AF193" s="193">
        <f>'資源化量内訳'!AB193</f>
        <v>0</v>
      </c>
      <c r="AG193" s="193">
        <f>'資源化量内訳'!AJ193</f>
        <v>25</v>
      </c>
      <c r="AH193" s="193">
        <f>'資源化量内訳'!AR193</f>
        <v>217</v>
      </c>
      <c r="AI193" s="193">
        <f>'資源化量内訳'!AZ193</f>
        <v>0</v>
      </c>
      <c r="AJ193" s="193">
        <f>'資源化量内訳'!BH193</f>
        <v>0</v>
      </c>
      <c r="AK193" s="193" t="s">
        <v>640</v>
      </c>
      <c r="AL193" s="193">
        <f t="shared" si="24"/>
        <v>242</v>
      </c>
      <c r="AM193" s="194">
        <f t="shared" si="25"/>
        <v>10.651408450704224</v>
      </c>
      <c r="AN193" s="193">
        <f>'ごみ処理量内訳'!AC193</f>
        <v>33</v>
      </c>
      <c r="AO193" s="193">
        <f>'ごみ処理量内訳'!AD193</f>
        <v>311</v>
      </c>
      <c r="AP193" s="193">
        <f>'ごみ処理量内訳'!AE193</f>
        <v>175</v>
      </c>
      <c r="AQ193" s="193">
        <f t="shared" si="26"/>
        <v>519</v>
      </c>
    </row>
    <row r="194" spans="1:43" ht="13.5">
      <c r="A194" s="182" t="s">
        <v>129</v>
      </c>
      <c r="B194" s="182" t="s">
        <v>301</v>
      </c>
      <c r="C194" s="184" t="s">
        <v>302</v>
      </c>
      <c r="D194" s="193">
        <v>8854</v>
      </c>
      <c r="E194" s="193">
        <v>8854</v>
      </c>
      <c r="F194" s="193">
        <f>'ごみ搬入量内訳'!H194</f>
        <v>2708</v>
      </c>
      <c r="G194" s="193">
        <f>'ごみ搬入量内訳'!AG194</f>
        <v>699</v>
      </c>
      <c r="H194" s="193">
        <f>'ごみ搬入量内訳'!AH194</f>
        <v>0</v>
      </c>
      <c r="I194" s="193">
        <f t="shared" si="19"/>
        <v>3407</v>
      </c>
      <c r="J194" s="193">
        <f t="shared" si="18"/>
        <v>1054.2406342153224</v>
      </c>
      <c r="K194" s="193">
        <f>('ごみ搬入量内訳'!E194+'ごみ搬入量内訳'!AH194)/'ごみ処理概要'!D194/365*1000000</f>
        <v>943.463367690789</v>
      </c>
      <c r="L194" s="193">
        <f>'ごみ搬入量内訳'!F194/'ごみ処理概要'!D194/365*1000000</f>
        <v>110.77726652453346</v>
      </c>
      <c r="M194" s="193">
        <f>'資源化量内訳'!BP194</f>
        <v>0</v>
      </c>
      <c r="N194" s="193">
        <f>'ごみ処理量内訳'!E194</f>
        <v>2489</v>
      </c>
      <c r="O194" s="193">
        <f>'ごみ処理量内訳'!L194</f>
        <v>14</v>
      </c>
      <c r="P194" s="193">
        <f t="shared" si="20"/>
        <v>904</v>
      </c>
      <c r="Q194" s="193">
        <f>'ごみ処理量内訳'!G194</f>
        <v>222</v>
      </c>
      <c r="R194" s="193">
        <f>'ごみ処理量内訳'!H194</f>
        <v>682</v>
      </c>
      <c r="S194" s="193">
        <f>'ごみ処理量内訳'!I194</f>
        <v>0</v>
      </c>
      <c r="T194" s="193">
        <f>'ごみ処理量内訳'!J194</f>
        <v>0</v>
      </c>
      <c r="U194" s="193">
        <f>'ごみ処理量内訳'!K194</f>
        <v>0</v>
      </c>
      <c r="V194" s="193">
        <f t="shared" si="21"/>
        <v>0</v>
      </c>
      <c r="W194" s="193">
        <f>'資源化量内訳'!M194</f>
        <v>0</v>
      </c>
      <c r="X194" s="193">
        <f>'資源化量内訳'!N194</f>
        <v>0</v>
      </c>
      <c r="Y194" s="193">
        <f>'資源化量内訳'!O194</f>
        <v>0</v>
      </c>
      <c r="Z194" s="193">
        <f>'資源化量内訳'!P194</f>
        <v>0</v>
      </c>
      <c r="AA194" s="193">
        <f>'資源化量内訳'!Q194</f>
        <v>0</v>
      </c>
      <c r="AB194" s="193">
        <f>'資源化量内訳'!R194</f>
        <v>0</v>
      </c>
      <c r="AC194" s="193">
        <f>'資源化量内訳'!S194</f>
        <v>0</v>
      </c>
      <c r="AD194" s="193">
        <f t="shared" si="22"/>
        <v>3407</v>
      </c>
      <c r="AE194" s="194">
        <f t="shared" si="23"/>
        <v>99.5890813031993</v>
      </c>
      <c r="AF194" s="193">
        <f>'資源化量内訳'!AB194</f>
        <v>0</v>
      </c>
      <c r="AG194" s="193">
        <f>'資源化量内訳'!AJ194</f>
        <v>29</v>
      </c>
      <c r="AH194" s="193">
        <f>'資源化量内訳'!AR194</f>
        <v>568</v>
      </c>
      <c r="AI194" s="193">
        <f>'資源化量内訳'!AZ194</f>
        <v>0</v>
      </c>
      <c r="AJ194" s="193">
        <f>'資源化量内訳'!BH194</f>
        <v>0</v>
      </c>
      <c r="AK194" s="193" t="s">
        <v>640</v>
      </c>
      <c r="AL194" s="193">
        <f t="shared" si="24"/>
        <v>597</v>
      </c>
      <c r="AM194" s="194">
        <f t="shared" si="25"/>
        <v>17.522747285001465</v>
      </c>
      <c r="AN194" s="193">
        <f>'ごみ処理量内訳'!AC194</f>
        <v>14</v>
      </c>
      <c r="AO194" s="193">
        <f>'ごみ処理量内訳'!AD194</f>
        <v>439</v>
      </c>
      <c r="AP194" s="193">
        <f>'ごみ処理量内訳'!AE194</f>
        <v>202</v>
      </c>
      <c r="AQ194" s="193">
        <f t="shared" si="26"/>
        <v>655</v>
      </c>
    </row>
    <row r="195" spans="1:43" ht="13.5">
      <c r="A195" s="182" t="s">
        <v>129</v>
      </c>
      <c r="B195" s="182" t="s">
        <v>303</v>
      </c>
      <c r="C195" s="184" t="s">
        <v>304</v>
      </c>
      <c r="D195" s="193">
        <v>25603</v>
      </c>
      <c r="E195" s="193">
        <v>25603</v>
      </c>
      <c r="F195" s="193">
        <f>'ごみ搬入量内訳'!H195</f>
        <v>8802</v>
      </c>
      <c r="G195" s="193">
        <f>'ごみ搬入量内訳'!AG195</f>
        <v>258</v>
      </c>
      <c r="H195" s="193">
        <f>'ごみ搬入量内訳'!AH195</f>
        <v>257</v>
      </c>
      <c r="I195" s="193">
        <f t="shared" si="19"/>
        <v>9317</v>
      </c>
      <c r="J195" s="193">
        <f t="shared" si="18"/>
        <v>996.9936100168055</v>
      </c>
      <c r="K195" s="193">
        <f>('ごみ搬入量内訳'!E195+'ごみ搬入量内訳'!AH195)/'ごみ処理概要'!D195/365*1000000</f>
        <v>829.3120615681274</v>
      </c>
      <c r="L195" s="193">
        <f>'ごみ搬入量内訳'!F195/'ごみ処理概要'!D195/365*1000000</f>
        <v>167.68154844867817</v>
      </c>
      <c r="M195" s="193">
        <f>'資源化量内訳'!BP195</f>
        <v>888</v>
      </c>
      <c r="N195" s="193">
        <f>'ごみ処理量内訳'!E195</f>
        <v>5962</v>
      </c>
      <c r="O195" s="193">
        <f>'ごみ処理量内訳'!L195</f>
        <v>63</v>
      </c>
      <c r="P195" s="193">
        <f t="shared" si="20"/>
        <v>3257</v>
      </c>
      <c r="Q195" s="193">
        <f>'ごみ処理量内訳'!G195</f>
        <v>1829</v>
      </c>
      <c r="R195" s="193">
        <f>'ごみ処理量内訳'!H195</f>
        <v>1428</v>
      </c>
      <c r="S195" s="193">
        <f>'ごみ処理量内訳'!I195</f>
        <v>0</v>
      </c>
      <c r="T195" s="193">
        <f>'ごみ処理量内訳'!J195</f>
        <v>0</v>
      </c>
      <c r="U195" s="193">
        <f>'ごみ処理量内訳'!K195</f>
        <v>0</v>
      </c>
      <c r="V195" s="193">
        <f t="shared" si="21"/>
        <v>0</v>
      </c>
      <c r="W195" s="193">
        <f>'資源化量内訳'!M195</f>
        <v>0</v>
      </c>
      <c r="X195" s="193">
        <f>'資源化量内訳'!N195</f>
        <v>0</v>
      </c>
      <c r="Y195" s="193">
        <f>'資源化量内訳'!O195</f>
        <v>0</v>
      </c>
      <c r="Z195" s="193">
        <f>'資源化量内訳'!P195</f>
        <v>0</v>
      </c>
      <c r="AA195" s="193">
        <f>'資源化量内訳'!Q195</f>
        <v>0</v>
      </c>
      <c r="AB195" s="193">
        <f>'資源化量内訳'!R195</f>
        <v>0</v>
      </c>
      <c r="AC195" s="193">
        <f>'資源化量内訳'!S195</f>
        <v>0</v>
      </c>
      <c r="AD195" s="193">
        <f t="shared" si="22"/>
        <v>9282</v>
      </c>
      <c r="AE195" s="194">
        <f t="shared" si="23"/>
        <v>99.3212669683258</v>
      </c>
      <c r="AF195" s="193">
        <f>'資源化量内訳'!AB195</f>
        <v>0</v>
      </c>
      <c r="AG195" s="193">
        <f>'資源化量内訳'!AJ195</f>
        <v>218</v>
      </c>
      <c r="AH195" s="193">
        <f>'資源化量内訳'!AR195</f>
        <v>1428</v>
      </c>
      <c r="AI195" s="193">
        <f>'資源化量内訳'!AZ195</f>
        <v>0</v>
      </c>
      <c r="AJ195" s="193">
        <f>'資源化量内訳'!BH195</f>
        <v>0</v>
      </c>
      <c r="AK195" s="193" t="s">
        <v>640</v>
      </c>
      <c r="AL195" s="193">
        <f t="shared" si="24"/>
        <v>1646</v>
      </c>
      <c r="AM195" s="194">
        <f t="shared" si="25"/>
        <v>24.916420845624383</v>
      </c>
      <c r="AN195" s="193">
        <f>'ごみ処理量内訳'!AC195</f>
        <v>63</v>
      </c>
      <c r="AO195" s="193">
        <f>'ごみ処理量内訳'!AD195</f>
        <v>993</v>
      </c>
      <c r="AP195" s="193">
        <f>'ごみ処理量内訳'!AE195</f>
        <v>591</v>
      </c>
      <c r="AQ195" s="193">
        <f t="shared" si="26"/>
        <v>1647</v>
      </c>
    </row>
    <row r="196" spans="1:43" ht="13.5">
      <c r="A196" s="182" t="s">
        <v>129</v>
      </c>
      <c r="B196" s="182" t="s">
        <v>305</v>
      </c>
      <c r="C196" s="184" t="s">
        <v>306</v>
      </c>
      <c r="D196" s="193">
        <v>8662</v>
      </c>
      <c r="E196" s="193">
        <v>8662</v>
      </c>
      <c r="F196" s="193">
        <f>'ごみ搬入量内訳'!H196</f>
        <v>4046</v>
      </c>
      <c r="G196" s="193">
        <f>'ごみ搬入量内訳'!AG196</f>
        <v>1497</v>
      </c>
      <c r="H196" s="193">
        <f>'ごみ搬入量内訳'!AH196</f>
        <v>0</v>
      </c>
      <c r="I196" s="193">
        <f t="shared" si="19"/>
        <v>5543</v>
      </c>
      <c r="J196" s="193">
        <f t="shared" si="18"/>
        <v>1753.2095786034417</v>
      </c>
      <c r="K196" s="193">
        <f>('ごみ搬入量内訳'!E196+'ごみ搬入量内訳'!AH196)/'ごみ処理概要'!D196/365*1000000</f>
        <v>1502.0732976344482</v>
      </c>
      <c r="L196" s="193">
        <f>'ごみ搬入量内訳'!F196/'ごみ処理概要'!D196/365*1000000</f>
        <v>251.13628096899384</v>
      </c>
      <c r="M196" s="193">
        <f>'資源化量内訳'!BP196</f>
        <v>80</v>
      </c>
      <c r="N196" s="193">
        <f>'ごみ処理量内訳'!E196</f>
        <v>45</v>
      </c>
      <c r="O196" s="193">
        <f>'ごみ処理量内訳'!L196</f>
        <v>4368</v>
      </c>
      <c r="P196" s="193">
        <f t="shared" si="20"/>
        <v>301</v>
      </c>
      <c r="Q196" s="193">
        <f>'ごみ処理量内訳'!G196</f>
        <v>5</v>
      </c>
      <c r="R196" s="193">
        <f>'ごみ処理量内訳'!H196</f>
        <v>296</v>
      </c>
      <c r="S196" s="193">
        <f>'ごみ処理量内訳'!I196</f>
        <v>0</v>
      </c>
      <c r="T196" s="193">
        <f>'ごみ処理量内訳'!J196</f>
        <v>0</v>
      </c>
      <c r="U196" s="193">
        <f>'ごみ処理量内訳'!K196</f>
        <v>0</v>
      </c>
      <c r="V196" s="193">
        <f t="shared" si="21"/>
        <v>834</v>
      </c>
      <c r="W196" s="193">
        <f>'資源化量内訳'!M196</f>
        <v>588</v>
      </c>
      <c r="X196" s="193">
        <f>'資源化量内訳'!N196</f>
        <v>240</v>
      </c>
      <c r="Y196" s="193">
        <f>'資源化量内訳'!O196</f>
        <v>0</v>
      </c>
      <c r="Z196" s="193">
        <f>'資源化量内訳'!P196</f>
        <v>0</v>
      </c>
      <c r="AA196" s="193">
        <f>'資源化量内訳'!Q196</f>
        <v>0</v>
      </c>
      <c r="AB196" s="193">
        <f>'資源化量内訳'!R196</f>
        <v>1</v>
      </c>
      <c r="AC196" s="193">
        <f>'資源化量内訳'!S196</f>
        <v>5</v>
      </c>
      <c r="AD196" s="193">
        <f t="shared" si="22"/>
        <v>5548</v>
      </c>
      <c r="AE196" s="194">
        <f t="shared" si="23"/>
        <v>21.268925739005045</v>
      </c>
      <c r="AF196" s="193">
        <f>'資源化量内訳'!AB196</f>
        <v>0</v>
      </c>
      <c r="AG196" s="193">
        <f>'資源化量内訳'!AJ196</f>
        <v>0</v>
      </c>
      <c r="AH196" s="193">
        <f>'資源化量内訳'!AR196</f>
        <v>296</v>
      </c>
      <c r="AI196" s="193">
        <f>'資源化量内訳'!AZ196</f>
        <v>0</v>
      </c>
      <c r="AJ196" s="193">
        <f>'資源化量内訳'!BH196</f>
        <v>0</v>
      </c>
      <c r="AK196" s="193" t="s">
        <v>640</v>
      </c>
      <c r="AL196" s="193">
        <f t="shared" si="24"/>
        <v>296</v>
      </c>
      <c r="AM196" s="194">
        <f t="shared" si="25"/>
        <v>21.49964463397299</v>
      </c>
      <c r="AN196" s="193">
        <f>'ごみ処理量内訳'!AC196</f>
        <v>4368</v>
      </c>
      <c r="AO196" s="193">
        <f>'ごみ処理量内訳'!AD196</f>
        <v>7</v>
      </c>
      <c r="AP196" s="193">
        <f>'ごみ処理量内訳'!AE196</f>
        <v>2</v>
      </c>
      <c r="AQ196" s="193">
        <f t="shared" si="26"/>
        <v>4377</v>
      </c>
    </row>
    <row r="197" spans="1:43" ht="13.5">
      <c r="A197" s="182" t="s">
        <v>129</v>
      </c>
      <c r="B197" s="182" t="s">
        <v>307</v>
      </c>
      <c r="C197" s="184" t="s">
        <v>308</v>
      </c>
      <c r="D197" s="193">
        <v>4029</v>
      </c>
      <c r="E197" s="193">
        <v>4029</v>
      </c>
      <c r="F197" s="193">
        <f>'ごみ搬入量内訳'!H197</f>
        <v>1198</v>
      </c>
      <c r="G197" s="193">
        <f>'ごみ搬入量内訳'!AG197</f>
        <v>2</v>
      </c>
      <c r="H197" s="193">
        <f>'ごみ搬入量内訳'!AH197</f>
        <v>0</v>
      </c>
      <c r="I197" s="193">
        <f t="shared" si="19"/>
        <v>1200</v>
      </c>
      <c r="J197" s="193">
        <f t="shared" si="18"/>
        <v>816.0017952039493</v>
      </c>
      <c r="K197" s="193">
        <f>('ごみ搬入量内訳'!E197+'ごみ搬入量内訳'!AH197)/'ごみ処理概要'!D197/365*1000000</f>
        <v>758.2016680436698</v>
      </c>
      <c r="L197" s="193">
        <f>'ごみ搬入量内訳'!F197/'ごみ処理概要'!D197/365*1000000</f>
        <v>57.80012716027975</v>
      </c>
      <c r="M197" s="193">
        <f>'資源化量内訳'!BP197</f>
        <v>0</v>
      </c>
      <c r="N197" s="193">
        <f>'ごみ処理量内訳'!E197</f>
        <v>726</v>
      </c>
      <c r="O197" s="193">
        <f>'ごみ処理量内訳'!L197</f>
        <v>0</v>
      </c>
      <c r="P197" s="193">
        <f t="shared" si="20"/>
        <v>200</v>
      </c>
      <c r="Q197" s="193">
        <f>'ごみ処理量内訳'!G197</f>
        <v>200</v>
      </c>
      <c r="R197" s="193">
        <f>'ごみ処理量内訳'!H197</f>
        <v>0</v>
      </c>
      <c r="S197" s="193">
        <f>'ごみ処理量内訳'!I197</f>
        <v>0</v>
      </c>
      <c r="T197" s="193">
        <f>'ごみ処理量内訳'!J197</f>
        <v>0</v>
      </c>
      <c r="U197" s="193">
        <f>'ごみ処理量内訳'!K197</f>
        <v>0</v>
      </c>
      <c r="V197" s="193">
        <f t="shared" si="21"/>
        <v>294</v>
      </c>
      <c r="W197" s="193">
        <f>'資源化量内訳'!M197</f>
        <v>135</v>
      </c>
      <c r="X197" s="193">
        <f>'資源化量内訳'!N197</f>
        <v>19</v>
      </c>
      <c r="Y197" s="193">
        <f>'資源化量内訳'!O197</f>
        <v>43</v>
      </c>
      <c r="Z197" s="193">
        <f>'資源化量内訳'!P197</f>
        <v>8</v>
      </c>
      <c r="AA197" s="193">
        <f>'資源化量内訳'!Q197</f>
        <v>62</v>
      </c>
      <c r="AB197" s="193">
        <f>'資源化量内訳'!R197</f>
        <v>0</v>
      </c>
      <c r="AC197" s="193">
        <f>'資源化量内訳'!S197</f>
        <v>27</v>
      </c>
      <c r="AD197" s="193">
        <f t="shared" si="22"/>
        <v>1220</v>
      </c>
      <c r="AE197" s="194">
        <f t="shared" si="23"/>
        <v>100</v>
      </c>
      <c r="AF197" s="193">
        <f>'資源化量内訳'!AB197</f>
        <v>0</v>
      </c>
      <c r="AG197" s="193">
        <f>'資源化量内訳'!AJ197</f>
        <v>23</v>
      </c>
      <c r="AH197" s="193">
        <f>'資源化量内訳'!AR197</f>
        <v>0</v>
      </c>
      <c r="AI197" s="193">
        <f>'資源化量内訳'!AZ197</f>
        <v>0</v>
      </c>
      <c r="AJ197" s="193">
        <f>'資源化量内訳'!BH197</f>
        <v>0</v>
      </c>
      <c r="AK197" s="193" t="s">
        <v>640</v>
      </c>
      <c r="AL197" s="193">
        <f t="shared" si="24"/>
        <v>23</v>
      </c>
      <c r="AM197" s="194">
        <f t="shared" si="25"/>
        <v>25.983606557377048</v>
      </c>
      <c r="AN197" s="193">
        <f>'ごみ処理量内訳'!AC197</f>
        <v>0</v>
      </c>
      <c r="AO197" s="193">
        <f>'ごみ処理量内訳'!AD197</f>
        <v>119</v>
      </c>
      <c r="AP197" s="193">
        <f>'ごみ処理量内訳'!AE197</f>
        <v>64</v>
      </c>
      <c r="AQ197" s="193">
        <f t="shared" si="26"/>
        <v>183</v>
      </c>
    </row>
    <row r="198" spans="1:43" ht="13.5">
      <c r="A198" s="182" t="s">
        <v>129</v>
      </c>
      <c r="B198" s="182" t="s">
        <v>309</v>
      </c>
      <c r="C198" s="184" t="s">
        <v>310</v>
      </c>
      <c r="D198" s="193">
        <v>9309</v>
      </c>
      <c r="E198" s="193">
        <v>9309</v>
      </c>
      <c r="F198" s="193">
        <f>'ごみ搬入量内訳'!H198</f>
        <v>2409</v>
      </c>
      <c r="G198" s="193">
        <f>'ごみ搬入量内訳'!AG198</f>
        <v>274</v>
      </c>
      <c r="H198" s="193">
        <f>'ごみ搬入量内訳'!AH198</f>
        <v>0</v>
      </c>
      <c r="I198" s="193">
        <f t="shared" si="19"/>
        <v>2683</v>
      </c>
      <c r="J198" s="193">
        <f t="shared" si="18"/>
        <v>789.6320691273875</v>
      </c>
      <c r="K198" s="193">
        <f>('ごみ搬入量内訳'!E198+'ごみ搬入量内訳'!AH198)/'ごみ処理概要'!D198/365*1000000</f>
        <v>743.7198056969467</v>
      </c>
      <c r="L198" s="193">
        <f>'ごみ搬入量内訳'!F198/'ごみ処理概要'!D198/365*1000000</f>
        <v>45.91226343044071</v>
      </c>
      <c r="M198" s="193">
        <f>'資源化量内訳'!BP198</f>
        <v>746</v>
      </c>
      <c r="N198" s="193">
        <f>'ごみ処理量内訳'!E198</f>
        <v>0</v>
      </c>
      <c r="O198" s="193">
        <f>'ごみ処理量内訳'!L198</f>
        <v>549</v>
      </c>
      <c r="P198" s="193">
        <f t="shared" si="20"/>
        <v>1532</v>
      </c>
      <c r="Q198" s="193">
        <f>'ごみ処理量内訳'!G198</f>
        <v>85</v>
      </c>
      <c r="R198" s="193">
        <f>'ごみ処理量内訳'!H198</f>
        <v>713</v>
      </c>
      <c r="S198" s="193">
        <f>'ごみ処理量内訳'!I198</f>
        <v>734</v>
      </c>
      <c r="T198" s="193">
        <f>'ごみ処理量内訳'!J198</f>
        <v>0</v>
      </c>
      <c r="U198" s="193">
        <f>'ごみ処理量内訳'!K198</f>
        <v>0</v>
      </c>
      <c r="V198" s="193">
        <f t="shared" si="21"/>
        <v>600</v>
      </c>
      <c r="W198" s="193">
        <f>'資源化量内訳'!M198</f>
        <v>422</v>
      </c>
      <c r="X198" s="193">
        <f>'資源化量内訳'!N198</f>
        <v>178</v>
      </c>
      <c r="Y198" s="193">
        <f>'資源化量内訳'!O198</f>
        <v>0</v>
      </c>
      <c r="Z198" s="193">
        <f>'資源化量内訳'!P198</f>
        <v>0</v>
      </c>
      <c r="AA198" s="193">
        <f>'資源化量内訳'!Q198</f>
        <v>0</v>
      </c>
      <c r="AB198" s="193">
        <f>'資源化量内訳'!R198</f>
        <v>0</v>
      </c>
      <c r="AC198" s="193">
        <f>'資源化量内訳'!S198</f>
        <v>0</v>
      </c>
      <c r="AD198" s="193">
        <f t="shared" si="22"/>
        <v>2681</v>
      </c>
      <c r="AE198" s="194">
        <f t="shared" si="23"/>
        <v>79.52256620663931</v>
      </c>
      <c r="AF198" s="193">
        <f>'資源化量内訳'!AB198</f>
        <v>0</v>
      </c>
      <c r="AG198" s="193">
        <f>'資源化量内訳'!AJ198</f>
        <v>85</v>
      </c>
      <c r="AH198" s="193">
        <f>'資源化量内訳'!AR198</f>
        <v>713</v>
      </c>
      <c r="AI198" s="193">
        <f>'資源化量内訳'!AZ198</f>
        <v>175</v>
      </c>
      <c r="AJ198" s="193">
        <f>'資源化量内訳'!BH198</f>
        <v>0</v>
      </c>
      <c r="AK198" s="193" t="s">
        <v>640</v>
      </c>
      <c r="AL198" s="193">
        <f t="shared" si="24"/>
        <v>973</v>
      </c>
      <c r="AM198" s="194">
        <f t="shared" si="25"/>
        <v>67.66851473592062</v>
      </c>
      <c r="AN198" s="193">
        <f>'ごみ処理量内訳'!AC198</f>
        <v>549</v>
      </c>
      <c r="AO198" s="193">
        <f>'ごみ処理量内訳'!AD198</f>
        <v>0</v>
      </c>
      <c r="AP198" s="193">
        <f>'ごみ処理量内訳'!AE198</f>
        <v>0</v>
      </c>
      <c r="AQ198" s="193">
        <f t="shared" si="26"/>
        <v>549</v>
      </c>
    </row>
    <row r="199" spans="1:43" ht="13.5">
      <c r="A199" s="182" t="s">
        <v>129</v>
      </c>
      <c r="B199" s="182" t="s">
        <v>311</v>
      </c>
      <c r="C199" s="184" t="s">
        <v>312</v>
      </c>
      <c r="D199" s="193">
        <v>8738</v>
      </c>
      <c r="E199" s="193">
        <v>8651</v>
      </c>
      <c r="F199" s="193">
        <f>'ごみ搬入量内訳'!H199</f>
        <v>2064</v>
      </c>
      <c r="G199" s="193">
        <f>'ごみ搬入量内訳'!AG199</f>
        <v>113</v>
      </c>
      <c r="H199" s="193">
        <f>'ごみ搬入量内訳'!AH199</f>
        <v>22</v>
      </c>
      <c r="I199" s="193">
        <f t="shared" si="19"/>
        <v>2199</v>
      </c>
      <c r="J199" s="193">
        <f aca="true" t="shared" si="27" ref="J199:J215">I199/D199/365*1000000</f>
        <v>689.4778592637417</v>
      </c>
      <c r="K199" s="193">
        <f>('ごみ搬入量内訳'!E199+'ごみ搬入量内訳'!AH199)/'ごみ処理概要'!D199/365*1000000</f>
        <v>587.5768568714197</v>
      </c>
      <c r="L199" s="193">
        <f>'ごみ搬入量内訳'!F199/'ごみ処理概要'!D199/365*1000000</f>
        <v>101.90100239232198</v>
      </c>
      <c r="M199" s="193">
        <f>'資源化量内訳'!BP199</f>
        <v>45</v>
      </c>
      <c r="N199" s="193">
        <f>'ごみ処理量内訳'!E199</f>
        <v>0</v>
      </c>
      <c r="O199" s="193">
        <f>'ごみ処理量内訳'!L199</f>
        <v>988</v>
      </c>
      <c r="P199" s="193">
        <f t="shared" si="20"/>
        <v>680</v>
      </c>
      <c r="Q199" s="193">
        <f>'ごみ処理量内訳'!G199</f>
        <v>0</v>
      </c>
      <c r="R199" s="193">
        <f>'ごみ処理量内訳'!H199</f>
        <v>0</v>
      </c>
      <c r="S199" s="193">
        <f>'ごみ処理量内訳'!I199</f>
        <v>680</v>
      </c>
      <c r="T199" s="193">
        <f>'ごみ処理量内訳'!J199</f>
        <v>0</v>
      </c>
      <c r="U199" s="193">
        <f>'ごみ処理量内訳'!K199</f>
        <v>0</v>
      </c>
      <c r="V199" s="193">
        <f t="shared" si="21"/>
        <v>515</v>
      </c>
      <c r="W199" s="193">
        <f>'資源化量内訳'!M199</f>
        <v>136</v>
      </c>
      <c r="X199" s="193">
        <f>'資源化量内訳'!N199</f>
        <v>35</v>
      </c>
      <c r="Y199" s="193">
        <f>'資源化量内訳'!O199</f>
        <v>0</v>
      </c>
      <c r="Z199" s="193">
        <f>'資源化量内訳'!P199</f>
        <v>39</v>
      </c>
      <c r="AA199" s="193">
        <f>'資源化量内訳'!Q199</f>
        <v>145</v>
      </c>
      <c r="AB199" s="193">
        <f>'資源化量内訳'!R199</f>
        <v>6</v>
      </c>
      <c r="AC199" s="193">
        <f>'資源化量内訳'!S199</f>
        <v>154</v>
      </c>
      <c r="AD199" s="193">
        <f t="shared" si="22"/>
        <v>2183</v>
      </c>
      <c r="AE199" s="194">
        <f t="shared" si="23"/>
        <v>54.74118185982593</v>
      </c>
      <c r="AF199" s="193">
        <f>'資源化量内訳'!AB199</f>
        <v>0</v>
      </c>
      <c r="AG199" s="193">
        <f>'資源化量内訳'!AJ199</f>
        <v>0</v>
      </c>
      <c r="AH199" s="193">
        <f>'資源化量内訳'!AR199</f>
        <v>0</v>
      </c>
      <c r="AI199" s="193">
        <f>'資源化量内訳'!AZ199</f>
        <v>162</v>
      </c>
      <c r="AJ199" s="193">
        <f>'資源化量内訳'!BH199</f>
        <v>0</v>
      </c>
      <c r="AK199" s="193" t="s">
        <v>640</v>
      </c>
      <c r="AL199" s="193">
        <f t="shared" si="24"/>
        <v>162</v>
      </c>
      <c r="AM199" s="194">
        <f t="shared" si="25"/>
        <v>32.40574506283663</v>
      </c>
      <c r="AN199" s="193">
        <f>'ごみ処理量内訳'!AC199</f>
        <v>988</v>
      </c>
      <c r="AO199" s="193">
        <f>'ごみ処理量内訳'!AD199</f>
        <v>0</v>
      </c>
      <c r="AP199" s="193">
        <f>'ごみ処理量内訳'!AE199</f>
        <v>0</v>
      </c>
      <c r="AQ199" s="193">
        <f t="shared" si="26"/>
        <v>988</v>
      </c>
    </row>
    <row r="200" spans="1:43" ht="13.5">
      <c r="A200" s="182" t="s">
        <v>129</v>
      </c>
      <c r="B200" s="182" t="s">
        <v>313</v>
      </c>
      <c r="C200" s="184" t="s">
        <v>314</v>
      </c>
      <c r="D200" s="193">
        <v>3165</v>
      </c>
      <c r="E200" s="193">
        <v>3165</v>
      </c>
      <c r="F200" s="193">
        <f>'ごみ搬入量内訳'!H200</f>
        <v>909</v>
      </c>
      <c r="G200" s="193">
        <f>'ごみ搬入量内訳'!AG200</f>
        <v>94</v>
      </c>
      <c r="H200" s="193">
        <f>'ごみ搬入量内訳'!AH200</f>
        <v>0</v>
      </c>
      <c r="I200" s="193">
        <f aca="true" t="shared" si="28" ref="I200:I214">SUM(F200:H200)</f>
        <v>1003</v>
      </c>
      <c r="J200" s="193">
        <f t="shared" si="27"/>
        <v>868.2291328529075</v>
      </c>
      <c r="K200" s="193">
        <f>('ごみ搬入量内訳'!E200+'ごみ搬入量内訳'!AH200)/'ごみ処理概要'!D200/365*1000000</f>
        <v>722.8029171806359</v>
      </c>
      <c r="L200" s="193">
        <f>'ごみ搬入量内訳'!F200/'ごみ処理概要'!D200/365*1000000</f>
        <v>145.42621567227164</v>
      </c>
      <c r="M200" s="193">
        <f>'資源化量内訳'!BP200</f>
        <v>0</v>
      </c>
      <c r="N200" s="193">
        <f>'ごみ処理量内訳'!E200</f>
        <v>0</v>
      </c>
      <c r="O200" s="193">
        <f>'ごみ処理量内訳'!L200</f>
        <v>173</v>
      </c>
      <c r="P200" s="193">
        <f aca="true" t="shared" si="29" ref="P200:P214">SUM(Q200:U200)</f>
        <v>504</v>
      </c>
      <c r="Q200" s="193">
        <f>'ごみ処理量内訳'!G200</f>
        <v>15</v>
      </c>
      <c r="R200" s="193">
        <f>'ごみ処理量内訳'!H200</f>
        <v>173</v>
      </c>
      <c r="S200" s="193">
        <f>'ごみ処理量内訳'!I200</f>
        <v>303</v>
      </c>
      <c r="T200" s="193">
        <f>'ごみ処理量内訳'!J200</f>
        <v>0</v>
      </c>
      <c r="U200" s="193">
        <f>'ごみ処理量内訳'!K200</f>
        <v>13</v>
      </c>
      <c r="V200" s="193">
        <f aca="true" t="shared" si="30" ref="V200:V214">SUM(W200:AC200)</f>
        <v>326</v>
      </c>
      <c r="W200" s="193">
        <f>'資源化量内訳'!M200</f>
        <v>150</v>
      </c>
      <c r="X200" s="193">
        <f>'資源化量内訳'!N200</f>
        <v>94</v>
      </c>
      <c r="Y200" s="193">
        <f>'資源化量内訳'!O200</f>
        <v>4</v>
      </c>
      <c r="Z200" s="193">
        <f>'資源化量内訳'!P200</f>
        <v>0</v>
      </c>
      <c r="AA200" s="193">
        <f>'資源化量内訳'!Q200</f>
        <v>0</v>
      </c>
      <c r="AB200" s="193">
        <f>'資源化量内訳'!R200</f>
        <v>0</v>
      </c>
      <c r="AC200" s="193">
        <f>'資源化量内訳'!S200</f>
        <v>78</v>
      </c>
      <c r="AD200" s="193">
        <f aca="true" t="shared" si="31" ref="AD200:AD214">N200+O200+P200+V200</f>
        <v>1003</v>
      </c>
      <c r="AE200" s="194">
        <f aca="true" t="shared" si="32" ref="AE200:AE215">(N200+P200+V200)/AD200*100</f>
        <v>82.7517447657029</v>
      </c>
      <c r="AF200" s="193">
        <f>'資源化量内訳'!AB200</f>
        <v>0</v>
      </c>
      <c r="AG200" s="193">
        <f>'資源化量内訳'!AJ200</f>
        <v>7</v>
      </c>
      <c r="AH200" s="193">
        <f>'資源化量内訳'!AR200</f>
        <v>117</v>
      </c>
      <c r="AI200" s="193">
        <f>'資源化量内訳'!AZ200</f>
        <v>72</v>
      </c>
      <c r="AJ200" s="193">
        <f>'資源化量内訳'!BH200</f>
        <v>0</v>
      </c>
      <c r="AK200" s="193" t="s">
        <v>640</v>
      </c>
      <c r="AL200" s="193">
        <f aca="true" t="shared" si="33" ref="AL200:AL214">SUM(AF200:AJ200)</f>
        <v>196</v>
      </c>
      <c r="AM200" s="194">
        <f aca="true" t="shared" si="34" ref="AM200:AM214">(V200+AL200+M200)/(M200+AD200)*100</f>
        <v>52.043868394815554</v>
      </c>
      <c r="AN200" s="193">
        <f>'ごみ処理量内訳'!AC200</f>
        <v>173</v>
      </c>
      <c r="AO200" s="193">
        <f>'ごみ処理量内訳'!AD200</f>
        <v>0</v>
      </c>
      <c r="AP200" s="193">
        <f>'ごみ処理量内訳'!AE200</f>
        <v>102</v>
      </c>
      <c r="AQ200" s="193">
        <f aca="true" t="shared" si="35" ref="AQ200:AQ214">SUM(AN200:AP200)</f>
        <v>275</v>
      </c>
    </row>
    <row r="201" spans="1:43" ht="13.5">
      <c r="A201" s="182" t="s">
        <v>129</v>
      </c>
      <c r="B201" s="182" t="s">
        <v>315</v>
      </c>
      <c r="C201" s="184" t="s">
        <v>316</v>
      </c>
      <c r="D201" s="193">
        <v>6621</v>
      </c>
      <c r="E201" s="193">
        <v>5032</v>
      </c>
      <c r="F201" s="193">
        <f>'ごみ搬入量内訳'!H201</f>
        <v>1206</v>
      </c>
      <c r="G201" s="193">
        <f>'ごみ搬入量内訳'!AG201</f>
        <v>764</v>
      </c>
      <c r="H201" s="193">
        <f>'ごみ搬入量内訳'!AH201</f>
        <v>381</v>
      </c>
      <c r="I201" s="193">
        <f t="shared" si="28"/>
        <v>2351</v>
      </c>
      <c r="J201" s="193">
        <f t="shared" si="27"/>
        <v>972.828257122936</v>
      </c>
      <c r="K201" s="193">
        <f>('ごみ搬入量内訳'!E201+'ごみ搬入量内訳'!AH201)/'ごみ処理概要'!D201/365*1000000</f>
        <v>758.4832817126081</v>
      </c>
      <c r="L201" s="193">
        <f>'ごみ搬入量内訳'!F201/'ごみ処理概要'!D201/365*1000000</f>
        <v>214.3449754103279</v>
      </c>
      <c r="M201" s="193">
        <f>'資源化量内訳'!BP201</f>
        <v>0</v>
      </c>
      <c r="N201" s="193">
        <f>'ごみ処理量内訳'!E201</f>
        <v>0</v>
      </c>
      <c r="O201" s="193">
        <f>'ごみ処理量内訳'!L201</f>
        <v>110</v>
      </c>
      <c r="P201" s="193">
        <f t="shared" si="29"/>
        <v>1784</v>
      </c>
      <c r="Q201" s="193">
        <f>'ごみ処理量内訳'!G201</f>
        <v>0</v>
      </c>
      <c r="R201" s="193">
        <f>'ごみ処理量内訳'!H201</f>
        <v>438</v>
      </c>
      <c r="S201" s="193">
        <f>'ごみ処理量内訳'!I201</f>
        <v>0</v>
      </c>
      <c r="T201" s="193">
        <f>'ごみ処理量内訳'!J201</f>
        <v>0</v>
      </c>
      <c r="U201" s="193">
        <f>'ごみ処理量内訳'!K201</f>
        <v>1346</v>
      </c>
      <c r="V201" s="193">
        <f t="shared" si="30"/>
        <v>70</v>
      </c>
      <c r="W201" s="193">
        <f>'資源化量内訳'!M201</f>
        <v>0</v>
      </c>
      <c r="X201" s="193">
        <f>'資源化量内訳'!N201</f>
        <v>70</v>
      </c>
      <c r="Y201" s="193">
        <f>'資源化量内訳'!O201</f>
        <v>0</v>
      </c>
      <c r="Z201" s="193">
        <f>'資源化量内訳'!P201</f>
        <v>0</v>
      </c>
      <c r="AA201" s="193">
        <f>'資源化量内訳'!Q201</f>
        <v>0</v>
      </c>
      <c r="AB201" s="193">
        <f>'資源化量内訳'!R201</f>
        <v>0</v>
      </c>
      <c r="AC201" s="193">
        <f>'資源化量内訳'!S201</f>
        <v>0</v>
      </c>
      <c r="AD201" s="193">
        <f t="shared" si="31"/>
        <v>1964</v>
      </c>
      <c r="AE201" s="194">
        <f t="shared" si="32"/>
        <v>94.39918533604889</v>
      </c>
      <c r="AF201" s="193">
        <f>'資源化量内訳'!AB201</f>
        <v>0</v>
      </c>
      <c r="AG201" s="193">
        <f>'資源化量内訳'!AJ201</f>
        <v>0</v>
      </c>
      <c r="AH201" s="193">
        <f>'資源化量内訳'!AR201</f>
        <v>438</v>
      </c>
      <c r="AI201" s="193">
        <f>'資源化量内訳'!AZ201</f>
        <v>0</v>
      </c>
      <c r="AJ201" s="193">
        <f>'資源化量内訳'!BH201</f>
        <v>0</v>
      </c>
      <c r="AK201" s="193" t="s">
        <v>640</v>
      </c>
      <c r="AL201" s="193">
        <f t="shared" si="33"/>
        <v>438</v>
      </c>
      <c r="AM201" s="194">
        <f t="shared" si="34"/>
        <v>25.865580448065174</v>
      </c>
      <c r="AN201" s="193">
        <f>'ごみ処理量内訳'!AC201</f>
        <v>110</v>
      </c>
      <c r="AO201" s="193">
        <f>'ごみ処理量内訳'!AD201</f>
        <v>0</v>
      </c>
      <c r="AP201" s="193">
        <f>'ごみ処理量内訳'!AE201</f>
        <v>1346</v>
      </c>
      <c r="AQ201" s="193">
        <f t="shared" si="35"/>
        <v>1456</v>
      </c>
    </row>
    <row r="202" spans="1:43" ht="13.5">
      <c r="A202" s="182" t="s">
        <v>129</v>
      </c>
      <c r="B202" s="182" t="s">
        <v>317</v>
      </c>
      <c r="C202" s="184" t="s">
        <v>318</v>
      </c>
      <c r="D202" s="193">
        <v>22602</v>
      </c>
      <c r="E202" s="193">
        <v>22602</v>
      </c>
      <c r="F202" s="193">
        <f>'ごみ搬入量内訳'!H202</f>
        <v>12127</v>
      </c>
      <c r="G202" s="193">
        <f>'ごみ搬入量内訳'!AG202</f>
        <v>277</v>
      </c>
      <c r="H202" s="193">
        <f>'ごみ搬入量内訳'!AH202</f>
        <v>0</v>
      </c>
      <c r="I202" s="193">
        <f t="shared" si="28"/>
        <v>12404</v>
      </c>
      <c r="J202" s="193">
        <f t="shared" si="27"/>
        <v>1503.564359075994</v>
      </c>
      <c r="K202" s="193">
        <f>('ごみ搬入量内訳'!E202+'ごみ搬入量内訳'!AH202)/'ごみ処理概要'!D202/365*1000000</f>
        <v>979.4259933355396</v>
      </c>
      <c r="L202" s="193">
        <f>'ごみ搬入量内訳'!F202/'ごみ処理概要'!D202/365*1000000</f>
        <v>524.1383657404546</v>
      </c>
      <c r="M202" s="193">
        <f>'資源化量内訳'!BP202</f>
        <v>0</v>
      </c>
      <c r="N202" s="193">
        <f>'ごみ処理量内訳'!E202</f>
        <v>0</v>
      </c>
      <c r="O202" s="193">
        <f>'ごみ処理量内訳'!L202</f>
        <v>8631</v>
      </c>
      <c r="P202" s="193">
        <f t="shared" si="29"/>
        <v>2331</v>
      </c>
      <c r="Q202" s="193">
        <f>'ごみ処理量内訳'!G202</f>
        <v>2254</v>
      </c>
      <c r="R202" s="193">
        <f>'ごみ処理量内訳'!H202</f>
        <v>68</v>
      </c>
      <c r="S202" s="193">
        <f>'ごみ処理量内訳'!I202</f>
        <v>0</v>
      </c>
      <c r="T202" s="193">
        <f>'ごみ処理量内訳'!J202</f>
        <v>0</v>
      </c>
      <c r="U202" s="193">
        <f>'ごみ処理量内訳'!K202</f>
        <v>9</v>
      </c>
      <c r="V202" s="193">
        <f t="shared" si="30"/>
        <v>1442</v>
      </c>
      <c r="W202" s="193">
        <f>'資源化量内訳'!M202</f>
        <v>1175</v>
      </c>
      <c r="X202" s="193">
        <f>'資源化量内訳'!N202</f>
        <v>90</v>
      </c>
      <c r="Y202" s="193">
        <f>'資源化量内訳'!O202</f>
        <v>165</v>
      </c>
      <c r="Z202" s="193">
        <f>'資源化量内訳'!P202</f>
        <v>0</v>
      </c>
      <c r="AA202" s="193">
        <f>'資源化量内訳'!Q202</f>
        <v>12</v>
      </c>
      <c r="AB202" s="193">
        <f>'資源化量内訳'!R202</f>
        <v>0</v>
      </c>
      <c r="AC202" s="193">
        <f>'資源化量内訳'!S202</f>
        <v>0</v>
      </c>
      <c r="AD202" s="193">
        <f t="shared" si="31"/>
        <v>12404</v>
      </c>
      <c r="AE202" s="194">
        <f t="shared" si="32"/>
        <v>30.4176072234763</v>
      </c>
      <c r="AF202" s="193">
        <f>'資源化量内訳'!AB202</f>
        <v>0</v>
      </c>
      <c r="AG202" s="193">
        <f>'資源化量内訳'!AJ202</f>
        <v>0</v>
      </c>
      <c r="AH202" s="193">
        <f>'資源化量内訳'!AR202</f>
        <v>68</v>
      </c>
      <c r="AI202" s="193">
        <f>'資源化量内訳'!AZ202</f>
        <v>0</v>
      </c>
      <c r="AJ202" s="193">
        <f>'資源化量内訳'!BH202</f>
        <v>0</v>
      </c>
      <c r="AK202" s="193" t="s">
        <v>640</v>
      </c>
      <c r="AL202" s="193">
        <f t="shared" si="33"/>
        <v>68</v>
      </c>
      <c r="AM202" s="194">
        <f t="shared" si="34"/>
        <v>12.17349242179942</v>
      </c>
      <c r="AN202" s="193">
        <f>'ごみ処理量内訳'!AC202</f>
        <v>8631</v>
      </c>
      <c r="AO202" s="193">
        <f>'ごみ処理量内訳'!AD202</f>
        <v>0</v>
      </c>
      <c r="AP202" s="193">
        <f>'ごみ処理量内訳'!AE202</f>
        <v>2263</v>
      </c>
      <c r="AQ202" s="193">
        <f t="shared" si="35"/>
        <v>10894</v>
      </c>
    </row>
    <row r="203" spans="1:43" ht="13.5">
      <c r="A203" s="182" t="s">
        <v>129</v>
      </c>
      <c r="B203" s="182" t="s">
        <v>319</v>
      </c>
      <c r="C203" s="184" t="s">
        <v>320</v>
      </c>
      <c r="D203" s="193">
        <v>12117</v>
      </c>
      <c r="E203" s="193">
        <v>12117</v>
      </c>
      <c r="F203" s="193">
        <f>'ごみ搬入量内訳'!H203</f>
        <v>5247</v>
      </c>
      <c r="G203" s="193">
        <f>'ごみ搬入量内訳'!AG203</f>
        <v>238</v>
      </c>
      <c r="H203" s="193">
        <f>'ごみ搬入量内訳'!AH203</f>
        <v>0</v>
      </c>
      <c r="I203" s="193">
        <f t="shared" si="28"/>
        <v>5485</v>
      </c>
      <c r="J203" s="193">
        <f t="shared" si="27"/>
        <v>1240.1912404286518</v>
      </c>
      <c r="K203" s="193">
        <f>('ごみ搬入量内訳'!E203+'ごみ搬入量内訳'!AH203)/'ごみ処理概要'!D203/365*1000000</f>
        <v>1116.2851693703287</v>
      </c>
      <c r="L203" s="193">
        <f>'ごみ搬入量内訳'!F203/'ごみ処理概要'!D203/365*1000000</f>
        <v>123.9060710583229</v>
      </c>
      <c r="M203" s="193">
        <f>'資源化量内訳'!BP203</f>
        <v>0</v>
      </c>
      <c r="N203" s="193">
        <f>'ごみ処理量内訳'!E203</f>
        <v>3844</v>
      </c>
      <c r="O203" s="193">
        <f>'ごみ処理量内訳'!L203</f>
        <v>0</v>
      </c>
      <c r="P203" s="193">
        <f t="shared" si="29"/>
        <v>1641</v>
      </c>
      <c r="Q203" s="193">
        <f>'ごみ処理量内訳'!G203</f>
        <v>0</v>
      </c>
      <c r="R203" s="193">
        <f>'ごみ処理量内訳'!H203</f>
        <v>1641</v>
      </c>
      <c r="S203" s="193">
        <f>'ごみ処理量内訳'!I203</f>
        <v>0</v>
      </c>
      <c r="T203" s="193">
        <f>'ごみ処理量内訳'!J203</f>
        <v>0</v>
      </c>
      <c r="U203" s="193">
        <f>'ごみ処理量内訳'!K203</f>
        <v>0</v>
      </c>
      <c r="V203" s="193">
        <f t="shared" si="30"/>
        <v>0</v>
      </c>
      <c r="W203" s="193">
        <f>'資源化量内訳'!M203</f>
        <v>0</v>
      </c>
      <c r="X203" s="193">
        <f>'資源化量内訳'!N203</f>
        <v>0</v>
      </c>
      <c r="Y203" s="193">
        <f>'資源化量内訳'!O203</f>
        <v>0</v>
      </c>
      <c r="Z203" s="193">
        <f>'資源化量内訳'!P203</f>
        <v>0</v>
      </c>
      <c r="AA203" s="193">
        <f>'資源化量内訳'!Q203</f>
        <v>0</v>
      </c>
      <c r="AB203" s="193">
        <f>'資源化量内訳'!R203</f>
        <v>0</v>
      </c>
      <c r="AC203" s="193">
        <f>'資源化量内訳'!S203</f>
        <v>0</v>
      </c>
      <c r="AD203" s="193">
        <f t="shared" si="31"/>
        <v>5485</v>
      </c>
      <c r="AE203" s="194">
        <f t="shared" si="32"/>
        <v>100</v>
      </c>
      <c r="AF203" s="193">
        <f>'資源化量内訳'!AB203</f>
        <v>0</v>
      </c>
      <c r="AG203" s="193">
        <f>'資源化量内訳'!AJ203</f>
        <v>0</v>
      </c>
      <c r="AH203" s="193">
        <f>'資源化量内訳'!AR203</f>
        <v>450</v>
      </c>
      <c r="AI203" s="193">
        <f>'資源化量内訳'!AZ203</f>
        <v>0</v>
      </c>
      <c r="AJ203" s="193">
        <f>'資源化量内訳'!BH203</f>
        <v>0</v>
      </c>
      <c r="AK203" s="193" t="s">
        <v>640</v>
      </c>
      <c r="AL203" s="193">
        <f t="shared" si="33"/>
        <v>450</v>
      </c>
      <c r="AM203" s="194">
        <f t="shared" si="34"/>
        <v>8.20419325432999</v>
      </c>
      <c r="AN203" s="193">
        <f>'ごみ処理量内訳'!AC203</f>
        <v>0</v>
      </c>
      <c r="AO203" s="193">
        <f>'ごみ処理量内訳'!AD203</f>
        <v>374</v>
      </c>
      <c r="AP203" s="193">
        <f>'ごみ処理量内訳'!AE203</f>
        <v>1091</v>
      </c>
      <c r="AQ203" s="193">
        <f t="shared" si="35"/>
        <v>1465</v>
      </c>
    </row>
    <row r="204" spans="1:43" ht="13.5">
      <c r="A204" s="182" t="s">
        <v>129</v>
      </c>
      <c r="B204" s="182" t="s">
        <v>321</v>
      </c>
      <c r="C204" s="184" t="s">
        <v>322</v>
      </c>
      <c r="D204" s="193">
        <v>7346</v>
      </c>
      <c r="E204" s="193">
        <v>7346</v>
      </c>
      <c r="F204" s="193">
        <f>'ごみ搬入量内訳'!H204</f>
        <v>1760</v>
      </c>
      <c r="G204" s="193">
        <f>'ごみ搬入量内訳'!AG204</f>
        <v>1169</v>
      </c>
      <c r="H204" s="193">
        <f>'ごみ搬入量内訳'!AH204</f>
        <v>0</v>
      </c>
      <c r="I204" s="193">
        <f t="shared" si="28"/>
        <v>2929</v>
      </c>
      <c r="J204" s="193">
        <f t="shared" si="27"/>
        <v>1092.3846357536856</v>
      </c>
      <c r="K204" s="193">
        <f>('ごみ搬入量内訳'!E204+'ごみ搬入量内訳'!AH204)/'ごみ処理概要'!D204/365*1000000</f>
        <v>914.485191829306</v>
      </c>
      <c r="L204" s="193">
        <f>'ごみ搬入量内訳'!F204/'ごみ処理概要'!D204/365*1000000</f>
        <v>177.89944392437968</v>
      </c>
      <c r="M204" s="193">
        <f>'資源化量内訳'!BP204</f>
        <v>0</v>
      </c>
      <c r="N204" s="193">
        <f>'ごみ処理量内訳'!E204</f>
        <v>621</v>
      </c>
      <c r="O204" s="193">
        <f>'ごみ処理量内訳'!L204</f>
        <v>1892</v>
      </c>
      <c r="P204" s="193">
        <f t="shared" si="29"/>
        <v>339</v>
      </c>
      <c r="Q204" s="193">
        <f>'ごみ処理量内訳'!G204</f>
        <v>0</v>
      </c>
      <c r="R204" s="193">
        <f>'ごみ処理量内訳'!H204</f>
        <v>339</v>
      </c>
      <c r="S204" s="193">
        <f>'ごみ処理量内訳'!I204</f>
        <v>0</v>
      </c>
      <c r="T204" s="193">
        <f>'ごみ処理量内訳'!J204</f>
        <v>0</v>
      </c>
      <c r="U204" s="193">
        <f>'ごみ処理量内訳'!K204</f>
        <v>0</v>
      </c>
      <c r="V204" s="193">
        <f t="shared" si="30"/>
        <v>77</v>
      </c>
      <c r="W204" s="193">
        <f>'資源化量内訳'!M204</f>
        <v>0</v>
      </c>
      <c r="X204" s="193">
        <f>'資源化量内訳'!N204</f>
        <v>77</v>
      </c>
      <c r="Y204" s="193">
        <f>'資源化量内訳'!O204</f>
        <v>0</v>
      </c>
      <c r="Z204" s="193">
        <f>'資源化量内訳'!P204</f>
        <v>0</v>
      </c>
      <c r="AA204" s="193">
        <f>'資源化量内訳'!Q204</f>
        <v>0</v>
      </c>
      <c r="AB204" s="193">
        <f>'資源化量内訳'!R204</f>
        <v>0</v>
      </c>
      <c r="AC204" s="193">
        <f>'資源化量内訳'!S204</f>
        <v>0</v>
      </c>
      <c r="AD204" s="193">
        <f t="shared" si="31"/>
        <v>2929</v>
      </c>
      <c r="AE204" s="194">
        <f t="shared" si="32"/>
        <v>35.40457494025265</v>
      </c>
      <c r="AF204" s="193">
        <f>'資源化量内訳'!AB204</f>
        <v>0</v>
      </c>
      <c r="AG204" s="193">
        <f>'資源化量内訳'!AJ204</f>
        <v>0</v>
      </c>
      <c r="AH204" s="193">
        <f>'資源化量内訳'!AR204</f>
        <v>327</v>
      </c>
      <c r="AI204" s="193">
        <f>'資源化量内訳'!AZ204</f>
        <v>0</v>
      </c>
      <c r="AJ204" s="193">
        <f>'資源化量内訳'!BH204</f>
        <v>0</v>
      </c>
      <c r="AK204" s="193" t="s">
        <v>640</v>
      </c>
      <c r="AL204" s="193">
        <f t="shared" si="33"/>
        <v>327</v>
      </c>
      <c r="AM204" s="194">
        <f t="shared" si="34"/>
        <v>13.793103448275861</v>
      </c>
      <c r="AN204" s="193">
        <f>'ごみ処理量内訳'!AC204</f>
        <v>1892</v>
      </c>
      <c r="AO204" s="193">
        <f>'ごみ処理量内訳'!AD204</f>
        <v>102</v>
      </c>
      <c r="AP204" s="193">
        <f>'ごみ処理量内訳'!AE204</f>
        <v>12</v>
      </c>
      <c r="AQ204" s="193">
        <f t="shared" si="35"/>
        <v>2006</v>
      </c>
    </row>
    <row r="205" spans="1:43" ht="13.5">
      <c r="A205" s="182" t="s">
        <v>129</v>
      </c>
      <c r="B205" s="182" t="s">
        <v>323</v>
      </c>
      <c r="C205" s="184" t="s">
        <v>324</v>
      </c>
      <c r="D205" s="193">
        <v>9260</v>
      </c>
      <c r="E205" s="193">
        <v>8345</v>
      </c>
      <c r="F205" s="193">
        <f>'ごみ搬入量内訳'!H205</f>
        <v>2369</v>
      </c>
      <c r="G205" s="193">
        <f>'ごみ搬入量内訳'!AG205</f>
        <v>769</v>
      </c>
      <c r="H205" s="193">
        <f>'ごみ搬入量内訳'!AH205</f>
        <v>326</v>
      </c>
      <c r="I205" s="193">
        <f t="shared" si="28"/>
        <v>3464</v>
      </c>
      <c r="J205" s="193">
        <f t="shared" si="27"/>
        <v>1024.8823929702062</v>
      </c>
      <c r="K205" s="193">
        <f>('ごみ搬入量内訳'!E205+'ごみ搬入量内訳'!AH205)/'ごみ処理概要'!D205/365*1000000</f>
        <v>889.9671587916803</v>
      </c>
      <c r="L205" s="193">
        <f>'ごみ搬入量内訳'!F205/'ごみ処理概要'!D205/365*1000000</f>
        <v>134.915234178526</v>
      </c>
      <c r="M205" s="193">
        <f>'資源化量内訳'!BP205</f>
        <v>0</v>
      </c>
      <c r="N205" s="193">
        <f>'ごみ処理量内訳'!E205</f>
        <v>2225</v>
      </c>
      <c r="O205" s="193">
        <f>'ごみ処理量内訳'!L205</f>
        <v>329</v>
      </c>
      <c r="P205" s="193">
        <f t="shared" si="29"/>
        <v>132</v>
      </c>
      <c r="Q205" s="193">
        <f>'ごみ処理量内訳'!G205</f>
        <v>0</v>
      </c>
      <c r="R205" s="193">
        <f>'ごみ処理量内訳'!H205</f>
        <v>132</v>
      </c>
      <c r="S205" s="193">
        <f>'ごみ処理量内訳'!I205</f>
        <v>0</v>
      </c>
      <c r="T205" s="193">
        <f>'ごみ処理量内訳'!J205</f>
        <v>0</v>
      </c>
      <c r="U205" s="193">
        <f>'ごみ処理量内訳'!K205</f>
        <v>0</v>
      </c>
      <c r="V205" s="193">
        <f t="shared" si="30"/>
        <v>452</v>
      </c>
      <c r="W205" s="193">
        <f>'資源化量内訳'!M205</f>
        <v>452</v>
      </c>
      <c r="X205" s="193">
        <f>'資源化量内訳'!N205</f>
        <v>0</v>
      </c>
      <c r="Y205" s="193">
        <f>'資源化量内訳'!O205</f>
        <v>0</v>
      </c>
      <c r="Z205" s="193">
        <f>'資源化量内訳'!P205</f>
        <v>0</v>
      </c>
      <c r="AA205" s="193">
        <f>'資源化量内訳'!Q205</f>
        <v>0</v>
      </c>
      <c r="AB205" s="193">
        <f>'資源化量内訳'!R205</f>
        <v>0</v>
      </c>
      <c r="AC205" s="193">
        <f>'資源化量内訳'!S205</f>
        <v>0</v>
      </c>
      <c r="AD205" s="193">
        <f t="shared" si="31"/>
        <v>3138</v>
      </c>
      <c r="AE205" s="194">
        <f t="shared" si="32"/>
        <v>89.51561504142767</v>
      </c>
      <c r="AF205" s="193">
        <f>'資源化量内訳'!AB205</f>
        <v>0</v>
      </c>
      <c r="AG205" s="193">
        <f>'資源化量内訳'!AJ205</f>
        <v>0</v>
      </c>
      <c r="AH205" s="193">
        <f>'資源化量内訳'!AR205</f>
        <v>132</v>
      </c>
      <c r="AI205" s="193">
        <f>'資源化量内訳'!AZ205</f>
        <v>0</v>
      </c>
      <c r="AJ205" s="193">
        <f>'資源化量内訳'!BH205</f>
        <v>0</v>
      </c>
      <c r="AK205" s="193" t="s">
        <v>640</v>
      </c>
      <c r="AL205" s="193">
        <f t="shared" si="33"/>
        <v>132</v>
      </c>
      <c r="AM205" s="194">
        <f t="shared" si="34"/>
        <v>18.61057998725303</v>
      </c>
      <c r="AN205" s="193">
        <f>'ごみ処理量内訳'!AC205</f>
        <v>329</v>
      </c>
      <c r="AO205" s="193">
        <f>'ごみ処理量内訳'!AD205</f>
        <v>429</v>
      </c>
      <c r="AP205" s="193">
        <f>'ごみ処理量内訳'!AE205</f>
        <v>0</v>
      </c>
      <c r="AQ205" s="193">
        <f t="shared" si="35"/>
        <v>758</v>
      </c>
    </row>
    <row r="206" spans="1:43" ht="13.5">
      <c r="A206" s="182" t="s">
        <v>129</v>
      </c>
      <c r="B206" s="182" t="s">
        <v>325</v>
      </c>
      <c r="C206" s="184" t="s">
        <v>326</v>
      </c>
      <c r="D206" s="193">
        <v>9115</v>
      </c>
      <c r="E206" s="193">
        <v>9115</v>
      </c>
      <c r="F206" s="193">
        <f>'ごみ搬入量内訳'!H206</f>
        <v>3006</v>
      </c>
      <c r="G206" s="193">
        <f>'ごみ搬入量内訳'!AG206</f>
        <v>1216</v>
      </c>
      <c r="H206" s="193">
        <f>'ごみ搬入量内訳'!AH206</f>
        <v>0</v>
      </c>
      <c r="I206" s="193">
        <f t="shared" si="28"/>
        <v>4222</v>
      </c>
      <c r="J206" s="193">
        <f t="shared" si="27"/>
        <v>1269.0206569030427</v>
      </c>
      <c r="K206" s="193">
        <f>('ごみ搬入量内訳'!E206+'ごみ搬入量内訳'!AH206)/'ごみ処理概要'!D206/365*1000000</f>
        <v>806.4382810210477</v>
      </c>
      <c r="L206" s="193">
        <f>'ごみ搬入量内訳'!F206/'ごみ処理概要'!D206/365*1000000</f>
        <v>462.5823758819949</v>
      </c>
      <c r="M206" s="193">
        <f>'資源化量内訳'!BP206</f>
        <v>0</v>
      </c>
      <c r="N206" s="193">
        <f>'ごみ処理量内訳'!E206</f>
        <v>2730</v>
      </c>
      <c r="O206" s="193">
        <f>'ごみ処理量内訳'!L206</f>
        <v>818</v>
      </c>
      <c r="P206" s="193">
        <f t="shared" si="29"/>
        <v>0</v>
      </c>
      <c r="Q206" s="193">
        <f>'ごみ処理量内訳'!G206</f>
        <v>0</v>
      </c>
      <c r="R206" s="193">
        <f>'ごみ処理量内訳'!H206</f>
        <v>0</v>
      </c>
      <c r="S206" s="193">
        <f>'ごみ処理量内訳'!I206</f>
        <v>0</v>
      </c>
      <c r="T206" s="193">
        <f>'ごみ処理量内訳'!J206</f>
        <v>0</v>
      </c>
      <c r="U206" s="193">
        <f>'ごみ処理量内訳'!K206</f>
        <v>0</v>
      </c>
      <c r="V206" s="193">
        <f t="shared" si="30"/>
        <v>674</v>
      </c>
      <c r="W206" s="193">
        <f>'資源化量内訳'!M206</f>
        <v>545</v>
      </c>
      <c r="X206" s="193">
        <f>'資源化量内訳'!N206</f>
        <v>43</v>
      </c>
      <c r="Y206" s="193">
        <f>'資源化量内訳'!O206</f>
        <v>59</v>
      </c>
      <c r="Z206" s="193">
        <f>'資源化量内訳'!P206</f>
        <v>26</v>
      </c>
      <c r="AA206" s="193">
        <f>'資源化量内訳'!Q206</f>
        <v>1</v>
      </c>
      <c r="AB206" s="193">
        <f>'資源化量内訳'!R206</f>
        <v>0</v>
      </c>
      <c r="AC206" s="193">
        <f>'資源化量内訳'!S206</f>
        <v>0</v>
      </c>
      <c r="AD206" s="193">
        <f t="shared" si="31"/>
        <v>4222</v>
      </c>
      <c r="AE206" s="194">
        <f t="shared" si="32"/>
        <v>80.62529606821411</v>
      </c>
      <c r="AF206" s="193">
        <f>'資源化量内訳'!AB206</f>
        <v>0</v>
      </c>
      <c r="AG206" s="193">
        <f>'資源化量内訳'!AJ206</f>
        <v>0</v>
      </c>
      <c r="AH206" s="193">
        <f>'資源化量内訳'!AR206</f>
        <v>0</v>
      </c>
      <c r="AI206" s="193">
        <f>'資源化量内訳'!AZ206</f>
        <v>0</v>
      </c>
      <c r="AJ206" s="193">
        <f>'資源化量内訳'!BH206</f>
        <v>0</v>
      </c>
      <c r="AK206" s="193" t="s">
        <v>640</v>
      </c>
      <c r="AL206" s="193">
        <f t="shared" si="33"/>
        <v>0</v>
      </c>
      <c r="AM206" s="194">
        <f t="shared" si="34"/>
        <v>15.96399810516343</v>
      </c>
      <c r="AN206" s="193">
        <f>'ごみ処理量内訳'!AC206</f>
        <v>818</v>
      </c>
      <c r="AO206" s="193">
        <f>'ごみ処理量内訳'!AD206</f>
        <v>356</v>
      </c>
      <c r="AP206" s="193">
        <f>'ごみ処理量内訳'!AE206</f>
        <v>0</v>
      </c>
      <c r="AQ206" s="193">
        <f t="shared" si="35"/>
        <v>1174</v>
      </c>
    </row>
    <row r="207" spans="1:43" ht="13.5">
      <c r="A207" s="182" t="s">
        <v>129</v>
      </c>
      <c r="B207" s="182" t="s">
        <v>327</v>
      </c>
      <c r="C207" s="184" t="s">
        <v>328</v>
      </c>
      <c r="D207" s="193">
        <v>6518</v>
      </c>
      <c r="E207" s="193">
        <v>6518</v>
      </c>
      <c r="F207" s="193">
        <f>'ごみ搬入量内訳'!H207</f>
        <v>2658</v>
      </c>
      <c r="G207" s="193">
        <f>'ごみ搬入量内訳'!AG207</f>
        <v>449</v>
      </c>
      <c r="H207" s="193">
        <f>'ごみ搬入量内訳'!AH207</f>
        <v>0</v>
      </c>
      <c r="I207" s="193">
        <f t="shared" si="28"/>
        <v>3107</v>
      </c>
      <c r="J207" s="193">
        <f t="shared" si="27"/>
        <v>1305.9725018599706</v>
      </c>
      <c r="K207" s="193">
        <f>('ごみ搬入量内訳'!E207+'ごみ搬入量内訳'!AH207)/'ごみ処理概要'!D207/365*1000000</f>
        <v>527.51705498367</v>
      </c>
      <c r="L207" s="193">
        <f>'ごみ搬入量内訳'!F207/'ごみ処理概要'!D207/365*1000000</f>
        <v>778.4554468763005</v>
      </c>
      <c r="M207" s="193">
        <f>'資源化量内訳'!BP207</f>
        <v>0</v>
      </c>
      <c r="N207" s="193">
        <f>'ごみ処理量内訳'!E207</f>
        <v>0</v>
      </c>
      <c r="O207" s="193">
        <f>'ごみ処理量内訳'!L207</f>
        <v>2542</v>
      </c>
      <c r="P207" s="193">
        <f t="shared" si="29"/>
        <v>0</v>
      </c>
      <c r="Q207" s="193">
        <f>'ごみ処理量内訳'!G207</f>
        <v>0</v>
      </c>
      <c r="R207" s="193">
        <f>'ごみ処理量内訳'!H207</f>
        <v>0</v>
      </c>
      <c r="S207" s="193">
        <f>'ごみ処理量内訳'!I207</f>
        <v>0</v>
      </c>
      <c r="T207" s="193">
        <f>'ごみ処理量内訳'!J207</f>
        <v>0</v>
      </c>
      <c r="U207" s="193">
        <f>'ごみ処理量内訳'!K207</f>
        <v>0</v>
      </c>
      <c r="V207" s="193">
        <f t="shared" si="30"/>
        <v>565</v>
      </c>
      <c r="W207" s="193">
        <f>'資源化量内訳'!M207</f>
        <v>373</v>
      </c>
      <c r="X207" s="193">
        <f>'資源化量内訳'!N207</f>
        <v>39</v>
      </c>
      <c r="Y207" s="193">
        <f>'資源化量内訳'!O207</f>
        <v>89</v>
      </c>
      <c r="Z207" s="193">
        <f>'資源化量内訳'!P207</f>
        <v>49</v>
      </c>
      <c r="AA207" s="193">
        <f>'資源化量内訳'!Q207</f>
        <v>14</v>
      </c>
      <c r="AB207" s="193">
        <f>'資源化量内訳'!R207</f>
        <v>0</v>
      </c>
      <c r="AC207" s="193">
        <f>'資源化量内訳'!S207</f>
        <v>1</v>
      </c>
      <c r="AD207" s="193">
        <f t="shared" si="31"/>
        <v>3107</v>
      </c>
      <c r="AE207" s="194">
        <f t="shared" si="32"/>
        <v>18.18474412616672</v>
      </c>
      <c r="AF207" s="193">
        <f>'資源化量内訳'!AB207</f>
        <v>0</v>
      </c>
      <c r="AG207" s="193">
        <f>'資源化量内訳'!AJ207</f>
        <v>0</v>
      </c>
      <c r="AH207" s="193">
        <f>'資源化量内訳'!AR207</f>
        <v>0</v>
      </c>
      <c r="AI207" s="193">
        <f>'資源化量内訳'!AZ207</f>
        <v>0</v>
      </c>
      <c r="AJ207" s="193">
        <f>'資源化量内訳'!BH207</f>
        <v>0</v>
      </c>
      <c r="AK207" s="193" t="s">
        <v>640</v>
      </c>
      <c r="AL207" s="193">
        <f t="shared" si="33"/>
        <v>0</v>
      </c>
      <c r="AM207" s="194">
        <f t="shared" si="34"/>
        <v>18.18474412616672</v>
      </c>
      <c r="AN207" s="193">
        <f>'ごみ処理量内訳'!AC207</f>
        <v>2542</v>
      </c>
      <c r="AO207" s="193">
        <f>'ごみ処理量内訳'!AD207</f>
        <v>0</v>
      </c>
      <c r="AP207" s="193">
        <f>'ごみ処理量内訳'!AE207</f>
        <v>0</v>
      </c>
      <c r="AQ207" s="193">
        <f t="shared" si="35"/>
        <v>2542</v>
      </c>
    </row>
    <row r="208" spans="1:43" ht="13.5">
      <c r="A208" s="182" t="s">
        <v>129</v>
      </c>
      <c r="B208" s="182" t="s">
        <v>329</v>
      </c>
      <c r="C208" s="184" t="s">
        <v>330</v>
      </c>
      <c r="D208" s="193">
        <v>2673</v>
      </c>
      <c r="E208" s="193">
        <v>2673</v>
      </c>
      <c r="F208" s="193">
        <f>'ごみ搬入量内訳'!H208</f>
        <v>985</v>
      </c>
      <c r="G208" s="193">
        <f>'ごみ搬入量内訳'!AG208</f>
        <v>51</v>
      </c>
      <c r="H208" s="193">
        <f>'ごみ搬入量内訳'!AH208</f>
        <v>0</v>
      </c>
      <c r="I208" s="193">
        <f t="shared" si="28"/>
        <v>1036</v>
      </c>
      <c r="J208" s="193">
        <f t="shared" si="27"/>
        <v>1061.861640248246</v>
      </c>
      <c r="K208" s="193">
        <f>('ごみ搬入量内訳'!E208+'ごみ搬入量内訳'!AH208)/'ごみ処理概要'!D208/365*1000000</f>
        <v>863.018823445003</v>
      </c>
      <c r="L208" s="193">
        <f>'ごみ搬入量内訳'!F208/'ごみ処理概要'!D208/365*1000000</f>
        <v>198.84281680324298</v>
      </c>
      <c r="M208" s="193">
        <f>'資源化量内訳'!BP208</f>
        <v>0</v>
      </c>
      <c r="N208" s="193">
        <f>'ごみ処理量内訳'!E208</f>
        <v>0</v>
      </c>
      <c r="O208" s="193">
        <f>'ごみ処理量内訳'!L208</f>
        <v>855</v>
      </c>
      <c r="P208" s="193">
        <f t="shared" si="29"/>
        <v>10</v>
      </c>
      <c r="Q208" s="193">
        <f>'ごみ処理量内訳'!G208</f>
        <v>0</v>
      </c>
      <c r="R208" s="193">
        <f>'ごみ処理量内訳'!H208</f>
        <v>10</v>
      </c>
      <c r="S208" s="193">
        <f>'ごみ処理量内訳'!I208</f>
        <v>0</v>
      </c>
      <c r="T208" s="193">
        <f>'ごみ処理量内訳'!J208</f>
        <v>0</v>
      </c>
      <c r="U208" s="193">
        <f>'ごみ処理量内訳'!K208</f>
        <v>0</v>
      </c>
      <c r="V208" s="193">
        <f t="shared" si="30"/>
        <v>170</v>
      </c>
      <c r="W208" s="193">
        <f>'資源化量内訳'!M208</f>
        <v>108</v>
      </c>
      <c r="X208" s="193">
        <f>'資源化量内訳'!N208</f>
        <v>16</v>
      </c>
      <c r="Y208" s="193">
        <f>'資源化量内訳'!O208</f>
        <v>44</v>
      </c>
      <c r="Z208" s="193">
        <f>'資源化量内訳'!P208</f>
        <v>0</v>
      </c>
      <c r="AA208" s="193">
        <f>'資源化量内訳'!Q208</f>
        <v>2</v>
      </c>
      <c r="AB208" s="193">
        <f>'資源化量内訳'!R208</f>
        <v>0</v>
      </c>
      <c r="AC208" s="193">
        <f>'資源化量内訳'!S208</f>
        <v>0</v>
      </c>
      <c r="AD208" s="193">
        <f t="shared" si="31"/>
        <v>1035</v>
      </c>
      <c r="AE208" s="194">
        <f t="shared" si="32"/>
        <v>17.391304347826086</v>
      </c>
      <c r="AF208" s="193">
        <f>'資源化量内訳'!AB208</f>
        <v>0</v>
      </c>
      <c r="AG208" s="193">
        <f>'資源化量内訳'!AJ208</f>
        <v>0</v>
      </c>
      <c r="AH208" s="193">
        <f>'資源化量内訳'!AR208</f>
        <v>10</v>
      </c>
      <c r="AI208" s="193">
        <f>'資源化量内訳'!AZ208</f>
        <v>0</v>
      </c>
      <c r="AJ208" s="193">
        <f>'資源化量内訳'!BH208</f>
        <v>0</v>
      </c>
      <c r="AK208" s="193" t="s">
        <v>640</v>
      </c>
      <c r="AL208" s="193">
        <f t="shared" si="33"/>
        <v>10</v>
      </c>
      <c r="AM208" s="194">
        <f t="shared" si="34"/>
        <v>17.391304347826086</v>
      </c>
      <c r="AN208" s="193">
        <f>'ごみ処理量内訳'!AC208</f>
        <v>855</v>
      </c>
      <c r="AO208" s="193">
        <f>'ごみ処理量内訳'!AD208</f>
        <v>0</v>
      </c>
      <c r="AP208" s="193">
        <f>'ごみ処理量内訳'!AE208</f>
        <v>0</v>
      </c>
      <c r="AQ208" s="193">
        <f t="shared" si="35"/>
        <v>855</v>
      </c>
    </row>
    <row r="209" spans="1:43" ht="13.5">
      <c r="A209" s="182" t="s">
        <v>129</v>
      </c>
      <c r="B209" s="182" t="s">
        <v>331</v>
      </c>
      <c r="C209" s="184" t="s">
        <v>332</v>
      </c>
      <c r="D209" s="193">
        <v>11030</v>
      </c>
      <c r="E209" s="193">
        <v>11030</v>
      </c>
      <c r="F209" s="193">
        <f>'ごみ搬入量内訳'!H209</f>
        <v>2625</v>
      </c>
      <c r="G209" s="193">
        <f>'ごみ搬入量内訳'!AG209</f>
        <v>396</v>
      </c>
      <c r="H209" s="193">
        <f>'ごみ搬入量内訳'!AH209</f>
        <v>0</v>
      </c>
      <c r="I209" s="193">
        <f t="shared" si="28"/>
        <v>3021</v>
      </c>
      <c r="J209" s="193">
        <f t="shared" si="27"/>
        <v>750.3818974403556</v>
      </c>
      <c r="K209" s="193">
        <f>('ごみ搬入量内訳'!E209+'ごみ搬入量内訳'!AH209)/'ごみ処理概要'!D209/365*1000000</f>
        <v>674.1266036587638</v>
      </c>
      <c r="L209" s="193">
        <f>'ごみ搬入量内訳'!F209/'ごみ処理概要'!D209/365*1000000</f>
        <v>76.25529378159193</v>
      </c>
      <c r="M209" s="193">
        <f>'資源化量内訳'!BP209</f>
        <v>0</v>
      </c>
      <c r="N209" s="193">
        <f>'ごみ処理量内訳'!E209</f>
        <v>1872</v>
      </c>
      <c r="O209" s="193">
        <f>'ごみ処理量内訳'!L209</f>
        <v>0</v>
      </c>
      <c r="P209" s="193">
        <f t="shared" si="29"/>
        <v>659</v>
      </c>
      <c r="Q209" s="193">
        <f>'ごみ処理量内訳'!G209</f>
        <v>659</v>
      </c>
      <c r="R209" s="193">
        <f>'ごみ処理量内訳'!H209</f>
        <v>0</v>
      </c>
      <c r="S209" s="193">
        <f>'ごみ処理量内訳'!I209</f>
        <v>0</v>
      </c>
      <c r="T209" s="193">
        <f>'ごみ処理量内訳'!J209</f>
        <v>0</v>
      </c>
      <c r="U209" s="193">
        <f>'ごみ処理量内訳'!K209</f>
        <v>0</v>
      </c>
      <c r="V209" s="193">
        <f t="shared" si="30"/>
        <v>569</v>
      </c>
      <c r="W209" s="193">
        <f>'資源化量内訳'!M209</f>
        <v>380</v>
      </c>
      <c r="X209" s="193">
        <f>'資源化量内訳'!N209</f>
        <v>45</v>
      </c>
      <c r="Y209" s="193">
        <f>'資源化量内訳'!O209</f>
        <v>50</v>
      </c>
      <c r="Z209" s="193">
        <f>'資源化量内訳'!P209</f>
        <v>33</v>
      </c>
      <c r="AA209" s="193">
        <f>'資源化量内訳'!Q209</f>
        <v>61</v>
      </c>
      <c r="AB209" s="193">
        <f>'資源化量内訳'!R209</f>
        <v>0</v>
      </c>
      <c r="AC209" s="193">
        <f>'資源化量内訳'!S209</f>
        <v>0</v>
      </c>
      <c r="AD209" s="193">
        <f t="shared" si="31"/>
        <v>3100</v>
      </c>
      <c r="AE209" s="194">
        <f t="shared" si="32"/>
        <v>100</v>
      </c>
      <c r="AF209" s="193">
        <f>'資源化量内訳'!AB209</f>
        <v>0</v>
      </c>
      <c r="AG209" s="193">
        <f>'資源化量内訳'!AJ209</f>
        <v>116</v>
      </c>
      <c r="AH209" s="193">
        <f>'資源化量内訳'!AR209</f>
        <v>0</v>
      </c>
      <c r="AI209" s="193">
        <f>'資源化量内訳'!AZ209</f>
        <v>0</v>
      </c>
      <c r="AJ209" s="193">
        <f>'資源化量内訳'!BH209</f>
        <v>0</v>
      </c>
      <c r="AK209" s="193" t="s">
        <v>640</v>
      </c>
      <c r="AL209" s="193">
        <f t="shared" si="33"/>
        <v>116</v>
      </c>
      <c r="AM209" s="194">
        <f t="shared" si="34"/>
        <v>22.096774193548388</v>
      </c>
      <c r="AN209" s="193">
        <f>'ごみ処理量内訳'!AC209</f>
        <v>0</v>
      </c>
      <c r="AO209" s="193">
        <f>'ごみ処理量内訳'!AD209</f>
        <v>308</v>
      </c>
      <c r="AP209" s="193">
        <f>'ごみ処理量内訳'!AE209</f>
        <v>503</v>
      </c>
      <c r="AQ209" s="193">
        <f t="shared" si="35"/>
        <v>811</v>
      </c>
    </row>
    <row r="210" spans="1:43" ht="13.5">
      <c r="A210" s="182" t="s">
        <v>129</v>
      </c>
      <c r="B210" s="182" t="s">
        <v>333</v>
      </c>
      <c r="C210" s="184" t="s">
        <v>334</v>
      </c>
      <c r="D210" s="193">
        <v>2817</v>
      </c>
      <c r="E210" s="193">
        <v>2817</v>
      </c>
      <c r="F210" s="193">
        <f>'ごみ搬入量内訳'!H210</f>
        <v>1043</v>
      </c>
      <c r="G210" s="193">
        <f>'ごみ搬入量内訳'!AG210</f>
        <v>117</v>
      </c>
      <c r="H210" s="193">
        <f>'ごみ搬入量内訳'!AH210</f>
        <v>0</v>
      </c>
      <c r="I210" s="193">
        <f t="shared" si="28"/>
        <v>1160</v>
      </c>
      <c r="J210" s="193">
        <f t="shared" si="27"/>
        <v>1128.179691792979</v>
      </c>
      <c r="K210" s="193">
        <f>('ごみ搬入量内訳'!E210+'ごみ搬入量内訳'!AH210)/'ごみ処理概要'!D210/365*1000000</f>
        <v>959.9253067238537</v>
      </c>
      <c r="L210" s="193">
        <f>'ごみ搬入量内訳'!F210/'ごみ処理概要'!D210/365*1000000</f>
        <v>168.25438506912533</v>
      </c>
      <c r="M210" s="193">
        <f>'資源化量内訳'!BP210</f>
        <v>0</v>
      </c>
      <c r="N210" s="193">
        <f>'ごみ処理量内訳'!E210</f>
        <v>0</v>
      </c>
      <c r="O210" s="193">
        <f>'ごみ処理量内訳'!L210</f>
        <v>1043</v>
      </c>
      <c r="P210" s="193">
        <f t="shared" si="29"/>
        <v>117</v>
      </c>
      <c r="Q210" s="193">
        <f>'ごみ処理量内訳'!G210</f>
        <v>0</v>
      </c>
      <c r="R210" s="193">
        <f>'ごみ処理量内訳'!H210</f>
        <v>117</v>
      </c>
      <c r="S210" s="193">
        <f>'ごみ処理量内訳'!I210</f>
        <v>0</v>
      </c>
      <c r="T210" s="193">
        <f>'ごみ処理量内訳'!J210</f>
        <v>0</v>
      </c>
      <c r="U210" s="193">
        <f>'ごみ処理量内訳'!K210</f>
        <v>0</v>
      </c>
      <c r="V210" s="193">
        <f t="shared" si="30"/>
        <v>0</v>
      </c>
      <c r="W210" s="193">
        <f>'資源化量内訳'!M210</f>
        <v>0</v>
      </c>
      <c r="X210" s="193">
        <f>'資源化量内訳'!N210</f>
        <v>0</v>
      </c>
      <c r="Y210" s="193">
        <f>'資源化量内訳'!O210</f>
        <v>0</v>
      </c>
      <c r="Z210" s="193">
        <f>'資源化量内訳'!P210</f>
        <v>0</v>
      </c>
      <c r="AA210" s="193">
        <f>'資源化量内訳'!Q210</f>
        <v>0</v>
      </c>
      <c r="AB210" s="193">
        <f>'資源化量内訳'!R210</f>
        <v>0</v>
      </c>
      <c r="AC210" s="193">
        <f>'資源化量内訳'!S210</f>
        <v>0</v>
      </c>
      <c r="AD210" s="193">
        <f t="shared" si="31"/>
        <v>1160</v>
      </c>
      <c r="AE210" s="194">
        <f t="shared" si="32"/>
        <v>10.086206896551724</v>
      </c>
      <c r="AF210" s="193">
        <f>'資源化量内訳'!AB210</f>
        <v>0</v>
      </c>
      <c r="AG210" s="193">
        <f>'資源化量内訳'!AJ210</f>
        <v>0</v>
      </c>
      <c r="AH210" s="193">
        <f>'資源化量内訳'!AR210</f>
        <v>117</v>
      </c>
      <c r="AI210" s="193">
        <f>'資源化量内訳'!AZ210</f>
        <v>0</v>
      </c>
      <c r="AJ210" s="193">
        <f>'資源化量内訳'!BH210</f>
        <v>0</v>
      </c>
      <c r="AK210" s="193" t="s">
        <v>640</v>
      </c>
      <c r="AL210" s="193">
        <f t="shared" si="33"/>
        <v>117</v>
      </c>
      <c r="AM210" s="194">
        <f t="shared" si="34"/>
        <v>10.086206896551724</v>
      </c>
      <c r="AN210" s="193">
        <f>'ごみ処理量内訳'!AC210</f>
        <v>1043</v>
      </c>
      <c r="AO210" s="193">
        <f>'ごみ処理量内訳'!AD210</f>
        <v>0</v>
      </c>
      <c r="AP210" s="193">
        <f>'ごみ処理量内訳'!AE210</f>
        <v>0</v>
      </c>
      <c r="AQ210" s="193">
        <f t="shared" si="35"/>
        <v>1043</v>
      </c>
    </row>
    <row r="211" spans="1:43" ht="13.5">
      <c r="A211" s="182" t="s">
        <v>129</v>
      </c>
      <c r="B211" s="182" t="s">
        <v>335</v>
      </c>
      <c r="C211" s="184" t="s">
        <v>336</v>
      </c>
      <c r="D211" s="193">
        <v>17010</v>
      </c>
      <c r="E211" s="193">
        <v>17010</v>
      </c>
      <c r="F211" s="193">
        <f>'ごみ搬入量内訳'!H211</f>
        <v>4829</v>
      </c>
      <c r="G211" s="193">
        <f>'ごみ搬入量内訳'!AG211</f>
        <v>740</v>
      </c>
      <c r="H211" s="193">
        <f>'ごみ搬入量内訳'!AH211</f>
        <v>0</v>
      </c>
      <c r="I211" s="193">
        <f t="shared" si="28"/>
        <v>5569</v>
      </c>
      <c r="J211" s="193">
        <f t="shared" si="27"/>
        <v>896.9743825147173</v>
      </c>
      <c r="K211" s="193">
        <f>('ごみ搬入量内訳'!E211+'ごみ搬入量内訳'!AH211)/'ごみ処理概要'!D211/365*1000000</f>
        <v>803.5563286704839</v>
      </c>
      <c r="L211" s="193">
        <f>'ごみ搬入量内訳'!F211/'ごみ処理概要'!D211/365*1000000</f>
        <v>93.41805384423346</v>
      </c>
      <c r="M211" s="193">
        <f>'資源化量内訳'!BP211</f>
        <v>0</v>
      </c>
      <c r="N211" s="193">
        <f>'ごみ処理量内訳'!E211</f>
        <v>0</v>
      </c>
      <c r="O211" s="193">
        <f>'ごみ処理量内訳'!L211</f>
        <v>3834</v>
      </c>
      <c r="P211" s="193">
        <f t="shared" si="29"/>
        <v>890</v>
      </c>
      <c r="Q211" s="193">
        <f>'ごみ処理量内訳'!G211</f>
        <v>265</v>
      </c>
      <c r="R211" s="193">
        <f>'ごみ処理量内訳'!H211</f>
        <v>625</v>
      </c>
      <c r="S211" s="193">
        <f>'ごみ処理量内訳'!I211</f>
        <v>0</v>
      </c>
      <c r="T211" s="193">
        <f>'ごみ処理量内訳'!J211</f>
        <v>0</v>
      </c>
      <c r="U211" s="193">
        <f>'ごみ処理量内訳'!K211</f>
        <v>0</v>
      </c>
      <c r="V211" s="193">
        <f t="shared" si="30"/>
        <v>845</v>
      </c>
      <c r="W211" s="193">
        <f>'資源化量内訳'!M211</f>
        <v>805</v>
      </c>
      <c r="X211" s="193">
        <f>'資源化量内訳'!N211</f>
        <v>40</v>
      </c>
      <c r="Y211" s="193">
        <f>'資源化量内訳'!O211</f>
        <v>0</v>
      </c>
      <c r="Z211" s="193">
        <f>'資源化量内訳'!P211</f>
        <v>0</v>
      </c>
      <c r="AA211" s="193">
        <f>'資源化量内訳'!Q211</f>
        <v>0</v>
      </c>
      <c r="AB211" s="193">
        <f>'資源化量内訳'!R211</f>
        <v>0</v>
      </c>
      <c r="AC211" s="193">
        <f>'資源化量内訳'!S211</f>
        <v>0</v>
      </c>
      <c r="AD211" s="193">
        <f t="shared" si="31"/>
        <v>5569</v>
      </c>
      <c r="AE211" s="194">
        <f t="shared" si="32"/>
        <v>31.154605853833722</v>
      </c>
      <c r="AF211" s="193">
        <f>'資源化量内訳'!AB211</f>
        <v>0</v>
      </c>
      <c r="AG211" s="193">
        <f>'資源化量内訳'!AJ211</f>
        <v>70</v>
      </c>
      <c r="AH211" s="193">
        <f>'資源化量内訳'!AR211</f>
        <v>621</v>
      </c>
      <c r="AI211" s="193">
        <f>'資源化量内訳'!AZ211</f>
        <v>0</v>
      </c>
      <c r="AJ211" s="193">
        <f>'資源化量内訳'!BH211</f>
        <v>0</v>
      </c>
      <c r="AK211" s="193" t="s">
        <v>640</v>
      </c>
      <c r="AL211" s="193">
        <f t="shared" si="33"/>
        <v>691</v>
      </c>
      <c r="AM211" s="194">
        <f t="shared" si="34"/>
        <v>27.581253366852216</v>
      </c>
      <c r="AN211" s="193">
        <f>'ごみ処理量内訳'!AC211</f>
        <v>3834</v>
      </c>
      <c r="AO211" s="193">
        <f>'ごみ処理量内訳'!AD211</f>
        <v>0</v>
      </c>
      <c r="AP211" s="193">
        <f>'ごみ処理量内訳'!AE211</f>
        <v>199</v>
      </c>
      <c r="AQ211" s="193">
        <f t="shared" si="35"/>
        <v>4033</v>
      </c>
    </row>
    <row r="212" spans="1:43" ht="13.5">
      <c r="A212" s="182" t="s">
        <v>129</v>
      </c>
      <c r="B212" s="182" t="s">
        <v>337</v>
      </c>
      <c r="C212" s="184" t="s">
        <v>338</v>
      </c>
      <c r="D212" s="193">
        <v>23905</v>
      </c>
      <c r="E212" s="193">
        <v>23905</v>
      </c>
      <c r="F212" s="193">
        <f>'ごみ搬入量内訳'!H212</f>
        <v>7134</v>
      </c>
      <c r="G212" s="193">
        <f>'ごみ搬入量内訳'!AG212</f>
        <v>1520</v>
      </c>
      <c r="H212" s="193">
        <f>'ごみ搬入量内訳'!AH212</f>
        <v>0</v>
      </c>
      <c r="I212" s="193">
        <f t="shared" si="28"/>
        <v>8654</v>
      </c>
      <c r="J212" s="193">
        <f t="shared" si="27"/>
        <v>991.8255193932604</v>
      </c>
      <c r="K212" s="193">
        <f>('ごみ搬入量内訳'!E212+'ごみ搬入量内訳'!AH212)/'ごみ処理概要'!D212/365*1000000</f>
        <v>775.10006790578</v>
      </c>
      <c r="L212" s="193">
        <f>'ごみ搬入量内訳'!F212/'ごみ処理概要'!D212/365*1000000</f>
        <v>216.72545148748043</v>
      </c>
      <c r="M212" s="193">
        <f>'資源化量内訳'!BP212</f>
        <v>2</v>
      </c>
      <c r="N212" s="193">
        <f>'ごみ処理量内訳'!E212</f>
        <v>5819</v>
      </c>
      <c r="O212" s="193">
        <f>'ごみ処理量内訳'!L212</f>
        <v>19</v>
      </c>
      <c r="P212" s="193">
        <f t="shared" si="29"/>
        <v>2468</v>
      </c>
      <c r="Q212" s="193">
        <f>'ごみ処理量内訳'!G212</f>
        <v>1252</v>
      </c>
      <c r="R212" s="193">
        <f>'ごみ処理量内訳'!H212</f>
        <v>1216</v>
      </c>
      <c r="S212" s="193">
        <f>'ごみ処理量内訳'!I212</f>
        <v>0</v>
      </c>
      <c r="T212" s="193">
        <f>'ごみ処理量内訳'!J212</f>
        <v>0</v>
      </c>
      <c r="U212" s="193">
        <f>'ごみ処理量内訳'!K212</f>
        <v>0</v>
      </c>
      <c r="V212" s="193">
        <f t="shared" si="30"/>
        <v>348</v>
      </c>
      <c r="W212" s="193">
        <f>'資源化量内訳'!M212</f>
        <v>230</v>
      </c>
      <c r="X212" s="193">
        <f>'資源化量内訳'!N212</f>
        <v>87</v>
      </c>
      <c r="Y212" s="193">
        <f>'資源化量内訳'!O212</f>
        <v>0</v>
      </c>
      <c r="Z212" s="193">
        <f>'資源化量内訳'!P212</f>
        <v>18</v>
      </c>
      <c r="AA212" s="193">
        <f>'資源化量内訳'!Q212</f>
        <v>8</v>
      </c>
      <c r="AB212" s="193">
        <f>'資源化量内訳'!R212</f>
        <v>0</v>
      </c>
      <c r="AC212" s="193">
        <f>'資源化量内訳'!S212</f>
        <v>5</v>
      </c>
      <c r="AD212" s="193">
        <f t="shared" si="31"/>
        <v>8654</v>
      </c>
      <c r="AE212" s="194">
        <f t="shared" si="32"/>
        <v>99.78044834758492</v>
      </c>
      <c r="AF212" s="193">
        <f>'資源化量内訳'!AB212</f>
        <v>0</v>
      </c>
      <c r="AG212" s="193">
        <f>'資源化量内訳'!AJ212</f>
        <v>34</v>
      </c>
      <c r="AH212" s="193">
        <f>'資源化量内訳'!AR212</f>
        <v>1180</v>
      </c>
      <c r="AI212" s="193">
        <f>'資源化量内訳'!AZ212</f>
        <v>0</v>
      </c>
      <c r="AJ212" s="193">
        <f>'資源化量内訳'!BH212</f>
        <v>0</v>
      </c>
      <c r="AK212" s="193" t="s">
        <v>640</v>
      </c>
      <c r="AL212" s="193">
        <f t="shared" si="33"/>
        <v>1214</v>
      </c>
      <c r="AM212" s="194">
        <f t="shared" si="34"/>
        <v>18.068391866913124</v>
      </c>
      <c r="AN212" s="193">
        <f>'ごみ処理量内訳'!AC212</f>
        <v>19</v>
      </c>
      <c r="AO212" s="193">
        <f>'ごみ処理量内訳'!AD212</f>
        <v>731</v>
      </c>
      <c r="AP212" s="193">
        <f>'ごみ処理量内訳'!AE212</f>
        <v>461</v>
      </c>
      <c r="AQ212" s="193">
        <f t="shared" si="35"/>
        <v>1211</v>
      </c>
    </row>
    <row r="213" spans="1:43" ht="13.5">
      <c r="A213" s="182" t="s">
        <v>129</v>
      </c>
      <c r="B213" s="182" t="s">
        <v>339</v>
      </c>
      <c r="C213" s="184" t="s">
        <v>340</v>
      </c>
      <c r="D213" s="193">
        <v>6239</v>
      </c>
      <c r="E213" s="193">
        <v>5181</v>
      </c>
      <c r="F213" s="193">
        <f>'ごみ搬入量内訳'!H213</f>
        <v>1592</v>
      </c>
      <c r="G213" s="193">
        <f>'ごみ搬入量内訳'!AG213</f>
        <v>235</v>
      </c>
      <c r="H213" s="193">
        <f>'ごみ搬入量内訳'!AH213</f>
        <v>373</v>
      </c>
      <c r="I213" s="193">
        <f t="shared" si="28"/>
        <v>2200</v>
      </c>
      <c r="J213" s="193">
        <f t="shared" si="27"/>
        <v>966.0838692537222</v>
      </c>
      <c r="K213" s="193">
        <f>('ごみ搬入量内訳'!E213+'ごみ搬入量内訳'!AH213)/'ごみ処理概要'!D213/365*1000000</f>
        <v>889.6754177763822</v>
      </c>
      <c r="L213" s="193">
        <f>'ごみ搬入量内訳'!F213/'ごみ処理概要'!D213/365*1000000</f>
        <v>76.40845147733985</v>
      </c>
      <c r="M213" s="193">
        <f>'資源化量内訳'!BP213</f>
        <v>0</v>
      </c>
      <c r="N213" s="193">
        <f>'ごみ処理量内訳'!E213</f>
        <v>1138</v>
      </c>
      <c r="O213" s="193">
        <f>'ごみ処理量内訳'!L213</f>
        <v>263</v>
      </c>
      <c r="P213" s="193">
        <f t="shared" si="29"/>
        <v>390</v>
      </c>
      <c r="Q213" s="193">
        <f>'ごみ処理量内訳'!G213</f>
        <v>186</v>
      </c>
      <c r="R213" s="193">
        <f>'ごみ処理量内訳'!H213</f>
        <v>204</v>
      </c>
      <c r="S213" s="193">
        <f>'ごみ処理量内訳'!I213</f>
        <v>0</v>
      </c>
      <c r="T213" s="193">
        <f>'ごみ処理量内訳'!J213</f>
        <v>0</v>
      </c>
      <c r="U213" s="193">
        <f>'ごみ処理量内訳'!K213</f>
        <v>0</v>
      </c>
      <c r="V213" s="193">
        <f t="shared" si="30"/>
        <v>36</v>
      </c>
      <c r="W213" s="193">
        <f>'資源化量内訳'!M213</f>
        <v>28</v>
      </c>
      <c r="X213" s="193">
        <f>'資源化量内訳'!N213</f>
        <v>4</v>
      </c>
      <c r="Y213" s="193">
        <f>'資源化量内訳'!O213</f>
        <v>0</v>
      </c>
      <c r="Z213" s="193">
        <f>'資源化量内訳'!P213</f>
        <v>4</v>
      </c>
      <c r="AA213" s="193">
        <f>'資源化量内訳'!Q213</f>
        <v>0</v>
      </c>
      <c r="AB213" s="193">
        <f>'資源化量内訳'!R213</f>
        <v>0</v>
      </c>
      <c r="AC213" s="193">
        <f>'資源化量内訳'!S213</f>
        <v>0</v>
      </c>
      <c r="AD213" s="193">
        <f t="shared" si="31"/>
        <v>1827</v>
      </c>
      <c r="AE213" s="194">
        <f t="shared" si="32"/>
        <v>85.6048166392994</v>
      </c>
      <c r="AF213" s="193">
        <f>'資源化量内訳'!AB213</f>
        <v>0</v>
      </c>
      <c r="AG213" s="193">
        <f>'資源化量内訳'!AJ213</f>
        <v>36</v>
      </c>
      <c r="AH213" s="193">
        <f>'資源化量内訳'!AR213</f>
        <v>196</v>
      </c>
      <c r="AI213" s="193">
        <f>'資源化量内訳'!AZ213</f>
        <v>0</v>
      </c>
      <c r="AJ213" s="193">
        <f>'資源化量内訳'!BH213</f>
        <v>0</v>
      </c>
      <c r="AK213" s="193" t="s">
        <v>640</v>
      </c>
      <c r="AL213" s="193">
        <f t="shared" si="33"/>
        <v>232</v>
      </c>
      <c r="AM213" s="194">
        <f t="shared" si="34"/>
        <v>14.668856048166393</v>
      </c>
      <c r="AN213" s="193">
        <f>'ごみ処理量内訳'!AC213</f>
        <v>263</v>
      </c>
      <c r="AO213" s="193">
        <f>'ごみ処理量内訳'!AD213</f>
        <v>129</v>
      </c>
      <c r="AP213" s="193">
        <f>'ごみ処理量内訳'!AE213</f>
        <v>140</v>
      </c>
      <c r="AQ213" s="193">
        <f t="shared" si="35"/>
        <v>532</v>
      </c>
    </row>
    <row r="214" spans="1:43" ht="13.5">
      <c r="A214" s="182" t="s">
        <v>129</v>
      </c>
      <c r="B214" s="182" t="s">
        <v>341</v>
      </c>
      <c r="C214" s="184" t="s">
        <v>342</v>
      </c>
      <c r="D214" s="193">
        <v>6650</v>
      </c>
      <c r="E214" s="193">
        <v>6581</v>
      </c>
      <c r="F214" s="193">
        <f>'ごみ搬入量内訳'!H214</f>
        <v>1999</v>
      </c>
      <c r="G214" s="193">
        <f>'ごみ搬入量内訳'!AG214</f>
        <v>354</v>
      </c>
      <c r="H214" s="193">
        <f>'ごみ搬入量内訳'!AH214</f>
        <v>25</v>
      </c>
      <c r="I214" s="193">
        <f t="shared" si="28"/>
        <v>2378</v>
      </c>
      <c r="J214" s="193">
        <f t="shared" si="27"/>
        <v>979.7095478422083</v>
      </c>
      <c r="K214" s="193">
        <f>('ごみ搬入量内訳'!E214+'ごみ搬入量内訳'!AH214)/'ごみ処理概要'!D214/365*1000000</f>
        <v>979.7095478422083</v>
      </c>
      <c r="L214" s="193">
        <f>'ごみ搬入量内訳'!F214/'ごみ処理概要'!D214/365*1000000</f>
        <v>0</v>
      </c>
      <c r="M214" s="193">
        <f>'資源化量内訳'!BP214</f>
        <v>14</v>
      </c>
      <c r="N214" s="193">
        <f>'ごみ処理量内訳'!E214</f>
        <v>1510</v>
      </c>
      <c r="O214" s="193">
        <f>'ごみ処理量内訳'!L214</f>
        <v>107</v>
      </c>
      <c r="P214" s="193">
        <f t="shared" si="29"/>
        <v>329</v>
      </c>
      <c r="Q214" s="193">
        <f>'ごみ処理量内訳'!G214</f>
        <v>140</v>
      </c>
      <c r="R214" s="193">
        <f>'ごみ処理量内訳'!H214</f>
        <v>189</v>
      </c>
      <c r="S214" s="193">
        <f>'ごみ処理量内訳'!I214</f>
        <v>0</v>
      </c>
      <c r="T214" s="193">
        <f>'ごみ処理量内訳'!J214</f>
        <v>0</v>
      </c>
      <c r="U214" s="193">
        <f>'ごみ処理量内訳'!K214</f>
        <v>0</v>
      </c>
      <c r="V214" s="193">
        <f t="shared" si="30"/>
        <v>407</v>
      </c>
      <c r="W214" s="193">
        <f>'資源化量内訳'!M214</f>
        <v>340</v>
      </c>
      <c r="X214" s="193">
        <f>'資源化量内訳'!N214</f>
        <v>67</v>
      </c>
      <c r="Y214" s="193">
        <f>'資源化量内訳'!O214</f>
        <v>0</v>
      </c>
      <c r="Z214" s="193">
        <f>'資源化量内訳'!P214</f>
        <v>0</v>
      </c>
      <c r="AA214" s="193">
        <f>'資源化量内訳'!Q214</f>
        <v>0</v>
      </c>
      <c r="AB214" s="193">
        <f>'資源化量内訳'!R214</f>
        <v>0</v>
      </c>
      <c r="AC214" s="193">
        <f>'資源化量内訳'!S214</f>
        <v>0</v>
      </c>
      <c r="AD214" s="193">
        <f t="shared" si="31"/>
        <v>2353</v>
      </c>
      <c r="AE214" s="194">
        <f t="shared" si="32"/>
        <v>95.45261368465788</v>
      </c>
      <c r="AF214" s="193">
        <f>'資源化量内訳'!AB214</f>
        <v>0</v>
      </c>
      <c r="AG214" s="193">
        <f>'資源化量内訳'!AJ214</f>
        <v>0</v>
      </c>
      <c r="AH214" s="193">
        <f>'資源化量内訳'!AR214</f>
        <v>182</v>
      </c>
      <c r="AI214" s="193">
        <f>'資源化量内訳'!AZ214</f>
        <v>0</v>
      </c>
      <c r="AJ214" s="193">
        <f>'資源化量内訳'!BH214</f>
        <v>0</v>
      </c>
      <c r="AK214" s="193" t="s">
        <v>640</v>
      </c>
      <c r="AL214" s="193">
        <f t="shared" si="33"/>
        <v>182</v>
      </c>
      <c r="AM214" s="194">
        <f t="shared" si="34"/>
        <v>25.475285171102662</v>
      </c>
      <c r="AN214" s="193">
        <f>'ごみ処理量内訳'!AC214</f>
        <v>107</v>
      </c>
      <c r="AO214" s="193">
        <f>'ごみ処理量内訳'!AD214</f>
        <v>171</v>
      </c>
      <c r="AP214" s="193">
        <f>'ごみ処理量内訳'!AE214</f>
        <v>131</v>
      </c>
      <c r="AQ214" s="193">
        <f t="shared" si="35"/>
        <v>409</v>
      </c>
    </row>
    <row r="215" spans="1:43" ht="13.5">
      <c r="A215" s="207" t="s">
        <v>11</v>
      </c>
      <c r="B215" s="208"/>
      <c r="C215" s="208"/>
      <c r="D215" s="193">
        <f>SUM(D7:D214)</f>
        <v>5678191</v>
      </c>
      <c r="E215" s="193">
        <f>SUM(E7:E214)</f>
        <v>5664267</v>
      </c>
      <c r="F215" s="193">
        <f>'ごみ搬入量内訳'!H215</f>
        <v>2014594</v>
      </c>
      <c r="G215" s="193">
        <f>'ごみ搬入量内訳'!AG215</f>
        <v>512222</v>
      </c>
      <c r="H215" s="193">
        <f>'ごみ搬入量内訳'!AH215</f>
        <v>6369</v>
      </c>
      <c r="I215" s="193">
        <f>SUM(F215:H215)</f>
        <v>2533185</v>
      </c>
      <c r="J215" s="193">
        <f t="shared" si="27"/>
        <v>1222.2612583325094</v>
      </c>
      <c r="K215" s="193">
        <f>('ごみ搬入量内訳'!E215+'ごみ搬入量内訳'!AH215)/'ごみ処理概要'!D215/365*1000000</f>
        <v>762.7077003926074</v>
      </c>
      <c r="L215" s="193">
        <f>'ごみ搬入量内訳'!F215/'ごみ処理概要'!D215/365*1000000</f>
        <v>459.55355793990185</v>
      </c>
      <c r="M215" s="193">
        <f>'資源化量内訳'!BP215</f>
        <v>140357</v>
      </c>
      <c r="N215" s="193">
        <f>'ごみ処理量内訳'!E215</f>
        <v>1333284</v>
      </c>
      <c r="O215" s="193">
        <f>'ごみ処理量内訳'!L215</f>
        <v>620628</v>
      </c>
      <c r="P215" s="193">
        <f>SUM(Q215:U215)</f>
        <v>528212</v>
      </c>
      <c r="Q215" s="193">
        <f>'ごみ処理量内訳'!G215</f>
        <v>214694</v>
      </c>
      <c r="R215" s="193">
        <f>'ごみ処理量内訳'!H215</f>
        <v>210706</v>
      </c>
      <c r="S215" s="193">
        <f>'ごみ処理量内訳'!I215</f>
        <v>21545</v>
      </c>
      <c r="T215" s="193">
        <f>'ごみ処理量内訳'!J215</f>
        <v>39953</v>
      </c>
      <c r="U215" s="193">
        <f>'ごみ処理量内訳'!K215</f>
        <v>41314</v>
      </c>
      <c r="V215" s="193">
        <f>SUM(W215:AC215)</f>
        <v>43110</v>
      </c>
      <c r="W215" s="193">
        <f>'資源化量内訳'!M215</f>
        <v>27478</v>
      </c>
      <c r="X215" s="193">
        <f>'資源化量内訳'!N215</f>
        <v>7467</v>
      </c>
      <c r="Y215" s="193">
        <f>'資源化量内訳'!O215</f>
        <v>3306</v>
      </c>
      <c r="Z215" s="193">
        <f>'資源化量内訳'!P215</f>
        <v>1085</v>
      </c>
      <c r="AA215" s="193">
        <f>'資源化量内訳'!Q215</f>
        <v>1096</v>
      </c>
      <c r="AB215" s="193">
        <f>'資源化量内訳'!R215</f>
        <v>18</v>
      </c>
      <c r="AC215" s="193">
        <f>'資源化量内訳'!S215</f>
        <v>2660</v>
      </c>
      <c r="AD215" s="193">
        <f>N215+O215+P215+V215</f>
        <v>2525234</v>
      </c>
      <c r="AE215" s="194">
        <f t="shared" si="32"/>
        <v>75.42295090276782</v>
      </c>
      <c r="AF215" s="193">
        <f>'資源化量内訳'!AB215</f>
        <v>7534</v>
      </c>
      <c r="AG215" s="193">
        <f>'資源化量内訳'!AJ215</f>
        <v>21497</v>
      </c>
      <c r="AH215" s="193">
        <f>'資源化量内訳'!AR215</f>
        <v>156569</v>
      </c>
      <c r="AI215" s="193">
        <f>'資源化量内訳'!AZ215</f>
        <v>4800</v>
      </c>
      <c r="AJ215" s="193">
        <f>'資源化量内訳'!BH215</f>
        <v>32968</v>
      </c>
      <c r="AK215" s="193" t="s">
        <v>640</v>
      </c>
      <c r="AL215" s="193">
        <f>SUM(AF215:AJ215)</f>
        <v>223368</v>
      </c>
      <c r="AM215" s="194">
        <f>(V215+AL215+M215)/(M215+AD215)*100</f>
        <v>15.262468998432244</v>
      </c>
      <c r="AN215" s="193">
        <f>'ごみ処理量内訳'!AC215</f>
        <v>620628</v>
      </c>
      <c r="AO215" s="193">
        <f>'ごみ処理量内訳'!AD215</f>
        <v>192352</v>
      </c>
      <c r="AP215" s="193">
        <f>'ごみ処理量内訳'!AE215</f>
        <v>148336</v>
      </c>
      <c r="AQ215" s="193">
        <f>SUM(AN215:AP215)</f>
        <v>961316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215:C21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21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17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06" t="s">
        <v>105</v>
      </c>
      <c r="B2" s="206" t="s">
        <v>357</v>
      </c>
      <c r="C2" s="209" t="s">
        <v>360</v>
      </c>
      <c r="D2" s="214" t="s">
        <v>355</v>
      </c>
      <c r="E2" s="215"/>
      <c r="F2" s="227"/>
      <c r="G2" s="26" t="s">
        <v>356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9" t="s">
        <v>106</v>
      </c>
    </row>
    <row r="3" spans="1:34" s="27" customFormat="1" ht="22.5" customHeight="1">
      <c r="A3" s="201"/>
      <c r="B3" s="201"/>
      <c r="C3" s="199"/>
      <c r="D3" s="35"/>
      <c r="E3" s="44"/>
      <c r="F3" s="45" t="s">
        <v>107</v>
      </c>
      <c r="G3" s="10" t="s">
        <v>120</v>
      </c>
      <c r="H3" s="14" t="s">
        <v>367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368</v>
      </c>
      <c r="AH3" s="199"/>
    </row>
    <row r="4" spans="1:34" s="27" customFormat="1" ht="22.5" customHeight="1">
      <c r="A4" s="201"/>
      <c r="B4" s="201"/>
      <c r="C4" s="199"/>
      <c r="D4" s="10" t="s">
        <v>120</v>
      </c>
      <c r="E4" s="209" t="s">
        <v>369</v>
      </c>
      <c r="F4" s="209" t="s">
        <v>370</v>
      </c>
      <c r="G4" s="13"/>
      <c r="H4" s="10" t="s">
        <v>120</v>
      </c>
      <c r="I4" s="211" t="s">
        <v>371</v>
      </c>
      <c r="J4" s="190"/>
      <c r="K4" s="190"/>
      <c r="L4" s="191"/>
      <c r="M4" s="211" t="s">
        <v>108</v>
      </c>
      <c r="N4" s="190"/>
      <c r="O4" s="190"/>
      <c r="P4" s="191"/>
      <c r="Q4" s="211" t="s">
        <v>109</v>
      </c>
      <c r="R4" s="190"/>
      <c r="S4" s="190"/>
      <c r="T4" s="191"/>
      <c r="U4" s="211" t="s">
        <v>110</v>
      </c>
      <c r="V4" s="190"/>
      <c r="W4" s="190"/>
      <c r="X4" s="191"/>
      <c r="Y4" s="211" t="s">
        <v>111</v>
      </c>
      <c r="Z4" s="190"/>
      <c r="AA4" s="190"/>
      <c r="AB4" s="191"/>
      <c r="AC4" s="211" t="s">
        <v>112</v>
      </c>
      <c r="AD4" s="190"/>
      <c r="AE4" s="190"/>
      <c r="AF4" s="191"/>
      <c r="AG4" s="13"/>
      <c r="AH4" s="224"/>
    </row>
    <row r="5" spans="1:34" s="27" customFormat="1" ht="22.5" customHeight="1">
      <c r="A5" s="201"/>
      <c r="B5" s="201"/>
      <c r="C5" s="199"/>
      <c r="D5" s="16"/>
      <c r="E5" s="200"/>
      <c r="F5" s="224"/>
      <c r="G5" s="13"/>
      <c r="H5" s="16"/>
      <c r="I5" s="10" t="s">
        <v>120</v>
      </c>
      <c r="J5" s="6" t="s">
        <v>372</v>
      </c>
      <c r="K5" s="6" t="s">
        <v>373</v>
      </c>
      <c r="L5" s="6" t="s">
        <v>374</v>
      </c>
      <c r="M5" s="10" t="s">
        <v>120</v>
      </c>
      <c r="N5" s="6" t="s">
        <v>372</v>
      </c>
      <c r="O5" s="6" t="s">
        <v>373</v>
      </c>
      <c r="P5" s="6" t="s">
        <v>374</v>
      </c>
      <c r="Q5" s="10" t="s">
        <v>120</v>
      </c>
      <c r="R5" s="6" t="s">
        <v>372</v>
      </c>
      <c r="S5" s="6" t="s">
        <v>373</v>
      </c>
      <c r="T5" s="6" t="s">
        <v>374</v>
      </c>
      <c r="U5" s="10" t="s">
        <v>120</v>
      </c>
      <c r="V5" s="6" t="s">
        <v>372</v>
      </c>
      <c r="W5" s="6" t="s">
        <v>373</v>
      </c>
      <c r="X5" s="6" t="s">
        <v>374</v>
      </c>
      <c r="Y5" s="10" t="s">
        <v>120</v>
      </c>
      <c r="Z5" s="6" t="s">
        <v>372</v>
      </c>
      <c r="AA5" s="6" t="s">
        <v>373</v>
      </c>
      <c r="AB5" s="6" t="s">
        <v>374</v>
      </c>
      <c r="AC5" s="10" t="s">
        <v>120</v>
      </c>
      <c r="AD5" s="6" t="s">
        <v>372</v>
      </c>
      <c r="AE5" s="6" t="s">
        <v>373</v>
      </c>
      <c r="AF5" s="6" t="s">
        <v>374</v>
      </c>
      <c r="AG5" s="13"/>
      <c r="AH5" s="224"/>
    </row>
    <row r="6" spans="1:34" s="27" customFormat="1" ht="22.5" customHeight="1">
      <c r="A6" s="202"/>
      <c r="B6" s="192"/>
      <c r="C6" s="226"/>
      <c r="D6" s="21" t="s">
        <v>366</v>
      </c>
      <c r="E6" s="22" t="s">
        <v>113</v>
      </c>
      <c r="F6" s="22" t="s">
        <v>113</v>
      </c>
      <c r="G6" s="22" t="s">
        <v>113</v>
      </c>
      <c r="H6" s="21" t="s">
        <v>113</v>
      </c>
      <c r="I6" s="21" t="s">
        <v>113</v>
      </c>
      <c r="J6" s="23" t="s">
        <v>113</v>
      </c>
      <c r="K6" s="23" t="s">
        <v>113</v>
      </c>
      <c r="L6" s="23" t="s">
        <v>113</v>
      </c>
      <c r="M6" s="21" t="s">
        <v>113</v>
      </c>
      <c r="N6" s="23" t="s">
        <v>113</v>
      </c>
      <c r="O6" s="23" t="s">
        <v>113</v>
      </c>
      <c r="P6" s="23" t="s">
        <v>113</v>
      </c>
      <c r="Q6" s="21" t="s">
        <v>113</v>
      </c>
      <c r="R6" s="23" t="s">
        <v>113</v>
      </c>
      <c r="S6" s="23" t="s">
        <v>113</v>
      </c>
      <c r="T6" s="23" t="s">
        <v>113</v>
      </c>
      <c r="U6" s="21" t="s">
        <v>113</v>
      </c>
      <c r="V6" s="23" t="s">
        <v>113</v>
      </c>
      <c r="W6" s="23" t="s">
        <v>113</v>
      </c>
      <c r="X6" s="23" t="s">
        <v>113</v>
      </c>
      <c r="Y6" s="21" t="s">
        <v>113</v>
      </c>
      <c r="Z6" s="23" t="s">
        <v>113</v>
      </c>
      <c r="AA6" s="23" t="s">
        <v>113</v>
      </c>
      <c r="AB6" s="23" t="s">
        <v>113</v>
      </c>
      <c r="AC6" s="21" t="s">
        <v>113</v>
      </c>
      <c r="AD6" s="23" t="s">
        <v>113</v>
      </c>
      <c r="AE6" s="23" t="s">
        <v>113</v>
      </c>
      <c r="AF6" s="23" t="s">
        <v>113</v>
      </c>
      <c r="AG6" s="22" t="s">
        <v>113</v>
      </c>
      <c r="AH6" s="22" t="s">
        <v>113</v>
      </c>
    </row>
    <row r="7" spans="1:34" ht="13.5">
      <c r="A7" s="182" t="s">
        <v>129</v>
      </c>
      <c r="B7" s="182" t="s">
        <v>130</v>
      </c>
      <c r="C7" s="184" t="s">
        <v>131</v>
      </c>
      <c r="D7" s="193">
        <f aca="true" t="shared" si="0" ref="D7:D70">E7+F7</f>
        <v>906374</v>
      </c>
      <c r="E7" s="193">
        <v>489719</v>
      </c>
      <c r="F7" s="193">
        <v>416655</v>
      </c>
      <c r="G7" s="193">
        <f>H7+AG7</f>
        <v>906374</v>
      </c>
      <c r="H7" s="193">
        <f>I7+M7+Q7+U7+Y7+AC7</f>
        <v>671003</v>
      </c>
      <c r="I7" s="193">
        <f>SUM(J7:L7)</f>
        <v>0</v>
      </c>
      <c r="J7" s="193">
        <v>0</v>
      </c>
      <c r="K7" s="193">
        <v>0</v>
      </c>
      <c r="L7" s="193">
        <v>0</v>
      </c>
      <c r="M7" s="193">
        <f>SUM(N7:P7)</f>
        <v>531185</v>
      </c>
      <c r="N7" s="193">
        <v>215838</v>
      </c>
      <c r="O7" s="193">
        <v>160235</v>
      </c>
      <c r="P7" s="193">
        <v>155112</v>
      </c>
      <c r="Q7" s="193">
        <f>SUM(R7:T7)</f>
        <v>53676</v>
      </c>
      <c r="R7" s="193">
        <v>21190</v>
      </c>
      <c r="S7" s="193">
        <v>29085</v>
      </c>
      <c r="T7" s="193">
        <v>3401</v>
      </c>
      <c r="U7" s="193">
        <f>SUM(V7:X7)</f>
        <v>69763</v>
      </c>
      <c r="V7" s="193">
        <v>23169</v>
      </c>
      <c r="W7" s="193">
        <v>26439</v>
      </c>
      <c r="X7" s="193">
        <v>20155</v>
      </c>
      <c r="Y7" s="193">
        <f>SUM(Z7:AB7)</f>
        <v>4431</v>
      </c>
      <c r="Z7" s="193">
        <v>3485</v>
      </c>
      <c r="AA7" s="193">
        <v>946</v>
      </c>
      <c r="AB7" s="193">
        <v>0</v>
      </c>
      <c r="AC7" s="193">
        <f>SUM(AD7:AF7)</f>
        <v>11948</v>
      </c>
      <c r="AD7" s="193">
        <v>0</v>
      </c>
      <c r="AE7" s="193">
        <v>9332</v>
      </c>
      <c r="AF7" s="193">
        <v>2616</v>
      </c>
      <c r="AG7" s="193">
        <v>235371</v>
      </c>
      <c r="AH7" s="193">
        <v>0</v>
      </c>
    </row>
    <row r="8" spans="1:34" ht="13.5">
      <c r="A8" s="182" t="s">
        <v>129</v>
      </c>
      <c r="B8" s="182" t="s">
        <v>132</v>
      </c>
      <c r="C8" s="184" t="s">
        <v>133</v>
      </c>
      <c r="D8" s="193">
        <f t="shared" si="0"/>
        <v>137508</v>
      </c>
      <c r="E8" s="193">
        <v>68611</v>
      </c>
      <c r="F8" s="193">
        <v>68897</v>
      </c>
      <c r="G8" s="193">
        <f aca="true" t="shared" si="1" ref="G8:G71">H8+AG8</f>
        <v>137508</v>
      </c>
      <c r="H8" s="193">
        <f aca="true" t="shared" si="2" ref="H8:H71">I8+M8+Q8+U8+Y8+AC8</f>
        <v>116896</v>
      </c>
      <c r="I8" s="193">
        <f aca="true" t="shared" si="3" ref="I8:I71">SUM(J8:L8)</f>
        <v>0</v>
      </c>
      <c r="J8" s="193">
        <v>0</v>
      </c>
      <c r="K8" s="193">
        <v>0</v>
      </c>
      <c r="L8" s="193">
        <v>0</v>
      </c>
      <c r="M8" s="193">
        <f aca="true" t="shared" si="4" ref="M8:M71">SUM(N8:P8)</f>
        <v>85094</v>
      </c>
      <c r="N8" s="193">
        <v>18004</v>
      </c>
      <c r="O8" s="193">
        <v>30414</v>
      </c>
      <c r="P8" s="193">
        <v>36676</v>
      </c>
      <c r="Q8" s="193">
        <f aca="true" t="shared" si="5" ref="Q8:Q71">SUM(R8:T8)</f>
        <v>20171</v>
      </c>
      <c r="R8" s="193">
        <v>634</v>
      </c>
      <c r="S8" s="193">
        <v>8466</v>
      </c>
      <c r="T8" s="193">
        <v>11071</v>
      </c>
      <c r="U8" s="193">
        <f aca="true" t="shared" si="6" ref="U8:U71">SUM(V8:X8)</f>
        <v>10322</v>
      </c>
      <c r="V8" s="193">
        <v>4032</v>
      </c>
      <c r="W8" s="193">
        <v>5048</v>
      </c>
      <c r="X8" s="193">
        <v>1242</v>
      </c>
      <c r="Y8" s="193">
        <f aca="true" t="shared" si="7" ref="Y8:Y71">SUM(Z8:AB8)</f>
        <v>536</v>
      </c>
      <c r="Z8" s="193">
        <v>0</v>
      </c>
      <c r="AA8" s="193">
        <v>536</v>
      </c>
      <c r="AB8" s="193">
        <v>0</v>
      </c>
      <c r="AC8" s="193">
        <f aca="true" t="shared" si="8" ref="AC8:AC71">SUM(AD8:AF8)</f>
        <v>773</v>
      </c>
      <c r="AD8" s="193">
        <v>538</v>
      </c>
      <c r="AE8" s="193">
        <v>235</v>
      </c>
      <c r="AF8" s="193">
        <v>0</v>
      </c>
      <c r="AG8" s="193">
        <v>20612</v>
      </c>
      <c r="AH8" s="193">
        <v>1</v>
      </c>
    </row>
    <row r="9" spans="1:34" ht="13.5">
      <c r="A9" s="182" t="s">
        <v>129</v>
      </c>
      <c r="B9" s="182" t="s">
        <v>134</v>
      </c>
      <c r="C9" s="184" t="s">
        <v>135</v>
      </c>
      <c r="D9" s="193">
        <f t="shared" si="0"/>
        <v>63811</v>
      </c>
      <c r="E9" s="193">
        <v>43642</v>
      </c>
      <c r="F9" s="193">
        <v>20169</v>
      </c>
      <c r="G9" s="193">
        <f t="shared" si="1"/>
        <v>63811</v>
      </c>
      <c r="H9" s="193">
        <f t="shared" si="2"/>
        <v>63811</v>
      </c>
      <c r="I9" s="193">
        <f t="shared" si="3"/>
        <v>0</v>
      </c>
      <c r="J9" s="193">
        <v>0</v>
      </c>
      <c r="K9" s="193">
        <v>0</v>
      </c>
      <c r="L9" s="193">
        <v>0</v>
      </c>
      <c r="M9" s="193">
        <f t="shared" si="4"/>
        <v>50180</v>
      </c>
      <c r="N9" s="193">
        <v>17097</v>
      </c>
      <c r="O9" s="193">
        <v>12957</v>
      </c>
      <c r="P9" s="193">
        <v>20126</v>
      </c>
      <c r="Q9" s="193">
        <f t="shared" si="5"/>
        <v>9695</v>
      </c>
      <c r="R9" s="193">
        <v>5427</v>
      </c>
      <c r="S9" s="193">
        <v>4268</v>
      </c>
      <c r="T9" s="193">
        <v>0</v>
      </c>
      <c r="U9" s="193">
        <f t="shared" si="6"/>
        <v>820</v>
      </c>
      <c r="V9" s="193">
        <v>376</v>
      </c>
      <c r="W9" s="193">
        <v>444</v>
      </c>
      <c r="X9" s="193">
        <v>0</v>
      </c>
      <c r="Y9" s="193">
        <f t="shared" si="7"/>
        <v>194</v>
      </c>
      <c r="Z9" s="193">
        <v>98</v>
      </c>
      <c r="AA9" s="193">
        <v>53</v>
      </c>
      <c r="AB9" s="193">
        <v>43</v>
      </c>
      <c r="AC9" s="193">
        <f t="shared" si="8"/>
        <v>2922</v>
      </c>
      <c r="AD9" s="193">
        <v>0</v>
      </c>
      <c r="AE9" s="193">
        <v>0</v>
      </c>
      <c r="AF9" s="193">
        <v>2922</v>
      </c>
      <c r="AG9" s="193">
        <v>0</v>
      </c>
      <c r="AH9" s="193">
        <v>0</v>
      </c>
    </row>
    <row r="10" spans="1:34" ht="13.5">
      <c r="A10" s="182" t="s">
        <v>129</v>
      </c>
      <c r="B10" s="182" t="s">
        <v>136</v>
      </c>
      <c r="C10" s="184" t="s">
        <v>137</v>
      </c>
      <c r="D10" s="193">
        <f t="shared" si="0"/>
        <v>145703</v>
      </c>
      <c r="E10" s="193">
        <v>95796</v>
      </c>
      <c r="F10" s="193">
        <v>49907</v>
      </c>
      <c r="G10" s="193">
        <f t="shared" si="1"/>
        <v>145703</v>
      </c>
      <c r="H10" s="193">
        <f t="shared" si="2"/>
        <v>137575</v>
      </c>
      <c r="I10" s="193">
        <f t="shared" si="3"/>
        <v>41515</v>
      </c>
      <c r="J10" s="193">
        <v>24</v>
      </c>
      <c r="K10" s="193">
        <v>0</v>
      </c>
      <c r="L10" s="193">
        <v>41491</v>
      </c>
      <c r="M10" s="193">
        <f t="shared" si="4"/>
        <v>67217</v>
      </c>
      <c r="N10" s="193">
        <v>0</v>
      </c>
      <c r="O10" s="193">
        <v>65667</v>
      </c>
      <c r="P10" s="193">
        <v>1550</v>
      </c>
      <c r="Q10" s="193">
        <f t="shared" si="5"/>
        <v>20946</v>
      </c>
      <c r="R10" s="193">
        <v>20946</v>
      </c>
      <c r="S10" s="193">
        <v>0</v>
      </c>
      <c r="T10" s="193">
        <v>0</v>
      </c>
      <c r="U10" s="193">
        <f t="shared" si="6"/>
        <v>6240</v>
      </c>
      <c r="V10" s="193">
        <v>663</v>
      </c>
      <c r="W10" s="193">
        <v>5168</v>
      </c>
      <c r="X10" s="193">
        <v>409</v>
      </c>
      <c r="Y10" s="193">
        <f t="shared" si="7"/>
        <v>779</v>
      </c>
      <c r="Z10" s="193">
        <v>82</v>
      </c>
      <c r="AA10" s="193">
        <v>697</v>
      </c>
      <c r="AB10" s="193">
        <v>0</v>
      </c>
      <c r="AC10" s="193">
        <f t="shared" si="8"/>
        <v>878</v>
      </c>
      <c r="AD10" s="193">
        <v>878</v>
      </c>
      <c r="AE10" s="193">
        <v>0</v>
      </c>
      <c r="AF10" s="193">
        <v>0</v>
      </c>
      <c r="AG10" s="193">
        <v>8128</v>
      </c>
      <c r="AH10" s="193">
        <v>0</v>
      </c>
    </row>
    <row r="11" spans="1:34" ht="13.5">
      <c r="A11" s="182" t="s">
        <v>129</v>
      </c>
      <c r="B11" s="182" t="s">
        <v>138</v>
      </c>
      <c r="C11" s="184" t="s">
        <v>139</v>
      </c>
      <c r="D11" s="193">
        <f t="shared" si="0"/>
        <v>40557</v>
      </c>
      <c r="E11" s="193">
        <v>20908</v>
      </c>
      <c r="F11" s="193">
        <v>19649</v>
      </c>
      <c r="G11" s="193">
        <f t="shared" si="1"/>
        <v>40557</v>
      </c>
      <c r="H11" s="193">
        <f t="shared" si="2"/>
        <v>37218</v>
      </c>
      <c r="I11" s="193">
        <f t="shared" si="3"/>
        <v>0</v>
      </c>
      <c r="J11" s="193">
        <v>0</v>
      </c>
      <c r="K11" s="193">
        <v>0</v>
      </c>
      <c r="L11" s="193">
        <v>0</v>
      </c>
      <c r="M11" s="193">
        <f t="shared" si="4"/>
        <v>31739</v>
      </c>
      <c r="N11" s="193">
        <v>85</v>
      </c>
      <c r="O11" s="193">
        <v>16194</v>
      </c>
      <c r="P11" s="193">
        <v>15460</v>
      </c>
      <c r="Q11" s="193">
        <f t="shared" si="5"/>
        <v>4139</v>
      </c>
      <c r="R11" s="193">
        <v>40</v>
      </c>
      <c r="S11" s="193">
        <v>2107</v>
      </c>
      <c r="T11" s="193">
        <v>1992</v>
      </c>
      <c r="U11" s="193">
        <f t="shared" si="6"/>
        <v>1339</v>
      </c>
      <c r="V11" s="193">
        <v>0</v>
      </c>
      <c r="W11" s="193">
        <v>1339</v>
      </c>
      <c r="X11" s="193">
        <v>0</v>
      </c>
      <c r="Y11" s="193">
        <f t="shared" si="7"/>
        <v>1</v>
      </c>
      <c r="Z11" s="193">
        <v>0</v>
      </c>
      <c r="AA11" s="193">
        <v>1</v>
      </c>
      <c r="AB11" s="193">
        <v>0</v>
      </c>
      <c r="AC11" s="193">
        <f t="shared" si="8"/>
        <v>0</v>
      </c>
      <c r="AD11" s="193">
        <v>0</v>
      </c>
      <c r="AE11" s="193">
        <v>0</v>
      </c>
      <c r="AF11" s="193">
        <v>0</v>
      </c>
      <c r="AG11" s="193">
        <v>3339</v>
      </c>
      <c r="AH11" s="193">
        <v>0</v>
      </c>
    </row>
    <row r="12" spans="1:34" ht="13.5">
      <c r="A12" s="182" t="s">
        <v>129</v>
      </c>
      <c r="B12" s="182" t="s">
        <v>140</v>
      </c>
      <c r="C12" s="184" t="s">
        <v>141</v>
      </c>
      <c r="D12" s="193">
        <f t="shared" si="0"/>
        <v>104801</v>
      </c>
      <c r="E12" s="193">
        <v>77429</v>
      </c>
      <c r="F12" s="193">
        <v>27372</v>
      </c>
      <c r="G12" s="193">
        <f t="shared" si="1"/>
        <v>104801</v>
      </c>
      <c r="H12" s="193">
        <f t="shared" si="2"/>
        <v>74487</v>
      </c>
      <c r="I12" s="193">
        <f t="shared" si="3"/>
        <v>0</v>
      </c>
      <c r="J12" s="193">
        <v>0</v>
      </c>
      <c r="K12" s="193">
        <v>0</v>
      </c>
      <c r="L12" s="193">
        <v>0</v>
      </c>
      <c r="M12" s="193">
        <f t="shared" si="4"/>
        <v>49877</v>
      </c>
      <c r="N12" s="193">
        <v>24800</v>
      </c>
      <c r="O12" s="193">
        <v>25077</v>
      </c>
      <c r="P12" s="193">
        <v>0</v>
      </c>
      <c r="Q12" s="193">
        <f t="shared" si="5"/>
        <v>15575</v>
      </c>
      <c r="R12" s="193">
        <v>4325</v>
      </c>
      <c r="S12" s="193">
        <v>11250</v>
      </c>
      <c r="T12" s="193">
        <v>0</v>
      </c>
      <c r="U12" s="193">
        <f t="shared" si="6"/>
        <v>7685</v>
      </c>
      <c r="V12" s="193">
        <v>788</v>
      </c>
      <c r="W12" s="193">
        <v>6897</v>
      </c>
      <c r="X12" s="193">
        <v>0</v>
      </c>
      <c r="Y12" s="193">
        <f t="shared" si="7"/>
        <v>29</v>
      </c>
      <c r="Z12" s="193">
        <v>29</v>
      </c>
      <c r="AA12" s="193">
        <v>0</v>
      </c>
      <c r="AB12" s="193">
        <v>0</v>
      </c>
      <c r="AC12" s="193">
        <f t="shared" si="8"/>
        <v>1321</v>
      </c>
      <c r="AD12" s="193">
        <v>1321</v>
      </c>
      <c r="AE12" s="193">
        <v>0</v>
      </c>
      <c r="AF12" s="193">
        <v>0</v>
      </c>
      <c r="AG12" s="193">
        <v>30314</v>
      </c>
      <c r="AH12" s="193">
        <v>0</v>
      </c>
    </row>
    <row r="13" spans="1:34" ht="13.5">
      <c r="A13" s="182" t="s">
        <v>129</v>
      </c>
      <c r="B13" s="182" t="s">
        <v>142</v>
      </c>
      <c r="C13" s="184" t="s">
        <v>143</v>
      </c>
      <c r="D13" s="193">
        <f t="shared" si="0"/>
        <v>69738</v>
      </c>
      <c r="E13" s="193">
        <v>49174</v>
      </c>
      <c r="F13" s="193">
        <v>20564</v>
      </c>
      <c r="G13" s="193">
        <f t="shared" si="1"/>
        <v>69738</v>
      </c>
      <c r="H13" s="193">
        <f t="shared" si="2"/>
        <v>69738</v>
      </c>
      <c r="I13" s="193">
        <f t="shared" si="3"/>
        <v>0</v>
      </c>
      <c r="J13" s="193">
        <v>0</v>
      </c>
      <c r="K13" s="193">
        <v>0</v>
      </c>
      <c r="L13" s="193">
        <v>0</v>
      </c>
      <c r="M13" s="193">
        <f t="shared" si="4"/>
        <v>48509</v>
      </c>
      <c r="N13" s="193">
        <v>219</v>
      </c>
      <c r="O13" s="193">
        <v>29488</v>
      </c>
      <c r="P13" s="193">
        <v>18802</v>
      </c>
      <c r="Q13" s="193">
        <f t="shared" si="5"/>
        <v>11060</v>
      </c>
      <c r="R13" s="193">
        <v>9311</v>
      </c>
      <c r="S13" s="193">
        <v>0</v>
      </c>
      <c r="T13" s="193">
        <v>1749</v>
      </c>
      <c r="U13" s="193">
        <f t="shared" si="6"/>
        <v>8883</v>
      </c>
      <c r="V13" s="193">
        <v>8883</v>
      </c>
      <c r="W13" s="193">
        <v>0</v>
      </c>
      <c r="X13" s="193">
        <v>0</v>
      </c>
      <c r="Y13" s="193">
        <f t="shared" si="7"/>
        <v>61</v>
      </c>
      <c r="Z13" s="193">
        <v>48</v>
      </c>
      <c r="AA13" s="193">
        <v>0</v>
      </c>
      <c r="AB13" s="193">
        <v>13</v>
      </c>
      <c r="AC13" s="193">
        <f t="shared" si="8"/>
        <v>1225</v>
      </c>
      <c r="AD13" s="193">
        <v>1225</v>
      </c>
      <c r="AE13" s="193">
        <v>0</v>
      </c>
      <c r="AF13" s="193">
        <v>0</v>
      </c>
      <c r="AG13" s="193">
        <v>0</v>
      </c>
      <c r="AH13" s="193">
        <v>0</v>
      </c>
    </row>
    <row r="14" spans="1:34" ht="13.5">
      <c r="A14" s="182" t="s">
        <v>129</v>
      </c>
      <c r="B14" s="182" t="s">
        <v>144</v>
      </c>
      <c r="C14" s="184" t="s">
        <v>145</v>
      </c>
      <c r="D14" s="193">
        <f t="shared" si="0"/>
        <v>56949</v>
      </c>
      <c r="E14" s="193">
        <v>42146</v>
      </c>
      <c r="F14" s="193">
        <v>14803</v>
      </c>
      <c r="G14" s="193">
        <f t="shared" si="1"/>
        <v>56949</v>
      </c>
      <c r="H14" s="193">
        <f t="shared" si="2"/>
        <v>47338</v>
      </c>
      <c r="I14" s="193">
        <f t="shared" si="3"/>
        <v>0</v>
      </c>
      <c r="J14" s="193">
        <v>0</v>
      </c>
      <c r="K14" s="193">
        <v>0</v>
      </c>
      <c r="L14" s="193">
        <v>0</v>
      </c>
      <c r="M14" s="193">
        <f t="shared" si="4"/>
        <v>32532</v>
      </c>
      <c r="N14" s="193">
        <v>6</v>
      </c>
      <c r="O14" s="193">
        <v>23019</v>
      </c>
      <c r="P14" s="193">
        <v>9507</v>
      </c>
      <c r="Q14" s="193">
        <f t="shared" si="5"/>
        <v>5333</v>
      </c>
      <c r="R14" s="193">
        <v>24</v>
      </c>
      <c r="S14" s="193">
        <v>4663</v>
      </c>
      <c r="T14" s="193">
        <v>646</v>
      </c>
      <c r="U14" s="193">
        <f t="shared" si="6"/>
        <v>8249</v>
      </c>
      <c r="V14" s="193">
        <v>1</v>
      </c>
      <c r="W14" s="193">
        <v>7108</v>
      </c>
      <c r="X14" s="193">
        <v>1140</v>
      </c>
      <c r="Y14" s="193">
        <f t="shared" si="7"/>
        <v>41</v>
      </c>
      <c r="Z14" s="193">
        <v>41</v>
      </c>
      <c r="AA14" s="193">
        <v>0</v>
      </c>
      <c r="AB14" s="193">
        <v>0</v>
      </c>
      <c r="AC14" s="193">
        <f t="shared" si="8"/>
        <v>1183</v>
      </c>
      <c r="AD14" s="193">
        <v>1005</v>
      </c>
      <c r="AE14" s="193">
        <v>0</v>
      </c>
      <c r="AF14" s="193">
        <v>178</v>
      </c>
      <c r="AG14" s="193">
        <v>9611</v>
      </c>
      <c r="AH14" s="193">
        <v>0</v>
      </c>
    </row>
    <row r="15" spans="1:34" ht="13.5">
      <c r="A15" s="182" t="s">
        <v>129</v>
      </c>
      <c r="B15" s="182" t="s">
        <v>146</v>
      </c>
      <c r="C15" s="184" t="s">
        <v>147</v>
      </c>
      <c r="D15" s="193">
        <f t="shared" si="0"/>
        <v>7445</v>
      </c>
      <c r="E15" s="193">
        <v>5666</v>
      </c>
      <c r="F15" s="193">
        <v>1779</v>
      </c>
      <c r="G15" s="193">
        <f t="shared" si="1"/>
        <v>7445</v>
      </c>
      <c r="H15" s="193">
        <f t="shared" si="2"/>
        <v>6559</v>
      </c>
      <c r="I15" s="193">
        <f t="shared" si="3"/>
        <v>5872</v>
      </c>
      <c r="J15" s="193">
        <v>0</v>
      </c>
      <c r="K15" s="193">
        <v>5019</v>
      </c>
      <c r="L15" s="193">
        <v>853</v>
      </c>
      <c r="M15" s="193">
        <f t="shared" si="4"/>
        <v>0</v>
      </c>
      <c r="N15" s="193">
        <v>0</v>
      </c>
      <c r="O15" s="193">
        <v>0</v>
      </c>
      <c r="P15" s="193">
        <v>0</v>
      </c>
      <c r="Q15" s="193">
        <f t="shared" si="5"/>
        <v>0</v>
      </c>
      <c r="R15" s="193">
        <v>0</v>
      </c>
      <c r="S15" s="193">
        <v>0</v>
      </c>
      <c r="T15" s="193">
        <v>0</v>
      </c>
      <c r="U15" s="193">
        <f t="shared" si="6"/>
        <v>236</v>
      </c>
      <c r="V15" s="193">
        <v>0</v>
      </c>
      <c r="W15" s="193">
        <v>210</v>
      </c>
      <c r="X15" s="193">
        <v>26</v>
      </c>
      <c r="Y15" s="193">
        <f t="shared" si="7"/>
        <v>0</v>
      </c>
      <c r="Z15" s="193">
        <v>0</v>
      </c>
      <c r="AA15" s="193">
        <v>0</v>
      </c>
      <c r="AB15" s="193">
        <v>0</v>
      </c>
      <c r="AC15" s="193">
        <f t="shared" si="8"/>
        <v>451</v>
      </c>
      <c r="AD15" s="193">
        <v>0</v>
      </c>
      <c r="AE15" s="193">
        <v>437</v>
      </c>
      <c r="AF15" s="193">
        <v>14</v>
      </c>
      <c r="AG15" s="193">
        <v>886</v>
      </c>
      <c r="AH15" s="193">
        <v>0</v>
      </c>
    </row>
    <row r="16" spans="1:34" ht="13.5">
      <c r="A16" s="185" t="s">
        <v>129</v>
      </c>
      <c r="B16" s="186" t="s">
        <v>148</v>
      </c>
      <c r="C16" s="187" t="s">
        <v>149</v>
      </c>
      <c r="D16" s="188">
        <f t="shared" si="0"/>
        <v>44673</v>
      </c>
      <c r="E16" s="188">
        <v>21245</v>
      </c>
      <c r="F16" s="188">
        <v>23428</v>
      </c>
      <c r="G16" s="188">
        <f t="shared" si="1"/>
        <v>44673</v>
      </c>
      <c r="H16" s="188">
        <f t="shared" si="2"/>
        <v>30059</v>
      </c>
      <c r="I16" s="188">
        <f>SUM(J16:L16)</f>
        <v>7944</v>
      </c>
      <c r="J16" s="188">
        <v>0</v>
      </c>
      <c r="K16" s="188">
        <v>0</v>
      </c>
      <c r="L16" s="188">
        <v>7944</v>
      </c>
      <c r="M16" s="188">
        <f>SUM(N16:P16)</f>
        <v>4036</v>
      </c>
      <c r="N16" s="188">
        <v>0</v>
      </c>
      <c r="O16" s="188">
        <v>4036</v>
      </c>
      <c r="P16" s="188">
        <v>0</v>
      </c>
      <c r="Q16" s="188">
        <f>SUM(R16:T16)</f>
        <v>15308</v>
      </c>
      <c r="R16" s="188">
        <v>0</v>
      </c>
      <c r="S16" s="188">
        <v>15308</v>
      </c>
      <c r="T16" s="188">
        <v>0</v>
      </c>
      <c r="U16" s="188">
        <f>SUM(V16:X16)</f>
        <v>1568</v>
      </c>
      <c r="V16" s="188">
        <v>0</v>
      </c>
      <c r="W16" s="188">
        <v>1568</v>
      </c>
      <c r="X16" s="188">
        <v>0</v>
      </c>
      <c r="Y16" s="188">
        <f>SUM(Z16:AB16)</f>
        <v>0</v>
      </c>
      <c r="Z16" s="188">
        <v>0</v>
      </c>
      <c r="AA16" s="188">
        <v>0</v>
      </c>
      <c r="AB16" s="188">
        <v>0</v>
      </c>
      <c r="AC16" s="188">
        <f>SUM(AD16:AF16)</f>
        <v>1203</v>
      </c>
      <c r="AD16" s="188">
        <v>0</v>
      </c>
      <c r="AE16" s="188">
        <v>1203</v>
      </c>
      <c r="AF16" s="188">
        <v>0</v>
      </c>
      <c r="AG16" s="188">
        <v>14614</v>
      </c>
      <c r="AH16" s="188">
        <v>0</v>
      </c>
    </row>
    <row r="17" spans="1:34" ht="13.5">
      <c r="A17" s="182" t="s">
        <v>129</v>
      </c>
      <c r="B17" s="182" t="s">
        <v>150</v>
      </c>
      <c r="C17" s="184" t="s">
        <v>151</v>
      </c>
      <c r="D17" s="193">
        <f t="shared" si="0"/>
        <v>19973</v>
      </c>
      <c r="E17" s="193">
        <v>11805</v>
      </c>
      <c r="F17" s="193">
        <v>8168</v>
      </c>
      <c r="G17" s="193">
        <f t="shared" si="1"/>
        <v>19973</v>
      </c>
      <c r="H17" s="193">
        <f t="shared" si="2"/>
        <v>17664</v>
      </c>
      <c r="I17" s="193">
        <f t="shared" si="3"/>
        <v>15181</v>
      </c>
      <c r="J17" s="193">
        <v>0</v>
      </c>
      <c r="K17" s="193">
        <v>9318</v>
      </c>
      <c r="L17" s="193">
        <v>5863</v>
      </c>
      <c r="M17" s="193">
        <f t="shared" si="4"/>
        <v>0</v>
      </c>
      <c r="N17" s="193">
        <v>0</v>
      </c>
      <c r="O17" s="193">
        <v>0</v>
      </c>
      <c r="P17" s="193">
        <v>0</v>
      </c>
      <c r="Q17" s="193">
        <f t="shared" si="5"/>
        <v>0</v>
      </c>
      <c r="R17" s="193">
        <v>0</v>
      </c>
      <c r="S17" s="193">
        <v>0</v>
      </c>
      <c r="T17" s="193">
        <v>0</v>
      </c>
      <c r="U17" s="193">
        <f t="shared" si="6"/>
        <v>2432</v>
      </c>
      <c r="V17" s="193">
        <v>2432</v>
      </c>
      <c r="W17" s="193">
        <v>0</v>
      </c>
      <c r="X17" s="193">
        <v>0</v>
      </c>
      <c r="Y17" s="193">
        <f t="shared" si="7"/>
        <v>0</v>
      </c>
      <c r="Z17" s="193">
        <v>0</v>
      </c>
      <c r="AA17" s="193">
        <v>0</v>
      </c>
      <c r="AB17" s="193">
        <v>0</v>
      </c>
      <c r="AC17" s="193">
        <f t="shared" si="8"/>
        <v>51</v>
      </c>
      <c r="AD17" s="193">
        <v>51</v>
      </c>
      <c r="AE17" s="193">
        <v>0</v>
      </c>
      <c r="AF17" s="193">
        <v>0</v>
      </c>
      <c r="AG17" s="193">
        <v>2309</v>
      </c>
      <c r="AH17" s="193">
        <v>0</v>
      </c>
    </row>
    <row r="18" spans="1:34" ht="13.5">
      <c r="A18" s="182" t="s">
        <v>129</v>
      </c>
      <c r="B18" s="182" t="s">
        <v>152</v>
      </c>
      <c r="C18" s="184" t="s">
        <v>153</v>
      </c>
      <c r="D18" s="193">
        <f t="shared" si="0"/>
        <v>9778</v>
      </c>
      <c r="E18" s="193">
        <v>6429</v>
      </c>
      <c r="F18" s="193">
        <v>3349</v>
      </c>
      <c r="G18" s="193">
        <f t="shared" si="1"/>
        <v>9778</v>
      </c>
      <c r="H18" s="193">
        <f t="shared" si="2"/>
        <v>8591</v>
      </c>
      <c r="I18" s="193">
        <f t="shared" si="3"/>
        <v>0</v>
      </c>
      <c r="J18" s="193">
        <v>0</v>
      </c>
      <c r="K18" s="193">
        <v>0</v>
      </c>
      <c r="L18" s="193">
        <v>0</v>
      </c>
      <c r="M18" s="193">
        <f t="shared" si="4"/>
        <v>1964</v>
      </c>
      <c r="N18" s="193">
        <v>0</v>
      </c>
      <c r="O18" s="193">
        <v>1460</v>
      </c>
      <c r="P18" s="193">
        <v>504</v>
      </c>
      <c r="Q18" s="193">
        <f t="shared" si="5"/>
        <v>2126</v>
      </c>
      <c r="R18" s="193">
        <v>0</v>
      </c>
      <c r="S18" s="193">
        <v>1729</v>
      </c>
      <c r="T18" s="193">
        <v>397</v>
      </c>
      <c r="U18" s="193">
        <f t="shared" si="6"/>
        <v>1681</v>
      </c>
      <c r="V18" s="193">
        <v>0</v>
      </c>
      <c r="W18" s="193">
        <v>1532</v>
      </c>
      <c r="X18" s="193">
        <v>149</v>
      </c>
      <c r="Y18" s="193">
        <f t="shared" si="7"/>
        <v>2652</v>
      </c>
      <c r="Z18" s="193">
        <v>0</v>
      </c>
      <c r="AA18" s="193">
        <v>1591</v>
      </c>
      <c r="AB18" s="193">
        <v>1061</v>
      </c>
      <c r="AC18" s="193">
        <f t="shared" si="8"/>
        <v>168</v>
      </c>
      <c r="AD18" s="193">
        <v>0</v>
      </c>
      <c r="AE18" s="193">
        <v>117</v>
      </c>
      <c r="AF18" s="193">
        <v>51</v>
      </c>
      <c r="AG18" s="193">
        <v>1187</v>
      </c>
      <c r="AH18" s="193">
        <v>0</v>
      </c>
    </row>
    <row r="19" spans="1:34" ht="13.5">
      <c r="A19" s="182" t="s">
        <v>129</v>
      </c>
      <c r="B19" s="182" t="s">
        <v>154</v>
      </c>
      <c r="C19" s="184" t="s">
        <v>432</v>
      </c>
      <c r="D19" s="193">
        <f t="shared" si="0"/>
        <v>89717</v>
      </c>
      <c r="E19" s="193">
        <v>48238</v>
      </c>
      <c r="F19" s="193">
        <v>41479</v>
      </c>
      <c r="G19" s="193">
        <f t="shared" si="1"/>
        <v>89717</v>
      </c>
      <c r="H19" s="193">
        <f t="shared" si="2"/>
        <v>84326</v>
      </c>
      <c r="I19" s="193">
        <f t="shared" si="3"/>
        <v>0</v>
      </c>
      <c r="J19" s="193">
        <v>0</v>
      </c>
      <c r="K19" s="193">
        <v>0</v>
      </c>
      <c r="L19" s="193">
        <v>0</v>
      </c>
      <c r="M19" s="193">
        <f t="shared" si="4"/>
        <v>67626</v>
      </c>
      <c r="N19" s="193">
        <v>36591</v>
      </c>
      <c r="O19" s="193">
        <v>3802</v>
      </c>
      <c r="P19" s="193">
        <v>27233</v>
      </c>
      <c r="Q19" s="193">
        <f t="shared" si="5"/>
        <v>14089</v>
      </c>
      <c r="R19" s="193">
        <v>4489</v>
      </c>
      <c r="S19" s="193">
        <v>470</v>
      </c>
      <c r="T19" s="193">
        <v>9130</v>
      </c>
      <c r="U19" s="193">
        <f t="shared" si="6"/>
        <v>2259</v>
      </c>
      <c r="V19" s="193">
        <v>0</v>
      </c>
      <c r="W19" s="193">
        <v>2183</v>
      </c>
      <c r="X19" s="193">
        <v>76</v>
      </c>
      <c r="Y19" s="193">
        <f t="shared" si="7"/>
        <v>0</v>
      </c>
      <c r="Z19" s="193">
        <v>0</v>
      </c>
      <c r="AA19" s="193">
        <v>0</v>
      </c>
      <c r="AB19" s="193">
        <v>0</v>
      </c>
      <c r="AC19" s="193">
        <f t="shared" si="8"/>
        <v>352</v>
      </c>
      <c r="AD19" s="193">
        <v>0</v>
      </c>
      <c r="AE19" s="193">
        <v>246</v>
      </c>
      <c r="AF19" s="193">
        <v>106</v>
      </c>
      <c r="AG19" s="193">
        <v>5391</v>
      </c>
      <c r="AH19" s="193">
        <v>0</v>
      </c>
    </row>
    <row r="20" spans="1:34" ht="13.5">
      <c r="A20" s="182" t="s">
        <v>129</v>
      </c>
      <c r="B20" s="182" t="s">
        <v>433</v>
      </c>
      <c r="C20" s="184" t="s">
        <v>434</v>
      </c>
      <c r="D20" s="193">
        <f t="shared" si="0"/>
        <v>25272</v>
      </c>
      <c r="E20" s="193">
        <v>15184</v>
      </c>
      <c r="F20" s="193">
        <v>10088</v>
      </c>
      <c r="G20" s="193">
        <f t="shared" si="1"/>
        <v>25272</v>
      </c>
      <c r="H20" s="193">
        <f t="shared" si="2"/>
        <v>19112</v>
      </c>
      <c r="I20" s="193">
        <f t="shared" si="3"/>
        <v>16312</v>
      </c>
      <c r="J20" s="193">
        <v>0</v>
      </c>
      <c r="K20" s="193">
        <v>11219</v>
      </c>
      <c r="L20" s="193">
        <v>5093</v>
      </c>
      <c r="M20" s="193">
        <f t="shared" si="4"/>
        <v>0</v>
      </c>
      <c r="N20" s="193">
        <v>0</v>
      </c>
      <c r="O20" s="193">
        <v>0</v>
      </c>
      <c r="P20" s="193">
        <v>0</v>
      </c>
      <c r="Q20" s="193">
        <f t="shared" si="5"/>
        <v>0</v>
      </c>
      <c r="R20" s="193">
        <v>0</v>
      </c>
      <c r="S20" s="193">
        <v>0</v>
      </c>
      <c r="T20" s="193">
        <v>0</v>
      </c>
      <c r="U20" s="193">
        <f t="shared" si="6"/>
        <v>2783</v>
      </c>
      <c r="V20" s="193">
        <v>2783</v>
      </c>
      <c r="W20" s="193">
        <v>0</v>
      </c>
      <c r="X20" s="193">
        <v>0</v>
      </c>
      <c r="Y20" s="193">
        <f t="shared" si="7"/>
        <v>0</v>
      </c>
      <c r="Z20" s="193">
        <v>0</v>
      </c>
      <c r="AA20" s="193">
        <v>0</v>
      </c>
      <c r="AB20" s="193">
        <v>0</v>
      </c>
      <c r="AC20" s="193">
        <f t="shared" si="8"/>
        <v>17</v>
      </c>
      <c r="AD20" s="193">
        <v>0</v>
      </c>
      <c r="AE20" s="193">
        <v>17</v>
      </c>
      <c r="AF20" s="193">
        <v>0</v>
      </c>
      <c r="AG20" s="193">
        <v>6160</v>
      </c>
      <c r="AH20" s="193">
        <v>0</v>
      </c>
    </row>
    <row r="21" spans="1:34" ht="13.5">
      <c r="A21" s="182" t="s">
        <v>129</v>
      </c>
      <c r="B21" s="182" t="s">
        <v>435</v>
      </c>
      <c r="C21" s="184" t="s">
        <v>436</v>
      </c>
      <c r="D21" s="193">
        <f t="shared" si="0"/>
        <v>16822</v>
      </c>
      <c r="E21" s="193">
        <v>12600</v>
      </c>
      <c r="F21" s="193">
        <v>4222</v>
      </c>
      <c r="G21" s="193">
        <f t="shared" si="1"/>
        <v>16822</v>
      </c>
      <c r="H21" s="193">
        <f t="shared" si="2"/>
        <v>12600</v>
      </c>
      <c r="I21" s="193">
        <f t="shared" si="3"/>
        <v>0</v>
      </c>
      <c r="J21" s="193">
        <v>0</v>
      </c>
      <c r="K21" s="193">
        <v>0</v>
      </c>
      <c r="L21" s="193">
        <v>0</v>
      </c>
      <c r="M21" s="193">
        <f t="shared" si="4"/>
        <v>8696</v>
      </c>
      <c r="N21" s="193">
        <v>0</v>
      </c>
      <c r="O21" s="193">
        <v>8696</v>
      </c>
      <c r="P21" s="193">
        <v>0</v>
      </c>
      <c r="Q21" s="193">
        <f t="shared" si="5"/>
        <v>1739</v>
      </c>
      <c r="R21" s="193">
        <v>0</v>
      </c>
      <c r="S21" s="193">
        <v>1739</v>
      </c>
      <c r="T21" s="193">
        <v>0</v>
      </c>
      <c r="U21" s="193">
        <f t="shared" si="6"/>
        <v>1953</v>
      </c>
      <c r="V21" s="193">
        <v>0</v>
      </c>
      <c r="W21" s="193">
        <v>1953</v>
      </c>
      <c r="X21" s="193">
        <v>0</v>
      </c>
      <c r="Y21" s="193">
        <f t="shared" si="7"/>
        <v>0</v>
      </c>
      <c r="Z21" s="193">
        <v>0</v>
      </c>
      <c r="AA21" s="193">
        <v>0</v>
      </c>
      <c r="AB21" s="193">
        <v>0</v>
      </c>
      <c r="AC21" s="193">
        <f t="shared" si="8"/>
        <v>212</v>
      </c>
      <c r="AD21" s="193">
        <v>0</v>
      </c>
      <c r="AE21" s="193">
        <v>212</v>
      </c>
      <c r="AF21" s="193">
        <v>0</v>
      </c>
      <c r="AG21" s="193">
        <v>4222</v>
      </c>
      <c r="AH21" s="193">
        <v>0</v>
      </c>
    </row>
    <row r="22" spans="1:34" ht="13.5">
      <c r="A22" s="182" t="s">
        <v>129</v>
      </c>
      <c r="B22" s="182" t="s">
        <v>437</v>
      </c>
      <c r="C22" s="184" t="s">
        <v>438</v>
      </c>
      <c r="D22" s="193">
        <f t="shared" si="0"/>
        <v>6881</v>
      </c>
      <c r="E22" s="193">
        <v>4915</v>
      </c>
      <c r="F22" s="193">
        <v>1966</v>
      </c>
      <c r="G22" s="193">
        <f t="shared" si="1"/>
        <v>6881</v>
      </c>
      <c r="H22" s="193">
        <f t="shared" si="2"/>
        <v>4915</v>
      </c>
      <c r="I22" s="193">
        <f t="shared" si="3"/>
        <v>3549</v>
      </c>
      <c r="J22" s="193">
        <v>0</v>
      </c>
      <c r="K22" s="193">
        <v>3549</v>
      </c>
      <c r="L22" s="193">
        <v>0</v>
      </c>
      <c r="M22" s="193">
        <f t="shared" si="4"/>
        <v>0</v>
      </c>
      <c r="N22" s="193">
        <v>0</v>
      </c>
      <c r="O22" s="193">
        <v>0</v>
      </c>
      <c r="P22" s="193">
        <v>0</v>
      </c>
      <c r="Q22" s="193">
        <f t="shared" si="5"/>
        <v>0</v>
      </c>
      <c r="R22" s="193">
        <v>0</v>
      </c>
      <c r="S22" s="193">
        <v>0</v>
      </c>
      <c r="T22" s="193">
        <v>0</v>
      </c>
      <c r="U22" s="193">
        <f t="shared" si="6"/>
        <v>1366</v>
      </c>
      <c r="V22" s="193">
        <v>0</v>
      </c>
      <c r="W22" s="193">
        <v>1366</v>
      </c>
      <c r="X22" s="193">
        <v>0</v>
      </c>
      <c r="Y22" s="193">
        <f t="shared" si="7"/>
        <v>0</v>
      </c>
      <c r="Z22" s="193">
        <v>0</v>
      </c>
      <c r="AA22" s="193">
        <v>0</v>
      </c>
      <c r="AB22" s="193">
        <v>0</v>
      </c>
      <c r="AC22" s="193">
        <f t="shared" si="8"/>
        <v>0</v>
      </c>
      <c r="AD22" s="193">
        <v>0</v>
      </c>
      <c r="AE22" s="193">
        <v>0</v>
      </c>
      <c r="AF22" s="193">
        <v>0</v>
      </c>
      <c r="AG22" s="193">
        <v>1966</v>
      </c>
      <c r="AH22" s="193">
        <v>0</v>
      </c>
    </row>
    <row r="23" spans="1:34" ht="13.5">
      <c r="A23" s="182" t="s">
        <v>129</v>
      </c>
      <c r="B23" s="182" t="s">
        <v>439</v>
      </c>
      <c r="C23" s="184" t="s">
        <v>440</v>
      </c>
      <c r="D23" s="193">
        <f t="shared" si="0"/>
        <v>46106</v>
      </c>
      <c r="E23" s="193">
        <v>34665</v>
      </c>
      <c r="F23" s="193">
        <v>11441</v>
      </c>
      <c r="G23" s="193">
        <f t="shared" si="1"/>
        <v>46106</v>
      </c>
      <c r="H23" s="193">
        <f t="shared" si="2"/>
        <v>45558</v>
      </c>
      <c r="I23" s="193">
        <f t="shared" si="3"/>
        <v>0</v>
      </c>
      <c r="J23" s="193">
        <v>0</v>
      </c>
      <c r="K23" s="193">
        <v>0</v>
      </c>
      <c r="L23" s="193">
        <v>0</v>
      </c>
      <c r="M23" s="193">
        <f t="shared" si="4"/>
        <v>33388</v>
      </c>
      <c r="N23" s="193">
        <v>0</v>
      </c>
      <c r="O23" s="193">
        <v>24054</v>
      </c>
      <c r="P23" s="193">
        <v>9334</v>
      </c>
      <c r="Q23" s="193">
        <f t="shared" si="5"/>
        <v>11187</v>
      </c>
      <c r="R23" s="193">
        <v>0</v>
      </c>
      <c r="S23" s="193">
        <v>9497</v>
      </c>
      <c r="T23" s="193">
        <v>1690</v>
      </c>
      <c r="U23" s="193">
        <f t="shared" si="6"/>
        <v>864</v>
      </c>
      <c r="V23" s="193">
        <v>0</v>
      </c>
      <c r="W23" s="193">
        <v>864</v>
      </c>
      <c r="X23" s="193">
        <v>0</v>
      </c>
      <c r="Y23" s="193">
        <f t="shared" si="7"/>
        <v>119</v>
      </c>
      <c r="Z23" s="193">
        <v>99</v>
      </c>
      <c r="AA23" s="193">
        <v>20</v>
      </c>
      <c r="AB23" s="193">
        <v>0</v>
      </c>
      <c r="AC23" s="193">
        <f t="shared" si="8"/>
        <v>0</v>
      </c>
      <c r="AD23" s="193">
        <v>0</v>
      </c>
      <c r="AE23" s="193">
        <v>0</v>
      </c>
      <c r="AF23" s="193">
        <v>0</v>
      </c>
      <c r="AG23" s="193">
        <v>548</v>
      </c>
      <c r="AH23" s="193">
        <v>0</v>
      </c>
    </row>
    <row r="24" spans="1:34" ht="13.5">
      <c r="A24" s="182" t="s">
        <v>129</v>
      </c>
      <c r="B24" s="182" t="s">
        <v>441</v>
      </c>
      <c r="C24" s="184" t="s">
        <v>442</v>
      </c>
      <c r="D24" s="193">
        <f t="shared" si="0"/>
        <v>5207</v>
      </c>
      <c r="E24" s="193">
        <v>3362</v>
      </c>
      <c r="F24" s="193">
        <v>1845</v>
      </c>
      <c r="G24" s="193">
        <f t="shared" si="1"/>
        <v>5207</v>
      </c>
      <c r="H24" s="193">
        <f t="shared" si="2"/>
        <v>3264</v>
      </c>
      <c r="I24" s="193">
        <f t="shared" si="3"/>
        <v>0</v>
      </c>
      <c r="J24" s="193">
        <v>0</v>
      </c>
      <c r="K24" s="193">
        <v>0</v>
      </c>
      <c r="L24" s="193">
        <v>0</v>
      </c>
      <c r="M24" s="193">
        <f t="shared" si="4"/>
        <v>1427</v>
      </c>
      <c r="N24" s="193">
        <v>0</v>
      </c>
      <c r="O24" s="193">
        <v>1427</v>
      </c>
      <c r="P24" s="193">
        <v>0</v>
      </c>
      <c r="Q24" s="193">
        <f t="shared" si="5"/>
        <v>185</v>
      </c>
      <c r="R24" s="193">
        <v>0</v>
      </c>
      <c r="S24" s="193">
        <v>185</v>
      </c>
      <c r="T24" s="193">
        <v>0</v>
      </c>
      <c r="U24" s="193">
        <f t="shared" si="6"/>
        <v>512</v>
      </c>
      <c r="V24" s="193">
        <v>0</v>
      </c>
      <c r="W24" s="193">
        <v>512</v>
      </c>
      <c r="X24" s="193">
        <v>0</v>
      </c>
      <c r="Y24" s="193">
        <f t="shared" si="7"/>
        <v>1032</v>
      </c>
      <c r="Z24" s="193">
        <v>0</v>
      </c>
      <c r="AA24" s="193">
        <v>1032</v>
      </c>
      <c r="AB24" s="193">
        <v>0</v>
      </c>
      <c r="AC24" s="193">
        <f t="shared" si="8"/>
        <v>108</v>
      </c>
      <c r="AD24" s="193">
        <v>0</v>
      </c>
      <c r="AE24" s="193">
        <v>108</v>
      </c>
      <c r="AF24" s="193">
        <v>0</v>
      </c>
      <c r="AG24" s="193">
        <v>1943</v>
      </c>
      <c r="AH24" s="193">
        <v>4</v>
      </c>
    </row>
    <row r="25" spans="1:34" ht="13.5">
      <c r="A25" s="182" t="s">
        <v>129</v>
      </c>
      <c r="B25" s="182" t="s">
        <v>443</v>
      </c>
      <c r="C25" s="184" t="s">
        <v>444</v>
      </c>
      <c r="D25" s="193">
        <f t="shared" si="0"/>
        <v>13417</v>
      </c>
      <c r="E25" s="193">
        <v>7528</v>
      </c>
      <c r="F25" s="193">
        <v>5889</v>
      </c>
      <c r="G25" s="193">
        <f t="shared" si="1"/>
        <v>13417</v>
      </c>
      <c r="H25" s="193">
        <f t="shared" si="2"/>
        <v>10329</v>
      </c>
      <c r="I25" s="193">
        <f t="shared" si="3"/>
        <v>7882</v>
      </c>
      <c r="J25" s="193">
        <v>0</v>
      </c>
      <c r="K25" s="193">
        <v>5081</v>
      </c>
      <c r="L25" s="193">
        <v>2801</v>
      </c>
      <c r="M25" s="193">
        <f t="shared" si="4"/>
        <v>0</v>
      </c>
      <c r="N25" s="193">
        <v>0</v>
      </c>
      <c r="O25" s="193">
        <v>0</v>
      </c>
      <c r="P25" s="193">
        <v>0</v>
      </c>
      <c r="Q25" s="193">
        <f t="shared" si="5"/>
        <v>0</v>
      </c>
      <c r="R25" s="193">
        <v>0</v>
      </c>
      <c r="S25" s="193">
        <v>0</v>
      </c>
      <c r="T25" s="193">
        <v>0</v>
      </c>
      <c r="U25" s="193">
        <f t="shared" si="6"/>
        <v>2418</v>
      </c>
      <c r="V25" s="193">
        <v>0</v>
      </c>
      <c r="W25" s="193">
        <v>2418</v>
      </c>
      <c r="X25" s="193">
        <v>0</v>
      </c>
      <c r="Y25" s="193">
        <f t="shared" si="7"/>
        <v>0</v>
      </c>
      <c r="Z25" s="193">
        <v>0</v>
      </c>
      <c r="AA25" s="193">
        <v>0</v>
      </c>
      <c r="AB25" s="193">
        <v>0</v>
      </c>
      <c r="AC25" s="193">
        <f t="shared" si="8"/>
        <v>29</v>
      </c>
      <c r="AD25" s="193">
        <v>0</v>
      </c>
      <c r="AE25" s="193">
        <v>29</v>
      </c>
      <c r="AF25" s="193">
        <v>0</v>
      </c>
      <c r="AG25" s="193">
        <v>3088</v>
      </c>
      <c r="AH25" s="193">
        <v>0</v>
      </c>
    </row>
    <row r="26" spans="1:34" ht="13.5">
      <c r="A26" s="182" t="s">
        <v>129</v>
      </c>
      <c r="B26" s="182" t="s">
        <v>445</v>
      </c>
      <c r="C26" s="184" t="s">
        <v>446</v>
      </c>
      <c r="D26" s="193">
        <f t="shared" si="0"/>
        <v>8292</v>
      </c>
      <c r="E26" s="193">
        <v>5673</v>
      </c>
      <c r="F26" s="193">
        <v>2619</v>
      </c>
      <c r="G26" s="193">
        <f t="shared" si="1"/>
        <v>8292</v>
      </c>
      <c r="H26" s="193">
        <f t="shared" si="2"/>
        <v>6148</v>
      </c>
      <c r="I26" s="193">
        <f t="shared" si="3"/>
        <v>4606</v>
      </c>
      <c r="J26" s="193">
        <v>2856</v>
      </c>
      <c r="K26" s="193">
        <v>691</v>
      </c>
      <c r="L26" s="193">
        <v>1059</v>
      </c>
      <c r="M26" s="193">
        <f t="shared" si="4"/>
        <v>0</v>
      </c>
      <c r="N26" s="193">
        <v>0</v>
      </c>
      <c r="O26" s="193">
        <v>0</v>
      </c>
      <c r="P26" s="193">
        <v>0</v>
      </c>
      <c r="Q26" s="193">
        <f t="shared" si="5"/>
        <v>0</v>
      </c>
      <c r="R26" s="193">
        <v>0</v>
      </c>
      <c r="S26" s="193">
        <v>0</v>
      </c>
      <c r="T26" s="193">
        <v>0</v>
      </c>
      <c r="U26" s="193">
        <f t="shared" si="6"/>
        <v>1430</v>
      </c>
      <c r="V26" s="193">
        <v>439</v>
      </c>
      <c r="W26" s="193">
        <v>814</v>
      </c>
      <c r="X26" s="193">
        <v>177</v>
      </c>
      <c r="Y26" s="193">
        <f t="shared" si="7"/>
        <v>0</v>
      </c>
      <c r="Z26" s="193">
        <v>0</v>
      </c>
      <c r="AA26" s="193">
        <v>0</v>
      </c>
      <c r="AB26" s="193">
        <v>0</v>
      </c>
      <c r="AC26" s="193">
        <f t="shared" si="8"/>
        <v>112</v>
      </c>
      <c r="AD26" s="193">
        <v>37</v>
      </c>
      <c r="AE26" s="193">
        <v>5</v>
      </c>
      <c r="AF26" s="193">
        <v>70</v>
      </c>
      <c r="AG26" s="193">
        <v>2144</v>
      </c>
      <c r="AH26" s="193">
        <v>254</v>
      </c>
    </row>
    <row r="27" spans="1:34" ht="13.5">
      <c r="A27" s="182" t="s">
        <v>129</v>
      </c>
      <c r="B27" s="182" t="s">
        <v>447</v>
      </c>
      <c r="C27" s="184" t="s">
        <v>448</v>
      </c>
      <c r="D27" s="193">
        <f t="shared" si="0"/>
        <v>11154</v>
      </c>
      <c r="E27" s="193">
        <v>8027</v>
      </c>
      <c r="F27" s="193">
        <v>3127</v>
      </c>
      <c r="G27" s="193">
        <f t="shared" si="1"/>
        <v>11154</v>
      </c>
      <c r="H27" s="193">
        <f t="shared" si="2"/>
        <v>8027</v>
      </c>
      <c r="I27" s="193">
        <f t="shared" si="3"/>
        <v>0</v>
      </c>
      <c r="J27" s="193">
        <v>0</v>
      </c>
      <c r="K27" s="193">
        <v>0</v>
      </c>
      <c r="L27" s="193">
        <v>0</v>
      </c>
      <c r="M27" s="193">
        <f t="shared" si="4"/>
        <v>3067</v>
      </c>
      <c r="N27" s="193">
        <v>835</v>
      </c>
      <c r="O27" s="193">
        <v>1253</v>
      </c>
      <c r="P27" s="193">
        <v>979</v>
      </c>
      <c r="Q27" s="193">
        <f t="shared" si="5"/>
        <v>3516</v>
      </c>
      <c r="R27" s="193">
        <v>738</v>
      </c>
      <c r="S27" s="193">
        <v>1106</v>
      </c>
      <c r="T27" s="193">
        <v>1672</v>
      </c>
      <c r="U27" s="193">
        <f t="shared" si="6"/>
        <v>1385</v>
      </c>
      <c r="V27" s="193">
        <v>554</v>
      </c>
      <c r="W27" s="193">
        <v>831</v>
      </c>
      <c r="X27" s="193">
        <v>0</v>
      </c>
      <c r="Y27" s="193">
        <f t="shared" si="7"/>
        <v>0</v>
      </c>
      <c r="Z27" s="193">
        <v>0</v>
      </c>
      <c r="AA27" s="193">
        <v>0</v>
      </c>
      <c r="AB27" s="193">
        <v>0</v>
      </c>
      <c r="AC27" s="193">
        <f t="shared" si="8"/>
        <v>59</v>
      </c>
      <c r="AD27" s="193">
        <v>59</v>
      </c>
      <c r="AE27" s="193">
        <v>0</v>
      </c>
      <c r="AF27" s="193">
        <v>0</v>
      </c>
      <c r="AG27" s="193">
        <v>3127</v>
      </c>
      <c r="AH27" s="193">
        <v>0</v>
      </c>
    </row>
    <row r="28" spans="1:34" ht="13.5">
      <c r="A28" s="182" t="s">
        <v>129</v>
      </c>
      <c r="B28" s="182" t="s">
        <v>449</v>
      </c>
      <c r="C28" s="184" t="s">
        <v>450</v>
      </c>
      <c r="D28" s="193">
        <f t="shared" si="0"/>
        <v>5845</v>
      </c>
      <c r="E28" s="193">
        <v>4498</v>
      </c>
      <c r="F28" s="193">
        <v>1347</v>
      </c>
      <c r="G28" s="193">
        <f t="shared" si="1"/>
        <v>5845</v>
      </c>
      <c r="H28" s="193">
        <f t="shared" si="2"/>
        <v>4814</v>
      </c>
      <c r="I28" s="193">
        <f t="shared" si="3"/>
        <v>3649</v>
      </c>
      <c r="J28" s="193">
        <v>0</v>
      </c>
      <c r="K28" s="193">
        <v>3333</v>
      </c>
      <c r="L28" s="193">
        <v>316</v>
      </c>
      <c r="M28" s="193">
        <f t="shared" si="4"/>
        <v>0</v>
      </c>
      <c r="N28" s="193">
        <v>0</v>
      </c>
      <c r="O28" s="193">
        <v>0</v>
      </c>
      <c r="P28" s="193">
        <v>0</v>
      </c>
      <c r="Q28" s="193">
        <f t="shared" si="5"/>
        <v>0</v>
      </c>
      <c r="R28" s="193">
        <v>0</v>
      </c>
      <c r="S28" s="193">
        <v>0</v>
      </c>
      <c r="T28" s="193">
        <v>0</v>
      </c>
      <c r="U28" s="193">
        <f t="shared" si="6"/>
        <v>1165</v>
      </c>
      <c r="V28" s="193">
        <v>0</v>
      </c>
      <c r="W28" s="193">
        <v>1165</v>
      </c>
      <c r="X28" s="193">
        <v>0</v>
      </c>
      <c r="Y28" s="193">
        <f t="shared" si="7"/>
        <v>0</v>
      </c>
      <c r="Z28" s="193">
        <v>0</v>
      </c>
      <c r="AA28" s="193">
        <v>0</v>
      </c>
      <c r="AB28" s="193">
        <v>0</v>
      </c>
      <c r="AC28" s="193">
        <f t="shared" si="8"/>
        <v>0</v>
      </c>
      <c r="AD28" s="193">
        <v>0</v>
      </c>
      <c r="AE28" s="193">
        <v>0</v>
      </c>
      <c r="AF28" s="193">
        <v>0</v>
      </c>
      <c r="AG28" s="193">
        <v>1031</v>
      </c>
      <c r="AH28" s="193">
        <v>0</v>
      </c>
    </row>
    <row r="29" spans="1:34" ht="13.5">
      <c r="A29" s="182" t="s">
        <v>129</v>
      </c>
      <c r="B29" s="182" t="s">
        <v>451</v>
      </c>
      <c r="C29" s="184" t="s">
        <v>452</v>
      </c>
      <c r="D29" s="193">
        <f t="shared" si="0"/>
        <v>16720</v>
      </c>
      <c r="E29" s="193">
        <v>12011</v>
      </c>
      <c r="F29" s="193">
        <v>4709</v>
      </c>
      <c r="G29" s="193">
        <f t="shared" si="1"/>
        <v>16720</v>
      </c>
      <c r="H29" s="193">
        <f t="shared" si="2"/>
        <v>12011</v>
      </c>
      <c r="I29" s="193">
        <f t="shared" si="3"/>
        <v>0</v>
      </c>
      <c r="J29" s="193">
        <v>0</v>
      </c>
      <c r="K29" s="193">
        <v>0</v>
      </c>
      <c r="L29" s="193">
        <v>0</v>
      </c>
      <c r="M29" s="193">
        <f t="shared" si="4"/>
        <v>7298</v>
      </c>
      <c r="N29" s="193">
        <v>0</v>
      </c>
      <c r="O29" s="193">
        <v>7298</v>
      </c>
      <c r="P29" s="193">
        <v>0</v>
      </c>
      <c r="Q29" s="193">
        <f t="shared" si="5"/>
        <v>3511</v>
      </c>
      <c r="R29" s="193">
        <v>0</v>
      </c>
      <c r="S29" s="193">
        <v>3511</v>
      </c>
      <c r="T29" s="193">
        <v>0</v>
      </c>
      <c r="U29" s="193">
        <f t="shared" si="6"/>
        <v>1155</v>
      </c>
      <c r="V29" s="193">
        <v>0</v>
      </c>
      <c r="W29" s="193">
        <v>1155</v>
      </c>
      <c r="X29" s="193">
        <v>0</v>
      </c>
      <c r="Y29" s="193">
        <f t="shared" si="7"/>
        <v>0</v>
      </c>
      <c r="Z29" s="193">
        <v>0</v>
      </c>
      <c r="AA29" s="193">
        <v>0</v>
      </c>
      <c r="AB29" s="193">
        <v>0</v>
      </c>
      <c r="AC29" s="193">
        <f t="shared" si="8"/>
        <v>47</v>
      </c>
      <c r="AD29" s="193">
        <v>0</v>
      </c>
      <c r="AE29" s="193">
        <v>47</v>
      </c>
      <c r="AF29" s="193">
        <v>0</v>
      </c>
      <c r="AG29" s="193">
        <v>4709</v>
      </c>
      <c r="AH29" s="193">
        <v>0</v>
      </c>
    </row>
    <row r="30" spans="1:34" ht="13.5">
      <c r="A30" s="182" t="s">
        <v>129</v>
      </c>
      <c r="B30" s="182" t="s">
        <v>453</v>
      </c>
      <c r="C30" s="184" t="s">
        <v>454</v>
      </c>
      <c r="D30" s="193">
        <f t="shared" si="0"/>
        <v>39741</v>
      </c>
      <c r="E30" s="193">
        <v>22656</v>
      </c>
      <c r="F30" s="193">
        <v>17085</v>
      </c>
      <c r="G30" s="193">
        <f t="shared" si="1"/>
        <v>39741</v>
      </c>
      <c r="H30" s="193">
        <f t="shared" si="2"/>
        <v>21236</v>
      </c>
      <c r="I30" s="193">
        <f t="shared" si="3"/>
        <v>0</v>
      </c>
      <c r="J30" s="193">
        <v>0</v>
      </c>
      <c r="K30" s="193">
        <v>0</v>
      </c>
      <c r="L30" s="193">
        <v>0</v>
      </c>
      <c r="M30" s="193">
        <f t="shared" si="4"/>
        <v>15972</v>
      </c>
      <c r="N30" s="193">
        <v>0</v>
      </c>
      <c r="O30" s="193">
        <v>15972</v>
      </c>
      <c r="P30" s="193">
        <v>0</v>
      </c>
      <c r="Q30" s="193">
        <f t="shared" si="5"/>
        <v>4370</v>
      </c>
      <c r="R30" s="193">
        <v>0</v>
      </c>
      <c r="S30" s="193">
        <v>4370</v>
      </c>
      <c r="T30" s="193">
        <v>0</v>
      </c>
      <c r="U30" s="193">
        <f t="shared" si="6"/>
        <v>732</v>
      </c>
      <c r="V30" s="193">
        <v>0</v>
      </c>
      <c r="W30" s="193">
        <v>732</v>
      </c>
      <c r="X30" s="193">
        <v>0</v>
      </c>
      <c r="Y30" s="193">
        <f t="shared" si="7"/>
        <v>34</v>
      </c>
      <c r="Z30" s="193">
        <v>0</v>
      </c>
      <c r="AA30" s="193">
        <v>34</v>
      </c>
      <c r="AB30" s="193">
        <v>0</v>
      </c>
      <c r="AC30" s="193">
        <f t="shared" si="8"/>
        <v>128</v>
      </c>
      <c r="AD30" s="193">
        <v>0</v>
      </c>
      <c r="AE30" s="193">
        <v>128</v>
      </c>
      <c r="AF30" s="193">
        <v>0</v>
      </c>
      <c r="AG30" s="193">
        <v>18505</v>
      </c>
      <c r="AH30" s="193">
        <v>106</v>
      </c>
    </row>
    <row r="31" spans="1:34" ht="13.5">
      <c r="A31" s="182" t="s">
        <v>129</v>
      </c>
      <c r="B31" s="182" t="s">
        <v>455</v>
      </c>
      <c r="C31" s="184" t="s">
        <v>456</v>
      </c>
      <c r="D31" s="193">
        <f t="shared" si="0"/>
        <v>15597</v>
      </c>
      <c r="E31" s="193">
        <v>10417</v>
      </c>
      <c r="F31" s="193">
        <v>5180</v>
      </c>
      <c r="G31" s="193">
        <f t="shared" si="1"/>
        <v>15597</v>
      </c>
      <c r="H31" s="193">
        <f t="shared" si="2"/>
        <v>14355</v>
      </c>
      <c r="I31" s="193">
        <f t="shared" si="3"/>
        <v>0</v>
      </c>
      <c r="J31" s="193">
        <v>0</v>
      </c>
      <c r="K31" s="193">
        <v>0</v>
      </c>
      <c r="L31" s="193">
        <v>0</v>
      </c>
      <c r="M31" s="193">
        <f t="shared" si="4"/>
        <v>7845</v>
      </c>
      <c r="N31" s="193">
        <v>0</v>
      </c>
      <c r="O31" s="193">
        <v>5361</v>
      </c>
      <c r="P31" s="193">
        <v>2484</v>
      </c>
      <c r="Q31" s="193">
        <f t="shared" si="5"/>
        <v>727</v>
      </c>
      <c r="R31" s="193">
        <v>0</v>
      </c>
      <c r="S31" s="193">
        <v>625</v>
      </c>
      <c r="T31" s="193">
        <v>102</v>
      </c>
      <c r="U31" s="193">
        <f t="shared" si="6"/>
        <v>5188</v>
      </c>
      <c r="V31" s="193">
        <v>0</v>
      </c>
      <c r="W31" s="193">
        <v>3179</v>
      </c>
      <c r="X31" s="193">
        <v>2009</v>
      </c>
      <c r="Y31" s="193">
        <f t="shared" si="7"/>
        <v>0</v>
      </c>
      <c r="Z31" s="193">
        <v>0</v>
      </c>
      <c r="AA31" s="193">
        <v>0</v>
      </c>
      <c r="AB31" s="193">
        <v>0</v>
      </c>
      <c r="AC31" s="193">
        <f t="shared" si="8"/>
        <v>595</v>
      </c>
      <c r="AD31" s="193">
        <v>0</v>
      </c>
      <c r="AE31" s="193">
        <v>485</v>
      </c>
      <c r="AF31" s="193">
        <v>110</v>
      </c>
      <c r="AG31" s="193">
        <v>1242</v>
      </c>
      <c r="AH31" s="193">
        <v>0</v>
      </c>
    </row>
    <row r="32" spans="1:34" ht="13.5">
      <c r="A32" s="182" t="s">
        <v>129</v>
      </c>
      <c r="B32" s="182" t="s">
        <v>457</v>
      </c>
      <c r="C32" s="184" t="s">
        <v>458</v>
      </c>
      <c r="D32" s="193">
        <f t="shared" si="0"/>
        <v>6867</v>
      </c>
      <c r="E32" s="193">
        <v>4120</v>
      </c>
      <c r="F32" s="193">
        <v>2747</v>
      </c>
      <c r="G32" s="193">
        <f t="shared" si="1"/>
        <v>6867</v>
      </c>
      <c r="H32" s="193">
        <f t="shared" si="2"/>
        <v>5291</v>
      </c>
      <c r="I32" s="193">
        <f t="shared" si="3"/>
        <v>0</v>
      </c>
      <c r="J32" s="193">
        <v>0</v>
      </c>
      <c r="K32" s="193">
        <v>0</v>
      </c>
      <c r="L32" s="193">
        <v>0</v>
      </c>
      <c r="M32" s="193">
        <f t="shared" si="4"/>
        <v>2897</v>
      </c>
      <c r="N32" s="193">
        <v>0</v>
      </c>
      <c r="O32" s="193">
        <v>2107</v>
      </c>
      <c r="P32" s="193">
        <v>790</v>
      </c>
      <c r="Q32" s="193">
        <f t="shared" si="5"/>
        <v>198</v>
      </c>
      <c r="R32" s="193">
        <v>0</v>
      </c>
      <c r="S32" s="193">
        <v>190</v>
      </c>
      <c r="T32" s="193">
        <v>8</v>
      </c>
      <c r="U32" s="193">
        <f t="shared" si="6"/>
        <v>2085</v>
      </c>
      <c r="V32" s="193">
        <v>0</v>
      </c>
      <c r="W32" s="193">
        <v>1463</v>
      </c>
      <c r="X32" s="193">
        <v>622</v>
      </c>
      <c r="Y32" s="193">
        <f t="shared" si="7"/>
        <v>3</v>
      </c>
      <c r="Z32" s="193">
        <v>0</v>
      </c>
      <c r="AA32" s="193">
        <v>3</v>
      </c>
      <c r="AB32" s="193">
        <v>0</v>
      </c>
      <c r="AC32" s="193">
        <f t="shared" si="8"/>
        <v>108</v>
      </c>
      <c r="AD32" s="193">
        <v>0</v>
      </c>
      <c r="AE32" s="193">
        <v>75</v>
      </c>
      <c r="AF32" s="193">
        <v>33</v>
      </c>
      <c r="AG32" s="193">
        <v>1576</v>
      </c>
      <c r="AH32" s="193">
        <v>0</v>
      </c>
    </row>
    <row r="33" spans="1:34" ht="13.5">
      <c r="A33" s="182" t="s">
        <v>129</v>
      </c>
      <c r="B33" s="182" t="s">
        <v>459</v>
      </c>
      <c r="C33" s="184" t="s">
        <v>460</v>
      </c>
      <c r="D33" s="193">
        <f t="shared" si="0"/>
        <v>1520</v>
      </c>
      <c r="E33" s="193">
        <v>1380</v>
      </c>
      <c r="F33" s="193">
        <v>140</v>
      </c>
      <c r="G33" s="193">
        <f t="shared" si="1"/>
        <v>1520</v>
      </c>
      <c r="H33" s="193">
        <f t="shared" si="2"/>
        <v>1360</v>
      </c>
      <c r="I33" s="193">
        <f t="shared" si="3"/>
        <v>0</v>
      </c>
      <c r="J33" s="193">
        <v>0</v>
      </c>
      <c r="K33" s="193">
        <v>0</v>
      </c>
      <c r="L33" s="193">
        <v>0</v>
      </c>
      <c r="M33" s="193">
        <f t="shared" si="4"/>
        <v>601</v>
      </c>
      <c r="N33" s="193">
        <v>0</v>
      </c>
      <c r="O33" s="193">
        <v>591</v>
      </c>
      <c r="P33" s="193">
        <v>10</v>
      </c>
      <c r="Q33" s="193">
        <f t="shared" si="5"/>
        <v>44</v>
      </c>
      <c r="R33" s="193">
        <v>0</v>
      </c>
      <c r="S33" s="193">
        <v>43</v>
      </c>
      <c r="T33" s="193">
        <v>1</v>
      </c>
      <c r="U33" s="193">
        <f t="shared" si="6"/>
        <v>681</v>
      </c>
      <c r="V33" s="193">
        <v>0</v>
      </c>
      <c r="W33" s="193">
        <v>662</v>
      </c>
      <c r="X33" s="193">
        <v>19</v>
      </c>
      <c r="Y33" s="193">
        <f t="shared" si="7"/>
        <v>2</v>
      </c>
      <c r="Z33" s="193">
        <v>0</v>
      </c>
      <c r="AA33" s="193">
        <v>2</v>
      </c>
      <c r="AB33" s="193">
        <v>0</v>
      </c>
      <c r="AC33" s="193">
        <f t="shared" si="8"/>
        <v>32</v>
      </c>
      <c r="AD33" s="193">
        <v>0</v>
      </c>
      <c r="AE33" s="193">
        <v>24</v>
      </c>
      <c r="AF33" s="193">
        <v>8</v>
      </c>
      <c r="AG33" s="193">
        <v>160</v>
      </c>
      <c r="AH33" s="193">
        <v>0</v>
      </c>
    </row>
    <row r="34" spans="1:34" ht="13.5">
      <c r="A34" s="182" t="s">
        <v>129</v>
      </c>
      <c r="B34" s="182" t="s">
        <v>461</v>
      </c>
      <c r="C34" s="184" t="s">
        <v>462</v>
      </c>
      <c r="D34" s="193">
        <f t="shared" si="0"/>
        <v>8970</v>
      </c>
      <c r="E34" s="193">
        <v>5983</v>
      </c>
      <c r="F34" s="193">
        <v>2987</v>
      </c>
      <c r="G34" s="193">
        <f t="shared" si="1"/>
        <v>8970</v>
      </c>
      <c r="H34" s="193">
        <f t="shared" si="2"/>
        <v>5436</v>
      </c>
      <c r="I34" s="193">
        <f t="shared" si="3"/>
        <v>0</v>
      </c>
      <c r="J34" s="193">
        <v>0</v>
      </c>
      <c r="K34" s="193">
        <v>0</v>
      </c>
      <c r="L34" s="193">
        <v>0</v>
      </c>
      <c r="M34" s="193">
        <f t="shared" si="4"/>
        <v>2461</v>
      </c>
      <c r="N34" s="193">
        <v>0</v>
      </c>
      <c r="O34" s="193">
        <v>2461</v>
      </c>
      <c r="P34" s="193">
        <v>0</v>
      </c>
      <c r="Q34" s="193">
        <f t="shared" si="5"/>
        <v>293</v>
      </c>
      <c r="R34" s="193">
        <v>0</v>
      </c>
      <c r="S34" s="193">
        <v>293</v>
      </c>
      <c r="T34" s="193">
        <v>0</v>
      </c>
      <c r="U34" s="193">
        <f t="shared" si="6"/>
        <v>1013</v>
      </c>
      <c r="V34" s="193">
        <v>0</v>
      </c>
      <c r="W34" s="193">
        <v>1013</v>
      </c>
      <c r="X34" s="193">
        <v>0</v>
      </c>
      <c r="Y34" s="193">
        <f t="shared" si="7"/>
        <v>1618</v>
      </c>
      <c r="Z34" s="193">
        <v>0</v>
      </c>
      <c r="AA34" s="193">
        <v>1618</v>
      </c>
      <c r="AB34" s="193">
        <v>0</v>
      </c>
      <c r="AC34" s="193">
        <f t="shared" si="8"/>
        <v>51</v>
      </c>
      <c r="AD34" s="193">
        <v>0</v>
      </c>
      <c r="AE34" s="193">
        <v>51</v>
      </c>
      <c r="AF34" s="193">
        <v>0</v>
      </c>
      <c r="AG34" s="193">
        <v>3534</v>
      </c>
      <c r="AH34" s="193">
        <v>0</v>
      </c>
    </row>
    <row r="35" spans="1:34" ht="13.5">
      <c r="A35" s="182" t="s">
        <v>129</v>
      </c>
      <c r="B35" s="182" t="s">
        <v>463</v>
      </c>
      <c r="C35" s="184" t="s">
        <v>464</v>
      </c>
      <c r="D35" s="193">
        <f t="shared" si="0"/>
        <v>8850</v>
      </c>
      <c r="E35" s="193">
        <v>6591</v>
      </c>
      <c r="F35" s="193">
        <v>2259</v>
      </c>
      <c r="G35" s="193">
        <f t="shared" si="1"/>
        <v>8850</v>
      </c>
      <c r="H35" s="193">
        <f t="shared" si="2"/>
        <v>8813</v>
      </c>
      <c r="I35" s="193">
        <f t="shared" si="3"/>
        <v>0</v>
      </c>
      <c r="J35" s="193">
        <v>0</v>
      </c>
      <c r="K35" s="193">
        <v>0</v>
      </c>
      <c r="L35" s="193">
        <v>0</v>
      </c>
      <c r="M35" s="193">
        <f t="shared" si="4"/>
        <v>514</v>
      </c>
      <c r="N35" s="193">
        <v>0</v>
      </c>
      <c r="O35" s="193">
        <v>440</v>
      </c>
      <c r="P35" s="193">
        <v>74</v>
      </c>
      <c r="Q35" s="193">
        <f t="shared" si="5"/>
        <v>16</v>
      </c>
      <c r="R35" s="193">
        <v>0</v>
      </c>
      <c r="S35" s="193">
        <v>16</v>
      </c>
      <c r="T35" s="193">
        <v>0</v>
      </c>
      <c r="U35" s="193">
        <f t="shared" si="6"/>
        <v>8212</v>
      </c>
      <c r="V35" s="193">
        <v>0</v>
      </c>
      <c r="W35" s="193">
        <v>6028</v>
      </c>
      <c r="X35" s="193">
        <v>2184</v>
      </c>
      <c r="Y35" s="193">
        <f t="shared" si="7"/>
        <v>0</v>
      </c>
      <c r="Z35" s="193">
        <v>0</v>
      </c>
      <c r="AA35" s="193">
        <v>0</v>
      </c>
      <c r="AB35" s="193">
        <v>0</v>
      </c>
      <c r="AC35" s="193">
        <f t="shared" si="8"/>
        <v>71</v>
      </c>
      <c r="AD35" s="193">
        <v>0</v>
      </c>
      <c r="AE35" s="193">
        <v>71</v>
      </c>
      <c r="AF35" s="193">
        <v>0</v>
      </c>
      <c r="AG35" s="193">
        <v>37</v>
      </c>
      <c r="AH35" s="193">
        <v>0</v>
      </c>
    </row>
    <row r="36" spans="1:34" ht="13.5">
      <c r="A36" s="182" t="s">
        <v>129</v>
      </c>
      <c r="B36" s="182" t="s">
        <v>465</v>
      </c>
      <c r="C36" s="184" t="s">
        <v>466</v>
      </c>
      <c r="D36" s="193">
        <f t="shared" si="0"/>
        <v>21030</v>
      </c>
      <c r="E36" s="193">
        <v>12002</v>
      </c>
      <c r="F36" s="193">
        <v>9028</v>
      </c>
      <c r="G36" s="193">
        <f t="shared" si="1"/>
        <v>21030</v>
      </c>
      <c r="H36" s="193">
        <f t="shared" si="2"/>
        <v>19128</v>
      </c>
      <c r="I36" s="193">
        <f t="shared" si="3"/>
        <v>3</v>
      </c>
      <c r="J36" s="193">
        <v>0</v>
      </c>
      <c r="K36" s="193">
        <v>1</v>
      </c>
      <c r="L36" s="193">
        <v>2</v>
      </c>
      <c r="M36" s="193">
        <f t="shared" si="4"/>
        <v>16515</v>
      </c>
      <c r="N36" s="193">
        <v>0</v>
      </c>
      <c r="O36" s="193">
        <v>9042</v>
      </c>
      <c r="P36" s="193">
        <v>7473</v>
      </c>
      <c r="Q36" s="193">
        <f t="shared" si="5"/>
        <v>730</v>
      </c>
      <c r="R36" s="193">
        <v>0</v>
      </c>
      <c r="S36" s="193">
        <v>272</v>
      </c>
      <c r="T36" s="193">
        <v>458</v>
      </c>
      <c r="U36" s="193">
        <f t="shared" si="6"/>
        <v>1431</v>
      </c>
      <c r="V36" s="193">
        <v>0</v>
      </c>
      <c r="W36" s="193">
        <v>988</v>
      </c>
      <c r="X36" s="193">
        <v>443</v>
      </c>
      <c r="Y36" s="193">
        <f t="shared" si="7"/>
        <v>357</v>
      </c>
      <c r="Z36" s="193">
        <v>0</v>
      </c>
      <c r="AA36" s="193">
        <v>0</v>
      </c>
      <c r="AB36" s="193">
        <v>357</v>
      </c>
      <c r="AC36" s="193">
        <f t="shared" si="8"/>
        <v>92</v>
      </c>
      <c r="AD36" s="193">
        <v>0</v>
      </c>
      <c r="AE36" s="193">
        <v>92</v>
      </c>
      <c r="AF36" s="193">
        <v>0</v>
      </c>
      <c r="AG36" s="193">
        <v>1902</v>
      </c>
      <c r="AH36" s="193">
        <v>800</v>
      </c>
    </row>
    <row r="37" spans="1:34" ht="13.5">
      <c r="A37" s="182" t="s">
        <v>129</v>
      </c>
      <c r="B37" s="182" t="s">
        <v>467</v>
      </c>
      <c r="C37" s="184" t="s">
        <v>468</v>
      </c>
      <c r="D37" s="193">
        <f t="shared" si="0"/>
        <v>23286</v>
      </c>
      <c r="E37" s="193">
        <v>18152</v>
      </c>
      <c r="F37" s="193">
        <v>5134</v>
      </c>
      <c r="G37" s="193">
        <f t="shared" si="1"/>
        <v>23286</v>
      </c>
      <c r="H37" s="193">
        <f t="shared" si="2"/>
        <v>17420</v>
      </c>
      <c r="I37" s="193">
        <f t="shared" si="3"/>
        <v>0</v>
      </c>
      <c r="J37" s="193">
        <v>0</v>
      </c>
      <c r="K37" s="193">
        <v>0</v>
      </c>
      <c r="L37" s="193">
        <v>0</v>
      </c>
      <c r="M37" s="193">
        <f t="shared" si="4"/>
        <v>10966</v>
      </c>
      <c r="N37" s="193">
        <v>0</v>
      </c>
      <c r="O37" s="193">
        <v>10966</v>
      </c>
      <c r="P37" s="193">
        <v>0</v>
      </c>
      <c r="Q37" s="193">
        <f t="shared" si="5"/>
        <v>2848</v>
      </c>
      <c r="R37" s="193">
        <v>0</v>
      </c>
      <c r="S37" s="193">
        <v>2848</v>
      </c>
      <c r="T37" s="193">
        <v>0</v>
      </c>
      <c r="U37" s="193">
        <f t="shared" si="6"/>
        <v>1700</v>
      </c>
      <c r="V37" s="193">
        <v>0</v>
      </c>
      <c r="W37" s="193">
        <v>1700</v>
      </c>
      <c r="X37" s="193">
        <v>0</v>
      </c>
      <c r="Y37" s="193">
        <f t="shared" si="7"/>
        <v>0</v>
      </c>
      <c r="Z37" s="193">
        <v>0</v>
      </c>
      <c r="AA37" s="193">
        <v>0</v>
      </c>
      <c r="AB37" s="193">
        <v>0</v>
      </c>
      <c r="AC37" s="193">
        <f t="shared" si="8"/>
        <v>1906</v>
      </c>
      <c r="AD37" s="193">
        <v>0</v>
      </c>
      <c r="AE37" s="193">
        <v>1906</v>
      </c>
      <c r="AF37" s="193">
        <v>0</v>
      </c>
      <c r="AG37" s="193">
        <v>5866</v>
      </c>
      <c r="AH37" s="193">
        <v>0</v>
      </c>
    </row>
    <row r="38" spans="1:34" ht="13.5">
      <c r="A38" s="182" t="s">
        <v>129</v>
      </c>
      <c r="B38" s="182" t="s">
        <v>469</v>
      </c>
      <c r="C38" s="184" t="s">
        <v>470</v>
      </c>
      <c r="D38" s="193">
        <f t="shared" si="0"/>
        <v>11670</v>
      </c>
      <c r="E38" s="193">
        <v>8197</v>
      </c>
      <c r="F38" s="193">
        <v>3473</v>
      </c>
      <c r="G38" s="193">
        <f t="shared" si="1"/>
        <v>11670</v>
      </c>
      <c r="H38" s="193">
        <f t="shared" si="2"/>
        <v>10141</v>
      </c>
      <c r="I38" s="193">
        <f t="shared" si="3"/>
        <v>0</v>
      </c>
      <c r="J38" s="193">
        <v>0</v>
      </c>
      <c r="K38" s="193">
        <v>0</v>
      </c>
      <c r="L38" s="193">
        <v>0</v>
      </c>
      <c r="M38" s="193">
        <f t="shared" si="4"/>
        <v>7645</v>
      </c>
      <c r="N38" s="193">
        <v>0</v>
      </c>
      <c r="O38" s="193">
        <v>5446</v>
      </c>
      <c r="P38" s="193">
        <v>2199</v>
      </c>
      <c r="Q38" s="193">
        <f t="shared" si="5"/>
        <v>815</v>
      </c>
      <c r="R38" s="193">
        <v>0</v>
      </c>
      <c r="S38" s="193">
        <v>737</v>
      </c>
      <c r="T38" s="193">
        <v>78</v>
      </c>
      <c r="U38" s="193">
        <f t="shared" si="6"/>
        <v>473</v>
      </c>
      <c r="V38" s="193">
        <v>0</v>
      </c>
      <c r="W38" s="193">
        <v>473</v>
      </c>
      <c r="X38" s="193">
        <v>0</v>
      </c>
      <c r="Y38" s="193">
        <f t="shared" si="7"/>
        <v>1180</v>
      </c>
      <c r="Z38" s="193">
        <v>0</v>
      </c>
      <c r="AA38" s="193">
        <v>1180</v>
      </c>
      <c r="AB38" s="193">
        <v>0</v>
      </c>
      <c r="AC38" s="193">
        <f t="shared" si="8"/>
        <v>28</v>
      </c>
      <c r="AD38" s="193">
        <v>0</v>
      </c>
      <c r="AE38" s="193">
        <v>3</v>
      </c>
      <c r="AF38" s="193">
        <v>25</v>
      </c>
      <c r="AG38" s="193">
        <v>1529</v>
      </c>
      <c r="AH38" s="193">
        <v>0</v>
      </c>
    </row>
    <row r="39" spans="1:34" ht="13.5">
      <c r="A39" s="182" t="s">
        <v>129</v>
      </c>
      <c r="B39" s="182" t="s">
        <v>471</v>
      </c>
      <c r="C39" s="184" t="s">
        <v>472</v>
      </c>
      <c r="D39" s="193">
        <f t="shared" si="0"/>
        <v>23170</v>
      </c>
      <c r="E39" s="193">
        <v>16582</v>
      </c>
      <c r="F39" s="193">
        <v>6588</v>
      </c>
      <c r="G39" s="193">
        <f t="shared" si="1"/>
        <v>23170</v>
      </c>
      <c r="H39" s="193">
        <f t="shared" si="2"/>
        <v>20940</v>
      </c>
      <c r="I39" s="193">
        <f t="shared" si="3"/>
        <v>18229</v>
      </c>
      <c r="J39" s="193">
        <v>0</v>
      </c>
      <c r="K39" s="193">
        <v>13567</v>
      </c>
      <c r="L39" s="193">
        <v>4662</v>
      </c>
      <c r="M39" s="193">
        <f t="shared" si="4"/>
        <v>0</v>
      </c>
      <c r="N39" s="193">
        <v>0</v>
      </c>
      <c r="O39" s="193">
        <v>0</v>
      </c>
      <c r="P39" s="193">
        <v>0</v>
      </c>
      <c r="Q39" s="193">
        <f t="shared" si="5"/>
        <v>0</v>
      </c>
      <c r="R39" s="193">
        <v>0</v>
      </c>
      <c r="S39" s="193">
        <v>0</v>
      </c>
      <c r="T39" s="193">
        <v>0</v>
      </c>
      <c r="U39" s="193">
        <f t="shared" si="6"/>
        <v>1489</v>
      </c>
      <c r="V39" s="193">
        <v>0</v>
      </c>
      <c r="W39" s="193">
        <v>1489</v>
      </c>
      <c r="X39" s="193">
        <v>0</v>
      </c>
      <c r="Y39" s="193">
        <f t="shared" si="7"/>
        <v>47</v>
      </c>
      <c r="Z39" s="193">
        <v>0</v>
      </c>
      <c r="AA39" s="193">
        <v>47</v>
      </c>
      <c r="AB39" s="193">
        <v>0</v>
      </c>
      <c r="AC39" s="193">
        <f t="shared" si="8"/>
        <v>1175</v>
      </c>
      <c r="AD39" s="193">
        <v>0</v>
      </c>
      <c r="AE39" s="193">
        <v>1175</v>
      </c>
      <c r="AF39" s="193">
        <v>0</v>
      </c>
      <c r="AG39" s="193">
        <v>2230</v>
      </c>
      <c r="AH39" s="193">
        <v>200</v>
      </c>
    </row>
    <row r="40" spans="1:34" ht="13.5">
      <c r="A40" s="182" t="s">
        <v>129</v>
      </c>
      <c r="B40" s="182" t="s">
        <v>473</v>
      </c>
      <c r="C40" s="184" t="s">
        <v>474</v>
      </c>
      <c r="D40" s="193">
        <f t="shared" si="0"/>
        <v>18760</v>
      </c>
      <c r="E40" s="193">
        <v>15803</v>
      </c>
      <c r="F40" s="193">
        <v>2957</v>
      </c>
      <c r="G40" s="193">
        <f t="shared" si="1"/>
        <v>18760</v>
      </c>
      <c r="H40" s="193">
        <f t="shared" si="2"/>
        <v>18527</v>
      </c>
      <c r="I40" s="193">
        <f t="shared" si="3"/>
        <v>0</v>
      </c>
      <c r="J40" s="193">
        <v>0</v>
      </c>
      <c r="K40" s="193">
        <v>0</v>
      </c>
      <c r="L40" s="193">
        <v>0</v>
      </c>
      <c r="M40" s="193">
        <f t="shared" si="4"/>
        <v>14485</v>
      </c>
      <c r="N40" s="193">
        <v>0</v>
      </c>
      <c r="O40" s="193">
        <v>11300</v>
      </c>
      <c r="P40" s="193">
        <v>3185</v>
      </c>
      <c r="Q40" s="193">
        <f t="shared" si="5"/>
        <v>709</v>
      </c>
      <c r="R40" s="193">
        <v>0</v>
      </c>
      <c r="S40" s="193">
        <v>566</v>
      </c>
      <c r="T40" s="193">
        <v>143</v>
      </c>
      <c r="U40" s="193">
        <f t="shared" si="6"/>
        <v>1000</v>
      </c>
      <c r="V40" s="193">
        <v>0</v>
      </c>
      <c r="W40" s="193">
        <v>818</v>
      </c>
      <c r="X40" s="193">
        <v>182</v>
      </c>
      <c r="Y40" s="193">
        <f t="shared" si="7"/>
        <v>1303</v>
      </c>
      <c r="Z40" s="193">
        <v>0</v>
      </c>
      <c r="AA40" s="193">
        <v>1262</v>
      </c>
      <c r="AB40" s="193">
        <v>41</v>
      </c>
      <c r="AC40" s="193">
        <f t="shared" si="8"/>
        <v>1030</v>
      </c>
      <c r="AD40" s="193">
        <v>0</v>
      </c>
      <c r="AE40" s="193">
        <v>1008</v>
      </c>
      <c r="AF40" s="193">
        <v>22</v>
      </c>
      <c r="AG40" s="193">
        <v>233</v>
      </c>
      <c r="AH40" s="193">
        <v>0</v>
      </c>
    </row>
    <row r="41" spans="1:34" ht="13.5">
      <c r="A41" s="182" t="s">
        <v>129</v>
      </c>
      <c r="B41" s="182" t="s">
        <v>475</v>
      </c>
      <c r="C41" s="184" t="s">
        <v>476</v>
      </c>
      <c r="D41" s="193">
        <f t="shared" si="0"/>
        <v>6619</v>
      </c>
      <c r="E41" s="193">
        <v>5587</v>
      </c>
      <c r="F41" s="193">
        <v>1032</v>
      </c>
      <c r="G41" s="193">
        <f t="shared" si="1"/>
        <v>6619</v>
      </c>
      <c r="H41" s="193">
        <f t="shared" si="2"/>
        <v>6242</v>
      </c>
      <c r="I41" s="193">
        <f t="shared" si="3"/>
        <v>0</v>
      </c>
      <c r="J41" s="193">
        <v>0</v>
      </c>
      <c r="K41" s="193">
        <v>0</v>
      </c>
      <c r="L41" s="193">
        <v>0</v>
      </c>
      <c r="M41" s="193">
        <f t="shared" si="4"/>
        <v>4710</v>
      </c>
      <c r="N41" s="193">
        <v>0</v>
      </c>
      <c r="O41" s="193">
        <v>4112</v>
      </c>
      <c r="P41" s="193">
        <v>598</v>
      </c>
      <c r="Q41" s="193">
        <f t="shared" si="5"/>
        <v>394</v>
      </c>
      <c r="R41" s="193">
        <v>0</v>
      </c>
      <c r="S41" s="193">
        <v>324</v>
      </c>
      <c r="T41" s="193">
        <v>70</v>
      </c>
      <c r="U41" s="193">
        <f t="shared" si="6"/>
        <v>298</v>
      </c>
      <c r="V41" s="193">
        <v>0</v>
      </c>
      <c r="W41" s="193">
        <v>298</v>
      </c>
      <c r="X41" s="193">
        <v>0</v>
      </c>
      <c r="Y41" s="193">
        <f t="shared" si="7"/>
        <v>476</v>
      </c>
      <c r="Z41" s="193">
        <v>0</v>
      </c>
      <c r="AA41" s="193">
        <v>419</v>
      </c>
      <c r="AB41" s="193">
        <v>57</v>
      </c>
      <c r="AC41" s="193">
        <f t="shared" si="8"/>
        <v>364</v>
      </c>
      <c r="AD41" s="193">
        <v>0</v>
      </c>
      <c r="AE41" s="193">
        <v>359</v>
      </c>
      <c r="AF41" s="193">
        <v>5</v>
      </c>
      <c r="AG41" s="193">
        <v>377</v>
      </c>
      <c r="AH41" s="193">
        <v>0</v>
      </c>
    </row>
    <row r="42" spans="1:34" ht="13.5">
      <c r="A42" s="182" t="s">
        <v>129</v>
      </c>
      <c r="B42" s="182" t="s">
        <v>477</v>
      </c>
      <c r="C42" s="184" t="s">
        <v>478</v>
      </c>
      <c r="D42" s="193">
        <f t="shared" si="0"/>
        <v>947</v>
      </c>
      <c r="E42" s="193">
        <v>711</v>
      </c>
      <c r="F42" s="193">
        <v>236</v>
      </c>
      <c r="G42" s="193">
        <f t="shared" si="1"/>
        <v>947</v>
      </c>
      <c r="H42" s="193">
        <f t="shared" si="2"/>
        <v>843</v>
      </c>
      <c r="I42" s="193">
        <f t="shared" si="3"/>
        <v>0</v>
      </c>
      <c r="J42" s="193">
        <v>0</v>
      </c>
      <c r="K42" s="193">
        <v>0</v>
      </c>
      <c r="L42" s="193">
        <v>0</v>
      </c>
      <c r="M42" s="193">
        <f t="shared" si="4"/>
        <v>589</v>
      </c>
      <c r="N42" s="193">
        <v>0</v>
      </c>
      <c r="O42" s="193">
        <v>456</v>
      </c>
      <c r="P42" s="193">
        <v>133</v>
      </c>
      <c r="Q42" s="193">
        <f t="shared" si="5"/>
        <v>65</v>
      </c>
      <c r="R42" s="193">
        <v>0</v>
      </c>
      <c r="S42" s="193">
        <v>65</v>
      </c>
      <c r="T42" s="193">
        <v>0</v>
      </c>
      <c r="U42" s="193">
        <f t="shared" si="6"/>
        <v>84</v>
      </c>
      <c r="V42" s="193">
        <v>0</v>
      </c>
      <c r="W42" s="193">
        <v>84</v>
      </c>
      <c r="X42" s="193">
        <v>0</v>
      </c>
      <c r="Y42" s="193">
        <f t="shared" si="7"/>
        <v>68</v>
      </c>
      <c r="Z42" s="193">
        <v>0</v>
      </c>
      <c r="AA42" s="193">
        <v>66</v>
      </c>
      <c r="AB42" s="193">
        <v>2</v>
      </c>
      <c r="AC42" s="193">
        <f t="shared" si="8"/>
        <v>37</v>
      </c>
      <c r="AD42" s="193">
        <v>0</v>
      </c>
      <c r="AE42" s="193">
        <v>37</v>
      </c>
      <c r="AF42" s="193">
        <v>0</v>
      </c>
      <c r="AG42" s="193">
        <v>104</v>
      </c>
      <c r="AH42" s="193">
        <v>0</v>
      </c>
    </row>
    <row r="43" spans="1:34" ht="13.5">
      <c r="A43" s="182" t="s">
        <v>129</v>
      </c>
      <c r="B43" s="182" t="s">
        <v>479</v>
      </c>
      <c r="C43" s="184" t="s">
        <v>480</v>
      </c>
      <c r="D43" s="193">
        <f t="shared" si="0"/>
        <v>1087</v>
      </c>
      <c r="E43" s="193">
        <v>926</v>
      </c>
      <c r="F43" s="193">
        <v>161</v>
      </c>
      <c r="G43" s="193">
        <f t="shared" si="1"/>
        <v>1087</v>
      </c>
      <c r="H43" s="193">
        <f t="shared" si="2"/>
        <v>921</v>
      </c>
      <c r="I43" s="193">
        <f t="shared" si="3"/>
        <v>0</v>
      </c>
      <c r="J43" s="193">
        <v>0</v>
      </c>
      <c r="K43" s="193">
        <v>0</v>
      </c>
      <c r="L43" s="193">
        <v>0</v>
      </c>
      <c r="M43" s="193">
        <f t="shared" si="4"/>
        <v>674</v>
      </c>
      <c r="N43" s="193">
        <v>0</v>
      </c>
      <c r="O43" s="193">
        <v>674</v>
      </c>
      <c r="P43" s="193">
        <v>0</v>
      </c>
      <c r="Q43" s="193">
        <f t="shared" si="5"/>
        <v>75</v>
      </c>
      <c r="R43" s="193">
        <v>0</v>
      </c>
      <c r="S43" s="193">
        <v>75</v>
      </c>
      <c r="T43" s="193">
        <v>0</v>
      </c>
      <c r="U43" s="193">
        <f t="shared" si="6"/>
        <v>78</v>
      </c>
      <c r="V43" s="193">
        <v>0</v>
      </c>
      <c r="W43" s="193">
        <v>78</v>
      </c>
      <c r="X43" s="193">
        <v>0</v>
      </c>
      <c r="Y43" s="193">
        <f t="shared" si="7"/>
        <v>58</v>
      </c>
      <c r="Z43" s="193">
        <v>0</v>
      </c>
      <c r="AA43" s="193">
        <v>58</v>
      </c>
      <c r="AB43" s="193">
        <v>0</v>
      </c>
      <c r="AC43" s="193">
        <f t="shared" si="8"/>
        <v>36</v>
      </c>
      <c r="AD43" s="193">
        <v>0</v>
      </c>
      <c r="AE43" s="193">
        <v>36</v>
      </c>
      <c r="AF43" s="193">
        <v>0</v>
      </c>
      <c r="AG43" s="193">
        <v>166</v>
      </c>
      <c r="AH43" s="193">
        <v>0</v>
      </c>
    </row>
    <row r="44" spans="1:34" ht="13.5">
      <c r="A44" s="182" t="s">
        <v>129</v>
      </c>
      <c r="B44" s="182" t="s">
        <v>481</v>
      </c>
      <c r="C44" s="184" t="s">
        <v>482</v>
      </c>
      <c r="D44" s="193">
        <f t="shared" si="0"/>
        <v>946</v>
      </c>
      <c r="E44" s="193">
        <v>881</v>
      </c>
      <c r="F44" s="193">
        <v>65</v>
      </c>
      <c r="G44" s="193">
        <f t="shared" si="1"/>
        <v>946</v>
      </c>
      <c r="H44" s="193">
        <f t="shared" si="2"/>
        <v>874</v>
      </c>
      <c r="I44" s="193">
        <f t="shared" si="3"/>
        <v>0</v>
      </c>
      <c r="J44" s="193">
        <v>0</v>
      </c>
      <c r="K44" s="193">
        <v>0</v>
      </c>
      <c r="L44" s="193">
        <v>0</v>
      </c>
      <c r="M44" s="193">
        <f t="shared" si="4"/>
        <v>657</v>
      </c>
      <c r="N44" s="193">
        <v>0</v>
      </c>
      <c r="O44" s="193">
        <v>657</v>
      </c>
      <c r="P44" s="193">
        <v>0</v>
      </c>
      <c r="Q44" s="193">
        <f t="shared" si="5"/>
        <v>92</v>
      </c>
      <c r="R44" s="193">
        <v>0</v>
      </c>
      <c r="S44" s="193">
        <v>92</v>
      </c>
      <c r="T44" s="193">
        <v>0</v>
      </c>
      <c r="U44" s="193">
        <f t="shared" si="6"/>
        <v>0</v>
      </c>
      <c r="V44" s="193">
        <v>0</v>
      </c>
      <c r="W44" s="193">
        <v>0</v>
      </c>
      <c r="X44" s="193">
        <v>0</v>
      </c>
      <c r="Y44" s="193">
        <f t="shared" si="7"/>
        <v>68</v>
      </c>
      <c r="Z44" s="193">
        <v>0</v>
      </c>
      <c r="AA44" s="193">
        <v>68</v>
      </c>
      <c r="AB44" s="193">
        <v>0</v>
      </c>
      <c r="AC44" s="193">
        <f t="shared" si="8"/>
        <v>57</v>
      </c>
      <c r="AD44" s="193">
        <v>0</v>
      </c>
      <c r="AE44" s="193">
        <v>57</v>
      </c>
      <c r="AF44" s="193">
        <v>0</v>
      </c>
      <c r="AG44" s="193">
        <v>72</v>
      </c>
      <c r="AH44" s="193">
        <v>0</v>
      </c>
    </row>
    <row r="45" spans="1:34" ht="13.5">
      <c r="A45" s="182" t="s">
        <v>129</v>
      </c>
      <c r="B45" s="182" t="s">
        <v>483</v>
      </c>
      <c r="C45" s="184" t="s">
        <v>484</v>
      </c>
      <c r="D45" s="193">
        <f t="shared" si="0"/>
        <v>3526</v>
      </c>
      <c r="E45" s="193">
        <v>3339</v>
      </c>
      <c r="F45" s="193">
        <v>187</v>
      </c>
      <c r="G45" s="193">
        <f t="shared" si="1"/>
        <v>3526</v>
      </c>
      <c r="H45" s="193">
        <f t="shared" si="2"/>
        <v>3386</v>
      </c>
      <c r="I45" s="193">
        <f t="shared" si="3"/>
        <v>0</v>
      </c>
      <c r="J45" s="193">
        <v>0</v>
      </c>
      <c r="K45" s="193">
        <v>0</v>
      </c>
      <c r="L45" s="193">
        <v>0</v>
      </c>
      <c r="M45" s="193">
        <f t="shared" si="4"/>
        <v>2775</v>
      </c>
      <c r="N45" s="193">
        <v>0</v>
      </c>
      <c r="O45" s="193">
        <v>2775</v>
      </c>
      <c r="P45" s="193">
        <v>0</v>
      </c>
      <c r="Q45" s="193">
        <f t="shared" si="5"/>
        <v>120</v>
      </c>
      <c r="R45" s="193">
        <v>0</v>
      </c>
      <c r="S45" s="193">
        <v>120</v>
      </c>
      <c r="T45" s="193">
        <v>0</v>
      </c>
      <c r="U45" s="193">
        <f t="shared" si="6"/>
        <v>418</v>
      </c>
      <c r="V45" s="193">
        <v>0</v>
      </c>
      <c r="W45" s="193">
        <v>418</v>
      </c>
      <c r="X45" s="193">
        <v>0</v>
      </c>
      <c r="Y45" s="193">
        <f t="shared" si="7"/>
        <v>0</v>
      </c>
      <c r="Z45" s="193">
        <v>0</v>
      </c>
      <c r="AA45" s="193">
        <v>0</v>
      </c>
      <c r="AB45" s="193">
        <v>0</v>
      </c>
      <c r="AC45" s="193">
        <f t="shared" si="8"/>
        <v>73</v>
      </c>
      <c r="AD45" s="193">
        <v>0</v>
      </c>
      <c r="AE45" s="193">
        <v>73</v>
      </c>
      <c r="AF45" s="193">
        <v>0</v>
      </c>
      <c r="AG45" s="193">
        <v>140</v>
      </c>
      <c r="AH45" s="193">
        <v>137</v>
      </c>
    </row>
    <row r="46" spans="1:34" ht="13.5">
      <c r="A46" s="182" t="s">
        <v>129</v>
      </c>
      <c r="B46" s="182" t="s">
        <v>485</v>
      </c>
      <c r="C46" s="184" t="s">
        <v>486</v>
      </c>
      <c r="D46" s="193">
        <f t="shared" si="0"/>
        <v>2366</v>
      </c>
      <c r="E46" s="193">
        <v>2195</v>
      </c>
      <c r="F46" s="193">
        <v>171</v>
      </c>
      <c r="G46" s="193">
        <f t="shared" si="1"/>
        <v>2366</v>
      </c>
      <c r="H46" s="193">
        <f t="shared" si="2"/>
        <v>2321</v>
      </c>
      <c r="I46" s="193">
        <f t="shared" si="3"/>
        <v>0</v>
      </c>
      <c r="J46" s="193">
        <v>0</v>
      </c>
      <c r="K46" s="193">
        <v>0</v>
      </c>
      <c r="L46" s="193">
        <v>0</v>
      </c>
      <c r="M46" s="193">
        <f t="shared" si="4"/>
        <v>1788</v>
      </c>
      <c r="N46" s="193">
        <v>0</v>
      </c>
      <c r="O46" s="193">
        <v>1788</v>
      </c>
      <c r="P46" s="193">
        <v>0</v>
      </c>
      <c r="Q46" s="193">
        <f t="shared" si="5"/>
        <v>122</v>
      </c>
      <c r="R46" s="193">
        <v>0</v>
      </c>
      <c r="S46" s="193">
        <v>122</v>
      </c>
      <c r="T46" s="193">
        <v>0</v>
      </c>
      <c r="U46" s="193">
        <f t="shared" si="6"/>
        <v>317</v>
      </c>
      <c r="V46" s="193">
        <v>0</v>
      </c>
      <c r="W46" s="193">
        <v>317</v>
      </c>
      <c r="X46" s="193">
        <v>0</v>
      </c>
      <c r="Y46" s="193">
        <f t="shared" si="7"/>
        <v>0</v>
      </c>
      <c r="Z46" s="193">
        <v>0</v>
      </c>
      <c r="AA46" s="193">
        <v>0</v>
      </c>
      <c r="AB46" s="193">
        <v>0</v>
      </c>
      <c r="AC46" s="193">
        <f t="shared" si="8"/>
        <v>94</v>
      </c>
      <c r="AD46" s="193">
        <v>0</v>
      </c>
      <c r="AE46" s="193">
        <v>94</v>
      </c>
      <c r="AF46" s="193">
        <v>0</v>
      </c>
      <c r="AG46" s="193">
        <v>45</v>
      </c>
      <c r="AH46" s="193">
        <v>0</v>
      </c>
    </row>
    <row r="47" spans="1:34" ht="13.5">
      <c r="A47" s="182" t="s">
        <v>129</v>
      </c>
      <c r="B47" s="182" t="s">
        <v>487</v>
      </c>
      <c r="C47" s="184" t="s">
        <v>488</v>
      </c>
      <c r="D47" s="193">
        <f t="shared" si="0"/>
        <v>1638</v>
      </c>
      <c r="E47" s="193">
        <v>1560</v>
      </c>
      <c r="F47" s="193">
        <v>78</v>
      </c>
      <c r="G47" s="193">
        <f t="shared" si="1"/>
        <v>1638</v>
      </c>
      <c r="H47" s="193">
        <f t="shared" si="2"/>
        <v>1560</v>
      </c>
      <c r="I47" s="193">
        <f t="shared" si="3"/>
        <v>0</v>
      </c>
      <c r="J47" s="193">
        <v>0</v>
      </c>
      <c r="K47" s="193">
        <v>0</v>
      </c>
      <c r="L47" s="193">
        <v>0</v>
      </c>
      <c r="M47" s="193">
        <f t="shared" si="4"/>
        <v>1174</v>
      </c>
      <c r="N47" s="193">
        <v>0</v>
      </c>
      <c r="O47" s="193">
        <v>1174</v>
      </c>
      <c r="P47" s="193">
        <v>0</v>
      </c>
      <c r="Q47" s="193">
        <f t="shared" si="5"/>
        <v>58</v>
      </c>
      <c r="R47" s="193">
        <v>0</v>
      </c>
      <c r="S47" s="193">
        <v>58</v>
      </c>
      <c r="T47" s="193">
        <v>0</v>
      </c>
      <c r="U47" s="193">
        <f t="shared" si="6"/>
        <v>241</v>
      </c>
      <c r="V47" s="193">
        <v>0</v>
      </c>
      <c r="W47" s="193">
        <v>241</v>
      </c>
      <c r="X47" s="193">
        <v>0</v>
      </c>
      <c r="Y47" s="193">
        <f t="shared" si="7"/>
        <v>0</v>
      </c>
      <c r="Z47" s="193">
        <v>0</v>
      </c>
      <c r="AA47" s="193">
        <v>0</v>
      </c>
      <c r="AB47" s="193">
        <v>0</v>
      </c>
      <c r="AC47" s="193">
        <f t="shared" si="8"/>
        <v>87</v>
      </c>
      <c r="AD47" s="193">
        <v>0</v>
      </c>
      <c r="AE47" s="193">
        <v>87</v>
      </c>
      <c r="AF47" s="193">
        <v>0</v>
      </c>
      <c r="AG47" s="193">
        <v>78</v>
      </c>
      <c r="AH47" s="193">
        <v>0</v>
      </c>
    </row>
    <row r="48" spans="1:34" ht="13.5">
      <c r="A48" s="182" t="s">
        <v>129</v>
      </c>
      <c r="B48" s="182" t="s">
        <v>489</v>
      </c>
      <c r="C48" s="184" t="s">
        <v>490</v>
      </c>
      <c r="D48" s="193">
        <f t="shared" si="0"/>
        <v>2172</v>
      </c>
      <c r="E48" s="193">
        <v>1784</v>
      </c>
      <c r="F48" s="193">
        <v>388</v>
      </c>
      <c r="G48" s="193">
        <f t="shared" si="1"/>
        <v>2172</v>
      </c>
      <c r="H48" s="193">
        <f t="shared" si="2"/>
        <v>2084</v>
      </c>
      <c r="I48" s="193">
        <f t="shared" si="3"/>
        <v>0</v>
      </c>
      <c r="J48" s="193">
        <v>0</v>
      </c>
      <c r="K48" s="193">
        <v>0</v>
      </c>
      <c r="L48" s="193">
        <v>0</v>
      </c>
      <c r="M48" s="193">
        <f t="shared" si="4"/>
        <v>1784</v>
      </c>
      <c r="N48" s="193">
        <v>0</v>
      </c>
      <c r="O48" s="193">
        <v>1784</v>
      </c>
      <c r="P48" s="193">
        <v>0</v>
      </c>
      <c r="Q48" s="193">
        <f t="shared" si="5"/>
        <v>70</v>
      </c>
      <c r="R48" s="193">
        <v>0</v>
      </c>
      <c r="S48" s="193">
        <v>70</v>
      </c>
      <c r="T48" s="193">
        <v>0</v>
      </c>
      <c r="U48" s="193">
        <f t="shared" si="6"/>
        <v>180</v>
      </c>
      <c r="V48" s="193">
        <v>0</v>
      </c>
      <c r="W48" s="193">
        <v>180</v>
      </c>
      <c r="X48" s="193">
        <v>0</v>
      </c>
      <c r="Y48" s="193">
        <f t="shared" si="7"/>
        <v>0</v>
      </c>
      <c r="Z48" s="193">
        <v>0</v>
      </c>
      <c r="AA48" s="193">
        <v>0</v>
      </c>
      <c r="AB48" s="193">
        <v>0</v>
      </c>
      <c r="AC48" s="193">
        <f t="shared" si="8"/>
        <v>50</v>
      </c>
      <c r="AD48" s="193">
        <v>0</v>
      </c>
      <c r="AE48" s="193">
        <v>50</v>
      </c>
      <c r="AF48" s="193">
        <v>0</v>
      </c>
      <c r="AG48" s="193">
        <v>88</v>
      </c>
      <c r="AH48" s="193">
        <v>0</v>
      </c>
    </row>
    <row r="49" spans="1:34" ht="13.5">
      <c r="A49" s="182" t="s">
        <v>129</v>
      </c>
      <c r="B49" s="182" t="s">
        <v>491</v>
      </c>
      <c r="C49" s="184" t="s">
        <v>492</v>
      </c>
      <c r="D49" s="193">
        <f t="shared" si="0"/>
        <v>14628</v>
      </c>
      <c r="E49" s="193">
        <v>10532</v>
      </c>
      <c r="F49" s="193">
        <v>4096</v>
      </c>
      <c r="G49" s="193">
        <f t="shared" si="1"/>
        <v>14628</v>
      </c>
      <c r="H49" s="193">
        <f t="shared" si="2"/>
        <v>11328</v>
      </c>
      <c r="I49" s="193">
        <f t="shared" si="3"/>
        <v>0</v>
      </c>
      <c r="J49" s="193">
        <v>0</v>
      </c>
      <c r="K49" s="193">
        <v>0</v>
      </c>
      <c r="L49" s="193">
        <v>0</v>
      </c>
      <c r="M49" s="193">
        <f t="shared" si="4"/>
        <v>8977</v>
      </c>
      <c r="N49" s="193">
        <v>0</v>
      </c>
      <c r="O49" s="193">
        <v>7877</v>
      </c>
      <c r="P49" s="193">
        <v>1100</v>
      </c>
      <c r="Q49" s="193">
        <f t="shared" si="5"/>
        <v>1309</v>
      </c>
      <c r="R49" s="193">
        <v>0</v>
      </c>
      <c r="S49" s="193">
        <v>1012</v>
      </c>
      <c r="T49" s="193">
        <v>297</v>
      </c>
      <c r="U49" s="193">
        <f t="shared" si="6"/>
        <v>891</v>
      </c>
      <c r="V49" s="193">
        <v>0</v>
      </c>
      <c r="W49" s="193">
        <v>729</v>
      </c>
      <c r="X49" s="193">
        <v>162</v>
      </c>
      <c r="Y49" s="193">
        <f t="shared" si="7"/>
        <v>0</v>
      </c>
      <c r="Z49" s="193">
        <v>0</v>
      </c>
      <c r="AA49" s="193">
        <v>0</v>
      </c>
      <c r="AB49" s="193">
        <v>0</v>
      </c>
      <c r="AC49" s="193">
        <f t="shared" si="8"/>
        <v>151</v>
      </c>
      <c r="AD49" s="193">
        <v>0</v>
      </c>
      <c r="AE49" s="193">
        <v>106</v>
      </c>
      <c r="AF49" s="193">
        <v>45</v>
      </c>
      <c r="AG49" s="193">
        <v>3300</v>
      </c>
      <c r="AH49" s="193">
        <v>0</v>
      </c>
    </row>
    <row r="50" spans="1:34" ht="13.5">
      <c r="A50" s="182" t="s">
        <v>129</v>
      </c>
      <c r="B50" s="182" t="s">
        <v>493</v>
      </c>
      <c r="C50" s="184" t="s">
        <v>494</v>
      </c>
      <c r="D50" s="193">
        <f t="shared" si="0"/>
        <v>3476</v>
      </c>
      <c r="E50" s="193">
        <v>2637</v>
      </c>
      <c r="F50" s="193">
        <v>839</v>
      </c>
      <c r="G50" s="193">
        <f t="shared" si="1"/>
        <v>3476</v>
      </c>
      <c r="H50" s="193">
        <f t="shared" si="2"/>
        <v>3027</v>
      </c>
      <c r="I50" s="193">
        <f t="shared" si="3"/>
        <v>0</v>
      </c>
      <c r="J50" s="193">
        <v>0</v>
      </c>
      <c r="K50" s="193">
        <v>0</v>
      </c>
      <c r="L50" s="193">
        <v>0</v>
      </c>
      <c r="M50" s="193">
        <f t="shared" si="4"/>
        <v>2391</v>
      </c>
      <c r="N50" s="193">
        <v>0</v>
      </c>
      <c r="O50" s="193">
        <v>2073</v>
      </c>
      <c r="P50" s="193">
        <v>318</v>
      </c>
      <c r="Q50" s="193">
        <f t="shared" si="5"/>
        <v>268</v>
      </c>
      <c r="R50" s="193">
        <v>0</v>
      </c>
      <c r="S50" s="193">
        <v>226</v>
      </c>
      <c r="T50" s="193">
        <v>42</v>
      </c>
      <c r="U50" s="193">
        <f t="shared" si="6"/>
        <v>350</v>
      </c>
      <c r="V50" s="193">
        <v>0</v>
      </c>
      <c r="W50" s="193">
        <v>320</v>
      </c>
      <c r="X50" s="193">
        <v>30</v>
      </c>
      <c r="Y50" s="193">
        <f t="shared" si="7"/>
        <v>0</v>
      </c>
      <c r="Z50" s="193">
        <v>0</v>
      </c>
      <c r="AA50" s="193">
        <v>0</v>
      </c>
      <c r="AB50" s="193">
        <v>0</v>
      </c>
      <c r="AC50" s="193">
        <f t="shared" si="8"/>
        <v>18</v>
      </c>
      <c r="AD50" s="193">
        <v>0</v>
      </c>
      <c r="AE50" s="193">
        <v>18</v>
      </c>
      <c r="AF50" s="193">
        <v>0</v>
      </c>
      <c r="AG50" s="193">
        <v>449</v>
      </c>
      <c r="AH50" s="193">
        <v>0</v>
      </c>
    </row>
    <row r="51" spans="1:34" ht="13.5">
      <c r="A51" s="182" t="s">
        <v>129</v>
      </c>
      <c r="B51" s="182" t="s">
        <v>495</v>
      </c>
      <c r="C51" s="184" t="s">
        <v>496</v>
      </c>
      <c r="D51" s="193">
        <f t="shared" si="0"/>
        <v>10011</v>
      </c>
      <c r="E51" s="193">
        <v>7240</v>
      </c>
      <c r="F51" s="193">
        <v>2771</v>
      </c>
      <c r="G51" s="193">
        <f t="shared" si="1"/>
        <v>10011</v>
      </c>
      <c r="H51" s="193">
        <f t="shared" si="2"/>
        <v>9909</v>
      </c>
      <c r="I51" s="193">
        <f t="shared" si="3"/>
        <v>0</v>
      </c>
      <c r="J51" s="193">
        <v>0</v>
      </c>
      <c r="K51" s="193">
        <v>0</v>
      </c>
      <c r="L51" s="193">
        <v>0</v>
      </c>
      <c r="M51" s="193">
        <f t="shared" si="4"/>
        <v>7039</v>
      </c>
      <c r="N51" s="193">
        <v>0</v>
      </c>
      <c r="O51" s="193">
        <v>5357</v>
      </c>
      <c r="P51" s="193">
        <v>1682</v>
      </c>
      <c r="Q51" s="193">
        <f t="shared" si="5"/>
        <v>1884</v>
      </c>
      <c r="R51" s="193">
        <v>0</v>
      </c>
      <c r="S51" s="193">
        <v>897</v>
      </c>
      <c r="T51" s="193">
        <v>987</v>
      </c>
      <c r="U51" s="193">
        <f t="shared" si="6"/>
        <v>986</v>
      </c>
      <c r="V51" s="193">
        <v>0</v>
      </c>
      <c r="W51" s="193">
        <v>986</v>
      </c>
      <c r="X51" s="193">
        <v>0</v>
      </c>
      <c r="Y51" s="193">
        <f t="shared" si="7"/>
        <v>0</v>
      </c>
      <c r="Z51" s="193">
        <v>0</v>
      </c>
      <c r="AA51" s="193">
        <v>0</v>
      </c>
      <c r="AB51" s="193">
        <v>0</v>
      </c>
      <c r="AC51" s="193">
        <f t="shared" si="8"/>
        <v>0</v>
      </c>
      <c r="AD51" s="193">
        <v>0</v>
      </c>
      <c r="AE51" s="193">
        <v>0</v>
      </c>
      <c r="AF51" s="193">
        <v>0</v>
      </c>
      <c r="AG51" s="193">
        <v>102</v>
      </c>
      <c r="AH51" s="193">
        <v>238</v>
      </c>
    </row>
    <row r="52" spans="1:34" ht="13.5">
      <c r="A52" s="182" t="s">
        <v>129</v>
      </c>
      <c r="B52" s="182" t="s">
        <v>497</v>
      </c>
      <c r="C52" s="184" t="s">
        <v>498</v>
      </c>
      <c r="D52" s="193">
        <f t="shared" si="0"/>
        <v>1458</v>
      </c>
      <c r="E52" s="193">
        <v>1191</v>
      </c>
      <c r="F52" s="193">
        <v>267</v>
      </c>
      <c r="G52" s="193">
        <f t="shared" si="1"/>
        <v>1458</v>
      </c>
      <c r="H52" s="193">
        <f t="shared" si="2"/>
        <v>1458</v>
      </c>
      <c r="I52" s="193">
        <f t="shared" si="3"/>
        <v>0</v>
      </c>
      <c r="J52" s="193">
        <v>0</v>
      </c>
      <c r="K52" s="193">
        <v>0</v>
      </c>
      <c r="L52" s="193">
        <v>0</v>
      </c>
      <c r="M52" s="193">
        <f t="shared" si="4"/>
        <v>1193</v>
      </c>
      <c r="N52" s="193">
        <v>0</v>
      </c>
      <c r="O52" s="193">
        <v>926</v>
      </c>
      <c r="P52" s="193">
        <v>267</v>
      </c>
      <c r="Q52" s="193">
        <f t="shared" si="5"/>
        <v>95</v>
      </c>
      <c r="R52" s="193">
        <v>0</v>
      </c>
      <c r="S52" s="193">
        <v>95</v>
      </c>
      <c r="T52" s="193">
        <v>0</v>
      </c>
      <c r="U52" s="193">
        <f t="shared" si="6"/>
        <v>170</v>
      </c>
      <c r="V52" s="193">
        <v>0</v>
      </c>
      <c r="W52" s="193">
        <v>170</v>
      </c>
      <c r="X52" s="193">
        <v>0</v>
      </c>
      <c r="Y52" s="193">
        <f t="shared" si="7"/>
        <v>0</v>
      </c>
      <c r="Z52" s="193">
        <v>0</v>
      </c>
      <c r="AA52" s="193">
        <v>0</v>
      </c>
      <c r="AB52" s="193">
        <v>0</v>
      </c>
      <c r="AC52" s="193">
        <f t="shared" si="8"/>
        <v>0</v>
      </c>
      <c r="AD52" s="193">
        <v>0</v>
      </c>
      <c r="AE52" s="193">
        <v>0</v>
      </c>
      <c r="AF52" s="193">
        <v>0</v>
      </c>
      <c r="AG52" s="193">
        <v>0</v>
      </c>
      <c r="AH52" s="193">
        <v>1</v>
      </c>
    </row>
    <row r="53" spans="1:34" ht="13.5">
      <c r="A53" s="182" t="s">
        <v>129</v>
      </c>
      <c r="B53" s="182" t="s">
        <v>499</v>
      </c>
      <c r="C53" s="184" t="s">
        <v>500</v>
      </c>
      <c r="D53" s="193">
        <f t="shared" si="0"/>
        <v>1062</v>
      </c>
      <c r="E53" s="193">
        <v>963</v>
      </c>
      <c r="F53" s="193">
        <v>99</v>
      </c>
      <c r="G53" s="193">
        <f t="shared" si="1"/>
        <v>1062</v>
      </c>
      <c r="H53" s="193">
        <f t="shared" si="2"/>
        <v>963</v>
      </c>
      <c r="I53" s="193">
        <f t="shared" si="3"/>
        <v>0</v>
      </c>
      <c r="J53" s="193">
        <v>0</v>
      </c>
      <c r="K53" s="193">
        <v>0</v>
      </c>
      <c r="L53" s="193">
        <v>0</v>
      </c>
      <c r="M53" s="193">
        <f t="shared" si="4"/>
        <v>773</v>
      </c>
      <c r="N53" s="193">
        <v>0</v>
      </c>
      <c r="O53" s="193">
        <v>773</v>
      </c>
      <c r="P53" s="193">
        <v>0</v>
      </c>
      <c r="Q53" s="193">
        <f t="shared" si="5"/>
        <v>60</v>
      </c>
      <c r="R53" s="193">
        <v>0</v>
      </c>
      <c r="S53" s="193">
        <v>60</v>
      </c>
      <c r="T53" s="193">
        <v>0</v>
      </c>
      <c r="U53" s="193">
        <f t="shared" si="6"/>
        <v>130</v>
      </c>
      <c r="V53" s="193">
        <v>0</v>
      </c>
      <c r="W53" s="193">
        <v>130</v>
      </c>
      <c r="X53" s="193">
        <v>0</v>
      </c>
      <c r="Y53" s="193">
        <f t="shared" si="7"/>
        <v>0</v>
      </c>
      <c r="Z53" s="193">
        <v>0</v>
      </c>
      <c r="AA53" s="193">
        <v>0</v>
      </c>
      <c r="AB53" s="193">
        <v>0</v>
      </c>
      <c r="AC53" s="193">
        <f t="shared" si="8"/>
        <v>0</v>
      </c>
      <c r="AD53" s="193">
        <v>0</v>
      </c>
      <c r="AE53" s="193">
        <v>0</v>
      </c>
      <c r="AF53" s="193">
        <v>0</v>
      </c>
      <c r="AG53" s="193">
        <v>99</v>
      </c>
      <c r="AH53" s="193">
        <v>1</v>
      </c>
    </row>
    <row r="54" spans="1:34" ht="13.5">
      <c r="A54" s="182" t="s">
        <v>129</v>
      </c>
      <c r="B54" s="182" t="s">
        <v>501</v>
      </c>
      <c r="C54" s="184" t="s">
        <v>502</v>
      </c>
      <c r="D54" s="193">
        <f t="shared" si="0"/>
        <v>4400</v>
      </c>
      <c r="E54" s="193">
        <v>3648</v>
      </c>
      <c r="F54" s="193">
        <v>752</v>
      </c>
      <c r="G54" s="193">
        <f t="shared" si="1"/>
        <v>4400</v>
      </c>
      <c r="H54" s="193">
        <f t="shared" si="2"/>
        <v>3648</v>
      </c>
      <c r="I54" s="193">
        <f t="shared" si="3"/>
        <v>0</v>
      </c>
      <c r="J54" s="193">
        <v>0</v>
      </c>
      <c r="K54" s="193">
        <v>0</v>
      </c>
      <c r="L54" s="193">
        <v>0</v>
      </c>
      <c r="M54" s="193">
        <f t="shared" si="4"/>
        <v>2676</v>
      </c>
      <c r="N54" s="193">
        <v>0</v>
      </c>
      <c r="O54" s="193">
        <v>2676</v>
      </c>
      <c r="P54" s="193">
        <v>0</v>
      </c>
      <c r="Q54" s="193">
        <f t="shared" si="5"/>
        <v>267</v>
      </c>
      <c r="R54" s="193">
        <v>0</v>
      </c>
      <c r="S54" s="193">
        <v>267</v>
      </c>
      <c r="T54" s="193">
        <v>0</v>
      </c>
      <c r="U54" s="193">
        <f t="shared" si="6"/>
        <v>622</v>
      </c>
      <c r="V54" s="193">
        <v>0</v>
      </c>
      <c r="W54" s="193">
        <v>622</v>
      </c>
      <c r="X54" s="193">
        <v>0</v>
      </c>
      <c r="Y54" s="193">
        <f t="shared" si="7"/>
        <v>0</v>
      </c>
      <c r="Z54" s="193">
        <v>0</v>
      </c>
      <c r="AA54" s="193">
        <v>0</v>
      </c>
      <c r="AB54" s="193">
        <v>0</v>
      </c>
      <c r="AC54" s="193">
        <f t="shared" si="8"/>
        <v>83</v>
      </c>
      <c r="AD54" s="193">
        <v>0</v>
      </c>
      <c r="AE54" s="193">
        <v>83</v>
      </c>
      <c r="AF54" s="193">
        <v>0</v>
      </c>
      <c r="AG54" s="193">
        <v>752</v>
      </c>
      <c r="AH54" s="193">
        <v>20</v>
      </c>
    </row>
    <row r="55" spans="1:34" ht="13.5">
      <c r="A55" s="182" t="s">
        <v>129</v>
      </c>
      <c r="B55" s="182" t="s">
        <v>503</v>
      </c>
      <c r="C55" s="184" t="s">
        <v>504</v>
      </c>
      <c r="D55" s="193">
        <f t="shared" si="0"/>
        <v>6423</v>
      </c>
      <c r="E55" s="193">
        <v>5998</v>
      </c>
      <c r="F55" s="193">
        <v>425</v>
      </c>
      <c r="G55" s="193">
        <f t="shared" si="1"/>
        <v>6423</v>
      </c>
      <c r="H55" s="193">
        <f t="shared" si="2"/>
        <v>5998</v>
      </c>
      <c r="I55" s="193">
        <f t="shared" si="3"/>
        <v>0</v>
      </c>
      <c r="J55" s="193">
        <v>0</v>
      </c>
      <c r="K55" s="193">
        <v>0</v>
      </c>
      <c r="L55" s="193">
        <v>0</v>
      </c>
      <c r="M55" s="193">
        <f t="shared" si="4"/>
        <v>4344</v>
      </c>
      <c r="N55" s="193">
        <v>0</v>
      </c>
      <c r="O55" s="193">
        <v>4344</v>
      </c>
      <c r="P55" s="193">
        <v>0</v>
      </c>
      <c r="Q55" s="193">
        <f t="shared" si="5"/>
        <v>727</v>
      </c>
      <c r="R55" s="193">
        <v>0</v>
      </c>
      <c r="S55" s="193">
        <v>727</v>
      </c>
      <c r="T55" s="193">
        <v>0</v>
      </c>
      <c r="U55" s="193">
        <f t="shared" si="6"/>
        <v>795</v>
      </c>
      <c r="V55" s="193">
        <v>0</v>
      </c>
      <c r="W55" s="193">
        <v>795</v>
      </c>
      <c r="X55" s="193">
        <v>0</v>
      </c>
      <c r="Y55" s="193">
        <f t="shared" si="7"/>
        <v>0</v>
      </c>
      <c r="Z55" s="193">
        <v>0</v>
      </c>
      <c r="AA55" s="193">
        <v>0</v>
      </c>
      <c r="AB55" s="193">
        <v>0</v>
      </c>
      <c r="AC55" s="193">
        <f t="shared" si="8"/>
        <v>132</v>
      </c>
      <c r="AD55" s="193">
        <v>0</v>
      </c>
      <c r="AE55" s="193">
        <v>132</v>
      </c>
      <c r="AF55" s="193">
        <v>0</v>
      </c>
      <c r="AG55" s="193">
        <v>425</v>
      </c>
      <c r="AH55" s="193">
        <v>0</v>
      </c>
    </row>
    <row r="56" spans="1:34" ht="13.5">
      <c r="A56" s="182" t="s">
        <v>129</v>
      </c>
      <c r="B56" s="182" t="s">
        <v>505</v>
      </c>
      <c r="C56" s="184" t="s">
        <v>506</v>
      </c>
      <c r="D56" s="193">
        <f t="shared" si="0"/>
        <v>2616</v>
      </c>
      <c r="E56" s="193">
        <v>2301</v>
      </c>
      <c r="F56" s="193">
        <v>315</v>
      </c>
      <c r="G56" s="193">
        <f t="shared" si="1"/>
        <v>2616</v>
      </c>
      <c r="H56" s="193">
        <f t="shared" si="2"/>
        <v>2301</v>
      </c>
      <c r="I56" s="193">
        <f t="shared" si="3"/>
        <v>0</v>
      </c>
      <c r="J56" s="193">
        <v>0</v>
      </c>
      <c r="K56" s="193">
        <v>0</v>
      </c>
      <c r="L56" s="193">
        <v>0</v>
      </c>
      <c r="M56" s="193">
        <f t="shared" si="4"/>
        <v>1747</v>
      </c>
      <c r="N56" s="193">
        <v>0</v>
      </c>
      <c r="O56" s="193">
        <v>1747</v>
      </c>
      <c r="P56" s="193">
        <v>0</v>
      </c>
      <c r="Q56" s="193">
        <f t="shared" si="5"/>
        <v>136</v>
      </c>
      <c r="R56" s="193">
        <v>0</v>
      </c>
      <c r="S56" s="193">
        <v>136</v>
      </c>
      <c r="T56" s="193">
        <v>0</v>
      </c>
      <c r="U56" s="193">
        <f t="shared" si="6"/>
        <v>405</v>
      </c>
      <c r="V56" s="193">
        <v>0</v>
      </c>
      <c r="W56" s="193">
        <v>405</v>
      </c>
      <c r="X56" s="193">
        <v>0</v>
      </c>
      <c r="Y56" s="193">
        <f t="shared" si="7"/>
        <v>2</v>
      </c>
      <c r="Z56" s="193">
        <v>0</v>
      </c>
      <c r="AA56" s="193">
        <v>2</v>
      </c>
      <c r="AB56" s="193">
        <v>0</v>
      </c>
      <c r="AC56" s="193">
        <f t="shared" si="8"/>
        <v>11</v>
      </c>
      <c r="AD56" s="193">
        <v>0</v>
      </c>
      <c r="AE56" s="193">
        <v>11</v>
      </c>
      <c r="AF56" s="193">
        <v>0</v>
      </c>
      <c r="AG56" s="193">
        <v>315</v>
      </c>
      <c r="AH56" s="193">
        <v>0</v>
      </c>
    </row>
    <row r="57" spans="1:34" ht="13.5">
      <c r="A57" s="182" t="s">
        <v>129</v>
      </c>
      <c r="B57" s="182" t="s">
        <v>507</v>
      </c>
      <c r="C57" s="184" t="s">
        <v>508</v>
      </c>
      <c r="D57" s="193">
        <f t="shared" si="0"/>
        <v>4590</v>
      </c>
      <c r="E57" s="193">
        <v>3990</v>
      </c>
      <c r="F57" s="193">
        <v>600</v>
      </c>
      <c r="G57" s="193">
        <f t="shared" si="1"/>
        <v>4590</v>
      </c>
      <c r="H57" s="193">
        <f t="shared" si="2"/>
        <v>2997</v>
      </c>
      <c r="I57" s="193">
        <f t="shared" si="3"/>
        <v>0</v>
      </c>
      <c r="J57" s="193">
        <v>0</v>
      </c>
      <c r="K57" s="193">
        <v>0</v>
      </c>
      <c r="L57" s="193">
        <v>0</v>
      </c>
      <c r="M57" s="193">
        <f t="shared" si="4"/>
        <v>2236</v>
      </c>
      <c r="N57" s="193">
        <v>0</v>
      </c>
      <c r="O57" s="193">
        <v>1793</v>
      </c>
      <c r="P57" s="193">
        <v>443</v>
      </c>
      <c r="Q57" s="193">
        <f t="shared" si="5"/>
        <v>761</v>
      </c>
      <c r="R57" s="193">
        <v>0</v>
      </c>
      <c r="S57" s="193">
        <v>603</v>
      </c>
      <c r="T57" s="193">
        <v>158</v>
      </c>
      <c r="U57" s="193">
        <f t="shared" si="6"/>
        <v>0</v>
      </c>
      <c r="V57" s="193">
        <v>0</v>
      </c>
      <c r="W57" s="193">
        <v>0</v>
      </c>
      <c r="X57" s="193">
        <v>0</v>
      </c>
      <c r="Y57" s="193">
        <f t="shared" si="7"/>
        <v>0</v>
      </c>
      <c r="Z57" s="193">
        <v>0</v>
      </c>
      <c r="AA57" s="193">
        <v>0</v>
      </c>
      <c r="AB57" s="193">
        <v>0</v>
      </c>
      <c r="AC57" s="193">
        <f t="shared" si="8"/>
        <v>0</v>
      </c>
      <c r="AD57" s="193">
        <v>0</v>
      </c>
      <c r="AE57" s="193">
        <v>0</v>
      </c>
      <c r="AF57" s="193">
        <v>0</v>
      </c>
      <c r="AG57" s="193">
        <v>1593</v>
      </c>
      <c r="AH57" s="193">
        <v>0</v>
      </c>
    </row>
    <row r="58" spans="1:34" ht="13.5">
      <c r="A58" s="182" t="s">
        <v>129</v>
      </c>
      <c r="B58" s="182" t="s">
        <v>509</v>
      </c>
      <c r="C58" s="184" t="s">
        <v>510</v>
      </c>
      <c r="D58" s="193">
        <f t="shared" si="0"/>
        <v>2089</v>
      </c>
      <c r="E58" s="193">
        <v>1697</v>
      </c>
      <c r="F58" s="193">
        <v>392</v>
      </c>
      <c r="G58" s="193">
        <f t="shared" si="1"/>
        <v>2089</v>
      </c>
      <c r="H58" s="193">
        <f t="shared" si="2"/>
        <v>1745</v>
      </c>
      <c r="I58" s="193">
        <f t="shared" si="3"/>
        <v>0</v>
      </c>
      <c r="J58" s="193">
        <v>0</v>
      </c>
      <c r="K58" s="193">
        <v>0</v>
      </c>
      <c r="L58" s="193">
        <v>0</v>
      </c>
      <c r="M58" s="193">
        <f t="shared" si="4"/>
        <v>1242</v>
      </c>
      <c r="N58" s="193">
        <v>0</v>
      </c>
      <c r="O58" s="193">
        <v>948</v>
      </c>
      <c r="P58" s="193">
        <v>294</v>
      </c>
      <c r="Q58" s="193">
        <f t="shared" si="5"/>
        <v>503</v>
      </c>
      <c r="R58" s="193">
        <v>0</v>
      </c>
      <c r="S58" s="193">
        <v>405</v>
      </c>
      <c r="T58" s="193">
        <v>98</v>
      </c>
      <c r="U58" s="193">
        <f t="shared" si="6"/>
        <v>0</v>
      </c>
      <c r="V58" s="193">
        <v>0</v>
      </c>
      <c r="W58" s="193">
        <v>0</v>
      </c>
      <c r="X58" s="193">
        <v>0</v>
      </c>
      <c r="Y58" s="193">
        <f t="shared" si="7"/>
        <v>0</v>
      </c>
      <c r="Z58" s="193">
        <v>0</v>
      </c>
      <c r="AA58" s="193">
        <v>0</v>
      </c>
      <c r="AB58" s="193">
        <v>0</v>
      </c>
      <c r="AC58" s="193">
        <f t="shared" si="8"/>
        <v>0</v>
      </c>
      <c r="AD58" s="193">
        <v>0</v>
      </c>
      <c r="AE58" s="193">
        <v>0</v>
      </c>
      <c r="AF58" s="193">
        <v>0</v>
      </c>
      <c r="AG58" s="193">
        <v>344</v>
      </c>
      <c r="AH58" s="193">
        <v>0</v>
      </c>
    </row>
    <row r="59" spans="1:34" ht="13.5">
      <c r="A59" s="182" t="s">
        <v>129</v>
      </c>
      <c r="B59" s="182" t="s">
        <v>511</v>
      </c>
      <c r="C59" s="184" t="s">
        <v>512</v>
      </c>
      <c r="D59" s="193">
        <f t="shared" si="0"/>
        <v>1586</v>
      </c>
      <c r="E59" s="193">
        <v>1394</v>
      </c>
      <c r="F59" s="193">
        <v>192</v>
      </c>
      <c r="G59" s="193">
        <f t="shared" si="1"/>
        <v>1586</v>
      </c>
      <c r="H59" s="193">
        <f t="shared" si="2"/>
        <v>1349</v>
      </c>
      <c r="I59" s="193">
        <f t="shared" si="3"/>
        <v>0</v>
      </c>
      <c r="J59" s="193">
        <v>0</v>
      </c>
      <c r="K59" s="193">
        <v>0</v>
      </c>
      <c r="L59" s="193">
        <v>0</v>
      </c>
      <c r="M59" s="193">
        <f t="shared" si="4"/>
        <v>813</v>
      </c>
      <c r="N59" s="193">
        <v>0</v>
      </c>
      <c r="O59" s="193">
        <v>797</v>
      </c>
      <c r="P59" s="193">
        <v>16</v>
      </c>
      <c r="Q59" s="193">
        <f t="shared" si="5"/>
        <v>536</v>
      </c>
      <c r="R59" s="193">
        <v>0</v>
      </c>
      <c r="S59" s="193">
        <v>360</v>
      </c>
      <c r="T59" s="193">
        <v>176</v>
      </c>
      <c r="U59" s="193">
        <f t="shared" si="6"/>
        <v>0</v>
      </c>
      <c r="V59" s="193">
        <v>0</v>
      </c>
      <c r="W59" s="193">
        <v>0</v>
      </c>
      <c r="X59" s="193">
        <v>0</v>
      </c>
      <c r="Y59" s="193">
        <f t="shared" si="7"/>
        <v>0</v>
      </c>
      <c r="Z59" s="193">
        <v>0</v>
      </c>
      <c r="AA59" s="193">
        <v>0</v>
      </c>
      <c r="AB59" s="193">
        <v>0</v>
      </c>
      <c r="AC59" s="193">
        <f t="shared" si="8"/>
        <v>0</v>
      </c>
      <c r="AD59" s="193">
        <v>0</v>
      </c>
      <c r="AE59" s="193">
        <v>0</v>
      </c>
      <c r="AF59" s="193">
        <v>0</v>
      </c>
      <c r="AG59" s="193">
        <v>237</v>
      </c>
      <c r="AH59" s="193">
        <v>0</v>
      </c>
    </row>
    <row r="60" spans="1:34" ht="13.5">
      <c r="A60" s="182" t="s">
        <v>129</v>
      </c>
      <c r="B60" s="182" t="s">
        <v>513</v>
      </c>
      <c r="C60" s="184" t="s">
        <v>514</v>
      </c>
      <c r="D60" s="193">
        <f t="shared" si="0"/>
        <v>1855</v>
      </c>
      <c r="E60" s="193">
        <v>1782</v>
      </c>
      <c r="F60" s="193">
        <v>73</v>
      </c>
      <c r="G60" s="193">
        <f t="shared" si="1"/>
        <v>1855</v>
      </c>
      <c r="H60" s="193">
        <f t="shared" si="2"/>
        <v>1232</v>
      </c>
      <c r="I60" s="193">
        <f t="shared" si="3"/>
        <v>0</v>
      </c>
      <c r="J60" s="193">
        <v>0</v>
      </c>
      <c r="K60" s="193">
        <v>0</v>
      </c>
      <c r="L60" s="193">
        <v>0</v>
      </c>
      <c r="M60" s="193">
        <f t="shared" si="4"/>
        <v>944</v>
      </c>
      <c r="N60" s="193">
        <v>0</v>
      </c>
      <c r="O60" s="193">
        <v>894</v>
      </c>
      <c r="P60" s="193">
        <v>50</v>
      </c>
      <c r="Q60" s="193">
        <f t="shared" si="5"/>
        <v>288</v>
      </c>
      <c r="R60" s="193">
        <v>0</v>
      </c>
      <c r="S60" s="193">
        <v>265</v>
      </c>
      <c r="T60" s="193">
        <v>23</v>
      </c>
      <c r="U60" s="193">
        <f t="shared" si="6"/>
        <v>0</v>
      </c>
      <c r="V60" s="193">
        <v>0</v>
      </c>
      <c r="W60" s="193">
        <v>0</v>
      </c>
      <c r="X60" s="193">
        <v>0</v>
      </c>
      <c r="Y60" s="193">
        <f t="shared" si="7"/>
        <v>0</v>
      </c>
      <c r="Z60" s="193">
        <v>0</v>
      </c>
      <c r="AA60" s="193">
        <v>0</v>
      </c>
      <c r="AB60" s="193">
        <v>0</v>
      </c>
      <c r="AC60" s="193">
        <f t="shared" si="8"/>
        <v>0</v>
      </c>
      <c r="AD60" s="193">
        <v>0</v>
      </c>
      <c r="AE60" s="193">
        <v>0</v>
      </c>
      <c r="AF60" s="193">
        <v>0</v>
      </c>
      <c r="AG60" s="193">
        <v>623</v>
      </c>
      <c r="AH60" s="193">
        <v>0</v>
      </c>
    </row>
    <row r="61" spans="1:34" ht="13.5">
      <c r="A61" s="182" t="s">
        <v>129</v>
      </c>
      <c r="B61" s="182" t="s">
        <v>515</v>
      </c>
      <c r="C61" s="184" t="s">
        <v>516</v>
      </c>
      <c r="D61" s="193">
        <f t="shared" si="0"/>
        <v>1999</v>
      </c>
      <c r="E61" s="193">
        <v>1877</v>
      </c>
      <c r="F61" s="193">
        <v>122</v>
      </c>
      <c r="G61" s="193">
        <f t="shared" si="1"/>
        <v>1999</v>
      </c>
      <c r="H61" s="193">
        <f t="shared" si="2"/>
        <v>1149</v>
      </c>
      <c r="I61" s="193">
        <f t="shared" si="3"/>
        <v>0</v>
      </c>
      <c r="J61" s="193">
        <v>0</v>
      </c>
      <c r="K61" s="193">
        <v>0</v>
      </c>
      <c r="L61" s="193">
        <v>0</v>
      </c>
      <c r="M61" s="193">
        <f t="shared" si="4"/>
        <v>845</v>
      </c>
      <c r="N61" s="193">
        <v>0</v>
      </c>
      <c r="O61" s="193">
        <v>759</v>
      </c>
      <c r="P61" s="193">
        <v>86</v>
      </c>
      <c r="Q61" s="193">
        <f t="shared" si="5"/>
        <v>304</v>
      </c>
      <c r="R61" s="193">
        <v>0</v>
      </c>
      <c r="S61" s="193">
        <v>269</v>
      </c>
      <c r="T61" s="193">
        <v>35</v>
      </c>
      <c r="U61" s="193">
        <f t="shared" si="6"/>
        <v>0</v>
      </c>
      <c r="V61" s="193">
        <v>0</v>
      </c>
      <c r="W61" s="193">
        <v>0</v>
      </c>
      <c r="X61" s="193">
        <v>0</v>
      </c>
      <c r="Y61" s="193">
        <f t="shared" si="7"/>
        <v>0</v>
      </c>
      <c r="Z61" s="193">
        <v>0</v>
      </c>
      <c r="AA61" s="193">
        <v>0</v>
      </c>
      <c r="AB61" s="193">
        <v>0</v>
      </c>
      <c r="AC61" s="193">
        <f t="shared" si="8"/>
        <v>0</v>
      </c>
      <c r="AD61" s="193">
        <v>0</v>
      </c>
      <c r="AE61" s="193">
        <v>0</v>
      </c>
      <c r="AF61" s="193">
        <v>0</v>
      </c>
      <c r="AG61" s="193">
        <v>850</v>
      </c>
      <c r="AH61" s="193">
        <v>0</v>
      </c>
    </row>
    <row r="62" spans="1:34" ht="13.5">
      <c r="A62" s="182" t="s">
        <v>129</v>
      </c>
      <c r="B62" s="182" t="s">
        <v>517</v>
      </c>
      <c r="C62" s="184" t="s">
        <v>518</v>
      </c>
      <c r="D62" s="193">
        <f t="shared" si="0"/>
        <v>1564</v>
      </c>
      <c r="E62" s="193">
        <v>742</v>
      </c>
      <c r="F62" s="193">
        <v>822</v>
      </c>
      <c r="G62" s="193">
        <f t="shared" si="1"/>
        <v>1564</v>
      </c>
      <c r="H62" s="193">
        <f t="shared" si="2"/>
        <v>627</v>
      </c>
      <c r="I62" s="193">
        <f t="shared" si="3"/>
        <v>0</v>
      </c>
      <c r="J62" s="193">
        <v>0</v>
      </c>
      <c r="K62" s="193">
        <v>0</v>
      </c>
      <c r="L62" s="193">
        <v>0</v>
      </c>
      <c r="M62" s="193">
        <f t="shared" si="4"/>
        <v>467</v>
      </c>
      <c r="N62" s="193">
        <v>0</v>
      </c>
      <c r="O62" s="193">
        <v>461</v>
      </c>
      <c r="P62" s="193">
        <v>6</v>
      </c>
      <c r="Q62" s="193">
        <f t="shared" si="5"/>
        <v>137</v>
      </c>
      <c r="R62" s="193">
        <v>0</v>
      </c>
      <c r="S62" s="193">
        <v>129</v>
      </c>
      <c r="T62" s="193">
        <v>8</v>
      </c>
      <c r="U62" s="193">
        <f t="shared" si="6"/>
        <v>23</v>
      </c>
      <c r="V62" s="193">
        <v>0</v>
      </c>
      <c r="W62" s="193">
        <v>23</v>
      </c>
      <c r="X62" s="193">
        <v>0</v>
      </c>
      <c r="Y62" s="193">
        <f t="shared" si="7"/>
        <v>0</v>
      </c>
      <c r="Z62" s="193">
        <v>0</v>
      </c>
      <c r="AA62" s="193">
        <v>0</v>
      </c>
      <c r="AB62" s="193">
        <v>0</v>
      </c>
      <c r="AC62" s="193">
        <f t="shared" si="8"/>
        <v>0</v>
      </c>
      <c r="AD62" s="193">
        <v>0</v>
      </c>
      <c r="AE62" s="193">
        <v>0</v>
      </c>
      <c r="AF62" s="193">
        <v>0</v>
      </c>
      <c r="AG62" s="193">
        <v>937</v>
      </c>
      <c r="AH62" s="193">
        <v>8</v>
      </c>
    </row>
    <row r="63" spans="1:34" ht="13.5">
      <c r="A63" s="182" t="s">
        <v>129</v>
      </c>
      <c r="B63" s="182" t="s">
        <v>519</v>
      </c>
      <c r="C63" s="184" t="s">
        <v>520</v>
      </c>
      <c r="D63" s="193">
        <f t="shared" si="0"/>
        <v>2380</v>
      </c>
      <c r="E63" s="193">
        <v>1350</v>
      </c>
      <c r="F63" s="193">
        <v>1030</v>
      </c>
      <c r="G63" s="193">
        <f t="shared" si="1"/>
        <v>2380</v>
      </c>
      <c r="H63" s="193">
        <f t="shared" si="2"/>
        <v>1098</v>
      </c>
      <c r="I63" s="193">
        <f t="shared" si="3"/>
        <v>0</v>
      </c>
      <c r="J63" s="193">
        <v>0</v>
      </c>
      <c r="K63" s="193">
        <v>0</v>
      </c>
      <c r="L63" s="193">
        <v>0</v>
      </c>
      <c r="M63" s="193">
        <f t="shared" si="4"/>
        <v>837</v>
      </c>
      <c r="N63" s="193">
        <v>0</v>
      </c>
      <c r="O63" s="193">
        <v>837</v>
      </c>
      <c r="P63" s="193">
        <v>0</v>
      </c>
      <c r="Q63" s="193">
        <f t="shared" si="5"/>
        <v>131</v>
      </c>
      <c r="R63" s="193">
        <v>0</v>
      </c>
      <c r="S63" s="193">
        <v>131</v>
      </c>
      <c r="T63" s="193">
        <v>0</v>
      </c>
      <c r="U63" s="193">
        <f t="shared" si="6"/>
        <v>130</v>
      </c>
      <c r="V63" s="193">
        <v>0</v>
      </c>
      <c r="W63" s="193">
        <v>130</v>
      </c>
      <c r="X63" s="193">
        <v>0</v>
      </c>
      <c r="Y63" s="193">
        <f t="shared" si="7"/>
        <v>0</v>
      </c>
      <c r="Z63" s="193">
        <v>0</v>
      </c>
      <c r="AA63" s="193">
        <v>0</v>
      </c>
      <c r="AB63" s="193">
        <v>0</v>
      </c>
      <c r="AC63" s="193">
        <f t="shared" si="8"/>
        <v>0</v>
      </c>
      <c r="AD63" s="193">
        <v>0</v>
      </c>
      <c r="AE63" s="193">
        <v>0</v>
      </c>
      <c r="AF63" s="193">
        <v>0</v>
      </c>
      <c r="AG63" s="193">
        <v>1282</v>
      </c>
      <c r="AH63" s="193">
        <v>3</v>
      </c>
    </row>
    <row r="64" spans="1:34" ht="13.5">
      <c r="A64" s="182" t="s">
        <v>129</v>
      </c>
      <c r="B64" s="182" t="s">
        <v>521</v>
      </c>
      <c r="C64" s="184" t="s">
        <v>522</v>
      </c>
      <c r="D64" s="193">
        <f t="shared" si="0"/>
        <v>1128</v>
      </c>
      <c r="E64" s="193">
        <v>606</v>
      </c>
      <c r="F64" s="193">
        <v>522</v>
      </c>
      <c r="G64" s="193">
        <f t="shared" si="1"/>
        <v>1128</v>
      </c>
      <c r="H64" s="193">
        <f t="shared" si="2"/>
        <v>551</v>
      </c>
      <c r="I64" s="193">
        <f t="shared" si="3"/>
        <v>0</v>
      </c>
      <c r="J64" s="193">
        <v>0</v>
      </c>
      <c r="K64" s="193">
        <v>0</v>
      </c>
      <c r="L64" s="193">
        <v>0</v>
      </c>
      <c r="M64" s="193">
        <f t="shared" si="4"/>
        <v>427</v>
      </c>
      <c r="N64" s="193">
        <v>0</v>
      </c>
      <c r="O64" s="193">
        <v>423</v>
      </c>
      <c r="P64" s="193">
        <v>4</v>
      </c>
      <c r="Q64" s="193">
        <f t="shared" si="5"/>
        <v>103</v>
      </c>
      <c r="R64" s="193">
        <v>0</v>
      </c>
      <c r="S64" s="193">
        <v>96</v>
      </c>
      <c r="T64" s="193">
        <v>7</v>
      </c>
      <c r="U64" s="193">
        <f t="shared" si="6"/>
        <v>21</v>
      </c>
      <c r="V64" s="193">
        <v>0</v>
      </c>
      <c r="W64" s="193">
        <v>21</v>
      </c>
      <c r="X64" s="193">
        <v>0</v>
      </c>
      <c r="Y64" s="193">
        <f t="shared" si="7"/>
        <v>0</v>
      </c>
      <c r="Z64" s="193">
        <v>0</v>
      </c>
      <c r="AA64" s="193">
        <v>0</v>
      </c>
      <c r="AB64" s="193">
        <v>0</v>
      </c>
      <c r="AC64" s="193">
        <f t="shared" si="8"/>
        <v>0</v>
      </c>
      <c r="AD64" s="193">
        <v>0</v>
      </c>
      <c r="AE64" s="193">
        <v>0</v>
      </c>
      <c r="AF64" s="193">
        <v>0</v>
      </c>
      <c r="AG64" s="193">
        <v>577</v>
      </c>
      <c r="AH64" s="193">
        <v>7</v>
      </c>
    </row>
    <row r="65" spans="1:34" ht="13.5">
      <c r="A65" s="182" t="s">
        <v>129</v>
      </c>
      <c r="B65" s="182" t="s">
        <v>523</v>
      </c>
      <c r="C65" s="184" t="s">
        <v>639</v>
      </c>
      <c r="D65" s="193">
        <f t="shared" si="0"/>
        <v>2839</v>
      </c>
      <c r="E65" s="193">
        <v>1214</v>
      </c>
      <c r="F65" s="193">
        <v>1625</v>
      </c>
      <c r="G65" s="193">
        <f t="shared" si="1"/>
        <v>2839</v>
      </c>
      <c r="H65" s="193">
        <f t="shared" si="2"/>
        <v>945</v>
      </c>
      <c r="I65" s="193">
        <f t="shared" si="3"/>
        <v>0</v>
      </c>
      <c r="J65" s="193">
        <v>0</v>
      </c>
      <c r="K65" s="193">
        <v>0</v>
      </c>
      <c r="L65" s="193">
        <v>0</v>
      </c>
      <c r="M65" s="193">
        <f t="shared" si="4"/>
        <v>712</v>
      </c>
      <c r="N65" s="193">
        <v>0</v>
      </c>
      <c r="O65" s="193">
        <v>701</v>
      </c>
      <c r="P65" s="193">
        <v>11</v>
      </c>
      <c r="Q65" s="193">
        <f t="shared" si="5"/>
        <v>193</v>
      </c>
      <c r="R65" s="193">
        <v>0</v>
      </c>
      <c r="S65" s="193">
        <v>175</v>
      </c>
      <c r="T65" s="193">
        <v>18</v>
      </c>
      <c r="U65" s="193">
        <f t="shared" si="6"/>
        <v>40</v>
      </c>
      <c r="V65" s="193">
        <v>0</v>
      </c>
      <c r="W65" s="193">
        <v>40</v>
      </c>
      <c r="X65" s="193">
        <v>0</v>
      </c>
      <c r="Y65" s="193">
        <f t="shared" si="7"/>
        <v>0</v>
      </c>
      <c r="Z65" s="193">
        <v>0</v>
      </c>
      <c r="AA65" s="193">
        <v>0</v>
      </c>
      <c r="AB65" s="193">
        <v>0</v>
      </c>
      <c r="AC65" s="193">
        <f t="shared" si="8"/>
        <v>0</v>
      </c>
      <c r="AD65" s="193">
        <v>0</v>
      </c>
      <c r="AE65" s="193">
        <v>0</v>
      </c>
      <c r="AF65" s="193">
        <v>0</v>
      </c>
      <c r="AG65" s="193">
        <v>1894</v>
      </c>
      <c r="AH65" s="193">
        <v>19</v>
      </c>
    </row>
    <row r="66" spans="1:34" ht="13.5">
      <c r="A66" s="182" t="s">
        <v>129</v>
      </c>
      <c r="B66" s="182" t="s">
        <v>524</v>
      </c>
      <c r="C66" s="184" t="s">
        <v>525</v>
      </c>
      <c r="D66" s="193">
        <f t="shared" si="0"/>
        <v>2532</v>
      </c>
      <c r="E66" s="193">
        <v>1353</v>
      </c>
      <c r="F66" s="193">
        <v>1179</v>
      </c>
      <c r="G66" s="193">
        <f t="shared" si="1"/>
        <v>2532</v>
      </c>
      <c r="H66" s="193">
        <f t="shared" si="2"/>
        <v>1227</v>
      </c>
      <c r="I66" s="193">
        <f t="shared" si="3"/>
        <v>0</v>
      </c>
      <c r="J66" s="193">
        <v>0</v>
      </c>
      <c r="K66" s="193">
        <v>0</v>
      </c>
      <c r="L66" s="193">
        <v>0</v>
      </c>
      <c r="M66" s="193">
        <f t="shared" si="4"/>
        <v>932</v>
      </c>
      <c r="N66" s="193">
        <v>0</v>
      </c>
      <c r="O66" s="193">
        <v>921</v>
      </c>
      <c r="P66" s="193">
        <v>11</v>
      </c>
      <c r="Q66" s="193">
        <f t="shared" si="5"/>
        <v>218</v>
      </c>
      <c r="R66" s="193">
        <v>0</v>
      </c>
      <c r="S66" s="193">
        <v>200</v>
      </c>
      <c r="T66" s="193">
        <v>18</v>
      </c>
      <c r="U66" s="193">
        <f t="shared" si="6"/>
        <v>77</v>
      </c>
      <c r="V66" s="193">
        <v>0</v>
      </c>
      <c r="W66" s="193">
        <v>77</v>
      </c>
      <c r="X66" s="193">
        <v>0</v>
      </c>
      <c r="Y66" s="193">
        <f t="shared" si="7"/>
        <v>0</v>
      </c>
      <c r="Z66" s="193">
        <v>0</v>
      </c>
      <c r="AA66" s="193">
        <v>0</v>
      </c>
      <c r="AB66" s="193">
        <v>0</v>
      </c>
      <c r="AC66" s="193">
        <f t="shared" si="8"/>
        <v>0</v>
      </c>
      <c r="AD66" s="193">
        <v>0</v>
      </c>
      <c r="AE66" s="193">
        <v>0</v>
      </c>
      <c r="AF66" s="193">
        <v>0</v>
      </c>
      <c r="AG66" s="193">
        <v>1305</v>
      </c>
      <c r="AH66" s="193">
        <v>19</v>
      </c>
    </row>
    <row r="67" spans="1:34" ht="13.5">
      <c r="A67" s="182" t="s">
        <v>129</v>
      </c>
      <c r="B67" s="182" t="s">
        <v>526</v>
      </c>
      <c r="C67" s="184" t="s">
        <v>527</v>
      </c>
      <c r="D67" s="193">
        <f t="shared" si="0"/>
        <v>532</v>
      </c>
      <c r="E67" s="193">
        <v>532</v>
      </c>
      <c r="F67" s="193">
        <v>0</v>
      </c>
      <c r="G67" s="193">
        <f t="shared" si="1"/>
        <v>532</v>
      </c>
      <c r="H67" s="193">
        <f t="shared" si="2"/>
        <v>344</v>
      </c>
      <c r="I67" s="193">
        <f t="shared" si="3"/>
        <v>0</v>
      </c>
      <c r="J67" s="193">
        <v>0</v>
      </c>
      <c r="K67" s="193">
        <v>0</v>
      </c>
      <c r="L67" s="193">
        <v>0</v>
      </c>
      <c r="M67" s="193">
        <f t="shared" si="4"/>
        <v>240</v>
      </c>
      <c r="N67" s="193">
        <v>240</v>
      </c>
      <c r="O67" s="193">
        <v>0</v>
      </c>
      <c r="P67" s="193">
        <v>0</v>
      </c>
      <c r="Q67" s="193">
        <f t="shared" si="5"/>
        <v>48</v>
      </c>
      <c r="R67" s="193">
        <v>48</v>
      </c>
      <c r="S67" s="193">
        <v>0</v>
      </c>
      <c r="T67" s="193">
        <v>0</v>
      </c>
      <c r="U67" s="193">
        <f t="shared" si="6"/>
        <v>46</v>
      </c>
      <c r="V67" s="193">
        <v>46</v>
      </c>
      <c r="W67" s="193">
        <v>0</v>
      </c>
      <c r="X67" s="193">
        <v>0</v>
      </c>
      <c r="Y67" s="193">
        <f t="shared" si="7"/>
        <v>0</v>
      </c>
      <c r="Z67" s="193">
        <v>0</v>
      </c>
      <c r="AA67" s="193">
        <v>0</v>
      </c>
      <c r="AB67" s="193">
        <v>0</v>
      </c>
      <c r="AC67" s="193">
        <f t="shared" si="8"/>
        <v>10</v>
      </c>
      <c r="AD67" s="193">
        <v>10</v>
      </c>
      <c r="AE67" s="193">
        <v>0</v>
      </c>
      <c r="AF67" s="193">
        <v>0</v>
      </c>
      <c r="AG67" s="193">
        <v>188</v>
      </c>
      <c r="AH67" s="193">
        <v>0</v>
      </c>
    </row>
    <row r="68" spans="1:34" ht="13.5">
      <c r="A68" s="182" t="s">
        <v>129</v>
      </c>
      <c r="B68" s="182" t="s">
        <v>528</v>
      </c>
      <c r="C68" s="184" t="s">
        <v>529</v>
      </c>
      <c r="D68" s="193">
        <f t="shared" si="0"/>
        <v>1413</v>
      </c>
      <c r="E68" s="193">
        <v>1413</v>
      </c>
      <c r="F68" s="193">
        <v>0</v>
      </c>
      <c r="G68" s="193">
        <f t="shared" si="1"/>
        <v>1413</v>
      </c>
      <c r="H68" s="193">
        <f t="shared" si="2"/>
        <v>751</v>
      </c>
      <c r="I68" s="193">
        <f t="shared" si="3"/>
        <v>0</v>
      </c>
      <c r="J68" s="193">
        <v>0</v>
      </c>
      <c r="K68" s="193">
        <v>0</v>
      </c>
      <c r="L68" s="193">
        <v>0</v>
      </c>
      <c r="M68" s="193">
        <f t="shared" si="4"/>
        <v>541</v>
      </c>
      <c r="N68" s="193">
        <v>0</v>
      </c>
      <c r="O68" s="193">
        <v>541</v>
      </c>
      <c r="P68" s="193">
        <v>0</v>
      </c>
      <c r="Q68" s="193">
        <f t="shared" si="5"/>
        <v>83</v>
      </c>
      <c r="R68" s="193">
        <v>0</v>
      </c>
      <c r="S68" s="193">
        <v>83</v>
      </c>
      <c r="T68" s="193">
        <v>0</v>
      </c>
      <c r="U68" s="193">
        <f t="shared" si="6"/>
        <v>119</v>
      </c>
      <c r="V68" s="193">
        <v>0</v>
      </c>
      <c r="W68" s="193">
        <v>119</v>
      </c>
      <c r="X68" s="193">
        <v>0</v>
      </c>
      <c r="Y68" s="193">
        <f t="shared" si="7"/>
        <v>0</v>
      </c>
      <c r="Z68" s="193">
        <v>0</v>
      </c>
      <c r="AA68" s="193">
        <v>0</v>
      </c>
      <c r="AB68" s="193">
        <v>0</v>
      </c>
      <c r="AC68" s="193">
        <f t="shared" si="8"/>
        <v>8</v>
      </c>
      <c r="AD68" s="193">
        <v>0</v>
      </c>
      <c r="AE68" s="193">
        <v>8</v>
      </c>
      <c r="AF68" s="193">
        <v>0</v>
      </c>
      <c r="AG68" s="193">
        <v>662</v>
      </c>
      <c r="AH68" s="193">
        <v>0</v>
      </c>
    </row>
    <row r="69" spans="1:34" ht="13.5">
      <c r="A69" s="182" t="s">
        <v>129</v>
      </c>
      <c r="B69" s="182" t="s">
        <v>530</v>
      </c>
      <c r="C69" s="184" t="s">
        <v>531</v>
      </c>
      <c r="D69" s="193">
        <f t="shared" si="0"/>
        <v>857</v>
      </c>
      <c r="E69" s="193">
        <v>857</v>
      </c>
      <c r="F69" s="193">
        <v>0</v>
      </c>
      <c r="G69" s="193">
        <f t="shared" si="1"/>
        <v>857</v>
      </c>
      <c r="H69" s="193">
        <f t="shared" si="2"/>
        <v>753</v>
      </c>
      <c r="I69" s="193">
        <f t="shared" si="3"/>
        <v>0</v>
      </c>
      <c r="J69" s="193">
        <v>0</v>
      </c>
      <c r="K69" s="193">
        <v>0</v>
      </c>
      <c r="L69" s="193">
        <v>0</v>
      </c>
      <c r="M69" s="193">
        <f t="shared" si="4"/>
        <v>497</v>
      </c>
      <c r="N69" s="193">
        <v>0</v>
      </c>
      <c r="O69" s="193">
        <v>497</v>
      </c>
      <c r="P69" s="193">
        <v>0</v>
      </c>
      <c r="Q69" s="193">
        <f t="shared" si="5"/>
        <v>102</v>
      </c>
      <c r="R69" s="193">
        <v>0</v>
      </c>
      <c r="S69" s="193">
        <v>102</v>
      </c>
      <c r="T69" s="193">
        <v>0</v>
      </c>
      <c r="U69" s="193">
        <f t="shared" si="6"/>
        <v>142</v>
      </c>
      <c r="V69" s="193">
        <v>0</v>
      </c>
      <c r="W69" s="193">
        <v>142</v>
      </c>
      <c r="X69" s="193">
        <v>0</v>
      </c>
      <c r="Y69" s="193">
        <f t="shared" si="7"/>
        <v>0</v>
      </c>
      <c r="Z69" s="193">
        <v>0</v>
      </c>
      <c r="AA69" s="193">
        <v>0</v>
      </c>
      <c r="AB69" s="193">
        <v>0</v>
      </c>
      <c r="AC69" s="193">
        <f t="shared" si="8"/>
        <v>12</v>
      </c>
      <c r="AD69" s="193">
        <v>0</v>
      </c>
      <c r="AE69" s="193">
        <v>12</v>
      </c>
      <c r="AF69" s="193">
        <v>0</v>
      </c>
      <c r="AG69" s="193">
        <v>104</v>
      </c>
      <c r="AH69" s="193">
        <v>144</v>
      </c>
    </row>
    <row r="70" spans="1:34" ht="13.5">
      <c r="A70" s="182" t="s">
        <v>129</v>
      </c>
      <c r="B70" s="182" t="s">
        <v>532</v>
      </c>
      <c r="C70" s="184" t="s">
        <v>533</v>
      </c>
      <c r="D70" s="193">
        <f t="shared" si="0"/>
        <v>1767</v>
      </c>
      <c r="E70" s="193">
        <v>1502</v>
      </c>
      <c r="F70" s="193">
        <v>265</v>
      </c>
      <c r="G70" s="193">
        <f t="shared" si="1"/>
        <v>1767</v>
      </c>
      <c r="H70" s="193">
        <f t="shared" si="2"/>
        <v>1738</v>
      </c>
      <c r="I70" s="193">
        <f t="shared" si="3"/>
        <v>1</v>
      </c>
      <c r="J70" s="193">
        <v>1</v>
      </c>
      <c r="K70" s="193">
        <v>0</v>
      </c>
      <c r="L70" s="193">
        <v>0</v>
      </c>
      <c r="M70" s="193">
        <f t="shared" si="4"/>
        <v>400</v>
      </c>
      <c r="N70" s="193">
        <v>0</v>
      </c>
      <c r="O70" s="193">
        <v>400</v>
      </c>
      <c r="P70" s="193">
        <v>0</v>
      </c>
      <c r="Q70" s="193">
        <f t="shared" si="5"/>
        <v>250</v>
      </c>
      <c r="R70" s="193">
        <v>0</v>
      </c>
      <c r="S70" s="193">
        <v>250</v>
      </c>
      <c r="T70" s="193">
        <v>0</v>
      </c>
      <c r="U70" s="193">
        <f t="shared" si="6"/>
        <v>1068</v>
      </c>
      <c r="V70" s="193">
        <v>0</v>
      </c>
      <c r="W70" s="193">
        <v>1068</v>
      </c>
      <c r="X70" s="193">
        <v>0</v>
      </c>
      <c r="Y70" s="193">
        <f t="shared" si="7"/>
        <v>0</v>
      </c>
      <c r="Z70" s="193">
        <v>0</v>
      </c>
      <c r="AA70" s="193">
        <v>0</v>
      </c>
      <c r="AB70" s="193">
        <v>0</v>
      </c>
      <c r="AC70" s="193">
        <f t="shared" si="8"/>
        <v>19</v>
      </c>
      <c r="AD70" s="193">
        <v>19</v>
      </c>
      <c r="AE70" s="193">
        <v>0</v>
      </c>
      <c r="AF70" s="193">
        <v>0</v>
      </c>
      <c r="AG70" s="193">
        <v>29</v>
      </c>
      <c r="AH70" s="193">
        <v>0</v>
      </c>
    </row>
    <row r="71" spans="1:34" ht="13.5">
      <c r="A71" s="182" t="s">
        <v>129</v>
      </c>
      <c r="B71" s="182" t="s">
        <v>534</v>
      </c>
      <c r="C71" s="184" t="s">
        <v>535</v>
      </c>
      <c r="D71" s="193">
        <f aca="true" t="shared" si="9" ref="D71:D134">E71+F71</f>
        <v>1555</v>
      </c>
      <c r="E71" s="193">
        <v>1491</v>
      </c>
      <c r="F71" s="193">
        <v>64</v>
      </c>
      <c r="G71" s="193">
        <f t="shared" si="1"/>
        <v>1555</v>
      </c>
      <c r="H71" s="193">
        <f t="shared" si="2"/>
        <v>1491</v>
      </c>
      <c r="I71" s="193">
        <f t="shared" si="3"/>
        <v>0</v>
      </c>
      <c r="J71" s="193">
        <v>0</v>
      </c>
      <c r="K71" s="193">
        <v>0</v>
      </c>
      <c r="L71" s="193">
        <v>0</v>
      </c>
      <c r="M71" s="193">
        <f t="shared" si="4"/>
        <v>476</v>
      </c>
      <c r="N71" s="193">
        <v>0</v>
      </c>
      <c r="O71" s="193">
        <v>476</v>
      </c>
      <c r="P71" s="193">
        <v>0</v>
      </c>
      <c r="Q71" s="193">
        <f t="shared" si="5"/>
        <v>69</v>
      </c>
      <c r="R71" s="193">
        <v>0</v>
      </c>
      <c r="S71" s="193">
        <v>69</v>
      </c>
      <c r="T71" s="193">
        <v>0</v>
      </c>
      <c r="U71" s="193">
        <f t="shared" si="6"/>
        <v>430</v>
      </c>
      <c r="V71" s="193">
        <v>0</v>
      </c>
      <c r="W71" s="193">
        <v>430</v>
      </c>
      <c r="X71" s="193">
        <v>0</v>
      </c>
      <c r="Y71" s="193">
        <f t="shared" si="7"/>
        <v>502</v>
      </c>
      <c r="Z71" s="193">
        <v>0</v>
      </c>
      <c r="AA71" s="193">
        <v>502</v>
      </c>
      <c r="AB71" s="193">
        <v>0</v>
      </c>
      <c r="AC71" s="193">
        <f t="shared" si="8"/>
        <v>14</v>
      </c>
      <c r="AD71" s="193">
        <v>0</v>
      </c>
      <c r="AE71" s="193">
        <v>14</v>
      </c>
      <c r="AF71" s="193">
        <v>0</v>
      </c>
      <c r="AG71" s="193">
        <v>64</v>
      </c>
      <c r="AH71" s="193">
        <v>0</v>
      </c>
    </row>
    <row r="72" spans="1:34" ht="13.5">
      <c r="A72" s="182" t="s">
        <v>129</v>
      </c>
      <c r="B72" s="182" t="s">
        <v>536</v>
      </c>
      <c r="C72" s="184" t="s">
        <v>537</v>
      </c>
      <c r="D72" s="193">
        <f t="shared" si="9"/>
        <v>715</v>
      </c>
      <c r="E72" s="193">
        <v>614</v>
      </c>
      <c r="F72" s="193">
        <v>101</v>
      </c>
      <c r="G72" s="193">
        <f aca="true" t="shared" si="10" ref="G72:G135">H72+AG72</f>
        <v>715</v>
      </c>
      <c r="H72" s="193">
        <f aca="true" t="shared" si="11" ref="H72:H135">I72+M72+Q72+U72+Y72+AC72</f>
        <v>614</v>
      </c>
      <c r="I72" s="193">
        <f aca="true" t="shared" si="12" ref="I72:I135">SUM(J72:L72)</f>
        <v>0</v>
      </c>
      <c r="J72" s="193">
        <v>0</v>
      </c>
      <c r="K72" s="193">
        <v>0</v>
      </c>
      <c r="L72" s="193">
        <v>0</v>
      </c>
      <c r="M72" s="193">
        <f aca="true" t="shared" si="13" ref="M72:M135">SUM(N72:P72)</f>
        <v>168</v>
      </c>
      <c r="N72" s="193">
        <v>0</v>
      </c>
      <c r="O72" s="193">
        <v>168</v>
      </c>
      <c r="P72" s="193">
        <v>0</v>
      </c>
      <c r="Q72" s="193">
        <f aca="true" t="shared" si="14" ref="Q72:Q135">SUM(R72:T72)</f>
        <v>40</v>
      </c>
      <c r="R72" s="193">
        <v>0</v>
      </c>
      <c r="S72" s="193">
        <v>40</v>
      </c>
      <c r="T72" s="193">
        <v>0</v>
      </c>
      <c r="U72" s="193">
        <f aca="true" t="shared" si="15" ref="U72:U135">SUM(V72:X72)</f>
        <v>277</v>
      </c>
      <c r="V72" s="193">
        <v>0</v>
      </c>
      <c r="W72" s="193">
        <v>277</v>
      </c>
      <c r="X72" s="193">
        <v>0</v>
      </c>
      <c r="Y72" s="193">
        <f aca="true" t="shared" si="16" ref="Y72:Y135">SUM(Z72:AB72)</f>
        <v>95</v>
      </c>
      <c r="Z72" s="193">
        <v>0</v>
      </c>
      <c r="AA72" s="193">
        <v>95</v>
      </c>
      <c r="AB72" s="193">
        <v>0</v>
      </c>
      <c r="AC72" s="193">
        <f aca="true" t="shared" si="17" ref="AC72:AC135">SUM(AD72:AF72)</f>
        <v>34</v>
      </c>
      <c r="AD72" s="193">
        <v>0</v>
      </c>
      <c r="AE72" s="193">
        <v>34</v>
      </c>
      <c r="AF72" s="193">
        <v>0</v>
      </c>
      <c r="AG72" s="193">
        <v>101</v>
      </c>
      <c r="AH72" s="193">
        <v>0</v>
      </c>
    </row>
    <row r="73" spans="1:34" ht="13.5">
      <c r="A73" s="182" t="s">
        <v>129</v>
      </c>
      <c r="B73" s="182" t="s">
        <v>538</v>
      </c>
      <c r="C73" s="184" t="s">
        <v>539</v>
      </c>
      <c r="D73" s="193">
        <f t="shared" si="9"/>
        <v>941</v>
      </c>
      <c r="E73" s="193">
        <v>733</v>
      </c>
      <c r="F73" s="193">
        <v>208</v>
      </c>
      <c r="G73" s="193">
        <f t="shared" si="10"/>
        <v>941</v>
      </c>
      <c r="H73" s="193">
        <f t="shared" si="11"/>
        <v>733</v>
      </c>
      <c r="I73" s="193">
        <f t="shared" si="12"/>
        <v>0</v>
      </c>
      <c r="J73" s="193">
        <v>0</v>
      </c>
      <c r="K73" s="193">
        <v>0</v>
      </c>
      <c r="L73" s="193">
        <v>0</v>
      </c>
      <c r="M73" s="193">
        <f t="shared" si="13"/>
        <v>187</v>
      </c>
      <c r="N73" s="193">
        <v>0</v>
      </c>
      <c r="O73" s="193">
        <v>187</v>
      </c>
      <c r="P73" s="193">
        <v>0</v>
      </c>
      <c r="Q73" s="193">
        <f t="shared" si="14"/>
        <v>38</v>
      </c>
      <c r="R73" s="193">
        <v>0</v>
      </c>
      <c r="S73" s="193">
        <v>38</v>
      </c>
      <c r="T73" s="193">
        <v>0</v>
      </c>
      <c r="U73" s="193">
        <f t="shared" si="15"/>
        <v>321</v>
      </c>
      <c r="V73" s="193">
        <v>0</v>
      </c>
      <c r="W73" s="193">
        <v>321</v>
      </c>
      <c r="X73" s="193">
        <v>0</v>
      </c>
      <c r="Y73" s="193">
        <f t="shared" si="16"/>
        <v>147</v>
      </c>
      <c r="Z73" s="193">
        <v>0</v>
      </c>
      <c r="AA73" s="193">
        <v>147</v>
      </c>
      <c r="AB73" s="193">
        <v>0</v>
      </c>
      <c r="AC73" s="193">
        <f t="shared" si="17"/>
        <v>40</v>
      </c>
      <c r="AD73" s="193">
        <v>0</v>
      </c>
      <c r="AE73" s="193">
        <v>40</v>
      </c>
      <c r="AF73" s="193">
        <v>0</v>
      </c>
      <c r="AG73" s="193">
        <v>208</v>
      </c>
      <c r="AH73" s="193">
        <v>0</v>
      </c>
    </row>
    <row r="74" spans="1:34" ht="13.5">
      <c r="A74" s="182" t="s">
        <v>129</v>
      </c>
      <c r="B74" s="182" t="s">
        <v>540</v>
      </c>
      <c r="C74" s="184" t="s">
        <v>541</v>
      </c>
      <c r="D74" s="193">
        <f t="shared" si="9"/>
        <v>865</v>
      </c>
      <c r="E74" s="193">
        <v>769</v>
      </c>
      <c r="F74" s="193">
        <v>96</v>
      </c>
      <c r="G74" s="193">
        <f t="shared" si="10"/>
        <v>865</v>
      </c>
      <c r="H74" s="193">
        <f t="shared" si="11"/>
        <v>862</v>
      </c>
      <c r="I74" s="193">
        <f t="shared" si="12"/>
        <v>0</v>
      </c>
      <c r="J74" s="193">
        <v>0</v>
      </c>
      <c r="K74" s="193">
        <v>0</v>
      </c>
      <c r="L74" s="193">
        <v>0</v>
      </c>
      <c r="M74" s="193">
        <f t="shared" si="13"/>
        <v>232</v>
      </c>
      <c r="N74" s="193">
        <v>0</v>
      </c>
      <c r="O74" s="193">
        <v>232</v>
      </c>
      <c r="P74" s="193">
        <v>0</v>
      </c>
      <c r="Q74" s="193">
        <f t="shared" si="14"/>
        <v>28</v>
      </c>
      <c r="R74" s="193">
        <v>0</v>
      </c>
      <c r="S74" s="193">
        <v>28</v>
      </c>
      <c r="T74" s="193">
        <v>0</v>
      </c>
      <c r="U74" s="193">
        <f t="shared" si="15"/>
        <v>325</v>
      </c>
      <c r="V74" s="193">
        <v>0</v>
      </c>
      <c r="W74" s="193">
        <v>325</v>
      </c>
      <c r="X74" s="193">
        <v>0</v>
      </c>
      <c r="Y74" s="193">
        <f t="shared" si="16"/>
        <v>255</v>
      </c>
      <c r="Z74" s="193">
        <v>0</v>
      </c>
      <c r="AA74" s="193">
        <v>255</v>
      </c>
      <c r="AB74" s="193">
        <v>0</v>
      </c>
      <c r="AC74" s="193">
        <f t="shared" si="17"/>
        <v>22</v>
      </c>
      <c r="AD74" s="193">
        <v>0</v>
      </c>
      <c r="AE74" s="193">
        <v>22</v>
      </c>
      <c r="AF74" s="193">
        <v>0</v>
      </c>
      <c r="AG74" s="193">
        <v>3</v>
      </c>
      <c r="AH74" s="193">
        <v>0</v>
      </c>
    </row>
    <row r="75" spans="1:34" ht="13.5">
      <c r="A75" s="182" t="s">
        <v>129</v>
      </c>
      <c r="B75" s="182" t="s">
        <v>542</v>
      </c>
      <c r="C75" s="184" t="s">
        <v>543</v>
      </c>
      <c r="D75" s="193">
        <f t="shared" si="9"/>
        <v>1068</v>
      </c>
      <c r="E75" s="193">
        <v>908</v>
      </c>
      <c r="F75" s="193">
        <v>160</v>
      </c>
      <c r="G75" s="193">
        <f t="shared" si="10"/>
        <v>1068</v>
      </c>
      <c r="H75" s="193">
        <f t="shared" si="11"/>
        <v>1068</v>
      </c>
      <c r="I75" s="193">
        <f t="shared" si="12"/>
        <v>0</v>
      </c>
      <c r="J75" s="193">
        <v>0</v>
      </c>
      <c r="K75" s="193">
        <v>0</v>
      </c>
      <c r="L75" s="193">
        <v>0</v>
      </c>
      <c r="M75" s="193">
        <f t="shared" si="13"/>
        <v>383</v>
      </c>
      <c r="N75" s="193">
        <v>383</v>
      </c>
      <c r="O75" s="193">
        <v>0</v>
      </c>
      <c r="P75" s="193">
        <v>0</v>
      </c>
      <c r="Q75" s="193">
        <f t="shared" si="14"/>
        <v>80</v>
      </c>
      <c r="R75" s="193">
        <v>80</v>
      </c>
      <c r="S75" s="193">
        <v>0</v>
      </c>
      <c r="T75" s="193">
        <v>0</v>
      </c>
      <c r="U75" s="193">
        <f t="shared" si="15"/>
        <v>366</v>
      </c>
      <c r="V75" s="193">
        <v>0</v>
      </c>
      <c r="W75" s="193">
        <v>366</v>
      </c>
      <c r="X75" s="193">
        <v>0</v>
      </c>
      <c r="Y75" s="193">
        <f t="shared" si="16"/>
        <v>232</v>
      </c>
      <c r="Z75" s="193">
        <v>232</v>
      </c>
      <c r="AA75" s="193">
        <v>0</v>
      </c>
      <c r="AB75" s="193">
        <v>0</v>
      </c>
      <c r="AC75" s="193">
        <f t="shared" si="17"/>
        <v>7</v>
      </c>
      <c r="AD75" s="193">
        <v>7</v>
      </c>
      <c r="AE75" s="193">
        <v>0</v>
      </c>
      <c r="AF75" s="193">
        <v>0</v>
      </c>
      <c r="AG75" s="193">
        <v>0</v>
      </c>
      <c r="AH75" s="193">
        <v>0</v>
      </c>
    </row>
    <row r="76" spans="1:34" ht="13.5">
      <c r="A76" s="182" t="s">
        <v>129</v>
      </c>
      <c r="B76" s="182" t="s">
        <v>544</v>
      </c>
      <c r="C76" s="184" t="s">
        <v>545</v>
      </c>
      <c r="D76" s="193">
        <f t="shared" si="9"/>
        <v>8196</v>
      </c>
      <c r="E76" s="193">
        <v>4391</v>
      </c>
      <c r="F76" s="193">
        <v>3805</v>
      </c>
      <c r="G76" s="193">
        <f t="shared" si="10"/>
        <v>8196</v>
      </c>
      <c r="H76" s="193">
        <f t="shared" si="11"/>
        <v>5102</v>
      </c>
      <c r="I76" s="193">
        <f t="shared" si="12"/>
        <v>0</v>
      </c>
      <c r="J76" s="193">
        <v>0</v>
      </c>
      <c r="K76" s="193">
        <v>0</v>
      </c>
      <c r="L76" s="193">
        <v>0</v>
      </c>
      <c r="M76" s="193">
        <f t="shared" si="13"/>
        <v>2830</v>
      </c>
      <c r="N76" s="193">
        <v>0</v>
      </c>
      <c r="O76" s="193">
        <v>2554</v>
      </c>
      <c r="P76" s="193">
        <v>276</v>
      </c>
      <c r="Q76" s="193">
        <f t="shared" si="14"/>
        <v>382</v>
      </c>
      <c r="R76" s="193">
        <v>0</v>
      </c>
      <c r="S76" s="193">
        <v>361</v>
      </c>
      <c r="T76" s="193">
        <v>21</v>
      </c>
      <c r="U76" s="193">
        <f t="shared" si="15"/>
        <v>1506</v>
      </c>
      <c r="V76" s="193">
        <v>0</v>
      </c>
      <c r="W76" s="193">
        <v>1092</v>
      </c>
      <c r="X76" s="193">
        <v>414</v>
      </c>
      <c r="Y76" s="193">
        <f t="shared" si="16"/>
        <v>66</v>
      </c>
      <c r="Z76" s="193">
        <v>0</v>
      </c>
      <c r="AA76" s="193">
        <v>66</v>
      </c>
      <c r="AB76" s="193">
        <v>0</v>
      </c>
      <c r="AC76" s="193">
        <f t="shared" si="17"/>
        <v>318</v>
      </c>
      <c r="AD76" s="193">
        <v>0</v>
      </c>
      <c r="AE76" s="193">
        <v>318</v>
      </c>
      <c r="AF76" s="193">
        <v>0</v>
      </c>
      <c r="AG76" s="193">
        <v>3094</v>
      </c>
      <c r="AH76" s="193">
        <v>0</v>
      </c>
    </row>
    <row r="77" spans="1:34" ht="13.5">
      <c r="A77" s="182" t="s">
        <v>129</v>
      </c>
      <c r="B77" s="182" t="s">
        <v>546</v>
      </c>
      <c r="C77" s="184" t="s">
        <v>547</v>
      </c>
      <c r="D77" s="193">
        <f t="shared" si="9"/>
        <v>2690</v>
      </c>
      <c r="E77" s="193">
        <v>2038</v>
      </c>
      <c r="F77" s="193">
        <v>652</v>
      </c>
      <c r="G77" s="193">
        <f t="shared" si="10"/>
        <v>2690</v>
      </c>
      <c r="H77" s="193">
        <f t="shared" si="11"/>
        <v>1942</v>
      </c>
      <c r="I77" s="193">
        <f t="shared" si="12"/>
        <v>0</v>
      </c>
      <c r="J77" s="193">
        <v>0</v>
      </c>
      <c r="K77" s="193">
        <v>0</v>
      </c>
      <c r="L77" s="193">
        <v>0</v>
      </c>
      <c r="M77" s="193">
        <f t="shared" si="13"/>
        <v>1529</v>
      </c>
      <c r="N77" s="193">
        <v>0</v>
      </c>
      <c r="O77" s="193">
        <v>1529</v>
      </c>
      <c r="P77" s="193">
        <v>0</v>
      </c>
      <c r="Q77" s="193">
        <f t="shared" si="14"/>
        <v>249</v>
      </c>
      <c r="R77" s="193">
        <v>0</v>
      </c>
      <c r="S77" s="193">
        <v>249</v>
      </c>
      <c r="T77" s="193">
        <v>0</v>
      </c>
      <c r="U77" s="193">
        <f t="shared" si="15"/>
        <v>29</v>
      </c>
      <c r="V77" s="193">
        <v>12</v>
      </c>
      <c r="W77" s="193">
        <v>17</v>
      </c>
      <c r="X77" s="193">
        <v>0</v>
      </c>
      <c r="Y77" s="193">
        <f t="shared" si="16"/>
        <v>0</v>
      </c>
      <c r="Z77" s="193">
        <v>0</v>
      </c>
      <c r="AA77" s="193">
        <v>0</v>
      </c>
      <c r="AB77" s="193">
        <v>0</v>
      </c>
      <c r="AC77" s="193">
        <f t="shared" si="17"/>
        <v>135</v>
      </c>
      <c r="AD77" s="193">
        <v>0</v>
      </c>
      <c r="AE77" s="193">
        <v>135</v>
      </c>
      <c r="AF77" s="193">
        <v>0</v>
      </c>
      <c r="AG77" s="193">
        <v>748</v>
      </c>
      <c r="AH77" s="193">
        <v>0</v>
      </c>
    </row>
    <row r="78" spans="1:34" ht="13.5">
      <c r="A78" s="182" t="s">
        <v>129</v>
      </c>
      <c r="B78" s="182" t="s">
        <v>548</v>
      </c>
      <c r="C78" s="184" t="s">
        <v>549</v>
      </c>
      <c r="D78" s="193">
        <f t="shared" si="9"/>
        <v>8486</v>
      </c>
      <c r="E78" s="193">
        <v>7694</v>
      </c>
      <c r="F78" s="193">
        <v>792</v>
      </c>
      <c r="G78" s="193">
        <f t="shared" si="10"/>
        <v>8486</v>
      </c>
      <c r="H78" s="193">
        <f t="shared" si="11"/>
        <v>7214</v>
      </c>
      <c r="I78" s="193">
        <f t="shared" si="12"/>
        <v>0</v>
      </c>
      <c r="J78" s="193">
        <v>0</v>
      </c>
      <c r="K78" s="193">
        <v>0</v>
      </c>
      <c r="L78" s="193">
        <v>0</v>
      </c>
      <c r="M78" s="193">
        <f t="shared" si="13"/>
        <v>5835</v>
      </c>
      <c r="N78" s="193">
        <v>0</v>
      </c>
      <c r="O78" s="193">
        <v>5835</v>
      </c>
      <c r="P78" s="193">
        <v>0</v>
      </c>
      <c r="Q78" s="193">
        <f t="shared" si="14"/>
        <v>760</v>
      </c>
      <c r="R78" s="193">
        <v>0</v>
      </c>
      <c r="S78" s="193">
        <v>760</v>
      </c>
      <c r="T78" s="193">
        <v>0</v>
      </c>
      <c r="U78" s="193">
        <f t="shared" si="15"/>
        <v>210</v>
      </c>
      <c r="V78" s="193">
        <v>0</v>
      </c>
      <c r="W78" s="193">
        <v>210</v>
      </c>
      <c r="X78" s="193">
        <v>0</v>
      </c>
      <c r="Y78" s="193">
        <f t="shared" si="16"/>
        <v>0</v>
      </c>
      <c r="Z78" s="193">
        <v>0</v>
      </c>
      <c r="AA78" s="193">
        <v>0</v>
      </c>
      <c r="AB78" s="193">
        <v>0</v>
      </c>
      <c r="AC78" s="193">
        <f t="shared" si="17"/>
        <v>409</v>
      </c>
      <c r="AD78" s="193">
        <v>0</v>
      </c>
      <c r="AE78" s="193">
        <v>409</v>
      </c>
      <c r="AF78" s="193">
        <v>0</v>
      </c>
      <c r="AG78" s="193">
        <v>1272</v>
      </c>
      <c r="AH78" s="193">
        <v>0</v>
      </c>
    </row>
    <row r="79" spans="1:34" ht="13.5">
      <c r="A79" s="182" t="s">
        <v>129</v>
      </c>
      <c r="B79" s="182" t="s">
        <v>550</v>
      </c>
      <c r="C79" s="184" t="s">
        <v>551</v>
      </c>
      <c r="D79" s="193">
        <f t="shared" si="9"/>
        <v>1019</v>
      </c>
      <c r="E79" s="193">
        <v>993</v>
      </c>
      <c r="F79" s="193">
        <v>26</v>
      </c>
      <c r="G79" s="193">
        <f t="shared" si="10"/>
        <v>1019</v>
      </c>
      <c r="H79" s="193">
        <f t="shared" si="11"/>
        <v>993</v>
      </c>
      <c r="I79" s="193">
        <f t="shared" si="12"/>
        <v>0</v>
      </c>
      <c r="J79" s="193">
        <v>0</v>
      </c>
      <c r="K79" s="193">
        <v>0</v>
      </c>
      <c r="L79" s="193">
        <v>0</v>
      </c>
      <c r="M79" s="193">
        <f t="shared" si="13"/>
        <v>792</v>
      </c>
      <c r="N79" s="193">
        <v>0</v>
      </c>
      <c r="O79" s="193">
        <v>792</v>
      </c>
      <c r="P79" s="193">
        <v>0</v>
      </c>
      <c r="Q79" s="193">
        <f t="shared" si="14"/>
        <v>131</v>
      </c>
      <c r="R79" s="193">
        <v>0</v>
      </c>
      <c r="S79" s="193">
        <v>131</v>
      </c>
      <c r="T79" s="193">
        <v>0</v>
      </c>
      <c r="U79" s="193">
        <f t="shared" si="15"/>
        <v>0</v>
      </c>
      <c r="V79" s="193">
        <v>0</v>
      </c>
      <c r="W79" s="193">
        <v>0</v>
      </c>
      <c r="X79" s="193">
        <v>0</v>
      </c>
      <c r="Y79" s="193">
        <f t="shared" si="16"/>
        <v>0</v>
      </c>
      <c r="Z79" s="193">
        <v>0</v>
      </c>
      <c r="AA79" s="193">
        <v>0</v>
      </c>
      <c r="AB79" s="193">
        <v>0</v>
      </c>
      <c r="AC79" s="193">
        <f t="shared" si="17"/>
        <v>70</v>
      </c>
      <c r="AD79" s="193">
        <v>0</v>
      </c>
      <c r="AE79" s="193">
        <v>70</v>
      </c>
      <c r="AF79" s="193">
        <v>0</v>
      </c>
      <c r="AG79" s="193">
        <v>26</v>
      </c>
      <c r="AH79" s="193">
        <v>0</v>
      </c>
    </row>
    <row r="80" spans="1:34" ht="13.5">
      <c r="A80" s="182" t="s">
        <v>129</v>
      </c>
      <c r="B80" s="182" t="s">
        <v>552</v>
      </c>
      <c r="C80" s="184" t="s">
        <v>553</v>
      </c>
      <c r="D80" s="193">
        <f t="shared" si="9"/>
        <v>710</v>
      </c>
      <c r="E80" s="193">
        <v>700</v>
      </c>
      <c r="F80" s="193">
        <v>10</v>
      </c>
      <c r="G80" s="193">
        <f t="shared" si="10"/>
        <v>710</v>
      </c>
      <c r="H80" s="193">
        <f t="shared" si="11"/>
        <v>698</v>
      </c>
      <c r="I80" s="193">
        <f t="shared" si="12"/>
        <v>0</v>
      </c>
      <c r="J80" s="193">
        <v>0</v>
      </c>
      <c r="K80" s="193">
        <v>0</v>
      </c>
      <c r="L80" s="193">
        <v>0</v>
      </c>
      <c r="M80" s="193">
        <f t="shared" si="13"/>
        <v>583</v>
      </c>
      <c r="N80" s="193">
        <v>0</v>
      </c>
      <c r="O80" s="193">
        <v>583</v>
      </c>
      <c r="P80" s="193">
        <v>0</v>
      </c>
      <c r="Q80" s="193">
        <f t="shared" si="14"/>
        <v>75</v>
      </c>
      <c r="R80" s="193">
        <v>0</v>
      </c>
      <c r="S80" s="193">
        <v>75</v>
      </c>
      <c r="T80" s="193">
        <v>0</v>
      </c>
      <c r="U80" s="193">
        <f t="shared" si="15"/>
        <v>0</v>
      </c>
      <c r="V80" s="193">
        <v>0</v>
      </c>
      <c r="W80" s="193">
        <v>0</v>
      </c>
      <c r="X80" s="193">
        <v>0</v>
      </c>
      <c r="Y80" s="193">
        <f t="shared" si="16"/>
        <v>0</v>
      </c>
      <c r="Z80" s="193">
        <v>0</v>
      </c>
      <c r="AA80" s="193">
        <v>0</v>
      </c>
      <c r="AB80" s="193">
        <v>0</v>
      </c>
      <c r="AC80" s="193">
        <f t="shared" si="17"/>
        <v>40</v>
      </c>
      <c r="AD80" s="193">
        <v>0</v>
      </c>
      <c r="AE80" s="193">
        <v>40</v>
      </c>
      <c r="AF80" s="193">
        <v>0</v>
      </c>
      <c r="AG80" s="193">
        <v>12</v>
      </c>
      <c r="AH80" s="193">
        <v>0</v>
      </c>
    </row>
    <row r="81" spans="1:34" ht="13.5">
      <c r="A81" s="182" t="s">
        <v>129</v>
      </c>
      <c r="B81" s="182" t="s">
        <v>554</v>
      </c>
      <c r="C81" s="184" t="s">
        <v>555</v>
      </c>
      <c r="D81" s="193">
        <f t="shared" si="9"/>
        <v>1473</v>
      </c>
      <c r="E81" s="193">
        <v>1452</v>
      </c>
      <c r="F81" s="193">
        <v>21</v>
      </c>
      <c r="G81" s="193">
        <f t="shared" si="10"/>
        <v>1473</v>
      </c>
      <c r="H81" s="193">
        <f t="shared" si="11"/>
        <v>1456</v>
      </c>
      <c r="I81" s="193">
        <f t="shared" si="12"/>
        <v>0</v>
      </c>
      <c r="J81" s="193">
        <v>0</v>
      </c>
      <c r="K81" s="193">
        <v>0</v>
      </c>
      <c r="L81" s="193">
        <v>0</v>
      </c>
      <c r="M81" s="193">
        <f t="shared" si="13"/>
        <v>1162</v>
      </c>
      <c r="N81" s="193">
        <v>0</v>
      </c>
      <c r="O81" s="193">
        <v>1162</v>
      </c>
      <c r="P81" s="193">
        <v>0</v>
      </c>
      <c r="Q81" s="193">
        <f t="shared" si="14"/>
        <v>71</v>
      </c>
      <c r="R81" s="193">
        <v>0</v>
      </c>
      <c r="S81" s="193">
        <v>71</v>
      </c>
      <c r="T81" s="193">
        <v>0</v>
      </c>
      <c r="U81" s="193">
        <f t="shared" si="15"/>
        <v>223</v>
      </c>
      <c r="V81" s="193">
        <v>0</v>
      </c>
      <c r="W81" s="193">
        <v>223</v>
      </c>
      <c r="X81" s="193">
        <v>0</v>
      </c>
      <c r="Y81" s="193">
        <f t="shared" si="16"/>
        <v>0</v>
      </c>
      <c r="Z81" s="193">
        <v>0</v>
      </c>
      <c r="AA81" s="193">
        <v>0</v>
      </c>
      <c r="AB81" s="193">
        <v>0</v>
      </c>
      <c r="AC81" s="193">
        <f t="shared" si="17"/>
        <v>0</v>
      </c>
      <c r="AD81" s="193">
        <v>0</v>
      </c>
      <c r="AE81" s="193">
        <v>0</v>
      </c>
      <c r="AF81" s="193">
        <v>0</v>
      </c>
      <c r="AG81" s="193">
        <v>17</v>
      </c>
      <c r="AH81" s="193">
        <v>17</v>
      </c>
    </row>
    <row r="82" spans="1:34" ht="13.5">
      <c r="A82" s="182" t="s">
        <v>129</v>
      </c>
      <c r="B82" s="182" t="s">
        <v>556</v>
      </c>
      <c r="C82" s="184" t="s">
        <v>557</v>
      </c>
      <c r="D82" s="193">
        <f t="shared" si="9"/>
        <v>1900</v>
      </c>
      <c r="E82" s="193">
        <v>1226</v>
      </c>
      <c r="F82" s="193">
        <v>674</v>
      </c>
      <c r="G82" s="193">
        <f t="shared" si="10"/>
        <v>1900</v>
      </c>
      <c r="H82" s="193">
        <f t="shared" si="11"/>
        <v>1226</v>
      </c>
      <c r="I82" s="193">
        <f t="shared" si="12"/>
        <v>0</v>
      </c>
      <c r="J82" s="193">
        <v>0</v>
      </c>
      <c r="K82" s="193">
        <v>0</v>
      </c>
      <c r="L82" s="193">
        <v>0</v>
      </c>
      <c r="M82" s="193">
        <f t="shared" si="13"/>
        <v>988</v>
      </c>
      <c r="N82" s="193">
        <v>0</v>
      </c>
      <c r="O82" s="193">
        <v>988</v>
      </c>
      <c r="P82" s="193">
        <v>0</v>
      </c>
      <c r="Q82" s="193">
        <f t="shared" si="14"/>
        <v>49</v>
      </c>
      <c r="R82" s="193">
        <v>0</v>
      </c>
      <c r="S82" s="193">
        <v>49</v>
      </c>
      <c r="T82" s="193">
        <v>0</v>
      </c>
      <c r="U82" s="193">
        <f t="shared" si="15"/>
        <v>189</v>
      </c>
      <c r="V82" s="193">
        <v>0</v>
      </c>
      <c r="W82" s="193">
        <v>189</v>
      </c>
      <c r="X82" s="193">
        <v>0</v>
      </c>
      <c r="Y82" s="193">
        <f t="shared" si="16"/>
        <v>0</v>
      </c>
      <c r="Z82" s="193">
        <v>0</v>
      </c>
      <c r="AA82" s="193">
        <v>0</v>
      </c>
      <c r="AB82" s="193">
        <v>0</v>
      </c>
      <c r="AC82" s="193">
        <f t="shared" si="17"/>
        <v>0</v>
      </c>
      <c r="AD82" s="193">
        <v>0</v>
      </c>
      <c r="AE82" s="193">
        <v>0</v>
      </c>
      <c r="AF82" s="193">
        <v>0</v>
      </c>
      <c r="AG82" s="193">
        <v>674</v>
      </c>
      <c r="AH82" s="193">
        <v>0</v>
      </c>
    </row>
    <row r="83" spans="1:34" ht="13.5">
      <c r="A83" s="182" t="s">
        <v>129</v>
      </c>
      <c r="B83" s="182" t="s">
        <v>558</v>
      </c>
      <c r="C83" s="184" t="s">
        <v>559</v>
      </c>
      <c r="D83" s="193">
        <f t="shared" si="9"/>
        <v>1198</v>
      </c>
      <c r="E83" s="193">
        <v>1165</v>
      </c>
      <c r="F83" s="193">
        <v>33</v>
      </c>
      <c r="G83" s="193">
        <f t="shared" si="10"/>
        <v>1198</v>
      </c>
      <c r="H83" s="193">
        <f t="shared" si="11"/>
        <v>1165</v>
      </c>
      <c r="I83" s="193">
        <f t="shared" si="12"/>
        <v>0</v>
      </c>
      <c r="J83" s="193">
        <v>0</v>
      </c>
      <c r="K83" s="193">
        <v>0</v>
      </c>
      <c r="L83" s="193">
        <v>0</v>
      </c>
      <c r="M83" s="193">
        <f t="shared" si="13"/>
        <v>764</v>
      </c>
      <c r="N83" s="193">
        <v>0</v>
      </c>
      <c r="O83" s="193">
        <v>764</v>
      </c>
      <c r="P83" s="193">
        <v>0</v>
      </c>
      <c r="Q83" s="193">
        <f t="shared" si="14"/>
        <v>283</v>
      </c>
      <c r="R83" s="193">
        <v>0</v>
      </c>
      <c r="S83" s="193">
        <v>283</v>
      </c>
      <c r="T83" s="193">
        <v>0</v>
      </c>
      <c r="U83" s="193">
        <f t="shared" si="15"/>
        <v>107</v>
      </c>
      <c r="V83" s="193">
        <v>7</v>
      </c>
      <c r="W83" s="193">
        <v>100</v>
      </c>
      <c r="X83" s="193">
        <v>0</v>
      </c>
      <c r="Y83" s="193">
        <f t="shared" si="16"/>
        <v>0</v>
      </c>
      <c r="Z83" s="193">
        <v>0</v>
      </c>
      <c r="AA83" s="193">
        <v>0</v>
      </c>
      <c r="AB83" s="193">
        <v>0</v>
      </c>
      <c r="AC83" s="193">
        <f t="shared" si="17"/>
        <v>11</v>
      </c>
      <c r="AD83" s="193">
        <v>11</v>
      </c>
      <c r="AE83" s="193">
        <v>0</v>
      </c>
      <c r="AF83" s="193">
        <v>0</v>
      </c>
      <c r="AG83" s="193">
        <v>33</v>
      </c>
      <c r="AH83" s="193">
        <v>0</v>
      </c>
    </row>
    <row r="84" spans="1:34" ht="13.5">
      <c r="A84" s="182" t="s">
        <v>129</v>
      </c>
      <c r="B84" s="182" t="s">
        <v>560</v>
      </c>
      <c r="C84" s="184" t="s">
        <v>561</v>
      </c>
      <c r="D84" s="193">
        <f t="shared" si="9"/>
        <v>12086</v>
      </c>
      <c r="E84" s="193">
        <v>9219</v>
      </c>
      <c r="F84" s="193">
        <v>2867</v>
      </c>
      <c r="G84" s="193">
        <f t="shared" si="10"/>
        <v>12086</v>
      </c>
      <c r="H84" s="193">
        <f t="shared" si="11"/>
        <v>10655</v>
      </c>
      <c r="I84" s="193">
        <f t="shared" si="12"/>
        <v>0</v>
      </c>
      <c r="J84" s="193">
        <v>0</v>
      </c>
      <c r="K84" s="193">
        <v>0</v>
      </c>
      <c r="L84" s="193">
        <v>0</v>
      </c>
      <c r="M84" s="193">
        <f t="shared" si="13"/>
        <v>8286</v>
      </c>
      <c r="N84" s="193">
        <v>0</v>
      </c>
      <c r="O84" s="193">
        <v>7069</v>
      </c>
      <c r="P84" s="193">
        <v>1217</v>
      </c>
      <c r="Q84" s="193">
        <f t="shared" si="14"/>
        <v>529</v>
      </c>
      <c r="R84" s="193">
        <v>0</v>
      </c>
      <c r="S84" s="193">
        <v>489</v>
      </c>
      <c r="T84" s="193">
        <v>40</v>
      </c>
      <c r="U84" s="193">
        <f t="shared" si="15"/>
        <v>1454</v>
      </c>
      <c r="V84" s="193">
        <v>0</v>
      </c>
      <c r="W84" s="193">
        <v>1229</v>
      </c>
      <c r="X84" s="193">
        <v>225</v>
      </c>
      <c r="Y84" s="193">
        <f t="shared" si="16"/>
        <v>0</v>
      </c>
      <c r="Z84" s="193">
        <v>0</v>
      </c>
      <c r="AA84" s="193">
        <v>0</v>
      </c>
      <c r="AB84" s="193">
        <v>0</v>
      </c>
      <c r="AC84" s="193">
        <f t="shared" si="17"/>
        <v>386</v>
      </c>
      <c r="AD84" s="193">
        <v>0</v>
      </c>
      <c r="AE84" s="193">
        <v>296</v>
      </c>
      <c r="AF84" s="193">
        <v>90</v>
      </c>
      <c r="AG84" s="193">
        <v>1431</v>
      </c>
      <c r="AH84" s="193">
        <v>0</v>
      </c>
    </row>
    <row r="85" spans="1:34" ht="13.5">
      <c r="A85" s="182" t="s">
        <v>129</v>
      </c>
      <c r="B85" s="182" t="s">
        <v>562</v>
      </c>
      <c r="C85" s="184" t="s">
        <v>563</v>
      </c>
      <c r="D85" s="193">
        <f t="shared" si="9"/>
        <v>988</v>
      </c>
      <c r="E85" s="193">
        <v>571</v>
      </c>
      <c r="F85" s="193">
        <v>417</v>
      </c>
      <c r="G85" s="193">
        <f t="shared" si="10"/>
        <v>988</v>
      </c>
      <c r="H85" s="193">
        <f t="shared" si="11"/>
        <v>876</v>
      </c>
      <c r="I85" s="193">
        <f t="shared" si="12"/>
        <v>0</v>
      </c>
      <c r="J85" s="193">
        <v>0</v>
      </c>
      <c r="K85" s="193">
        <v>0</v>
      </c>
      <c r="L85" s="193">
        <v>0</v>
      </c>
      <c r="M85" s="193">
        <f t="shared" si="13"/>
        <v>473</v>
      </c>
      <c r="N85" s="193">
        <v>0</v>
      </c>
      <c r="O85" s="193">
        <v>244</v>
      </c>
      <c r="P85" s="193">
        <v>229</v>
      </c>
      <c r="Q85" s="193">
        <f t="shared" si="14"/>
        <v>167</v>
      </c>
      <c r="R85" s="193">
        <v>0</v>
      </c>
      <c r="S85" s="193">
        <v>91</v>
      </c>
      <c r="T85" s="193">
        <v>76</v>
      </c>
      <c r="U85" s="193">
        <f t="shared" si="15"/>
        <v>236</v>
      </c>
      <c r="V85" s="193">
        <v>0</v>
      </c>
      <c r="W85" s="193">
        <v>181</v>
      </c>
      <c r="X85" s="193">
        <v>55</v>
      </c>
      <c r="Y85" s="193">
        <f t="shared" si="16"/>
        <v>0</v>
      </c>
      <c r="Z85" s="193">
        <v>0</v>
      </c>
      <c r="AA85" s="193">
        <v>0</v>
      </c>
      <c r="AB85" s="193">
        <v>0</v>
      </c>
      <c r="AC85" s="193">
        <f t="shared" si="17"/>
        <v>0</v>
      </c>
      <c r="AD85" s="193">
        <v>0</v>
      </c>
      <c r="AE85" s="193">
        <v>0</v>
      </c>
      <c r="AF85" s="193">
        <v>0</v>
      </c>
      <c r="AG85" s="193">
        <v>112</v>
      </c>
      <c r="AH85" s="193">
        <v>0</v>
      </c>
    </row>
    <row r="86" spans="1:34" ht="13.5">
      <c r="A86" s="182" t="s">
        <v>129</v>
      </c>
      <c r="B86" s="182" t="s">
        <v>564</v>
      </c>
      <c r="C86" s="184" t="s">
        <v>565</v>
      </c>
      <c r="D86" s="193">
        <f t="shared" si="9"/>
        <v>600</v>
      </c>
      <c r="E86" s="193">
        <v>600</v>
      </c>
      <c r="F86" s="193">
        <v>0</v>
      </c>
      <c r="G86" s="193">
        <f t="shared" si="10"/>
        <v>600</v>
      </c>
      <c r="H86" s="193">
        <f t="shared" si="11"/>
        <v>600</v>
      </c>
      <c r="I86" s="193">
        <f t="shared" si="12"/>
        <v>0</v>
      </c>
      <c r="J86" s="193">
        <v>0</v>
      </c>
      <c r="K86" s="193">
        <v>0</v>
      </c>
      <c r="L86" s="193">
        <v>0</v>
      </c>
      <c r="M86" s="193">
        <f t="shared" si="13"/>
        <v>75</v>
      </c>
      <c r="N86" s="193">
        <v>0</v>
      </c>
      <c r="O86" s="193">
        <v>75</v>
      </c>
      <c r="P86" s="193">
        <v>0</v>
      </c>
      <c r="Q86" s="193">
        <f t="shared" si="14"/>
        <v>214</v>
      </c>
      <c r="R86" s="193">
        <v>0</v>
      </c>
      <c r="S86" s="193">
        <v>214</v>
      </c>
      <c r="T86" s="193">
        <v>0</v>
      </c>
      <c r="U86" s="193">
        <f t="shared" si="15"/>
        <v>52</v>
      </c>
      <c r="V86" s="193">
        <v>0</v>
      </c>
      <c r="W86" s="193">
        <v>52</v>
      </c>
      <c r="X86" s="193">
        <v>0</v>
      </c>
      <c r="Y86" s="193">
        <f t="shared" si="16"/>
        <v>0</v>
      </c>
      <c r="Z86" s="193">
        <v>0</v>
      </c>
      <c r="AA86" s="193">
        <v>0</v>
      </c>
      <c r="AB86" s="193">
        <v>0</v>
      </c>
      <c r="AC86" s="193">
        <f t="shared" si="17"/>
        <v>259</v>
      </c>
      <c r="AD86" s="193">
        <v>0</v>
      </c>
      <c r="AE86" s="193">
        <v>259</v>
      </c>
      <c r="AF86" s="193">
        <v>0</v>
      </c>
      <c r="AG86" s="193">
        <v>0</v>
      </c>
      <c r="AH86" s="193">
        <v>0</v>
      </c>
    </row>
    <row r="87" spans="1:34" ht="13.5">
      <c r="A87" s="182" t="s">
        <v>129</v>
      </c>
      <c r="B87" s="182" t="s">
        <v>566</v>
      </c>
      <c r="C87" s="184" t="s">
        <v>567</v>
      </c>
      <c r="D87" s="193">
        <f t="shared" si="9"/>
        <v>1765</v>
      </c>
      <c r="E87" s="193">
        <v>1765</v>
      </c>
      <c r="F87" s="193">
        <v>0</v>
      </c>
      <c r="G87" s="193">
        <f t="shared" si="10"/>
        <v>1765</v>
      </c>
      <c r="H87" s="193">
        <f t="shared" si="11"/>
        <v>1765</v>
      </c>
      <c r="I87" s="193">
        <f t="shared" si="12"/>
        <v>0</v>
      </c>
      <c r="J87" s="193">
        <v>0</v>
      </c>
      <c r="K87" s="193">
        <v>0</v>
      </c>
      <c r="L87" s="193">
        <v>0</v>
      </c>
      <c r="M87" s="193">
        <f t="shared" si="13"/>
        <v>250</v>
      </c>
      <c r="N87" s="193">
        <v>0</v>
      </c>
      <c r="O87" s="193">
        <v>250</v>
      </c>
      <c r="P87" s="193">
        <v>0</v>
      </c>
      <c r="Q87" s="193">
        <f t="shared" si="14"/>
        <v>1434</v>
      </c>
      <c r="R87" s="193">
        <v>0</v>
      </c>
      <c r="S87" s="193">
        <v>1434</v>
      </c>
      <c r="T87" s="193">
        <v>0</v>
      </c>
      <c r="U87" s="193">
        <f t="shared" si="15"/>
        <v>81</v>
      </c>
      <c r="V87" s="193">
        <v>0</v>
      </c>
      <c r="W87" s="193">
        <v>81</v>
      </c>
      <c r="X87" s="193">
        <v>0</v>
      </c>
      <c r="Y87" s="193">
        <f t="shared" si="16"/>
        <v>0</v>
      </c>
      <c r="Z87" s="193">
        <v>0</v>
      </c>
      <c r="AA87" s="193">
        <v>0</v>
      </c>
      <c r="AB87" s="193">
        <v>0</v>
      </c>
      <c r="AC87" s="193">
        <f t="shared" si="17"/>
        <v>0</v>
      </c>
      <c r="AD87" s="193">
        <v>0</v>
      </c>
      <c r="AE87" s="193">
        <v>0</v>
      </c>
      <c r="AF87" s="193">
        <v>0</v>
      </c>
      <c r="AG87" s="193">
        <v>0</v>
      </c>
      <c r="AH87" s="193">
        <v>0</v>
      </c>
    </row>
    <row r="88" spans="1:34" ht="13.5">
      <c r="A88" s="182" t="s">
        <v>129</v>
      </c>
      <c r="B88" s="182" t="s">
        <v>568</v>
      </c>
      <c r="C88" s="184" t="s">
        <v>569</v>
      </c>
      <c r="D88" s="193">
        <f t="shared" si="9"/>
        <v>2020</v>
      </c>
      <c r="E88" s="193">
        <v>1747</v>
      </c>
      <c r="F88" s="193">
        <v>273</v>
      </c>
      <c r="G88" s="193">
        <f t="shared" si="10"/>
        <v>2020</v>
      </c>
      <c r="H88" s="193">
        <f t="shared" si="11"/>
        <v>1662</v>
      </c>
      <c r="I88" s="193">
        <f t="shared" si="12"/>
        <v>0</v>
      </c>
      <c r="J88" s="193">
        <v>0</v>
      </c>
      <c r="K88" s="193">
        <v>0</v>
      </c>
      <c r="L88" s="193">
        <v>0</v>
      </c>
      <c r="M88" s="193">
        <f t="shared" si="13"/>
        <v>464</v>
      </c>
      <c r="N88" s="193">
        <v>0</v>
      </c>
      <c r="O88" s="193">
        <v>464</v>
      </c>
      <c r="P88" s="193">
        <v>0</v>
      </c>
      <c r="Q88" s="193">
        <f t="shared" si="14"/>
        <v>227</v>
      </c>
      <c r="R88" s="193">
        <v>0</v>
      </c>
      <c r="S88" s="193">
        <v>227</v>
      </c>
      <c r="T88" s="193">
        <v>0</v>
      </c>
      <c r="U88" s="193">
        <f t="shared" si="15"/>
        <v>311</v>
      </c>
      <c r="V88" s="193">
        <v>0</v>
      </c>
      <c r="W88" s="193">
        <v>311</v>
      </c>
      <c r="X88" s="193">
        <v>0</v>
      </c>
      <c r="Y88" s="193">
        <f t="shared" si="16"/>
        <v>531</v>
      </c>
      <c r="Z88" s="193">
        <v>0</v>
      </c>
      <c r="AA88" s="193">
        <v>531</v>
      </c>
      <c r="AB88" s="193">
        <v>0</v>
      </c>
      <c r="AC88" s="193">
        <f t="shared" si="17"/>
        <v>129</v>
      </c>
      <c r="AD88" s="193">
        <v>0</v>
      </c>
      <c r="AE88" s="193">
        <v>129</v>
      </c>
      <c r="AF88" s="193">
        <v>0</v>
      </c>
      <c r="AG88" s="193">
        <v>358</v>
      </c>
      <c r="AH88" s="193">
        <v>158</v>
      </c>
    </row>
    <row r="89" spans="1:34" ht="13.5">
      <c r="A89" s="182" t="s">
        <v>129</v>
      </c>
      <c r="B89" s="182" t="s">
        <v>570</v>
      </c>
      <c r="C89" s="184" t="s">
        <v>571</v>
      </c>
      <c r="D89" s="193">
        <f t="shared" si="9"/>
        <v>1568</v>
      </c>
      <c r="E89" s="193">
        <v>1371</v>
      </c>
      <c r="F89" s="193">
        <v>197</v>
      </c>
      <c r="G89" s="193">
        <f t="shared" si="10"/>
        <v>1568</v>
      </c>
      <c r="H89" s="193">
        <f t="shared" si="11"/>
        <v>1460</v>
      </c>
      <c r="I89" s="193">
        <f t="shared" si="12"/>
        <v>0</v>
      </c>
      <c r="J89" s="193">
        <v>0</v>
      </c>
      <c r="K89" s="193">
        <v>0</v>
      </c>
      <c r="L89" s="193">
        <v>0</v>
      </c>
      <c r="M89" s="193">
        <f t="shared" si="13"/>
        <v>564</v>
      </c>
      <c r="N89" s="193">
        <v>0</v>
      </c>
      <c r="O89" s="193">
        <v>484</v>
      </c>
      <c r="P89" s="193">
        <v>80</v>
      </c>
      <c r="Q89" s="193">
        <f t="shared" si="14"/>
        <v>93</v>
      </c>
      <c r="R89" s="193">
        <v>0</v>
      </c>
      <c r="S89" s="193">
        <v>93</v>
      </c>
      <c r="T89" s="193">
        <v>0</v>
      </c>
      <c r="U89" s="193">
        <f t="shared" si="15"/>
        <v>773</v>
      </c>
      <c r="V89" s="193">
        <v>0</v>
      </c>
      <c r="W89" s="193">
        <v>712</v>
      </c>
      <c r="X89" s="193">
        <v>61</v>
      </c>
      <c r="Y89" s="193">
        <f t="shared" si="16"/>
        <v>2</v>
      </c>
      <c r="Z89" s="193">
        <v>0</v>
      </c>
      <c r="AA89" s="193">
        <v>2</v>
      </c>
      <c r="AB89" s="193">
        <v>0</v>
      </c>
      <c r="AC89" s="193">
        <f t="shared" si="17"/>
        <v>28</v>
      </c>
      <c r="AD89" s="193">
        <v>0</v>
      </c>
      <c r="AE89" s="193">
        <v>21</v>
      </c>
      <c r="AF89" s="193">
        <v>7</v>
      </c>
      <c r="AG89" s="193">
        <v>108</v>
      </c>
      <c r="AH89" s="193">
        <v>0</v>
      </c>
    </row>
    <row r="90" spans="1:34" ht="13.5">
      <c r="A90" s="182" t="s">
        <v>129</v>
      </c>
      <c r="B90" s="182" t="s">
        <v>572</v>
      </c>
      <c r="C90" s="184" t="s">
        <v>573</v>
      </c>
      <c r="D90" s="193">
        <f t="shared" si="9"/>
        <v>1383</v>
      </c>
      <c r="E90" s="193">
        <v>1273</v>
      </c>
      <c r="F90" s="193">
        <v>110</v>
      </c>
      <c r="G90" s="193">
        <f t="shared" si="10"/>
        <v>1383</v>
      </c>
      <c r="H90" s="193">
        <f t="shared" si="11"/>
        <v>1217</v>
      </c>
      <c r="I90" s="193">
        <f t="shared" si="12"/>
        <v>0</v>
      </c>
      <c r="J90" s="193">
        <v>0</v>
      </c>
      <c r="K90" s="193">
        <v>0</v>
      </c>
      <c r="L90" s="193">
        <v>0</v>
      </c>
      <c r="M90" s="193">
        <f t="shared" si="13"/>
        <v>820</v>
      </c>
      <c r="N90" s="193">
        <v>820</v>
      </c>
      <c r="O90" s="193">
        <v>0</v>
      </c>
      <c r="P90" s="193">
        <v>0</v>
      </c>
      <c r="Q90" s="193">
        <f t="shared" si="14"/>
        <v>55</v>
      </c>
      <c r="R90" s="193">
        <v>55</v>
      </c>
      <c r="S90" s="193">
        <v>0</v>
      </c>
      <c r="T90" s="193">
        <v>0</v>
      </c>
      <c r="U90" s="193">
        <f t="shared" si="15"/>
        <v>328</v>
      </c>
      <c r="V90" s="193">
        <v>328</v>
      </c>
      <c r="W90" s="193">
        <v>0</v>
      </c>
      <c r="X90" s="193">
        <v>0</v>
      </c>
      <c r="Y90" s="193">
        <f t="shared" si="16"/>
        <v>1</v>
      </c>
      <c r="Z90" s="193">
        <v>1</v>
      </c>
      <c r="AA90" s="193">
        <v>0</v>
      </c>
      <c r="AB90" s="193">
        <v>0</v>
      </c>
      <c r="AC90" s="193">
        <f t="shared" si="17"/>
        <v>13</v>
      </c>
      <c r="AD90" s="193">
        <v>13</v>
      </c>
      <c r="AE90" s="193">
        <v>0</v>
      </c>
      <c r="AF90" s="193">
        <v>0</v>
      </c>
      <c r="AG90" s="193">
        <v>166</v>
      </c>
      <c r="AH90" s="193">
        <v>0</v>
      </c>
    </row>
    <row r="91" spans="1:34" ht="13.5">
      <c r="A91" s="182" t="s">
        <v>129</v>
      </c>
      <c r="B91" s="182" t="s">
        <v>574</v>
      </c>
      <c r="C91" s="184" t="s">
        <v>575</v>
      </c>
      <c r="D91" s="193">
        <f t="shared" si="9"/>
        <v>1413</v>
      </c>
      <c r="E91" s="193">
        <v>1153</v>
      </c>
      <c r="F91" s="193">
        <v>260</v>
      </c>
      <c r="G91" s="193">
        <f t="shared" si="10"/>
        <v>1413</v>
      </c>
      <c r="H91" s="193">
        <f t="shared" si="11"/>
        <v>1058</v>
      </c>
      <c r="I91" s="193">
        <f t="shared" si="12"/>
        <v>0</v>
      </c>
      <c r="J91" s="193">
        <v>0</v>
      </c>
      <c r="K91" s="193">
        <v>0</v>
      </c>
      <c r="L91" s="193">
        <v>0</v>
      </c>
      <c r="M91" s="193">
        <f t="shared" si="13"/>
        <v>215</v>
      </c>
      <c r="N91" s="193">
        <v>0</v>
      </c>
      <c r="O91" s="193">
        <v>215</v>
      </c>
      <c r="P91" s="193">
        <v>0</v>
      </c>
      <c r="Q91" s="193">
        <f t="shared" si="14"/>
        <v>167</v>
      </c>
      <c r="R91" s="193">
        <v>0</v>
      </c>
      <c r="S91" s="193">
        <v>167</v>
      </c>
      <c r="T91" s="193">
        <v>0</v>
      </c>
      <c r="U91" s="193">
        <f t="shared" si="15"/>
        <v>226</v>
      </c>
      <c r="V91" s="193">
        <v>0</v>
      </c>
      <c r="W91" s="193">
        <v>226</v>
      </c>
      <c r="X91" s="193">
        <v>0</v>
      </c>
      <c r="Y91" s="193">
        <f t="shared" si="16"/>
        <v>361</v>
      </c>
      <c r="Z91" s="193">
        <v>0</v>
      </c>
      <c r="AA91" s="193">
        <v>361</v>
      </c>
      <c r="AB91" s="193">
        <v>0</v>
      </c>
      <c r="AC91" s="193">
        <f t="shared" si="17"/>
        <v>89</v>
      </c>
      <c r="AD91" s="193">
        <v>0</v>
      </c>
      <c r="AE91" s="193">
        <v>89</v>
      </c>
      <c r="AF91" s="193">
        <v>0</v>
      </c>
      <c r="AG91" s="193">
        <v>355</v>
      </c>
      <c r="AH91" s="193">
        <v>158</v>
      </c>
    </row>
    <row r="92" spans="1:34" ht="13.5">
      <c r="A92" s="182" t="s">
        <v>129</v>
      </c>
      <c r="B92" s="182" t="s">
        <v>576</v>
      </c>
      <c r="C92" s="184" t="s">
        <v>577</v>
      </c>
      <c r="D92" s="193">
        <f t="shared" si="9"/>
        <v>2953</v>
      </c>
      <c r="E92" s="193">
        <v>2266</v>
      </c>
      <c r="F92" s="193">
        <v>687</v>
      </c>
      <c r="G92" s="193">
        <f t="shared" si="10"/>
        <v>2953</v>
      </c>
      <c r="H92" s="193">
        <f t="shared" si="11"/>
        <v>1981</v>
      </c>
      <c r="I92" s="193">
        <f t="shared" si="12"/>
        <v>0</v>
      </c>
      <c r="J92" s="193">
        <v>0</v>
      </c>
      <c r="K92" s="193">
        <v>0</v>
      </c>
      <c r="L92" s="193">
        <v>0</v>
      </c>
      <c r="M92" s="193">
        <f t="shared" si="13"/>
        <v>502</v>
      </c>
      <c r="N92" s="193">
        <v>0</v>
      </c>
      <c r="O92" s="193">
        <v>502</v>
      </c>
      <c r="P92" s="193">
        <v>0</v>
      </c>
      <c r="Q92" s="193">
        <f t="shared" si="14"/>
        <v>276</v>
      </c>
      <c r="R92" s="193">
        <v>0</v>
      </c>
      <c r="S92" s="193">
        <v>276</v>
      </c>
      <c r="T92" s="193">
        <v>0</v>
      </c>
      <c r="U92" s="193">
        <f t="shared" si="15"/>
        <v>407</v>
      </c>
      <c r="V92" s="193">
        <v>0</v>
      </c>
      <c r="W92" s="193">
        <v>407</v>
      </c>
      <c r="X92" s="193">
        <v>0</v>
      </c>
      <c r="Y92" s="193">
        <f t="shared" si="16"/>
        <v>673</v>
      </c>
      <c r="Z92" s="193">
        <v>0</v>
      </c>
      <c r="AA92" s="193">
        <v>673</v>
      </c>
      <c r="AB92" s="193">
        <v>0</v>
      </c>
      <c r="AC92" s="193">
        <f t="shared" si="17"/>
        <v>123</v>
      </c>
      <c r="AD92" s="193">
        <v>0</v>
      </c>
      <c r="AE92" s="193">
        <v>123</v>
      </c>
      <c r="AF92" s="193">
        <v>0</v>
      </c>
      <c r="AG92" s="193">
        <v>972</v>
      </c>
      <c r="AH92" s="193">
        <v>308</v>
      </c>
    </row>
    <row r="93" spans="1:34" ht="13.5">
      <c r="A93" s="182" t="s">
        <v>129</v>
      </c>
      <c r="B93" s="182" t="s">
        <v>578</v>
      </c>
      <c r="C93" s="184" t="s">
        <v>579</v>
      </c>
      <c r="D93" s="193">
        <f t="shared" si="9"/>
        <v>4878</v>
      </c>
      <c r="E93" s="193">
        <v>2837</v>
      </c>
      <c r="F93" s="193">
        <v>2041</v>
      </c>
      <c r="G93" s="193">
        <f t="shared" si="10"/>
        <v>4878</v>
      </c>
      <c r="H93" s="193">
        <f t="shared" si="11"/>
        <v>2563</v>
      </c>
      <c r="I93" s="193">
        <f t="shared" si="12"/>
        <v>1516</v>
      </c>
      <c r="J93" s="193">
        <v>0</v>
      </c>
      <c r="K93" s="193">
        <v>1516</v>
      </c>
      <c r="L93" s="193">
        <v>0</v>
      </c>
      <c r="M93" s="193">
        <f t="shared" si="13"/>
        <v>0</v>
      </c>
      <c r="N93" s="193">
        <v>0</v>
      </c>
      <c r="O93" s="193">
        <v>0</v>
      </c>
      <c r="P93" s="193">
        <v>0</v>
      </c>
      <c r="Q93" s="193">
        <f t="shared" si="14"/>
        <v>0</v>
      </c>
      <c r="R93" s="193">
        <v>0</v>
      </c>
      <c r="S93" s="193">
        <v>0</v>
      </c>
      <c r="T93" s="193">
        <v>0</v>
      </c>
      <c r="U93" s="193">
        <f t="shared" si="15"/>
        <v>1018</v>
      </c>
      <c r="V93" s="193">
        <v>0</v>
      </c>
      <c r="W93" s="193">
        <v>1018</v>
      </c>
      <c r="X93" s="193">
        <v>0</v>
      </c>
      <c r="Y93" s="193">
        <f t="shared" si="16"/>
        <v>0</v>
      </c>
      <c r="Z93" s="193">
        <v>0</v>
      </c>
      <c r="AA93" s="193">
        <v>0</v>
      </c>
      <c r="AB93" s="193">
        <v>0</v>
      </c>
      <c r="AC93" s="193">
        <f t="shared" si="17"/>
        <v>29</v>
      </c>
      <c r="AD93" s="193">
        <v>0</v>
      </c>
      <c r="AE93" s="193">
        <v>29</v>
      </c>
      <c r="AF93" s="193">
        <v>0</v>
      </c>
      <c r="AG93" s="193">
        <v>2315</v>
      </c>
      <c r="AH93" s="193">
        <v>0</v>
      </c>
    </row>
    <row r="94" spans="1:34" ht="13.5">
      <c r="A94" s="182" t="s">
        <v>129</v>
      </c>
      <c r="B94" s="182" t="s">
        <v>580</v>
      </c>
      <c r="C94" s="184" t="s">
        <v>581</v>
      </c>
      <c r="D94" s="193">
        <f t="shared" si="9"/>
        <v>2313</v>
      </c>
      <c r="E94" s="193">
        <v>1413</v>
      </c>
      <c r="F94" s="193">
        <v>900</v>
      </c>
      <c r="G94" s="193">
        <f t="shared" si="10"/>
        <v>2313</v>
      </c>
      <c r="H94" s="193">
        <f t="shared" si="11"/>
        <v>1737</v>
      </c>
      <c r="I94" s="193">
        <f t="shared" si="12"/>
        <v>1307</v>
      </c>
      <c r="J94" s="193">
        <v>0</v>
      </c>
      <c r="K94" s="193">
        <v>1307</v>
      </c>
      <c r="L94" s="193">
        <v>0</v>
      </c>
      <c r="M94" s="193">
        <f t="shared" si="13"/>
        <v>0</v>
      </c>
      <c r="N94" s="193">
        <v>0</v>
      </c>
      <c r="O94" s="193">
        <v>0</v>
      </c>
      <c r="P94" s="193">
        <v>0</v>
      </c>
      <c r="Q94" s="193">
        <f t="shared" si="14"/>
        <v>0</v>
      </c>
      <c r="R94" s="193">
        <v>0</v>
      </c>
      <c r="S94" s="193">
        <v>0</v>
      </c>
      <c r="T94" s="193">
        <v>0</v>
      </c>
      <c r="U94" s="193">
        <f t="shared" si="15"/>
        <v>395</v>
      </c>
      <c r="V94" s="193">
        <v>0</v>
      </c>
      <c r="W94" s="193">
        <v>395</v>
      </c>
      <c r="X94" s="193">
        <v>0</v>
      </c>
      <c r="Y94" s="193">
        <f t="shared" si="16"/>
        <v>0</v>
      </c>
      <c r="Z94" s="193">
        <v>0</v>
      </c>
      <c r="AA94" s="193">
        <v>0</v>
      </c>
      <c r="AB94" s="193">
        <v>0</v>
      </c>
      <c r="AC94" s="193">
        <f t="shared" si="17"/>
        <v>35</v>
      </c>
      <c r="AD94" s="193">
        <v>0</v>
      </c>
      <c r="AE94" s="193">
        <v>35</v>
      </c>
      <c r="AF94" s="193">
        <v>0</v>
      </c>
      <c r="AG94" s="193">
        <v>576</v>
      </c>
      <c r="AH94" s="193">
        <v>0</v>
      </c>
    </row>
    <row r="95" spans="1:34" ht="13.5">
      <c r="A95" s="182" t="s">
        <v>129</v>
      </c>
      <c r="B95" s="182" t="s">
        <v>582</v>
      </c>
      <c r="C95" s="184" t="s">
        <v>583</v>
      </c>
      <c r="D95" s="193">
        <f t="shared" si="9"/>
        <v>741</v>
      </c>
      <c r="E95" s="193">
        <v>593</v>
      </c>
      <c r="F95" s="193">
        <v>148</v>
      </c>
      <c r="G95" s="193">
        <f t="shared" si="10"/>
        <v>741</v>
      </c>
      <c r="H95" s="193">
        <f t="shared" si="11"/>
        <v>495</v>
      </c>
      <c r="I95" s="193">
        <f t="shared" si="12"/>
        <v>0</v>
      </c>
      <c r="J95" s="193">
        <v>0</v>
      </c>
      <c r="K95" s="193">
        <v>0</v>
      </c>
      <c r="L95" s="193">
        <v>0</v>
      </c>
      <c r="M95" s="193">
        <f t="shared" si="13"/>
        <v>137</v>
      </c>
      <c r="N95" s="193">
        <v>0</v>
      </c>
      <c r="O95" s="193">
        <v>137</v>
      </c>
      <c r="P95" s="193">
        <v>0</v>
      </c>
      <c r="Q95" s="193">
        <f t="shared" si="14"/>
        <v>38</v>
      </c>
      <c r="R95" s="193">
        <v>0</v>
      </c>
      <c r="S95" s="193">
        <v>38</v>
      </c>
      <c r="T95" s="193">
        <v>0</v>
      </c>
      <c r="U95" s="193">
        <f t="shared" si="15"/>
        <v>309</v>
      </c>
      <c r="V95" s="193">
        <v>0</v>
      </c>
      <c r="W95" s="193">
        <v>309</v>
      </c>
      <c r="X95" s="193">
        <v>0</v>
      </c>
      <c r="Y95" s="193">
        <f t="shared" si="16"/>
        <v>0</v>
      </c>
      <c r="Z95" s="193">
        <v>0</v>
      </c>
      <c r="AA95" s="193">
        <v>0</v>
      </c>
      <c r="AB95" s="193">
        <v>0</v>
      </c>
      <c r="AC95" s="193">
        <f t="shared" si="17"/>
        <v>11</v>
      </c>
      <c r="AD95" s="193">
        <v>0</v>
      </c>
      <c r="AE95" s="193">
        <v>11</v>
      </c>
      <c r="AF95" s="193">
        <v>0</v>
      </c>
      <c r="AG95" s="193">
        <v>246</v>
      </c>
      <c r="AH95" s="193">
        <v>0</v>
      </c>
    </row>
    <row r="96" spans="1:34" ht="13.5">
      <c r="A96" s="182" t="s">
        <v>129</v>
      </c>
      <c r="B96" s="182" t="s">
        <v>584</v>
      </c>
      <c r="C96" s="184" t="s">
        <v>585</v>
      </c>
      <c r="D96" s="193">
        <f t="shared" si="9"/>
        <v>2077</v>
      </c>
      <c r="E96" s="193">
        <v>1710</v>
      </c>
      <c r="F96" s="193">
        <v>367</v>
      </c>
      <c r="G96" s="193">
        <f t="shared" si="10"/>
        <v>2077</v>
      </c>
      <c r="H96" s="193">
        <f t="shared" si="11"/>
        <v>1930</v>
      </c>
      <c r="I96" s="193">
        <f t="shared" si="12"/>
        <v>0</v>
      </c>
      <c r="J96" s="193">
        <v>0</v>
      </c>
      <c r="K96" s="193">
        <v>0</v>
      </c>
      <c r="L96" s="193">
        <v>0</v>
      </c>
      <c r="M96" s="193">
        <f t="shared" si="13"/>
        <v>783</v>
      </c>
      <c r="N96" s="193">
        <v>0</v>
      </c>
      <c r="O96" s="193">
        <v>599</v>
      </c>
      <c r="P96" s="193">
        <v>184</v>
      </c>
      <c r="Q96" s="193">
        <f t="shared" si="14"/>
        <v>106</v>
      </c>
      <c r="R96" s="193">
        <v>0</v>
      </c>
      <c r="S96" s="193">
        <v>100</v>
      </c>
      <c r="T96" s="193">
        <v>6</v>
      </c>
      <c r="U96" s="193">
        <f t="shared" si="15"/>
        <v>992</v>
      </c>
      <c r="V96" s="193">
        <v>0</v>
      </c>
      <c r="W96" s="193">
        <v>898</v>
      </c>
      <c r="X96" s="193">
        <v>94</v>
      </c>
      <c r="Y96" s="193">
        <f t="shared" si="16"/>
        <v>0</v>
      </c>
      <c r="Z96" s="193">
        <v>0</v>
      </c>
      <c r="AA96" s="193">
        <v>0</v>
      </c>
      <c r="AB96" s="193">
        <v>0</v>
      </c>
      <c r="AC96" s="193">
        <f t="shared" si="17"/>
        <v>49</v>
      </c>
      <c r="AD96" s="193">
        <v>0</v>
      </c>
      <c r="AE96" s="193">
        <v>41</v>
      </c>
      <c r="AF96" s="193">
        <v>8</v>
      </c>
      <c r="AG96" s="193">
        <v>147</v>
      </c>
      <c r="AH96" s="193">
        <v>0</v>
      </c>
    </row>
    <row r="97" spans="1:34" ht="13.5">
      <c r="A97" s="182" t="s">
        <v>129</v>
      </c>
      <c r="B97" s="182" t="s">
        <v>586</v>
      </c>
      <c r="C97" s="184" t="s">
        <v>587</v>
      </c>
      <c r="D97" s="193">
        <f t="shared" si="9"/>
        <v>1046</v>
      </c>
      <c r="E97" s="193">
        <v>875</v>
      </c>
      <c r="F97" s="193">
        <v>171</v>
      </c>
      <c r="G97" s="193">
        <f t="shared" si="10"/>
        <v>1046</v>
      </c>
      <c r="H97" s="193">
        <f t="shared" si="11"/>
        <v>734</v>
      </c>
      <c r="I97" s="193">
        <f t="shared" si="12"/>
        <v>0</v>
      </c>
      <c r="J97" s="193">
        <v>0</v>
      </c>
      <c r="K97" s="193">
        <v>0</v>
      </c>
      <c r="L97" s="193">
        <v>0</v>
      </c>
      <c r="M97" s="193">
        <f t="shared" si="13"/>
        <v>274</v>
      </c>
      <c r="N97" s="193">
        <v>0</v>
      </c>
      <c r="O97" s="193">
        <v>274</v>
      </c>
      <c r="P97" s="193">
        <v>0</v>
      </c>
      <c r="Q97" s="193">
        <f t="shared" si="14"/>
        <v>69</v>
      </c>
      <c r="R97" s="193">
        <v>0</v>
      </c>
      <c r="S97" s="193">
        <v>69</v>
      </c>
      <c r="T97" s="193">
        <v>0</v>
      </c>
      <c r="U97" s="193">
        <f t="shared" si="15"/>
        <v>383</v>
      </c>
      <c r="V97" s="193">
        <v>0</v>
      </c>
      <c r="W97" s="193">
        <v>383</v>
      </c>
      <c r="X97" s="193">
        <v>0</v>
      </c>
      <c r="Y97" s="193">
        <f t="shared" si="16"/>
        <v>0</v>
      </c>
      <c r="Z97" s="193">
        <v>0</v>
      </c>
      <c r="AA97" s="193">
        <v>0</v>
      </c>
      <c r="AB97" s="193">
        <v>0</v>
      </c>
      <c r="AC97" s="193">
        <f t="shared" si="17"/>
        <v>8</v>
      </c>
      <c r="AD97" s="193">
        <v>0</v>
      </c>
      <c r="AE97" s="193">
        <v>8</v>
      </c>
      <c r="AF97" s="193">
        <v>0</v>
      </c>
      <c r="AG97" s="193">
        <v>312</v>
      </c>
      <c r="AH97" s="193">
        <v>0</v>
      </c>
    </row>
    <row r="98" spans="1:34" ht="13.5">
      <c r="A98" s="182" t="s">
        <v>129</v>
      </c>
      <c r="B98" s="182" t="s">
        <v>588</v>
      </c>
      <c r="C98" s="184" t="s">
        <v>589</v>
      </c>
      <c r="D98" s="193">
        <f t="shared" si="9"/>
        <v>726</v>
      </c>
      <c r="E98" s="193">
        <v>552</v>
      </c>
      <c r="F98" s="193">
        <v>174</v>
      </c>
      <c r="G98" s="193">
        <f t="shared" si="10"/>
        <v>726</v>
      </c>
      <c r="H98" s="193">
        <f t="shared" si="11"/>
        <v>449</v>
      </c>
      <c r="I98" s="193">
        <f t="shared" si="12"/>
        <v>0</v>
      </c>
      <c r="J98" s="193">
        <v>0</v>
      </c>
      <c r="K98" s="193">
        <v>0</v>
      </c>
      <c r="L98" s="193">
        <v>0</v>
      </c>
      <c r="M98" s="193">
        <f t="shared" si="13"/>
        <v>187</v>
      </c>
      <c r="N98" s="193">
        <v>0</v>
      </c>
      <c r="O98" s="193">
        <v>187</v>
      </c>
      <c r="P98" s="193">
        <v>0</v>
      </c>
      <c r="Q98" s="193">
        <f t="shared" si="14"/>
        <v>47</v>
      </c>
      <c r="R98" s="193">
        <v>0</v>
      </c>
      <c r="S98" s="193">
        <v>47</v>
      </c>
      <c r="T98" s="193">
        <v>0</v>
      </c>
      <c r="U98" s="193">
        <f t="shared" si="15"/>
        <v>208</v>
      </c>
      <c r="V98" s="193">
        <v>0</v>
      </c>
      <c r="W98" s="193">
        <v>208</v>
      </c>
      <c r="X98" s="193">
        <v>0</v>
      </c>
      <c r="Y98" s="193">
        <f t="shared" si="16"/>
        <v>0</v>
      </c>
      <c r="Z98" s="193">
        <v>0</v>
      </c>
      <c r="AA98" s="193">
        <v>0</v>
      </c>
      <c r="AB98" s="193">
        <v>0</v>
      </c>
      <c r="AC98" s="193">
        <f t="shared" si="17"/>
        <v>7</v>
      </c>
      <c r="AD98" s="193">
        <v>0</v>
      </c>
      <c r="AE98" s="193">
        <v>7</v>
      </c>
      <c r="AF98" s="193">
        <v>0</v>
      </c>
      <c r="AG98" s="193">
        <v>277</v>
      </c>
      <c r="AH98" s="193">
        <v>0</v>
      </c>
    </row>
    <row r="99" spans="1:34" ht="13.5">
      <c r="A99" s="182" t="s">
        <v>129</v>
      </c>
      <c r="B99" s="182" t="s">
        <v>590</v>
      </c>
      <c r="C99" s="184" t="s">
        <v>591</v>
      </c>
      <c r="D99" s="193">
        <f t="shared" si="9"/>
        <v>1314</v>
      </c>
      <c r="E99" s="193">
        <v>1173</v>
      </c>
      <c r="F99" s="193">
        <v>141</v>
      </c>
      <c r="G99" s="193">
        <f t="shared" si="10"/>
        <v>1314</v>
      </c>
      <c r="H99" s="193">
        <f t="shared" si="11"/>
        <v>686</v>
      </c>
      <c r="I99" s="193">
        <f t="shared" si="12"/>
        <v>0</v>
      </c>
      <c r="J99" s="193">
        <v>0</v>
      </c>
      <c r="K99" s="193">
        <v>0</v>
      </c>
      <c r="L99" s="193">
        <v>0</v>
      </c>
      <c r="M99" s="193">
        <f t="shared" si="13"/>
        <v>275</v>
      </c>
      <c r="N99" s="193">
        <v>0</v>
      </c>
      <c r="O99" s="193">
        <v>275</v>
      </c>
      <c r="P99" s="193">
        <v>0</v>
      </c>
      <c r="Q99" s="193">
        <f t="shared" si="14"/>
        <v>39</v>
      </c>
      <c r="R99" s="193">
        <v>0</v>
      </c>
      <c r="S99" s="193">
        <v>39</v>
      </c>
      <c r="T99" s="193">
        <v>0</v>
      </c>
      <c r="U99" s="193">
        <f t="shared" si="15"/>
        <v>190</v>
      </c>
      <c r="V99" s="193">
        <v>0</v>
      </c>
      <c r="W99" s="193">
        <v>190</v>
      </c>
      <c r="X99" s="193">
        <v>0</v>
      </c>
      <c r="Y99" s="193">
        <f t="shared" si="16"/>
        <v>145</v>
      </c>
      <c r="Z99" s="193">
        <v>0</v>
      </c>
      <c r="AA99" s="193">
        <v>145</v>
      </c>
      <c r="AB99" s="193">
        <v>0</v>
      </c>
      <c r="AC99" s="193">
        <f t="shared" si="17"/>
        <v>37</v>
      </c>
      <c r="AD99" s="193">
        <v>0</v>
      </c>
      <c r="AE99" s="193">
        <v>37</v>
      </c>
      <c r="AF99" s="193">
        <v>0</v>
      </c>
      <c r="AG99" s="193">
        <v>628</v>
      </c>
      <c r="AH99" s="193">
        <v>2</v>
      </c>
    </row>
    <row r="100" spans="1:34" ht="13.5">
      <c r="A100" s="182" t="s">
        <v>129</v>
      </c>
      <c r="B100" s="182" t="s">
        <v>592</v>
      </c>
      <c r="C100" s="184" t="s">
        <v>593</v>
      </c>
      <c r="D100" s="193">
        <f t="shared" si="9"/>
        <v>642</v>
      </c>
      <c r="E100" s="193">
        <v>508</v>
      </c>
      <c r="F100" s="193">
        <v>134</v>
      </c>
      <c r="G100" s="193">
        <f t="shared" si="10"/>
        <v>642</v>
      </c>
      <c r="H100" s="193">
        <f t="shared" si="11"/>
        <v>402</v>
      </c>
      <c r="I100" s="193">
        <f t="shared" si="12"/>
        <v>0</v>
      </c>
      <c r="J100" s="193">
        <v>0</v>
      </c>
      <c r="K100" s="193">
        <v>0</v>
      </c>
      <c r="L100" s="193">
        <v>0</v>
      </c>
      <c r="M100" s="193">
        <f t="shared" si="13"/>
        <v>147</v>
      </c>
      <c r="N100" s="193">
        <v>0</v>
      </c>
      <c r="O100" s="193">
        <v>147</v>
      </c>
      <c r="P100" s="193">
        <v>0</v>
      </c>
      <c r="Q100" s="193">
        <f t="shared" si="14"/>
        <v>30</v>
      </c>
      <c r="R100" s="193">
        <v>0</v>
      </c>
      <c r="S100" s="193">
        <v>30</v>
      </c>
      <c r="T100" s="193">
        <v>0</v>
      </c>
      <c r="U100" s="193">
        <f t="shared" si="15"/>
        <v>103</v>
      </c>
      <c r="V100" s="193">
        <v>0</v>
      </c>
      <c r="W100" s="193">
        <v>103</v>
      </c>
      <c r="X100" s="193">
        <v>0</v>
      </c>
      <c r="Y100" s="193">
        <f t="shared" si="16"/>
        <v>116</v>
      </c>
      <c r="Z100" s="193">
        <v>0</v>
      </c>
      <c r="AA100" s="193">
        <v>116</v>
      </c>
      <c r="AB100" s="193">
        <v>0</v>
      </c>
      <c r="AC100" s="193">
        <f t="shared" si="17"/>
        <v>6</v>
      </c>
      <c r="AD100" s="193">
        <v>0</v>
      </c>
      <c r="AE100" s="193">
        <v>6</v>
      </c>
      <c r="AF100" s="193">
        <v>0</v>
      </c>
      <c r="AG100" s="193">
        <v>240</v>
      </c>
      <c r="AH100" s="193">
        <v>0</v>
      </c>
    </row>
    <row r="101" spans="1:34" ht="13.5">
      <c r="A101" s="182" t="s">
        <v>129</v>
      </c>
      <c r="B101" s="182" t="s">
        <v>594</v>
      </c>
      <c r="C101" s="184" t="s">
        <v>595</v>
      </c>
      <c r="D101" s="193">
        <f t="shared" si="9"/>
        <v>1104</v>
      </c>
      <c r="E101" s="193">
        <v>889</v>
      </c>
      <c r="F101" s="193">
        <v>215</v>
      </c>
      <c r="G101" s="193">
        <f t="shared" si="10"/>
        <v>1104</v>
      </c>
      <c r="H101" s="193">
        <f t="shared" si="11"/>
        <v>716</v>
      </c>
      <c r="I101" s="193">
        <f t="shared" si="12"/>
        <v>0</v>
      </c>
      <c r="J101" s="193">
        <v>0</v>
      </c>
      <c r="K101" s="193">
        <v>0</v>
      </c>
      <c r="L101" s="193">
        <v>0</v>
      </c>
      <c r="M101" s="193">
        <f t="shared" si="13"/>
        <v>297</v>
      </c>
      <c r="N101" s="193">
        <v>0</v>
      </c>
      <c r="O101" s="193">
        <v>297</v>
      </c>
      <c r="P101" s="193">
        <v>0</v>
      </c>
      <c r="Q101" s="193">
        <f t="shared" si="14"/>
        <v>70</v>
      </c>
      <c r="R101" s="193">
        <v>0</v>
      </c>
      <c r="S101" s="193">
        <v>70</v>
      </c>
      <c r="T101" s="193">
        <v>0</v>
      </c>
      <c r="U101" s="193">
        <f t="shared" si="15"/>
        <v>331</v>
      </c>
      <c r="V101" s="193">
        <v>0</v>
      </c>
      <c r="W101" s="193">
        <v>331</v>
      </c>
      <c r="X101" s="193">
        <v>0</v>
      </c>
      <c r="Y101" s="193">
        <f t="shared" si="16"/>
        <v>0</v>
      </c>
      <c r="Z101" s="193">
        <v>0</v>
      </c>
      <c r="AA101" s="193">
        <v>0</v>
      </c>
      <c r="AB101" s="193">
        <v>0</v>
      </c>
      <c r="AC101" s="193">
        <f t="shared" si="17"/>
        <v>18</v>
      </c>
      <c r="AD101" s="193">
        <v>0</v>
      </c>
      <c r="AE101" s="193">
        <v>18</v>
      </c>
      <c r="AF101" s="193">
        <v>0</v>
      </c>
      <c r="AG101" s="193">
        <v>388</v>
      </c>
      <c r="AH101" s="193">
        <v>0</v>
      </c>
    </row>
    <row r="102" spans="1:34" ht="13.5">
      <c r="A102" s="182" t="s">
        <v>129</v>
      </c>
      <c r="B102" s="182" t="s">
        <v>596</v>
      </c>
      <c r="C102" s="184" t="s">
        <v>597</v>
      </c>
      <c r="D102" s="193">
        <f t="shared" si="9"/>
        <v>678</v>
      </c>
      <c r="E102" s="193">
        <v>573</v>
      </c>
      <c r="F102" s="193">
        <v>105</v>
      </c>
      <c r="G102" s="193">
        <f t="shared" si="10"/>
        <v>678</v>
      </c>
      <c r="H102" s="193">
        <f t="shared" si="11"/>
        <v>545</v>
      </c>
      <c r="I102" s="193">
        <f t="shared" si="12"/>
        <v>133</v>
      </c>
      <c r="J102" s="193">
        <v>133</v>
      </c>
      <c r="K102" s="193">
        <v>0</v>
      </c>
      <c r="L102" s="193">
        <v>0</v>
      </c>
      <c r="M102" s="193">
        <f t="shared" si="13"/>
        <v>0</v>
      </c>
      <c r="N102" s="193">
        <v>0</v>
      </c>
      <c r="O102" s="193">
        <v>0</v>
      </c>
      <c r="P102" s="193">
        <v>0</v>
      </c>
      <c r="Q102" s="193">
        <f t="shared" si="14"/>
        <v>0</v>
      </c>
      <c r="R102" s="193">
        <v>0</v>
      </c>
      <c r="S102" s="193">
        <v>0</v>
      </c>
      <c r="T102" s="193">
        <v>0</v>
      </c>
      <c r="U102" s="193">
        <f t="shared" si="15"/>
        <v>314</v>
      </c>
      <c r="V102" s="193">
        <v>314</v>
      </c>
      <c r="W102" s="193">
        <v>0</v>
      </c>
      <c r="X102" s="193">
        <v>0</v>
      </c>
      <c r="Y102" s="193">
        <f t="shared" si="16"/>
        <v>68</v>
      </c>
      <c r="Z102" s="193">
        <v>68</v>
      </c>
      <c r="AA102" s="193">
        <v>0</v>
      </c>
      <c r="AB102" s="193">
        <v>0</v>
      </c>
      <c r="AC102" s="193">
        <f t="shared" si="17"/>
        <v>30</v>
      </c>
      <c r="AD102" s="193">
        <v>30</v>
      </c>
      <c r="AE102" s="193">
        <v>0</v>
      </c>
      <c r="AF102" s="193">
        <v>0</v>
      </c>
      <c r="AG102" s="193">
        <v>133</v>
      </c>
      <c r="AH102" s="193">
        <v>0</v>
      </c>
    </row>
    <row r="103" spans="1:34" ht="13.5">
      <c r="A103" s="182" t="s">
        <v>129</v>
      </c>
      <c r="B103" s="182" t="s">
        <v>598</v>
      </c>
      <c r="C103" s="184" t="s">
        <v>599</v>
      </c>
      <c r="D103" s="193">
        <f t="shared" si="9"/>
        <v>4155</v>
      </c>
      <c r="E103" s="193">
        <v>2812</v>
      </c>
      <c r="F103" s="193">
        <v>1343</v>
      </c>
      <c r="G103" s="193">
        <f t="shared" si="10"/>
        <v>4155</v>
      </c>
      <c r="H103" s="193">
        <f t="shared" si="11"/>
        <v>2714</v>
      </c>
      <c r="I103" s="193">
        <f t="shared" si="12"/>
        <v>0</v>
      </c>
      <c r="J103" s="193">
        <v>0</v>
      </c>
      <c r="K103" s="193">
        <v>0</v>
      </c>
      <c r="L103" s="193">
        <v>0</v>
      </c>
      <c r="M103" s="193">
        <f t="shared" si="13"/>
        <v>1484</v>
      </c>
      <c r="N103" s="193">
        <v>827</v>
      </c>
      <c r="O103" s="193">
        <v>0</v>
      </c>
      <c r="P103" s="193">
        <v>657</v>
      </c>
      <c r="Q103" s="193">
        <f t="shared" si="14"/>
        <v>554</v>
      </c>
      <c r="R103" s="193">
        <v>214</v>
      </c>
      <c r="S103" s="193">
        <v>0</v>
      </c>
      <c r="T103" s="193">
        <v>340</v>
      </c>
      <c r="U103" s="193">
        <f t="shared" si="15"/>
        <v>676</v>
      </c>
      <c r="V103" s="193">
        <v>330</v>
      </c>
      <c r="W103" s="193">
        <v>0</v>
      </c>
      <c r="X103" s="193">
        <v>346</v>
      </c>
      <c r="Y103" s="193">
        <f t="shared" si="16"/>
        <v>0</v>
      </c>
      <c r="Z103" s="193">
        <v>0</v>
      </c>
      <c r="AA103" s="193">
        <v>0</v>
      </c>
      <c r="AB103" s="193">
        <v>0</v>
      </c>
      <c r="AC103" s="193">
        <f t="shared" si="17"/>
        <v>0</v>
      </c>
      <c r="AD103" s="193">
        <v>0</v>
      </c>
      <c r="AE103" s="193">
        <v>0</v>
      </c>
      <c r="AF103" s="193">
        <v>0</v>
      </c>
      <c r="AG103" s="193">
        <v>1441</v>
      </c>
      <c r="AH103" s="193">
        <v>0</v>
      </c>
    </row>
    <row r="104" spans="1:34" ht="13.5">
      <c r="A104" s="182" t="s">
        <v>129</v>
      </c>
      <c r="B104" s="182" t="s">
        <v>600</v>
      </c>
      <c r="C104" s="184" t="s">
        <v>601</v>
      </c>
      <c r="D104" s="193">
        <f t="shared" si="9"/>
        <v>2786</v>
      </c>
      <c r="E104" s="193">
        <v>1930</v>
      </c>
      <c r="F104" s="193">
        <v>856</v>
      </c>
      <c r="G104" s="193">
        <f t="shared" si="10"/>
        <v>2786</v>
      </c>
      <c r="H104" s="193">
        <f t="shared" si="11"/>
        <v>2564</v>
      </c>
      <c r="I104" s="193">
        <f t="shared" si="12"/>
        <v>0</v>
      </c>
      <c r="J104" s="193">
        <v>0</v>
      </c>
      <c r="K104" s="193">
        <v>0</v>
      </c>
      <c r="L104" s="193">
        <v>0</v>
      </c>
      <c r="M104" s="193">
        <f t="shared" si="13"/>
        <v>2167</v>
      </c>
      <c r="N104" s="193">
        <v>0</v>
      </c>
      <c r="O104" s="193">
        <v>1450</v>
      </c>
      <c r="P104" s="193">
        <v>717</v>
      </c>
      <c r="Q104" s="193">
        <f t="shared" si="14"/>
        <v>209</v>
      </c>
      <c r="R104" s="193">
        <v>0</v>
      </c>
      <c r="S104" s="193">
        <v>168</v>
      </c>
      <c r="T104" s="193">
        <v>41</v>
      </c>
      <c r="U104" s="193">
        <f t="shared" si="15"/>
        <v>171</v>
      </c>
      <c r="V104" s="193">
        <v>0</v>
      </c>
      <c r="W104" s="193">
        <v>171</v>
      </c>
      <c r="X104" s="193">
        <v>0</v>
      </c>
      <c r="Y104" s="193">
        <f t="shared" si="16"/>
        <v>0</v>
      </c>
      <c r="Z104" s="193">
        <v>0</v>
      </c>
      <c r="AA104" s="193">
        <v>0</v>
      </c>
      <c r="AB104" s="193">
        <v>0</v>
      </c>
      <c r="AC104" s="193">
        <f t="shared" si="17"/>
        <v>17</v>
      </c>
      <c r="AD104" s="193">
        <v>0</v>
      </c>
      <c r="AE104" s="193">
        <v>17</v>
      </c>
      <c r="AF104" s="193">
        <v>0</v>
      </c>
      <c r="AG104" s="193">
        <v>222</v>
      </c>
      <c r="AH104" s="193">
        <v>0</v>
      </c>
    </row>
    <row r="105" spans="1:34" ht="13.5">
      <c r="A105" s="182" t="s">
        <v>129</v>
      </c>
      <c r="B105" s="182" t="s">
        <v>602</v>
      </c>
      <c r="C105" s="184" t="s">
        <v>603</v>
      </c>
      <c r="D105" s="193">
        <f t="shared" si="9"/>
        <v>2811</v>
      </c>
      <c r="E105" s="193">
        <v>2654</v>
      </c>
      <c r="F105" s="193">
        <v>157</v>
      </c>
      <c r="G105" s="193">
        <f t="shared" si="10"/>
        <v>2811</v>
      </c>
      <c r="H105" s="193">
        <f t="shared" si="11"/>
        <v>1670</v>
      </c>
      <c r="I105" s="193">
        <f t="shared" si="12"/>
        <v>0</v>
      </c>
      <c r="J105" s="193">
        <v>0</v>
      </c>
      <c r="K105" s="193">
        <v>0</v>
      </c>
      <c r="L105" s="193">
        <v>0</v>
      </c>
      <c r="M105" s="193">
        <f t="shared" si="13"/>
        <v>1301</v>
      </c>
      <c r="N105" s="193">
        <v>0</v>
      </c>
      <c r="O105" s="193">
        <v>1301</v>
      </c>
      <c r="P105" s="193">
        <v>0</v>
      </c>
      <c r="Q105" s="193">
        <f t="shared" si="14"/>
        <v>149</v>
      </c>
      <c r="R105" s="193">
        <v>0</v>
      </c>
      <c r="S105" s="193">
        <v>149</v>
      </c>
      <c r="T105" s="193">
        <v>0</v>
      </c>
      <c r="U105" s="193">
        <f t="shared" si="15"/>
        <v>112</v>
      </c>
      <c r="V105" s="193">
        <v>0</v>
      </c>
      <c r="W105" s="193">
        <v>112</v>
      </c>
      <c r="X105" s="193">
        <v>0</v>
      </c>
      <c r="Y105" s="193">
        <f t="shared" si="16"/>
        <v>0</v>
      </c>
      <c r="Z105" s="193">
        <v>0</v>
      </c>
      <c r="AA105" s="193">
        <v>0</v>
      </c>
      <c r="AB105" s="193">
        <v>0</v>
      </c>
      <c r="AC105" s="193">
        <f t="shared" si="17"/>
        <v>108</v>
      </c>
      <c r="AD105" s="193">
        <v>0</v>
      </c>
      <c r="AE105" s="193">
        <v>108</v>
      </c>
      <c r="AF105" s="193">
        <v>0</v>
      </c>
      <c r="AG105" s="193">
        <v>1141</v>
      </c>
      <c r="AH105" s="193">
        <v>0</v>
      </c>
    </row>
    <row r="106" spans="1:34" ht="13.5">
      <c r="A106" s="182" t="s">
        <v>129</v>
      </c>
      <c r="B106" s="182" t="s">
        <v>604</v>
      </c>
      <c r="C106" s="184" t="s">
        <v>605</v>
      </c>
      <c r="D106" s="193">
        <f t="shared" si="9"/>
        <v>1707</v>
      </c>
      <c r="E106" s="193">
        <v>1307</v>
      </c>
      <c r="F106" s="193">
        <v>400</v>
      </c>
      <c r="G106" s="193">
        <f t="shared" si="10"/>
        <v>1707</v>
      </c>
      <c r="H106" s="193">
        <f t="shared" si="11"/>
        <v>785</v>
      </c>
      <c r="I106" s="193">
        <f t="shared" si="12"/>
        <v>0</v>
      </c>
      <c r="J106" s="193">
        <v>0</v>
      </c>
      <c r="K106" s="193">
        <v>0</v>
      </c>
      <c r="L106" s="193">
        <v>0</v>
      </c>
      <c r="M106" s="193">
        <f t="shared" si="13"/>
        <v>597</v>
      </c>
      <c r="N106" s="193">
        <v>0</v>
      </c>
      <c r="O106" s="193">
        <v>597</v>
      </c>
      <c r="P106" s="193">
        <v>0</v>
      </c>
      <c r="Q106" s="193">
        <f t="shared" si="14"/>
        <v>31</v>
      </c>
      <c r="R106" s="193">
        <v>0</v>
      </c>
      <c r="S106" s="193">
        <v>31</v>
      </c>
      <c r="T106" s="193">
        <v>0</v>
      </c>
      <c r="U106" s="193">
        <f t="shared" si="15"/>
        <v>70</v>
      </c>
      <c r="V106" s="193">
        <v>0</v>
      </c>
      <c r="W106" s="193">
        <v>70</v>
      </c>
      <c r="X106" s="193">
        <v>0</v>
      </c>
      <c r="Y106" s="193">
        <f t="shared" si="16"/>
        <v>0</v>
      </c>
      <c r="Z106" s="193">
        <v>0</v>
      </c>
      <c r="AA106" s="193">
        <v>0</v>
      </c>
      <c r="AB106" s="193">
        <v>0</v>
      </c>
      <c r="AC106" s="193">
        <f t="shared" si="17"/>
        <v>87</v>
      </c>
      <c r="AD106" s="193">
        <v>0</v>
      </c>
      <c r="AE106" s="193">
        <v>87</v>
      </c>
      <c r="AF106" s="193">
        <v>0</v>
      </c>
      <c r="AG106" s="193">
        <v>922</v>
      </c>
      <c r="AH106" s="193">
        <v>0</v>
      </c>
    </row>
    <row r="107" spans="1:34" ht="13.5">
      <c r="A107" s="182" t="s">
        <v>129</v>
      </c>
      <c r="B107" s="182" t="s">
        <v>606</v>
      </c>
      <c r="C107" s="184" t="s">
        <v>607</v>
      </c>
      <c r="D107" s="193">
        <f t="shared" si="9"/>
        <v>1392</v>
      </c>
      <c r="E107" s="193">
        <v>1015</v>
      </c>
      <c r="F107" s="193">
        <v>377</v>
      </c>
      <c r="G107" s="193">
        <f t="shared" si="10"/>
        <v>1392</v>
      </c>
      <c r="H107" s="193">
        <f t="shared" si="11"/>
        <v>579</v>
      </c>
      <c r="I107" s="193">
        <f t="shared" si="12"/>
        <v>0</v>
      </c>
      <c r="J107" s="193">
        <v>0</v>
      </c>
      <c r="K107" s="193">
        <v>0</v>
      </c>
      <c r="L107" s="193">
        <v>0</v>
      </c>
      <c r="M107" s="193">
        <f t="shared" si="13"/>
        <v>477</v>
      </c>
      <c r="N107" s="193">
        <v>0</v>
      </c>
      <c r="O107" s="193">
        <v>477</v>
      </c>
      <c r="P107" s="193">
        <v>0</v>
      </c>
      <c r="Q107" s="193">
        <f t="shared" si="14"/>
        <v>25</v>
      </c>
      <c r="R107" s="193">
        <v>0</v>
      </c>
      <c r="S107" s="193">
        <v>25</v>
      </c>
      <c r="T107" s="193">
        <v>0</v>
      </c>
      <c r="U107" s="193">
        <f t="shared" si="15"/>
        <v>61</v>
      </c>
      <c r="V107" s="193">
        <v>0</v>
      </c>
      <c r="W107" s="193">
        <v>61</v>
      </c>
      <c r="X107" s="193">
        <v>0</v>
      </c>
      <c r="Y107" s="193">
        <f t="shared" si="16"/>
        <v>0</v>
      </c>
      <c r="Z107" s="193">
        <v>0</v>
      </c>
      <c r="AA107" s="193">
        <v>0</v>
      </c>
      <c r="AB107" s="193">
        <v>0</v>
      </c>
      <c r="AC107" s="193">
        <f t="shared" si="17"/>
        <v>16</v>
      </c>
      <c r="AD107" s="193">
        <v>0</v>
      </c>
      <c r="AE107" s="193">
        <v>16</v>
      </c>
      <c r="AF107" s="193">
        <v>0</v>
      </c>
      <c r="AG107" s="193">
        <v>813</v>
      </c>
      <c r="AH107" s="193">
        <v>0</v>
      </c>
    </row>
    <row r="108" spans="1:34" ht="13.5">
      <c r="A108" s="182" t="s">
        <v>129</v>
      </c>
      <c r="B108" s="182" t="s">
        <v>608</v>
      </c>
      <c r="C108" s="184" t="s">
        <v>609</v>
      </c>
      <c r="D108" s="193">
        <f t="shared" si="9"/>
        <v>2819</v>
      </c>
      <c r="E108" s="193">
        <v>2647</v>
      </c>
      <c r="F108" s="193">
        <v>172</v>
      </c>
      <c r="G108" s="193">
        <f t="shared" si="10"/>
        <v>2819</v>
      </c>
      <c r="H108" s="193">
        <f t="shared" si="11"/>
        <v>2532</v>
      </c>
      <c r="I108" s="193">
        <f t="shared" si="12"/>
        <v>0</v>
      </c>
      <c r="J108" s="193">
        <v>0</v>
      </c>
      <c r="K108" s="193">
        <v>0</v>
      </c>
      <c r="L108" s="193">
        <v>0</v>
      </c>
      <c r="M108" s="193">
        <f t="shared" si="13"/>
        <v>2146</v>
      </c>
      <c r="N108" s="193">
        <v>0</v>
      </c>
      <c r="O108" s="193">
        <v>2146</v>
      </c>
      <c r="P108" s="193">
        <v>0</v>
      </c>
      <c r="Q108" s="193">
        <f t="shared" si="14"/>
        <v>254</v>
      </c>
      <c r="R108" s="193">
        <v>0</v>
      </c>
      <c r="S108" s="193">
        <v>254</v>
      </c>
      <c r="T108" s="193">
        <v>0</v>
      </c>
      <c r="U108" s="193">
        <f t="shared" si="15"/>
        <v>76</v>
      </c>
      <c r="V108" s="193">
        <v>0</v>
      </c>
      <c r="W108" s="193">
        <v>76</v>
      </c>
      <c r="X108" s="193">
        <v>0</v>
      </c>
      <c r="Y108" s="193">
        <f t="shared" si="16"/>
        <v>0</v>
      </c>
      <c r="Z108" s="193">
        <v>0</v>
      </c>
      <c r="AA108" s="193">
        <v>0</v>
      </c>
      <c r="AB108" s="193">
        <v>0</v>
      </c>
      <c r="AC108" s="193">
        <f t="shared" si="17"/>
        <v>56</v>
      </c>
      <c r="AD108" s="193">
        <v>0</v>
      </c>
      <c r="AE108" s="193">
        <v>56</v>
      </c>
      <c r="AF108" s="193">
        <v>0</v>
      </c>
      <c r="AG108" s="193">
        <v>287</v>
      </c>
      <c r="AH108" s="193">
        <v>0</v>
      </c>
    </row>
    <row r="109" spans="1:34" ht="13.5">
      <c r="A109" s="182" t="s">
        <v>129</v>
      </c>
      <c r="B109" s="182" t="s">
        <v>610</v>
      </c>
      <c r="C109" s="184" t="s">
        <v>611</v>
      </c>
      <c r="D109" s="193">
        <f t="shared" si="9"/>
        <v>2651</v>
      </c>
      <c r="E109" s="193">
        <v>1624</v>
      </c>
      <c r="F109" s="193">
        <v>1027</v>
      </c>
      <c r="G109" s="193">
        <f t="shared" si="10"/>
        <v>2651</v>
      </c>
      <c r="H109" s="193">
        <f t="shared" si="11"/>
        <v>2561</v>
      </c>
      <c r="I109" s="193">
        <f t="shared" si="12"/>
        <v>0</v>
      </c>
      <c r="J109" s="193">
        <v>0</v>
      </c>
      <c r="K109" s="193">
        <v>0</v>
      </c>
      <c r="L109" s="193">
        <v>0</v>
      </c>
      <c r="M109" s="193">
        <f t="shared" si="13"/>
        <v>2028</v>
      </c>
      <c r="N109" s="193">
        <v>0</v>
      </c>
      <c r="O109" s="193">
        <v>1112</v>
      </c>
      <c r="P109" s="193">
        <v>916</v>
      </c>
      <c r="Q109" s="193">
        <f t="shared" si="14"/>
        <v>245</v>
      </c>
      <c r="R109" s="193">
        <v>0</v>
      </c>
      <c r="S109" s="193">
        <v>170</v>
      </c>
      <c r="T109" s="193">
        <v>75</v>
      </c>
      <c r="U109" s="193">
        <f t="shared" si="15"/>
        <v>271</v>
      </c>
      <c r="V109" s="193">
        <v>0</v>
      </c>
      <c r="W109" s="193">
        <v>271</v>
      </c>
      <c r="X109" s="193">
        <v>0</v>
      </c>
      <c r="Y109" s="193">
        <f t="shared" si="16"/>
        <v>0</v>
      </c>
      <c r="Z109" s="193">
        <v>0</v>
      </c>
      <c r="AA109" s="193">
        <v>0</v>
      </c>
      <c r="AB109" s="193">
        <v>0</v>
      </c>
      <c r="AC109" s="193">
        <f t="shared" si="17"/>
        <v>17</v>
      </c>
      <c r="AD109" s="193">
        <v>0</v>
      </c>
      <c r="AE109" s="193">
        <v>17</v>
      </c>
      <c r="AF109" s="193">
        <v>0</v>
      </c>
      <c r="AG109" s="193">
        <v>90</v>
      </c>
      <c r="AH109" s="193">
        <v>0</v>
      </c>
    </row>
    <row r="110" spans="1:34" ht="13.5">
      <c r="A110" s="182" t="s">
        <v>129</v>
      </c>
      <c r="B110" s="182" t="s">
        <v>612</v>
      </c>
      <c r="C110" s="184" t="s">
        <v>613</v>
      </c>
      <c r="D110" s="193">
        <f t="shared" si="9"/>
        <v>3720</v>
      </c>
      <c r="E110" s="193">
        <v>2427</v>
      </c>
      <c r="F110" s="193">
        <v>1293</v>
      </c>
      <c r="G110" s="193">
        <f t="shared" si="10"/>
        <v>3720</v>
      </c>
      <c r="H110" s="193">
        <f t="shared" si="11"/>
        <v>3034</v>
      </c>
      <c r="I110" s="193">
        <f t="shared" si="12"/>
        <v>0</v>
      </c>
      <c r="J110" s="193">
        <v>0</v>
      </c>
      <c r="K110" s="193">
        <v>0</v>
      </c>
      <c r="L110" s="193">
        <v>0</v>
      </c>
      <c r="M110" s="193">
        <f t="shared" si="13"/>
        <v>2333</v>
      </c>
      <c r="N110" s="193">
        <v>0</v>
      </c>
      <c r="O110" s="193">
        <v>1807</v>
      </c>
      <c r="P110" s="193">
        <v>526</v>
      </c>
      <c r="Q110" s="193">
        <f t="shared" si="14"/>
        <v>235</v>
      </c>
      <c r="R110" s="193">
        <v>0</v>
      </c>
      <c r="S110" s="193">
        <v>196</v>
      </c>
      <c r="T110" s="193">
        <v>39</v>
      </c>
      <c r="U110" s="193">
        <f t="shared" si="15"/>
        <v>450</v>
      </c>
      <c r="V110" s="193">
        <v>0</v>
      </c>
      <c r="W110" s="193">
        <v>408</v>
      </c>
      <c r="X110" s="193">
        <v>42</v>
      </c>
      <c r="Y110" s="193">
        <f t="shared" si="16"/>
        <v>0</v>
      </c>
      <c r="Z110" s="193">
        <v>0</v>
      </c>
      <c r="AA110" s="193">
        <v>0</v>
      </c>
      <c r="AB110" s="193">
        <v>0</v>
      </c>
      <c r="AC110" s="193">
        <f t="shared" si="17"/>
        <v>16</v>
      </c>
      <c r="AD110" s="193">
        <v>0</v>
      </c>
      <c r="AE110" s="193">
        <v>16</v>
      </c>
      <c r="AF110" s="193">
        <v>0</v>
      </c>
      <c r="AG110" s="193">
        <v>686</v>
      </c>
      <c r="AH110" s="193">
        <v>0</v>
      </c>
    </row>
    <row r="111" spans="1:34" ht="13.5">
      <c r="A111" s="182" t="s">
        <v>129</v>
      </c>
      <c r="B111" s="182" t="s">
        <v>614</v>
      </c>
      <c r="C111" s="184" t="s">
        <v>615</v>
      </c>
      <c r="D111" s="193">
        <f t="shared" si="9"/>
        <v>3969</v>
      </c>
      <c r="E111" s="193">
        <v>2462</v>
      </c>
      <c r="F111" s="193">
        <v>1507</v>
      </c>
      <c r="G111" s="193">
        <f t="shared" si="10"/>
        <v>3969</v>
      </c>
      <c r="H111" s="193">
        <f t="shared" si="11"/>
        <v>2364</v>
      </c>
      <c r="I111" s="193">
        <f t="shared" si="12"/>
        <v>0</v>
      </c>
      <c r="J111" s="193">
        <v>0</v>
      </c>
      <c r="K111" s="193">
        <v>0</v>
      </c>
      <c r="L111" s="193">
        <v>0</v>
      </c>
      <c r="M111" s="193">
        <f t="shared" si="13"/>
        <v>748</v>
      </c>
      <c r="N111" s="193">
        <v>0</v>
      </c>
      <c r="O111" s="193">
        <v>748</v>
      </c>
      <c r="P111" s="193">
        <v>0</v>
      </c>
      <c r="Q111" s="193">
        <f t="shared" si="14"/>
        <v>166</v>
      </c>
      <c r="R111" s="193">
        <v>0</v>
      </c>
      <c r="S111" s="193">
        <v>166</v>
      </c>
      <c r="T111" s="193">
        <v>0</v>
      </c>
      <c r="U111" s="193">
        <f t="shared" si="15"/>
        <v>1442</v>
      </c>
      <c r="V111" s="193">
        <v>0</v>
      </c>
      <c r="W111" s="193">
        <v>1442</v>
      </c>
      <c r="X111" s="193">
        <v>0</v>
      </c>
      <c r="Y111" s="193">
        <f t="shared" si="16"/>
        <v>0</v>
      </c>
      <c r="Z111" s="193">
        <v>0</v>
      </c>
      <c r="AA111" s="193">
        <v>0</v>
      </c>
      <c r="AB111" s="193">
        <v>0</v>
      </c>
      <c r="AC111" s="193">
        <f t="shared" si="17"/>
        <v>8</v>
      </c>
      <c r="AD111" s="193">
        <v>0</v>
      </c>
      <c r="AE111" s="193">
        <v>8</v>
      </c>
      <c r="AF111" s="193">
        <v>0</v>
      </c>
      <c r="AG111" s="193">
        <v>1605</v>
      </c>
      <c r="AH111" s="193">
        <v>706</v>
      </c>
    </row>
    <row r="112" spans="1:34" ht="13.5">
      <c r="A112" s="182" t="s">
        <v>129</v>
      </c>
      <c r="B112" s="182" t="s">
        <v>616</v>
      </c>
      <c r="C112" s="184" t="s">
        <v>617</v>
      </c>
      <c r="D112" s="193">
        <f t="shared" si="9"/>
        <v>1491</v>
      </c>
      <c r="E112" s="193">
        <v>1382</v>
      </c>
      <c r="F112" s="193">
        <v>109</v>
      </c>
      <c r="G112" s="193">
        <f t="shared" si="10"/>
        <v>1491</v>
      </c>
      <c r="H112" s="193">
        <f t="shared" si="11"/>
        <v>1424</v>
      </c>
      <c r="I112" s="193">
        <f t="shared" si="12"/>
        <v>578</v>
      </c>
      <c r="J112" s="193">
        <v>0</v>
      </c>
      <c r="K112" s="193">
        <v>578</v>
      </c>
      <c r="L112" s="193">
        <v>0</v>
      </c>
      <c r="M112" s="193">
        <f t="shared" si="13"/>
        <v>74</v>
      </c>
      <c r="N112" s="193">
        <v>0</v>
      </c>
      <c r="O112" s="193">
        <v>74</v>
      </c>
      <c r="P112" s="193">
        <v>0</v>
      </c>
      <c r="Q112" s="193">
        <f t="shared" si="14"/>
        <v>0</v>
      </c>
      <c r="R112" s="193">
        <v>0</v>
      </c>
      <c r="S112" s="193">
        <v>0</v>
      </c>
      <c r="T112" s="193">
        <v>0</v>
      </c>
      <c r="U112" s="193">
        <f t="shared" si="15"/>
        <v>663</v>
      </c>
      <c r="V112" s="193">
        <v>0</v>
      </c>
      <c r="W112" s="193">
        <v>663</v>
      </c>
      <c r="X112" s="193">
        <v>0</v>
      </c>
      <c r="Y112" s="193">
        <f t="shared" si="16"/>
        <v>0</v>
      </c>
      <c r="Z112" s="193">
        <v>0</v>
      </c>
      <c r="AA112" s="193">
        <v>0</v>
      </c>
      <c r="AB112" s="193">
        <v>0</v>
      </c>
      <c r="AC112" s="193">
        <f t="shared" si="17"/>
        <v>109</v>
      </c>
      <c r="AD112" s="193">
        <v>0</v>
      </c>
      <c r="AE112" s="193">
        <v>109</v>
      </c>
      <c r="AF112" s="193">
        <v>0</v>
      </c>
      <c r="AG112" s="193">
        <v>67</v>
      </c>
      <c r="AH112" s="193">
        <v>0</v>
      </c>
    </row>
    <row r="113" spans="1:34" ht="13.5">
      <c r="A113" s="182" t="s">
        <v>129</v>
      </c>
      <c r="B113" s="182" t="s">
        <v>618</v>
      </c>
      <c r="C113" s="184" t="s">
        <v>619</v>
      </c>
      <c r="D113" s="193">
        <f t="shared" si="9"/>
        <v>1234</v>
      </c>
      <c r="E113" s="193">
        <v>945</v>
      </c>
      <c r="F113" s="193">
        <v>289</v>
      </c>
      <c r="G113" s="193">
        <f t="shared" si="10"/>
        <v>1234</v>
      </c>
      <c r="H113" s="193">
        <f t="shared" si="11"/>
        <v>1052</v>
      </c>
      <c r="I113" s="193">
        <f t="shared" si="12"/>
        <v>346</v>
      </c>
      <c r="J113" s="193">
        <v>0</v>
      </c>
      <c r="K113" s="193">
        <v>346</v>
      </c>
      <c r="L113" s="193">
        <v>0</v>
      </c>
      <c r="M113" s="193">
        <f t="shared" si="13"/>
        <v>58</v>
      </c>
      <c r="N113" s="193">
        <v>0</v>
      </c>
      <c r="O113" s="193">
        <v>58</v>
      </c>
      <c r="P113" s="193">
        <v>0</v>
      </c>
      <c r="Q113" s="193">
        <f t="shared" si="14"/>
        <v>251</v>
      </c>
      <c r="R113" s="193">
        <v>0</v>
      </c>
      <c r="S113" s="193">
        <v>251</v>
      </c>
      <c r="T113" s="193">
        <v>0</v>
      </c>
      <c r="U113" s="193">
        <f t="shared" si="15"/>
        <v>289</v>
      </c>
      <c r="V113" s="193">
        <v>0</v>
      </c>
      <c r="W113" s="193">
        <v>289</v>
      </c>
      <c r="X113" s="193">
        <v>0</v>
      </c>
      <c r="Y113" s="193">
        <f t="shared" si="16"/>
        <v>1</v>
      </c>
      <c r="Z113" s="193">
        <v>1</v>
      </c>
      <c r="AA113" s="193">
        <v>0</v>
      </c>
      <c r="AB113" s="193">
        <v>0</v>
      </c>
      <c r="AC113" s="193">
        <f t="shared" si="17"/>
        <v>107</v>
      </c>
      <c r="AD113" s="193">
        <v>0</v>
      </c>
      <c r="AE113" s="193">
        <v>107</v>
      </c>
      <c r="AF113" s="193">
        <v>0</v>
      </c>
      <c r="AG113" s="193">
        <v>182</v>
      </c>
      <c r="AH113" s="193">
        <v>0</v>
      </c>
    </row>
    <row r="114" spans="1:34" ht="13.5">
      <c r="A114" s="182" t="s">
        <v>129</v>
      </c>
      <c r="B114" s="182" t="s">
        <v>620</v>
      </c>
      <c r="C114" s="184" t="s">
        <v>621</v>
      </c>
      <c r="D114" s="193">
        <f t="shared" si="9"/>
        <v>1257</v>
      </c>
      <c r="E114" s="193">
        <v>721</v>
      </c>
      <c r="F114" s="193">
        <v>536</v>
      </c>
      <c r="G114" s="193">
        <f t="shared" si="10"/>
        <v>1257</v>
      </c>
      <c r="H114" s="193">
        <f t="shared" si="11"/>
        <v>721</v>
      </c>
      <c r="I114" s="193">
        <f t="shared" si="12"/>
        <v>515</v>
      </c>
      <c r="J114" s="193">
        <v>0</v>
      </c>
      <c r="K114" s="193">
        <v>515</v>
      </c>
      <c r="L114" s="193">
        <v>0</v>
      </c>
      <c r="M114" s="193">
        <f t="shared" si="13"/>
        <v>0</v>
      </c>
      <c r="N114" s="193">
        <v>0</v>
      </c>
      <c r="O114" s="193">
        <v>0</v>
      </c>
      <c r="P114" s="193">
        <v>0</v>
      </c>
      <c r="Q114" s="193">
        <f t="shared" si="14"/>
        <v>0</v>
      </c>
      <c r="R114" s="193">
        <v>0</v>
      </c>
      <c r="S114" s="193">
        <v>0</v>
      </c>
      <c r="T114" s="193">
        <v>0</v>
      </c>
      <c r="U114" s="193">
        <f t="shared" si="15"/>
        <v>206</v>
      </c>
      <c r="V114" s="193">
        <v>0</v>
      </c>
      <c r="W114" s="193">
        <v>206</v>
      </c>
      <c r="X114" s="193">
        <v>0</v>
      </c>
      <c r="Y114" s="193">
        <f t="shared" si="16"/>
        <v>0</v>
      </c>
      <c r="Z114" s="193">
        <v>0</v>
      </c>
      <c r="AA114" s="193">
        <v>0</v>
      </c>
      <c r="AB114" s="193">
        <v>0</v>
      </c>
      <c r="AC114" s="193">
        <f t="shared" si="17"/>
        <v>0</v>
      </c>
      <c r="AD114" s="193">
        <v>0</v>
      </c>
      <c r="AE114" s="193">
        <v>0</v>
      </c>
      <c r="AF114" s="193">
        <v>0</v>
      </c>
      <c r="AG114" s="193">
        <v>536</v>
      </c>
      <c r="AH114" s="193">
        <v>0</v>
      </c>
    </row>
    <row r="115" spans="1:34" ht="13.5">
      <c r="A115" s="182" t="s">
        <v>129</v>
      </c>
      <c r="B115" s="182" t="s">
        <v>622</v>
      </c>
      <c r="C115" s="184" t="s">
        <v>623</v>
      </c>
      <c r="D115" s="193">
        <f t="shared" si="9"/>
        <v>1093</v>
      </c>
      <c r="E115" s="193">
        <v>867</v>
      </c>
      <c r="F115" s="193">
        <v>226</v>
      </c>
      <c r="G115" s="193">
        <f t="shared" si="10"/>
        <v>1093</v>
      </c>
      <c r="H115" s="193">
        <f t="shared" si="11"/>
        <v>842</v>
      </c>
      <c r="I115" s="193">
        <f t="shared" si="12"/>
        <v>309</v>
      </c>
      <c r="J115" s="193">
        <v>0</v>
      </c>
      <c r="K115" s="193">
        <v>309</v>
      </c>
      <c r="L115" s="193">
        <v>0</v>
      </c>
      <c r="M115" s="193">
        <f t="shared" si="13"/>
        <v>0</v>
      </c>
      <c r="N115" s="193">
        <v>0</v>
      </c>
      <c r="O115" s="193">
        <v>0</v>
      </c>
      <c r="P115" s="193">
        <v>0</v>
      </c>
      <c r="Q115" s="193">
        <f t="shared" si="14"/>
        <v>0</v>
      </c>
      <c r="R115" s="193">
        <v>0</v>
      </c>
      <c r="S115" s="193">
        <v>0</v>
      </c>
      <c r="T115" s="193">
        <v>0</v>
      </c>
      <c r="U115" s="193">
        <f t="shared" si="15"/>
        <v>351</v>
      </c>
      <c r="V115" s="193">
        <v>0</v>
      </c>
      <c r="W115" s="193">
        <v>351</v>
      </c>
      <c r="X115" s="193">
        <v>0</v>
      </c>
      <c r="Y115" s="193">
        <f t="shared" si="16"/>
        <v>152</v>
      </c>
      <c r="Z115" s="193">
        <v>0</v>
      </c>
      <c r="AA115" s="193">
        <v>152</v>
      </c>
      <c r="AB115" s="193">
        <v>0</v>
      </c>
      <c r="AC115" s="193">
        <f t="shared" si="17"/>
        <v>30</v>
      </c>
      <c r="AD115" s="193">
        <v>0</v>
      </c>
      <c r="AE115" s="193">
        <v>30</v>
      </c>
      <c r="AF115" s="193">
        <v>0</v>
      </c>
      <c r="AG115" s="193">
        <v>251</v>
      </c>
      <c r="AH115" s="193">
        <v>109</v>
      </c>
    </row>
    <row r="116" spans="1:34" ht="13.5">
      <c r="A116" s="182" t="s">
        <v>129</v>
      </c>
      <c r="B116" s="182" t="s">
        <v>624</v>
      </c>
      <c r="C116" s="184" t="s">
        <v>625</v>
      </c>
      <c r="D116" s="193">
        <f t="shared" si="9"/>
        <v>1206</v>
      </c>
      <c r="E116" s="193">
        <v>719</v>
      </c>
      <c r="F116" s="193">
        <v>487</v>
      </c>
      <c r="G116" s="193">
        <f t="shared" si="10"/>
        <v>1206</v>
      </c>
      <c r="H116" s="193">
        <f t="shared" si="11"/>
        <v>719</v>
      </c>
      <c r="I116" s="193">
        <f t="shared" si="12"/>
        <v>260</v>
      </c>
      <c r="J116" s="193">
        <v>0</v>
      </c>
      <c r="K116" s="193">
        <v>260</v>
      </c>
      <c r="L116" s="193">
        <v>0</v>
      </c>
      <c r="M116" s="193">
        <f t="shared" si="13"/>
        <v>0</v>
      </c>
      <c r="N116" s="193">
        <v>0</v>
      </c>
      <c r="O116" s="193">
        <v>0</v>
      </c>
      <c r="P116" s="193">
        <v>0</v>
      </c>
      <c r="Q116" s="193">
        <f t="shared" si="14"/>
        <v>0</v>
      </c>
      <c r="R116" s="193">
        <v>0</v>
      </c>
      <c r="S116" s="193">
        <v>0</v>
      </c>
      <c r="T116" s="193">
        <v>0</v>
      </c>
      <c r="U116" s="193">
        <f t="shared" si="15"/>
        <v>250</v>
      </c>
      <c r="V116" s="193">
        <v>0</v>
      </c>
      <c r="W116" s="193">
        <v>250</v>
      </c>
      <c r="X116" s="193">
        <v>0</v>
      </c>
      <c r="Y116" s="193">
        <f t="shared" si="16"/>
        <v>170</v>
      </c>
      <c r="Z116" s="193">
        <v>0</v>
      </c>
      <c r="AA116" s="193">
        <v>170</v>
      </c>
      <c r="AB116" s="193">
        <v>0</v>
      </c>
      <c r="AC116" s="193">
        <f t="shared" si="17"/>
        <v>39</v>
      </c>
      <c r="AD116" s="193">
        <v>0</v>
      </c>
      <c r="AE116" s="193">
        <v>39</v>
      </c>
      <c r="AF116" s="193">
        <v>0</v>
      </c>
      <c r="AG116" s="193">
        <v>487</v>
      </c>
      <c r="AH116" s="193">
        <v>32</v>
      </c>
    </row>
    <row r="117" spans="1:34" ht="13.5">
      <c r="A117" s="182" t="s">
        <v>129</v>
      </c>
      <c r="B117" s="182" t="s">
        <v>626</v>
      </c>
      <c r="C117" s="184" t="s">
        <v>627</v>
      </c>
      <c r="D117" s="193">
        <f t="shared" si="9"/>
        <v>506</v>
      </c>
      <c r="E117" s="193">
        <v>446</v>
      </c>
      <c r="F117" s="193">
        <v>60</v>
      </c>
      <c r="G117" s="193">
        <f t="shared" si="10"/>
        <v>506</v>
      </c>
      <c r="H117" s="193">
        <f t="shared" si="11"/>
        <v>476</v>
      </c>
      <c r="I117" s="193">
        <f t="shared" si="12"/>
        <v>187</v>
      </c>
      <c r="J117" s="193">
        <v>0</v>
      </c>
      <c r="K117" s="193">
        <v>187</v>
      </c>
      <c r="L117" s="193">
        <v>0</v>
      </c>
      <c r="M117" s="193">
        <f t="shared" si="13"/>
        <v>0</v>
      </c>
      <c r="N117" s="193">
        <v>0</v>
      </c>
      <c r="O117" s="193">
        <v>0</v>
      </c>
      <c r="P117" s="193">
        <v>0</v>
      </c>
      <c r="Q117" s="193">
        <f t="shared" si="14"/>
        <v>0</v>
      </c>
      <c r="R117" s="193">
        <v>0</v>
      </c>
      <c r="S117" s="193">
        <v>0</v>
      </c>
      <c r="T117" s="193">
        <v>0</v>
      </c>
      <c r="U117" s="193">
        <f t="shared" si="15"/>
        <v>146</v>
      </c>
      <c r="V117" s="193">
        <v>0</v>
      </c>
      <c r="W117" s="193">
        <v>146</v>
      </c>
      <c r="X117" s="193">
        <v>0</v>
      </c>
      <c r="Y117" s="193">
        <f t="shared" si="16"/>
        <v>112</v>
      </c>
      <c r="Z117" s="193">
        <v>0</v>
      </c>
      <c r="AA117" s="193">
        <v>112</v>
      </c>
      <c r="AB117" s="193">
        <v>0</v>
      </c>
      <c r="AC117" s="193">
        <f t="shared" si="17"/>
        <v>31</v>
      </c>
      <c r="AD117" s="193">
        <v>0</v>
      </c>
      <c r="AE117" s="193">
        <v>31</v>
      </c>
      <c r="AF117" s="193">
        <v>0</v>
      </c>
      <c r="AG117" s="193">
        <v>30</v>
      </c>
      <c r="AH117" s="193">
        <v>0</v>
      </c>
    </row>
    <row r="118" spans="1:34" ht="13.5">
      <c r="A118" s="182" t="s">
        <v>129</v>
      </c>
      <c r="B118" s="182" t="s">
        <v>628</v>
      </c>
      <c r="C118" s="184" t="s">
        <v>629</v>
      </c>
      <c r="D118" s="193">
        <f t="shared" si="9"/>
        <v>1008</v>
      </c>
      <c r="E118" s="193">
        <v>958</v>
      </c>
      <c r="F118" s="193">
        <v>50</v>
      </c>
      <c r="G118" s="193">
        <f t="shared" si="10"/>
        <v>1008</v>
      </c>
      <c r="H118" s="193">
        <f t="shared" si="11"/>
        <v>695</v>
      </c>
      <c r="I118" s="193">
        <f t="shared" si="12"/>
        <v>0</v>
      </c>
      <c r="J118" s="193">
        <v>0</v>
      </c>
      <c r="K118" s="193">
        <v>0</v>
      </c>
      <c r="L118" s="193">
        <v>0</v>
      </c>
      <c r="M118" s="193">
        <f t="shared" si="13"/>
        <v>357</v>
      </c>
      <c r="N118" s="193">
        <v>0</v>
      </c>
      <c r="O118" s="193">
        <v>357</v>
      </c>
      <c r="P118" s="193">
        <v>0</v>
      </c>
      <c r="Q118" s="193">
        <f t="shared" si="14"/>
        <v>95</v>
      </c>
      <c r="R118" s="193">
        <v>0</v>
      </c>
      <c r="S118" s="193">
        <v>95</v>
      </c>
      <c r="T118" s="193">
        <v>0</v>
      </c>
      <c r="U118" s="193">
        <f t="shared" si="15"/>
        <v>243</v>
      </c>
      <c r="V118" s="193">
        <v>0</v>
      </c>
      <c r="W118" s="193">
        <v>243</v>
      </c>
      <c r="X118" s="193">
        <v>0</v>
      </c>
      <c r="Y118" s="193">
        <f t="shared" si="16"/>
        <v>0</v>
      </c>
      <c r="Z118" s="193">
        <v>0</v>
      </c>
      <c r="AA118" s="193">
        <v>0</v>
      </c>
      <c r="AB118" s="193">
        <v>0</v>
      </c>
      <c r="AC118" s="193">
        <f t="shared" si="17"/>
        <v>0</v>
      </c>
      <c r="AD118" s="193">
        <v>0</v>
      </c>
      <c r="AE118" s="193">
        <v>0</v>
      </c>
      <c r="AF118" s="193">
        <v>0</v>
      </c>
      <c r="AG118" s="193">
        <v>313</v>
      </c>
      <c r="AH118" s="193">
        <v>0</v>
      </c>
    </row>
    <row r="119" spans="1:34" ht="13.5">
      <c r="A119" s="182" t="s">
        <v>129</v>
      </c>
      <c r="B119" s="182" t="s">
        <v>630</v>
      </c>
      <c r="C119" s="184" t="s">
        <v>631</v>
      </c>
      <c r="D119" s="193">
        <f t="shared" si="9"/>
        <v>1145</v>
      </c>
      <c r="E119" s="193">
        <v>894</v>
      </c>
      <c r="F119" s="193">
        <v>251</v>
      </c>
      <c r="G119" s="193">
        <f t="shared" si="10"/>
        <v>1145</v>
      </c>
      <c r="H119" s="193">
        <f t="shared" si="11"/>
        <v>719</v>
      </c>
      <c r="I119" s="193">
        <f t="shared" si="12"/>
        <v>0</v>
      </c>
      <c r="J119" s="193">
        <v>0</v>
      </c>
      <c r="K119" s="193">
        <v>0</v>
      </c>
      <c r="L119" s="193">
        <v>0</v>
      </c>
      <c r="M119" s="193">
        <f t="shared" si="13"/>
        <v>126</v>
      </c>
      <c r="N119" s="193">
        <v>0</v>
      </c>
      <c r="O119" s="193">
        <v>126</v>
      </c>
      <c r="P119" s="193">
        <v>0</v>
      </c>
      <c r="Q119" s="193">
        <f t="shared" si="14"/>
        <v>108</v>
      </c>
      <c r="R119" s="193">
        <v>0</v>
      </c>
      <c r="S119" s="193">
        <v>108</v>
      </c>
      <c r="T119" s="193">
        <v>0</v>
      </c>
      <c r="U119" s="193">
        <f t="shared" si="15"/>
        <v>291</v>
      </c>
      <c r="V119" s="193">
        <v>0</v>
      </c>
      <c r="W119" s="193">
        <v>291</v>
      </c>
      <c r="X119" s="193">
        <v>0</v>
      </c>
      <c r="Y119" s="193">
        <f t="shared" si="16"/>
        <v>178</v>
      </c>
      <c r="Z119" s="193">
        <v>0</v>
      </c>
      <c r="AA119" s="193">
        <v>178</v>
      </c>
      <c r="AB119" s="193">
        <v>0</v>
      </c>
      <c r="AC119" s="193">
        <f t="shared" si="17"/>
        <v>16</v>
      </c>
      <c r="AD119" s="193">
        <v>0</v>
      </c>
      <c r="AE119" s="193">
        <v>16</v>
      </c>
      <c r="AF119" s="193">
        <v>0</v>
      </c>
      <c r="AG119" s="193">
        <v>426</v>
      </c>
      <c r="AH119" s="193">
        <v>0</v>
      </c>
    </row>
    <row r="120" spans="1:34" ht="13.5">
      <c r="A120" s="182" t="s">
        <v>129</v>
      </c>
      <c r="B120" s="182" t="s">
        <v>632</v>
      </c>
      <c r="C120" s="184" t="s">
        <v>633</v>
      </c>
      <c r="D120" s="193">
        <f t="shared" si="9"/>
        <v>2932</v>
      </c>
      <c r="E120" s="193">
        <v>1267</v>
      </c>
      <c r="F120" s="193">
        <v>1665</v>
      </c>
      <c r="G120" s="193">
        <f t="shared" si="10"/>
        <v>2932</v>
      </c>
      <c r="H120" s="193">
        <f t="shared" si="11"/>
        <v>1267</v>
      </c>
      <c r="I120" s="193">
        <f t="shared" si="12"/>
        <v>254</v>
      </c>
      <c r="J120" s="193">
        <v>0</v>
      </c>
      <c r="K120" s="193">
        <v>254</v>
      </c>
      <c r="L120" s="193">
        <v>0</v>
      </c>
      <c r="M120" s="193">
        <f t="shared" si="13"/>
        <v>0</v>
      </c>
      <c r="N120" s="193">
        <v>0</v>
      </c>
      <c r="O120" s="193">
        <v>0</v>
      </c>
      <c r="P120" s="193">
        <v>0</v>
      </c>
      <c r="Q120" s="193">
        <f t="shared" si="14"/>
        <v>0</v>
      </c>
      <c r="R120" s="193">
        <v>0</v>
      </c>
      <c r="S120" s="193">
        <v>0</v>
      </c>
      <c r="T120" s="193">
        <v>0</v>
      </c>
      <c r="U120" s="193">
        <f t="shared" si="15"/>
        <v>504</v>
      </c>
      <c r="V120" s="193">
        <v>0</v>
      </c>
      <c r="W120" s="193">
        <v>504</v>
      </c>
      <c r="X120" s="193">
        <v>0</v>
      </c>
      <c r="Y120" s="193">
        <f t="shared" si="16"/>
        <v>492</v>
      </c>
      <c r="Z120" s="193">
        <v>0</v>
      </c>
      <c r="AA120" s="193">
        <v>492</v>
      </c>
      <c r="AB120" s="193">
        <v>0</v>
      </c>
      <c r="AC120" s="193">
        <f t="shared" si="17"/>
        <v>17</v>
      </c>
      <c r="AD120" s="193">
        <v>0</v>
      </c>
      <c r="AE120" s="193">
        <v>17</v>
      </c>
      <c r="AF120" s="193">
        <v>0</v>
      </c>
      <c r="AG120" s="193">
        <v>1665</v>
      </c>
      <c r="AH120" s="193">
        <v>0</v>
      </c>
    </row>
    <row r="121" spans="1:34" ht="13.5">
      <c r="A121" s="182" t="s">
        <v>129</v>
      </c>
      <c r="B121" s="182" t="s">
        <v>634</v>
      </c>
      <c r="C121" s="184" t="s">
        <v>635</v>
      </c>
      <c r="D121" s="193">
        <f t="shared" si="9"/>
        <v>395</v>
      </c>
      <c r="E121" s="193">
        <v>371</v>
      </c>
      <c r="F121" s="193">
        <v>24</v>
      </c>
      <c r="G121" s="193">
        <f t="shared" si="10"/>
        <v>395</v>
      </c>
      <c r="H121" s="193">
        <f t="shared" si="11"/>
        <v>372</v>
      </c>
      <c r="I121" s="193">
        <f t="shared" si="12"/>
        <v>115</v>
      </c>
      <c r="J121" s="193">
        <v>0</v>
      </c>
      <c r="K121" s="193">
        <v>115</v>
      </c>
      <c r="L121" s="193">
        <v>0</v>
      </c>
      <c r="M121" s="193">
        <f t="shared" si="13"/>
        <v>0</v>
      </c>
      <c r="N121" s="193">
        <v>0</v>
      </c>
      <c r="O121" s="193">
        <v>0</v>
      </c>
      <c r="P121" s="193">
        <v>0</v>
      </c>
      <c r="Q121" s="193">
        <f t="shared" si="14"/>
        <v>0</v>
      </c>
      <c r="R121" s="193">
        <v>0</v>
      </c>
      <c r="S121" s="193">
        <v>0</v>
      </c>
      <c r="T121" s="193">
        <v>0</v>
      </c>
      <c r="U121" s="193">
        <f t="shared" si="15"/>
        <v>107</v>
      </c>
      <c r="V121" s="193">
        <v>0</v>
      </c>
      <c r="W121" s="193">
        <v>107</v>
      </c>
      <c r="X121" s="193">
        <v>0</v>
      </c>
      <c r="Y121" s="193">
        <f t="shared" si="16"/>
        <v>120</v>
      </c>
      <c r="Z121" s="193">
        <v>0</v>
      </c>
      <c r="AA121" s="193">
        <v>120</v>
      </c>
      <c r="AB121" s="193">
        <v>0</v>
      </c>
      <c r="AC121" s="193">
        <f t="shared" si="17"/>
        <v>30</v>
      </c>
      <c r="AD121" s="193">
        <v>0</v>
      </c>
      <c r="AE121" s="193">
        <v>30</v>
      </c>
      <c r="AF121" s="193">
        <v>0</v>
      </c>
      <c r="AG121" s="193">
        <v>23</v>
      </c>
      <c r="AH121" s="193">
        <v>0</v>
      </c>
    </row>
    <row r="122" spans="1:34" ht="13.5">
      <c r="A122" s="182" t="s">
        <v>129</v>
      </c>
      <c r="B122" s="182" t="s">
        <v>636</v>
      </c>
      <c r="C122" s="184" t="s">
        <v>637</v>
      </c>
      <c r="D122" s="193">
        <f t="shared" si="9"/>
        <v>656</v>
      </c>
      <c r="E122" s="193">
        <v>525</v>
      </c>
      <c r="F122" s="193">
        <v>131</v>
      </c>
      <c r="G122" s="193">
        <f t="shared" si="10"/>
        <v>656</v>
      </c>
      <c r="H122" s="193">
        <f t="shared" si="11"/>
        <v>633</v>
      </c>
      <c r="I122" s="193">
        <f t="shared" si="12"/>
        <v>140</v>
      </c>
      <c r="J122" s="193">
        <v>0</v>
      </c>
      <c r="K122" s="193">
        <v>140</v>
      </c>
      <c r="L122" s="193">
        <v>0</v>
      </c>
      <c r="M122" s="193">
        <f t="shared" si="13"/>
        <v>0</v>
      </c>
      <c r="N122" s="193">
        <v>0</v>
      </c>
      <c r="O122" s="193">
        <v>0</v>
      </c>
      <c r="P122" s="193">
        <v>0</v>
      </c>
      <c r="Q122" s="193">
        <f t="shared" si="14"/>
        <v>0</v>
      </c>
      <c r="R122" s="193">
        <v>0</v>
      </c>
      <c r="S122" s="193">
        <v>0</v>
      </c>
      <c r="T122" s="193">
        <v>0</v>
      </c>
      <c r="U122" s="193">
        <f t="shared" si="15"/>
        <v>315</v>
      </c>
      <c r="V122" s="193">
        <v>0</v>
      </c>
      <c r="W122" s="193">
        <v>315</v>
      </c>
      <c r="X122" s="193">
        <v>0</v>
      </c>
      <c r="Y122" s="193">
        <f t="shared" si="16"/>
        <v>174</v>
      </c>
      <c r="Z122" s="193">
        <v>0</v>
      </c>
      <c r="AA122" s="193">
        <v>174</v>
      </c>
      <c r="AB122" s="193">
        <v>0</v>
      </c>
      <c r="AC122" s="193">
        <f t="shared" si="17"/>
        <v>4</v>
      </c>
      <c r="AD122" s="193">
        <v>0</v>
      </c>
      <c r="AE122" s="193">
        <v>4</v>
      </c>
      <c r="AF122" s="193">
        <v>0</v>
      </c>
      <c r="AG122" s="193">
        <v>23</v>
      </c>
      <c r="AH122" s="193">
        <v>0</v>
      </c>
    </row>
    <row r="123" spans="1:34" ht="13.5">
      <c r="A123" s="182" t="s">
        <v>129</v>
      </c>
      <c r="B123" s="182" t="s">
        <v>638</v>
      </c>
      <c r="C123" s="184" t="s">
        <v>155</v>
      </c>
      <c r="D123" s="193">
        <f t="shared" si="9"/>
        <v>1643</v>
      </c>
      <c r="E123" s="193">
        <v>1067</v>
      </c>
      <c r="F123" s="193">
        <v>576</v>
      </c>
      <c r="G123" s="193">
        <f t="shared" si="10"/>
        <v>1643</v>
      </c>
      <c r="H123" s="193">
        <f t="shared" si="11"/>
        <v>1594</v>
      </c>
      <c r="I123" s="193">
        <f t="shared" si="12"/>
        <v>0</v>
      </c>
      <c r="J123" s="193">
        <v>0</v>
      </c>
      <c r="K123" s="193">
        <v>0</v>
      </c>
      <c r="L123" s="193">
        <v>0</v>
      </c>
      <c r="M123" s="193">
        <f t="shared" si="13"/>
        <v>245</v>
      </c>
      <c r="N123" s="193">
        <v>0</v>
      </c>
      <c r="O123" s="193">
        <v>180</v>
      </c>
      <c r="P123" s="193">
        <v>65</v>
      </c>
      <c r="Q123" s="193">
        <f t="shared" si="14"/>
        <v>492</v>
      </c>
      <c r="R123" s="193">
        <v>0</v>
      </c>
      <c r="S123" s="193">
        <v>286</v>
      </c>
      <c r="T123" s="193">
        <v>206</v>
      </c>
      <c r="U123" s="193">
        <f t="shared" si="15"/>
        <v>789</v>
      </c>
      <c r="V123" s="193">
        <v>0</v>
      </c>
      <c r="W123" s="193">
        <v>543</v>
      </c>
      <c r="X123" s="193">
        <v>246</v>
      </c>
      <c r="Y123" s="193">
        <f t="shared" si="16"/>
        <v>0</v>
      </c>
      <c r="Z123" s="193">
        <v>0</v>
      </c>
      <c r="AA123" s="193">
        <v>0</v>
      </c>
      <c r="AB123" s="193">
        <v>0</v>
      </c>
      <c r="AC123" s="193">
        <f t="shared" si="17"/>
        <v>68</v>
      </c>
      <c r="AD123" s="193">
        <v>0</v>
      </c>
      <c r="AE123" s="193">
        <v>9</v>
      </c>
      <c r="AF123" s="193">
        <v>59</v>
      </c>
      <c r="AG123" s="193">
        <v>49</v>
      </c>
      <c r="AH123" s="193">
        <v>0</v>
      </c>
    </row>
    <row r="124" spans="1:34" ht="13.5">
      <c r="A124" s="182" t="s">
        <v>129</v>
      </c>
      <c r="B124" s="182" t="s">
        <v>156</v>
      </c>
      <c r="C124" s="184" t="s">
        <v>157</v>
      </c>
      <c r="D124" s="193">
        <f t="shared" si="9"/>
        <v>4224</v>
      </c>
      <c r="E124" s="193">
        <v>3358</v>
      </c>
      <c r="F124" s="193">
        <v>866</v>
      </c>
      <c r="G124" s="193">
        <f t="shared" si="10"/>
        <v>4224</v>
      </c>
      <c r="H124" s="193">
        <f t="shared" si="11"/>
        <v>3744</v>
      </c>
      <c r="I124" s="193">
        <f t="shared" si="12"/>
        <v>0</v>
      </c>
      <c r="J124" s="193">
        <v>0</v>
      </c>
      <c r="K124" s="193">
        <v>0</v>
      </c>
      <c r="L124" s="193">
        <v>0</v>
      </c>
      <c r="M124" s="193">
        <f t="shared" si="13"/>
        <v>187</v>
      </c>
      <c r="N124" s="193">
        <v>0</v>
      </c>
      <c r="O124" s="193">
        <v>187</v>
      </c>
      <c r="P124" s="193">
        <v>0</v>
      </c>
      <c r="Q124" s="193">
        <f t="shared" si="14"/>
        <v>1911</v>
      </c>
      <c r="R124" s="193">
        <v>0</v>
      </c>
      <c r="S124" s="193">
        <v>1895</v>
      </c>
      <c r="T124" s="193">
        <v>16</v>
      </c>
      <c r="U124" s="193">
        <f t="shared" si="15"/>
        <v>413</v>
      </c>
      <c r="V124" s="193">
        <v>0</v>
      </c>
      <c r="W124" s="193">
        <v>413</v>
      </c>
      <c r="X124" s="193">
        <v>0</v>
      </c>
      <c r="Y124" s="193">
        <f t="shared" si="16"/>
        <v>439</v>
      </c>
      <c r="Z124" s="193">
        <v>0</v>
      </c>
      <c r="AA124" s="193">
        <v>261</v>
      </c>
      <c r="AB124" s="193">
        <v>178</v>
      </c>
      <c r="AC124" s="193">
        <f t="shared" si="17"/>
        <v>794</v>
      </c>
      <c r="AD124" s="193">
        <v>0</v>
      </c>
      <c r="AE124" s="193">
        <v>789</v>
      </c>
      <c r="AF124" s="193">
        <v>5</v>
      </c>
      <c r="AG124" s="193">
        <v>480</v>
      </c>
      <c r="AH124" s="193">
        <v>0</v>
      </c>
    </row>
    <row r="125" spans="1:34" ht="13.5">
      <c r="A125" s="182" t="s">
        <v>129</v>
      </c>
      <c r="B125" s="182" t="s">
        <v>158</v>
      </c>
      <c r="C125" s="184" t="s">
        <v>159</v>
      </c>
      <c r="D125" s="193">
        <f t="shared" si="9"/>
        <v>1059</v>
      </c>
      <c r="E125" s="193">
        <v>1035</v>
      </c>
      <c r="F125" s="193">
        <v>24</v>
      </c>
      <c r="G125" s="193">
        <f t="shared" si="10"/>
        <v>1059</v>
      </c>
      <c r="H125" s="193">
        <f t="shared" si="11"/>
        <v>1000</v>
      </c>
      <c r="I125" s="193">
        <f t="shared" si="12"/>
        <v>0</v>
      </c>
      <c r="J125" s="193">
        <v>0</v>
      </c>
      <c r="K125" s="193">
        <v>0</v>
      </c>
      <c r="L125" s="193">
        <v>0</v>
      </c>
      <c r="M125" s="193">
        <f t="shared" si="13"/>
        <v>529</v>
      </c>
      <c r="N125" s="193">
        <v>0</v>
      </c>
      <c r="O125" s="193">
        <v>529</v>
      </c>
      <c r="P125" s="193">
        <v>0</v>
      </c>
      <c r="Q125" s="193">
        <f t="shared" si="14"/>
        <v>46</v>
      </c>
      <c r="R125" s="193">
        <v>0</v>
      </c>
      <c r="S125" s="193">
        <v>46</v>
      </c>
      <c r="T125" s="193">
        <v>0</v>
      </c>
      <c r="U125" s="193">
        <f t="shared" si="15"/>
        <v>318</v>
      </c>
      <c r="V125" s="193">
        <v>0</v>
      </c>
      <c r="W125" s="193">
        <v>318</v>
      </c>
      <c r="X125" s="193">
        <v>0</v>
      </c>
      <c r="Y125" s="193">
        <f t="shared" si="16"/>
        <v>3</v>
      </c>
      <c r="Z125" s="193">
        <v>0</v>
      </c>
      <c r="AA125" s="193">
        <v>3</v>
      </c>
      <c r="AB125" s="193">
        <v>0</v>
      </c>
      <c r="AC125" s="193">
        <f t="shared" si="17"/>
        <v>104</v>
      </c>
      <c r="AD125" s="193">
        <v>0</v>
      </c>
      <c r="AE125" s="193">
        <v>104</v>
      </c>
      <c r="AF125" s="193">
        <v>0</v>
      </c>
      <c r="AG125" s="193">
        <v>59</v>
      </c>
      <c r="AH125" s="193">
        <v>0</v>
      </c>
    </row>
    <row r="126" spans="1:34" ht="13.5">
      <c r="A126" s="182" t="s">
        <v>129</v>
      </c>
      <c r="B126" s="182" t="s">
        <v>160</v>
      </c>
      <c r="C126" s="184" t="s">
        <v>161</v>
      </c>
      <c r="D126" s="193">
        <f t="shared" si="9"/>
        <v>3146</v>
      </c>
      <c r="E126" s="193">
        <v>2292</v>
      </c>
      <c r="F126" s="193">
        <v>854</v>
      </c>
      <c r="G126" s="193">
        <f t="shared" si="10"/>
        <v>3146</v>
      </c>
      <c r="H126" s="193">
        <f t="shared" si="11"/>
        <v>2977</v>
      </c>
      <c r="I126" s="193">
        <f t="shared" si="12"/>
        <v>0</v>
      </c>
      <c r="J126" s="193">
        <v>0</v>
      </c>
      <c r="K126" s="193">
        <v>0</v>
      </c>
      <c r="L126" s="193">
        <v>0</v>
      </c>
      <c r="M126" s="193">
        <f t="shared" si="13"/>
        <v>1030</v>
      </c>
      <c r="N126" s="193">
        <v>0</v>
      </c>
      <c r="O126" s="193">
        <v>809</v>
      </c>
      <c r="P126" s="193">
        <v>221</v>
      </c>
      <c r="Q126" s="193">
        <f t="shared" si="14"/>
        <v>84</v>
      </c>
      <c r="R126" s="193">
        <v>0</v>
      </c>
      <c r="S126" s="193">
        <v>70</v>
      </c>
      <c r="T126" s="193">
        <v>14</v>
      </c>
      <c r="U126" s="193">
        <f t="shared" si="15"/>
        <v>1081</v>
      </c>
      <c r="V126" s="193">
        <v>0</v>
      </c>
      <c r="W126" s="193">
        <v>808</v>
      </c>
      <c r="X126" s="193">
        <v>273</v>
      </c>
      <c r="Y126" s="193">
        <f t="shared" si="16"/>
        <v>581</v>
      </c>
      <c r="Z126" s="193">
        <v>0</v>
      </c>
      <c r="AA126" s="193">
        <v>432</v>
      </c>
      <c r="AB126" s="193">
        <v>149</v>
      </c>
      <c r="AC126" s="193">
        <f t="shared" si="17"/>
        <v>201</v>
      </c>
      <c r="AD126" s="193">
        <v>0</v>
      </c>
      <c r="AE126" s="193">
        <v>173</v>
      </c>
      <c r="AF126" s="193">
        <v>28</v>
      </c>
      <c r="AG126" s="193">
        <v>169</v>
      </c>
      <c r="AH126" s="193">
        <v>0</v>
      </c>
    </row>
    <row r="127" spans="1:34" ht="13.5">
      <c r="A127" s="182" t="s">
        <v>129</v>
      </c>
      <c r="B127" s="182" t="s">
        <v>162</v>
      </c>
      <c r="C127" s="184" t="s">
        <v>163</v>
      </c>
      <c r="D127" s="193">
        <f t="shared" si="9"/>
        <v>405</v>
      </c>
      <c r="E127" s="193">
        <v>400</v>
      </c>
      <c r="F127" s="193">
        <v>5</v>
      </c>
      <c r="G127" s="193">
        <f t="shared" si="10"/>
        <v>405</v>
      </c>
      <c r="H127" s="193">
        <f t="shared" si="11"/>
        <v>399</v>
      </c>
      <c r="I127" s="193">
        <f t="shared" si="12"/>
        <v>0</v>
      </c>
      <c r="J127" s="193">
        <v>0</v>
      </c>
      <c r="K127" s="193">
        <v>0</v>
      </c>
      <c r="L127" s="193">
        <v>0</v>
      </c>
      <c r="M127" s="193">
        <f t="shared" si="13"/>
        <v>174</v>
      </c>
      <c r="N127" s="193">
        <v>0</v>
      </c>
      <c r="O127" s="193">
        <v>174</v>
      </c>
      <c r="P127" s="193">
        <v>0</v>
      </c>
      <c r="Q127" s="193">
        <f t="shared" si="14"/>
        <v>17</v>
      </c>
      <c r="R127" s="193">
        <v>0</v>
      </c>
      <c r="S127" s="193">
        <v>17</v>
      </c>
      <c r="T127" s="193">
        <v>0</v>
      </c>
      <c r="U127" s="193">
        <f t="shared" si="15"/>
        <v>154</v>
      </c>
      <c r="V127" s="193">
        <v>0</v>
      </c>
      <c r="W127" s="193">
        <v>154</v>
      </c>
      <c r="X127" s="193">
        <v>0</v>
      </c>
      <c r="Y127" s="193">
        <f t="shared" si="16"/>
        <v>0</v>
      </c>
      <c r="Z127" s="193">
        <v>0</v>
      </c>
      <c r="AA127" s="193">
        <v>0</v>
      </c>
      <c r="AB127" s="193">
        <v>0</v>
      </c>
      <c r="AC127" s="193">
        <f t="shared" si="17"/>
        <v>54</v>
      </c>
      <c r="AD127" s="193">
        <v>0</v>
      </c>
      <c r="AE127" s="193">
        <v>54</v>
      </c>
      <c r="AF127" s="193">
        <v>0</v>
      </c>
      <c r="AG127" s="193">
        <v>6</v>
      </c>
      <c r="AH127" s="193">
        <v>0</v>
      </c>
    </row>
    <row r="128" spans="1:34" ht="13.5">
      <c r="A128" s="182" t="s">
        <v>129</v>
      </c>
      <c r="B128" s="182" t="s">
        <v>164</v>
      </c>
      <c r="C128" s="184" t="s">
        <v>165</v>
      </c>
      <c r="D128" s="193">
        <f t="shared" si="9"/>
        <v>1143</v>
      </c>
      <c r="E128" s="193">
        <v>914</v>
      </c>
      <c r="F128" s="193">
        <v>229</v>
      </c>
      <c r="G128" s="193">
        <f t="shared" si="10"/>
        <v>1143</v>
      </c>
      <c r="H128" s="193">
        <f t="shared" si="11"/>
        <v>1107</v>
      </c>
      <c r="I128" s="193">
        <f t="shared" si="12"/>
        <v>317</v>
      </c>
      <c r="J128" s="193">
        <v>0</v>
      </c>
      <c r="K128" s="193">
        <v>317</v>
      </c>
      <c r="L128" s="193">
        <v>0</v>
      </c>
      <c r="M128" s="193">
        <f t="shared" si="13"/>
        <v>0</v>
      </c>
      <c r="N128" s="193">
        <v>0</v>
      </c>
      <c r="O128" s="193">
        <v>0</v>
      </c>
      <c r="P128" s="193">
        <v>0</v>
      </c>
      <c r="Q128" s="193">
        <f t="shared" si="14"/>
        <v>0</v>
      </c>
      <c r="R128" s="193">
        <v>0</v>
      </c>
      <c r="S128" s="193">
        <v>0</v>
      </c>
      <c r="T128" s="193">
        <v>0</v>
      </c>
      <c r="U128" s="193">
        <f t="shared" si="15"/>
        <v>519</v>
      </c>
      <c r="V128" s="193">
        <v>0</v>
      </c>
      <c r="W128" s="193">
        <v>519</v>
      </c>
      <c r="X128" s="193">
        <v>0</v>
      </c>
      <c r="Y128" s="193">
        <f t="shared" si="16"/>
        <v>263</v>
      </c>
      <c r="Z128" s="193">
        <v>0</v>
      </c>
      <c r="AA128" s="193">
        <v>263</v>
      </c>
      <c r="AB128" s="193">
        <v>0</v>
      </c>
      <c r="AC128" s="193">
        <f t="shared" si="17"/>
        <v>8</v>
      </c>
      <c r="AD128" s="193">
        <v>0</v>
      </c>
      <c r="AE128" s="193">
        <v>8</v>
      </c>
      <c r="AF128" s="193">
        <v>0</v>
      </c>
      <c r="AG128" s="193">
        <v>36</v>
      </c>
      <c r="AH128" s="193">
        <v>0</v>
      </c>
    </row>
    <row r="129" spans="1:34" ht="13.5">
      <c r="A129" s="182" t="s">
        <v>129</v>
      </c>
      <c r="B129" s="182" t="s">
        <v>166</v>
      </c>
      <c r="C129" s="184" t="s">
        <v>167</v>
      </c>
      <c r="D129" s="193">
        <f t="shared" si="9"/>
        <v>1267</v>
      </c>
      <c r="E129" s="193">
        <v>1014</v>
      </c>
      <c r="F129" s="193">
        <v>253</v>
      </c>
      <c r="G129" s="193">
        <f t="shared" si="10"/>
        <v>1267</v>
      </c>
      <c r="H129" s="193">
        <f t="shared" si="11"/>
        <v>1198</v>
      </c>
      <c r="I129" s="193">
        <f t="shared" si="12"/>
        <v>313</v>
      </c>
      <c r="J129" s="193">
        <v>0</v>
      </c>
      <c r="K129" s="193">
        <v>313</v>
      </c>
      <c r="L129" s="193">
        <v>0</v>
      </c>
      <c r="M129" s="193">
        <f t="shared" si="13"/>
        <v>0</v>
      </c>
      <c r="N129" s="193">
        <v>0</v>
      </c>
      <c r="O129" s="193">
        <v>0</v>
      </c>
      <c r="P129" s="193">
        <v>0</v>
      </c>
      <c r="Q129" s="193">
        <f t="shared" si="14"/>
        <v>0</v>
      </c>
      <c r="R129" s="193">
        <v>0</v>
      </c>
      <c r="S129" s="193">
        <v>0</v>
      </c>
      <c r="T129" s="193">
        <v>0</v>
      </c>
      <c r="U129" s="193">
        <f t="shared" si="15"/>
        <v>584</v>
      </c>
      <c r="V129" s="193">
        <v>0</v>
      </c>
      <c r="W129" s="193">
        <v>584</v>
      </c>
      <c r="X129" s="193">
        <v>0</v>
      </c>
      <c r="Y129" s="193">
        <f t="shared" si="16"/>
        <v>294</v>
      </c>
      <c r="Z129" s="193">
        <v>0</v>
      </c>
      <c r="AA129" s="193">
        <v>294</v>
      </c>
      <c r="AB129" s="193">
        <v>0</v>
      </c>
      <c r="AC129" s="193">
        <f t="shared" si="17"/>
        <v>7</v>
      </c>
      <c r="AD129" s="193">
        <v>0</v>
      </c>
      <c r="AE129" s="193">
        <v>7</v>
      </c>
      <c r="AF129" s="193">
        <v>0</v>
      </c>
      <c r="AG129" s="193">
        <v>69</v>
      </c>
      <c r="AH129" s="193">
        <v>0</v>
      </c>
    </row>
    <row r="130" spans="1:34" ht="13.5">
      <c r="A130" s="182" t="s">
        <v>129</v>
      </c>
      <c r="B130" s="182" t="s">
        <v>168</v>
      </c>
      <c r="C130" s="184" t="s">
        <v>169</v>
      </c>
      <c r="D130" s="193">
        <f t="shared" si="9"/>
        <v>897</v>
      </c>
      <c r="E130" s="193">
        <v>718</v>
      </c>
      <c r="F130" s="193">
        <v>179</v>
      </c>
      <c r="G130" s="193">
        <f t="shared" si="10"/>
        <v>897</v>
      </c>
      <c r="H130" s="193">
        <f t="shared" si="11"/>
        <v>768</v>
      </c>
      <c r="I130" s="193">
        <f t="shared" si="12"/>
        <v>170</v>
      </c>
      <c r="J130" s="193">
        <v>0</v>
      </c>
      <c r="K130" s="193">
        <v>170</v>
      </c>
      <c r="L130" s="193">
        <v>0</v>
      </c>
      <c r="M130" s="193">
        <f t="shared" si="13"/>
        <v>0</v>
      </c>
      <c r="N130" s="193">
        <v>0</v>
      </c>
      <c r="O130" s="193">
        <v>0</v>
      </c>
      <c r="P130" s="193">
        <v>0</v>
      </c>
      <c r="Q130" s="193">
        <f t="shared" si="14"/>
        <v>0</v>
      </c>
      <c r="R130" s="193">
        <v>0</v>
      </c>
      <c r="S130" s="193">
        <v>0</v>
      </c>
      <c r="T130" s="193">
        <v>0</v>
      </c>
      <c r="U130" s="193">
        <f t="shared" si="15"/>
        <v>400</v>
      </c>
      <c r="V130" s="193">
        <v>0</v>
      </c>
      <c r="W130" s="193">
        <v>400</v>
      </c>
      <c r="X130" s="193">
        <v>0</v>
      </c>
      <c r="Y130" s="193">
        <f t="shared" si="16"/>
        <v>192</v>
      </c>
      <c r="Z130" s="193">
        <v>0</v>
      </c>
      <c r="AA130" s="193">
        <v>192</v>
      </c>
      <c r="AB130" s="193">
        <v>0</v>
      </c>
      <c r="AC130" s="193">
        <f t="shared" si="17"/>
        <v>6</v>
      </c>
      <c r="AD130" s="193">
        <v>0</v>
      </c>
      <c r="AE130" s="193">
        <v>6</v>
      </c>
      <c r="AF130" s="193">
        <v>0</v>
      </c>
      <c r="AG130" s="193">
        <v>129</v>
      </c>
      <c r="AH130" s="193">
        <v>0</v>
      </c>
    </row>
    <row r="131" spans="1:34" ht="13.5">
      <c r="A131" s="182" t="s">
        <v>129</v>
      </c>
      <c r="B131" s="182" t="s">
        <v>170</v>
      </c>
      <c r="C131" s="184" t="s">
        <v>171</v>
      </c>
      <c r="D131" s="193">
        <f t="shared" si="9"/>
        <v>1424</v>
      </c>
      <c r="E131" s="193">
        <v>1414</v>
      </c>
      <c r="F131" s="193">
        <v>10</v>
      </c>
      <c r="G131" s="193">
        <f t="shared" si="10"/>
        <v>1424</v>
      </c>
      <c r="H131" s="193">
        <f t="shared" si="11"/>
        <v>1414</v>
      </c>
      <c r="I131" s="193">
        <f t="shared" si="12"/>
        <v>0</v>
      </c>
      <c r="J131" s="193">
        <v>0</v>
      </c>
      <c r="K131" s="193">
        <v>0</v>
      </c>
      <c r="L131" s="193">
        <v>0</v>
      </c>
      <c r="M131" s="193">
        <f t="shared" si="13"/>
        <v>789</v>
      </c>
      <c r="N131" s="193">
        <v>0</v>
      </c>
      <c r="O131" s="193">
        <v>789</v>
      </c>
      <c r="P131" s="193">
        <v>0</v>
      </c>
      <c r="Q131" s="193">
        <f t="shared" si="14"/>
        <v>159</v>
      </c>
      <c r="R131" s="193">
        <v>0</v>
      </c>
      <c r="S131" s="193">
        <v>159</v>
      </c>
      <c r="T131" s="193">
        <v>0</v>
      </c>
      <c r="U131" s="193">
        <f t="shared" si="15"/>
        <v>374</v>
      </c>
      <c r="V131" s="193">
        <v>0</v>
      </c>
      <c r="W131" s="193">
        <v>374</v>
      </c>
      <c r="X131" s="193">
        <v>0</v>
      </c>
      <c r="Y131" s="193">
        <f t="shared" si="16"/>
        <v>0</v>
      </c>
      <c r="Z131" s="193">
        <v>0</v>
      </c>
      <c r="AA131" s="193">
        <v>0</v>
      </c>
      <c r="AB131" s="193">
        <v>0</v>
      </c>
      <c r="AC131" s="193">
        <f t="shared" si="17"/>
        <v>92</v>
      </c>
      <c r="AD131" s="193">
        <v>0</v>
      </c>
      <c r="AE131" s="193">
        <v>92</v>
      </c>
      <c r="AF131" s="193">
        <v>0</v>
      </c>
      <c r="AG131" s="193">
        <v>10</v>
      </c>
      <c r="AH131" s="193">
        <v>0</v>
      </c>
    </row>
    <row r="132" spans="1:34" ht="13.5">
      <c r="A132" s="182" t="s">
        <v>129</v>
      </c>
      <c r="B132" s="182" t="s">
        <v>172</v>
      </c>
      <c r="C132" s="184" t="s">
        <v>173</v>
      </c>
      <c r="D132" s="193">
        <f t="shared" si="9"/>
        <v>2124</v>
      </c>
      <c r="E132" s="193">
        <v>1661</v>
      </c>
      <c r="F132" s="193">
        <v>463</v>
      </c>
      <c r="G132" s="193">
        <f t="shared" si="10"/>
        <v>2124</v>
      </c>
      <c r="H132" s="193">
        <f t="shared" si="11"/>
        <v>1661</v>
      </c>
      <c r="I132" s="193">
        <f t="shared" si="12"/>
        <v>0</v>
      </c>
      <c r="J132" s="193">
        <v>0</v>
      </c>
      <c r="K132" s="193">
        <v>0</v>
      </c>
      <c r="L132" s="193">
        <v>0</v>
      </c>
      <c r="M132" s="193">
        <f t="shared" si="13"/>
        <v>734</v>
      </c>
      <c r="N132" s="193">
        <v>0</v>
      </c>
      <c r="O132" s="193">
        <v>734</v>
      </c>
      <c r="P132" s="193">
        <v>0</v>
      </c>
      <c r="Q132" s="193">
        <f t="shared" si="14"/>
        <v>134</v>
      </c>
      <c r="R132" s="193">
        <v>0</v>
      </c>
      <c r="S132" s="193">
        <v>134</v>
      </c>
      <c r="T132" s="193">
        <v>0</v>
      </c>
      <c r="U132" s="193">
        <f t="shared" si="15"/>
        <v>748</v>
      </c>
      <c r="V132" s="193">
        <v>0</v>
      </c>
      <c r="W132" s="193">
        <v>748</v>
      </c>
      <c r="X132" s="193">
        <v>0</v>
      </c>
      <c r="Y132" s="193">
        <f t="shared" si="16"/>
        <v>0</v>
      </c>
      <c r="Z132" s="193">
        <v>0</v>
      </c>
      <c r="AA132" s="193">
        <v>0</v>
      </c>
      <c r="AB132" s="193">
        <v>0</v>
      </c>
      <c r="AC132" s="193">
        <f t="shared" si="17"/>
        <v>45</v>
      </c>
      <c r="AD132" s="193">
        <v>0</v>
      </c>
      <c r="AE132" s="193">
        <v>45</v>
      </c>
      <c r="AF132" s="193">
        <v>0</v>
      </c>
      <c r="AG132" s="193">
        <v>463</v>
      </c>
      <c r="AH132" s="193">
        <v>0</v>
      </c>
    </row>
    <row r="133" spans="1:34" ht="13.5">
      <c r="A133" s="182" t="s">
        <v>129</v>
      </c>
      <c r="B133" s="182" t="s">
        <v>174</v>
      </c>
      <c r="C133" s="184" t="s">
        <v>175</v>
      </c>
      <c r="D133" s="193">
        <f t="shared" si="9"/>
        <v>1012</v>
      </c>
      <c r="E133" s="193">
        <v>949</v>
      </c>
      <c r="F133" s="193">
        <v>63</v>
      </c>
      <c r="G133" s="193">
        <f t="shared" si="10"/>
        <v>1012</v>
      </c>
      <c r="H133" s="193">
        <f t="shared" si="11"/>
        <v>871</v>
      </c>
      <c r="I133" s="193">
        <f t="shared" si="12"/>
        <v>0</v>
      </c>
      <c r="J133" s="193">
        <v>0</v>
      </c>
      <c r="K133" s="193">
        <v>0</v>
      </c>
      <c r="L133" s="193">
        <v>0</v>
      </c>
      <c r="M133" s="193">
        <f t="shared" si="13"/>
        <v>435</v>
      </c>
      <c r="N133" s="193">
        <v>0</v>
      </c>
      <c r="O133" s="193">
        <v>435</v>
      </c>
      <c r="P133" s="193">
        <v>0</v>
      </c>
      <c r="Q133" s="193">
        <f t="shared" si="14"/>
        <v>44</v>
      </c>
      <c r="R133" s="193">
        <v>0</v>
      </c>
      <c r="S133" s="193">
        <v>44</v>
      </c>
      <c r="T133" s="193">
        <v>0</v>
      </c>
      <c r="U133" s="193">
        <f t="shared" si="15"/>
        <v>353</v>
      </c>
      <c r="V133" s="193">
        <v>0</v>
      </c>
      <c r="W133" s="193">
        <v>353</v>
      </c>
      <c r="X133" s="193">
        <v>0</v>
      </c>
      <c r="Y133" s="193">
        <f t="shared" si="16"/>
        <v>0</v>
      </c>
      <c r="Z133" s="193">
        <v>0</v>
      </c>
      <c r="AA133" s="193">
        <v>0</v>
      </c>
      <c r="AB133" s="193">
        <v>0</v>
      </c>
      <c r="AC133" s="193">
        <f t="shared" si="17"/>
        <v>39</v>
      </c>
      <c r="AD133" s="193">
        <v>0</v>
      </c>
      <c r="AE133" s="193">
        <v>39</v>
      </c>
      <c r="AF133" s="193">
        <v>0</v>
      </c>
      <c r="AG133" s="193">
        <v>141</v>
      </c>
      <c r="AH133" s="193">
        <v>0</v>
      </c>
    </row>
    <row r="134" spans="1:34" ht="13.5">
      <c r="A134" s="182" t="s">
        <v>129</v>
      </c>
      <c r="B134" s="182" t="s">
        <v>176</v>
      </c>
      <c r="C134" s="184" t="s">
        <v>177</v>
      </c>
      <c r="D134" s="193">
        <f t="shared" si="9"/>
        <v>3639</v>
      </c>
      <c r="E134" s="193">
        <v>2725</v>
      </c>
      <c r="F134" s="193">
        <v>914</v>
      </c>
      <c r="G134" s="193">
        <f t="shared" si="10"/>
        <v>3639</v>
      </c>
      <c r="H134" s="193">
        <f t="shared" si="11"/>
        <v>2815</v>
      </c>
      <c r="I134" s="193">
        <f t="shared" si="12"/>
        <v>0</v>
      </c>
      <c r="J134" s="193">
        <v>0</v>
      </c>
      <c r="K134" s="193">
        <v>0</v>
      </c>
      <c r="L134" s="193">
        <v>0</v>
      </c>
      <c r="M134" s="193">
        <f t="shared" si="13"/>
        <v>1663</v>
      </c>
      <c r="N134" s="193">
        <v>0</v>
      </c>
      <c r="O134" s="193">
        <v>1663</v>
      </c>
      <c r="P134" s="193">
        <v>0</v>
      </c>
      <c r="Q134" s="193">
        <f t="shared" si="14"/>
        <v>184</v>
      </c>
      <c r="R134" s="193">
        <v>0</v>
      </c>
      <c r="S134" s="193">
        <v>184</v>
      </c>
      <c r="T134" s="193">
        <v>0</v>
      </c>
      <c r="U134" s="193">
        <f t="shared" si="15"/>
        <v>907</v>
      </c>
      <c r="V134" s="193">
        <v>0</v>
      </c>
      <c r="W134" s="193">
        <v>907</v>
      </c>
      <c r="X134" s="193">
        <v>0</v>
      </c>
      <c r="Y134" s="193">
        <f t="shared" si="16"/>
        <v>0</v>
      </c>
      <c r="Z134" s="193">
        <v>0</v>
      </c>
      <c r="AA134" s="193">
        <v>0</v>
      </c>
      <c r="AB134" s="193">
        <v>0</v>
      </c>
      <c r="AC134" s="193">
        <f t="shared" si="17"/>
        <v>61</v>
      </c>
      <c r="AD134" s="193">
        <v>0</v>
      </c>
      <c r="AE134" s="193">
        <v>61</v>
      </c>
      <c r="AF134" s="193">
        <v>0</v>
      </c>
      <c r="AG134" s="193">
        <v>824</v>
      </c>
      <c r="AH134" s="193">
        <v>10</v>
      </c>
    </row>
    <row r="135" spans="1:34" ht="13.5">
      <c r="A135" s="182" t="s">
        <v>129</v>
      </c>
      <c r="B135" s="182" t="s">
        <v>178</v>
      </c>
      <c r="C135" s="184" t="s">
        <v>179</v>
      </c>
      <c r="D135" s="193">
        <f aca="true" t="shared" si="18" ref="D135:D198">E135+F135</f>
        <v>1082</v>
      </c>
      <c r="E135" s="193">
        <v>1082</v>
      </c>
      <c r="F135" s="193">
        <v>0</v>
      </c>
      <c r="G135" s="193">
        <f t="shared" si="10"/>
        <v>1082</v>
      </c>
      <c r="H135" s="193">
        <f t="shared" si="11"/>
        <v>920</v>
      </c>
      <c r="I135" s="193">
        <f t="shared" si="12"/>
        <v>0</v>
      </c>
      <c r="J135" s="193">
        <v>0</v>
      </c>
      <c r="K135" s="193">
        <v>0</v>
      </c>
      <c r="L135" s="193">
        <v>0</v>
      </c>
      <c r="M135" s="193">
        <f t="shared" si="13"/>
        <v>515</v>
      </c>
      <c r="N135" s="193">
        <v>0</v>
      </c>
      <c r="O135" s="193">
        <v>515</v>
      </c>
      <c r="P135" s="193">
        <v>0</v>
      </c>
      <c r="Q135" s="193">
        <f t="shared" si="14"/>
        <v>65</v>
      </c>
      <c r="R135" s="193">
        <v>0</v>
      </c>
      <c r="S135" s="193">
        <v>65</v>
      </c>
      <c r="T135" s="193">
        <v>0</v>
      </c>
      <c r="U135" s="193">
        <f t="shared" si="15"/>
        <v>282</v>
      </c>
      <c r="V135" s="193">
        <v>0</v>
      </c>
      <c r="W135" s="193">
        <v>282</v>
      </c>
      <c r="X135" s="193">
        <v>0</v>
      </c>
      <c r="Y135" s="193">
        <f t="shared" si="16"/>
        <v>9</v>
      </c>
      <c r="Z135" s="193">
        <v>0</v>
      </c>
      <c r="AA135" s="193">
        <v>9</v>
      </c>
      <c r="AB135" s="193">
        <v>0</v>
      </c>
      <c r="AC135" s="193">
        <f t="shared" si="17"/>
        <v>49</v>
      </c>
      <c r="AD135" s="193">
        <v>0</v>
      </c>
      <c r="AE135" s="193">
        <v>49</v>
      </c>
      <c r="AF135" s="193">
        <v>0</v>
      </c>
      <c r="AG135" s="193">
        <v>162</v>
      </c>
      <c r="AH135" s="193">
        <v>0</v>
      </c>
    </row>
    <row r="136" spans="1:34" ht="13.5">
      <c r="A136" s="182" t="s">
        <v>129</v>
      </c>
      <c r="B136" s="182" t="s">
        <v>180</v>
      </c>
      <c r="C136" s="184" t="s">
        <v>181</v>
      </c>
      <c r="D136" s="193">
        <f t="shared" si="18"/>
        <v>1349</v>
      </c>
      <c r="E136" s="193">
        <v>1079</v>
      </c>
      <c r="F136" s="193">
        <v>270</v>
      </c>
      <c r="G136" s="193">
        <f aca="true" t="shared" si="19" ref="G136:G199">H136+AG136</f>
        <v>1349</v>
      </c>
      <c r="H136" s="193">
        <f aca="true" t="shared" si="20" ref="H136:H199">I136+M136+Q136+U136+Y136+AC136</f>
        <v>1214</v>
      </c>
      <c r="I136" s="193">
        <f aca="true" t="shared" si="21" ref="I136:I199">SUM(J136:L136)</f>
        <v>291</v>
      </c>
      <c r="J136" s="193">
        <v>0</v>
      </c>
      <c r="K136" s="193">
        <v>291</v>
      </c>
      <c r="L136" s="193">
        <v>0</v>
      </c>
      <c r="M136" s="193">
        <f aca="true" t="shared" si="22" ref="M136:M199">SUM(N136:P136)</f>
        <v>0</v>
      </c>
      <c r="N136" s="193">
        <v>0</v>
      </c>
      <c r="O136" s="193">
        <v>0</v>
      </c>
      <c r="P136" s="193">
        <v>0</v>
      </c>
      <c r="Q136" s="193">
        <f aca="true" t="shared" si="23" ref="Q136:Q199">SUM(R136:T136)</f>
        <v>0</v>
      </c>
      <c r="R136" s="193">
        <v>0</v>
      </c>
      <c r="S136" s="193">
        <v>0</v>
      </c>
      <c r="T136" s="193">
        <v>0</v>
      </c>
      <c r="U136" s="193">
        <f aca="true" t="shared" si="24" ref="U136:U199">SUM(V136:X136)</f>
        <v>613</v>
      </c>
      <c r="V136" s="193">
        <v>0</v>
      </c>
      <c r="W136" s="193">
        <v>613</v>
      </c>
      <c r="X136" s="193">
        <v>0</v>
      </c>
      <c r="Y136" s="193">
        <f aca="true" t="shared" si="25" ref="Y136:Y199">SUM(Z136:AB136)</f>
        <v>303</v>
      </c>
      <c r="Z136" s="193">
        <v>0</v>
      </c>
      <c r="AA136" s="193">
        <v>303</v>
      </c>
      <c r="AB136" s="193">
        <v>0</v>
      </c>
      <c r="AC136" s="193">
        <f aca="true" t="shared" si="26" ref="AC136:AC199">SUM(AD136:AF136)</f>
        <v>7</v>
      </c>
      <c r="AD136" s="193">
        <v>0</v>
      </c>
      <c r="AE136" s="193">
        <v>7</v>
      </c>
      <c r="AF136" s="193">
        <v>0</v>
      </c>
      <c r="AG136" s="193">
        <v>135</v>
      </c>
      <c r="AH136" s="193">
        <v>185</v>
      </c>
    </row>
    <row r="137" spans="1:34" ht="13.5">
      <c r="A137" s="182" t="s">
        <v>129</v>
      </c>
      <c r="B137" s="182" t="s">
        <v>182</v>
      </c>
      <c r="C137" s="184" t="s">
        <v>183</v>
      </c>
      <c r="D137" s="193">
        <f t="shared" si="18"/>
        <v>5501</v>
      </c>
      <c r="E137" s="193">
        <v>4449</v>
      </c>
      <c r="F137" s="193">
        <v>1052</v>
      </c>
      <c r="G137" s="193">
        <f t="shared" si="19"/>
        <v>5501</v>
      </c>
      <c r="H137" s="193">
        <f t="shared" si="20"/>
        <v>2634</v>
      </c>
      <c r="I137" s="193">
        <f t="shared" si="21"/>
        <v>0</v>
      </c>
      <c r="J137" s="193">
        <v>0</v>
      </c>
      <c r="K137" s="193">
        <v>0</v>
      </c>
      <c r="L137" s="193">
        <v>0</v>
      </c>
      <c r="M137" s="193">
        <f t="shared" si="22"/>
        <v>1809</v>
      </c>
      <c r="N137" s="193">
        <v>0</v>
      </c>
      <c r="O137" s="193">
        <v>1809</v>
      </c>
      <c r="P137" s="193">
        <v>0</v>
      </c>
      <c r="Q137" s="193">
        <f t="shared" si="23"/>
        <v>533</v>
      </c>
      <c r="R137" s="193">
        <v>0</v>
      </c>
      <c r="S137" s="193">
        <v>533</v>
      </c>
      <c r="T137" s="193">
        <v>0</v>
      </c>
      <c r="U137" s="193">
        <f t="shared" si="24"/>
        <v>26</v>
      </c>
      <c r="V137" s="193">
        <v>0</v>
      </c>
      <c r="W137" s="193">
        <v>26</v>
      </c>
      <c r="X137" s="193">
        <v>0</v>
      </c>
      <c r="Y137" s="193">
        <f t="shared" si="25"/>
        <v>0</v>
      </c>
      <c r="Z137" s="193">
        <v>0</v>
      </c>
      <c r="AA137" s="193">
        <v>0</v>
      </c>
      <c r="AB137" s="193">
        <v>0</v>
      </c>
      <c r="AC137" s="193">
        <f t="shared" si="26"/>
        <v>266</v>
      </c>
      <c r="AD137" s="193">
        <v>0</v>
      </c>
      <c r="AE137" s="193">
        <v>266</v>
      </c>
      <c r="AF137" s="193">
        <v>0</v>
      </c>
      <c r="AG137" s="193">
        <v>2867</v>
      </c>
      <c r="AH137" s="193">
        <v>0</v>
      </c>
    </row>
    <row r="138" spans="1:34" ht="13.5">
      <c r="A138" s="182" t="s">
        <v>129</v>
      </c>
      <c r="B138" s="182" t="s">
        <v>184</v>
      </c>
      <c r="C138" s="184" t="s">
        <v>185</v>
      </c>
      <c r="D138" s="193">
        <f t="shared" si="18"/>
        <v>1289</v>
      </c>
      <c r="E138" s="193">
        <v>774</v>
      </c>
      <c r="F138" s="193">
        <v>515</v>
      </c>
      <c r="G138" s="193">
        <f t="shared" si="19"/>
        <v>1289</v>
      </c>
      <c r="H138" s="193">
        <f t="shared" si="20"/>
        <v>1289</v>
      </c>
      <c r="I138" s="193">
        <f t="shared" si="21"/>
        <v>0</v>
      </c>
      <c r="J138" s="193">
        <v>0</v>
      </c>
      <c r="K138" s="193">
        <v>0</v>
      </c>
      <c r="L138" s="193">
        <v>0</v>
      </c>
      <c r="M138" s="193">
        <f t="shared" si="22"/>
        <v>960</v>
      </c>
      <c r="N138" s="193">
        <v>960</v>
      </c>
      <c r="O138" s="193">
        <v>0</v>
      </c>
      <c r="P138" s="193">
        <v>0</v>
      </c>
      <c r="Q138" s="193">
        <f t="shared" si="23"/>
        <v>314</v>
      </c>
      <c r="R138" s="193">
        <v>314</v>
      </c>
      <c r="S138" s="193">
        <v>0</v>
      </c>
      <c r="T138" s="193">
        <v>0</v>
      </c>
      <c r="U138" s="193">
        <f t="shared" si="24"/>
        <v>0</v>
      </c>
      <c r="V138" s="193">
        <v>0</v>
      </c>
      <c r="W138" s="193">
        <v>0</v>
      </c>
      <c r="X138" s="193">
        <v>0</v>
      </c>
      <c r="Y138" s="193">
        <f t="shared" si="25"/>
        <v>0</v>
      </c>
      <c r="Z138" s="193">
        <v>0</v>
      </c>
      <c r="AA138" s="193">
        <v>0</v>
      </c>
      <c r="AB138" s="193">
        <v>0</v>
      </c>
      <c r="AC138" s="193">
        <f t="shared" si="26"/>
        <v>15</v>
      </c>
      <c r="AD138" s="193">
        <v>15</v>
      </c>
      <c r="AE138" s="193">
        <v>0</v>
      </c>
      <c r="AF138" s="193">
        <v>0</v>
      </c>
      <c r="AG138" s="193">
        <v>0</v>
      </c>
      <c r="AH138" s="193">
        <v>0</v>
      </c>
    </row>
    <row r="139" spans="1:34" ht="13.5">
      <c r="A139" s="182" t="s">
        <v>129</v>
      </c>
      <c r="B139" s="182" t="s">
        <v>186</v>
      </c>
      <c r="C139" s="184" t="s">
        <v>187</v>
      </c>
      <c r="D139" s="193">
        <f t="shared" si="18"/>
        <v>1638</v>
      </c>
      <c r="E139" s="193">
        <v>983</v>
      </c>
      <c r="F139" s="193">
        <v>655</v>
      </c>
      <c r="G139" s="193">
        <f t="shared" si="19"/>
        <v>1638</v>
      </c>
      <c r="H139" s="193">
        <f t="shared" si="20"/>
        <v>1638</v>
      </c>
      <c r="I139" s="193">
        <f t="shared" si="21"/>
        <v>0</v>
      </c>
      <c r="J139" s="193">
        <v>0</v>
      </c>
      <c r="K139" s="193">
        <v>0</v>
      </c>
      <c r="L139" s="193">
        <v>0</v>
      </c>
      <c r="M139" s="193">
        <f t="shared" si="22"/>
        <v>1221</v>
      </c>
      <c r="N139" s="193">
        <v>1221</v>
      </c>
      <c r="O139" s="193">
        <v>0</v>
      </c>
      <c r="P139" s="193">
        <v>0</v>
      </c>
      <c r="Q139" s="193">
        <f t="shared" si="23"/>
        <v>398</v>
      </c>
      <c r="R139" s="193">
        <v>398</v>
      </c>
      <c r="S139" s="193">
        <v>0</v>
      </c>
      <c r="T139" s="193">
        <v>0</v>
      </c>
      <c r="U139" s="193">
        <f t="shared" si="24"/>
        <v>0</v>
      </c>
      <c r="V139" s="193">
        <v>0</v>
      </c>
      <c r="W139" s="193">
        <v>0</v>
      </c>
      <c r="X139" s="193">
        <v>0</v>
      </c>
      <c r="Y139" s="193">
        <f t="shared" si="25"/>
        <v>0</v>
      </c>
      <c r="Z139" s="193">
        <v>0</v>
      </c>
      <c r="AA139" s="193">
        <v>0</v>
      </c>
      <c r="AB139" s="193">
        <v>0</v>
      </c>
      <c r="AC139" s="193">
        <f t="shared" si="26"/>
        <v>19</v>
      </c>
      <c r="AD139" s="193">
        <v>19</v>
      </c>
      <c r="AE139" s="193">
        <v>0</v>
      </c>
      <c r="AF139" s="193">
        <v>0</v>
      </c>
      <c r="AG139" s="193">
        <v>0</v>
      </c>
      <c r="AH139" s="193">
        <v>0</v>
      </c>
    </row>
    <row r="140" spans="1:34" ht="13.5">
      <c r="A140" s="182" t="s">
        <v>129</v>
      </c>
      <c r="B140" s="182" t="s">
        <v>188</v>
      </c>
      <c r="C140" s="184" t="s">
        <v>189</v>
      </c>
      <c r="D140" s="193">
        <f t="shared" si="18"/>
        <v>766</v>
      </c>
      <c r="E140" s="193">
        <v>565</v>
      </c>
      <c r="F140" s="193">
        <v>201</v>
      </c>
      <c r="G140" s="193">
        <f t="shared" si="19"/>
        <v>766</v>
      </c>
      <c r="H140" s="193">
        <f t="shared" si="20"/>
        <v>565</v>
      </c>
      <c r="I140" s="193">
        <f t="shared" si="21"/>
        <v>0</v>
      </c>
      <c r="J140" s="193">
        <v>0</v>
      </c>
      <c r="K140" s="193">
        <v>0</v>
      </c>
      <c r="L140" s="193">
        <v>0</v>
      </c>
      <c r="M140" s="193">
        <f t="shared" si="22"/>
        <v>355</v>
      </c>
      <c r="N140" s="193">
        <v>0</v>
      </c>
      <c r="O140" s="193">
        <v>355</v>
      </c>
      <c r="P140" s="193">
        <v>0</v>
      </c>
      <c r="Q140" s="193">
        <f t="shared" si="23"/>
        <v>89</v>
      </c>
      <c r="R140" s="193">
        <v>0</v>
      </c>
      <c r="S140" s="193">
        <v>89</v>
      </c>
      <c r="T140" s="193">
        <v>0</v>
      </c>
      <c r="U140" s="193">
        <f t="shared" si="24"/>
        <v>121</v>
      </c>
      <c r="V140" s="193">
        <v>0</v>
      </c>
      <c r="W140" s="193">
        <v>121</v>
      </c>
      <c r="X140" s="193">
        <v>0</v>
      </c>
      <c r="Y140" s="193">
        <f t="shared" si="25"/>
        <v>0</v>
      </c>
      <c r="Z140" s="193">
        <v>0</v>
      </c>
      <c r="AA140" s="193">
        <v>0</v>
      </c>
      <c r="AB140" s="193">
        <v>0</v>
      </c>
      <c r="AC140" s="193">
        <f t="shared" si="26"/>
        <v>0</v>
      </c>
      <c r="AD140" s="193">
        <v>0</v>
      </c>
      <c r="AE140" s="193">
        <v>0</v>
      </c>
      <c r="AF140" s="193">
        <v>0</v>
      </c>
      <c r="AG140" s="193">
        <v>201</v>
      </c>
      <c r="AH140" s="193">
        <v>54</v>
      </c>
    </row>
    <row r="141" spans="1:34" ht="13.5">
      <c r="A141" s="182" t="s">
        <v>129</v>
      </c>
      <c r="B141" s="182" t="s">
        <v>190</v>
      </c>
      <c r="C141" s="184" t="s">
        <v>191</v>
      </c>
      <c r="D141" s="193">
        <f t="shared" si="18"/>
        <v>3173</v>
      </c>
      <c r="E141" s="193">
        <v>3173</v>
      </c>
      <c r="F141" s="193">
        <v>0</v>
      </c>
      <c r="G141" s="193">
        <f t="shared" si="19"/>
        <v>3173</v>
      </c>
      <c r="H141" s="193">
        <f t="shared" si="20"/>
        <v>2000</v>
      </c>
      <c r="I141" s="193">
        <f t="shared" si="21"/>
        <v>0</v>
      </c>
      <c r="J141" s="193">
        <v>0</v>
      </c>
      <c r="K141" s="193">
        <v>0</v>
      </c>
      <c r="L141" s="193">
        <v>0</v>
      </c>
      <c r="M141" s="193">
        <f t="shared" si="22"/>
        <v>577</v>
      </c>
      <c r="N141" s="193">
        <v>0</v>
      </c>
      <c r="O141" s="193">
        <v>577</v>
      </c>
      <c r="P141" s="193">
        <v>0</v>
      </c>
      <c r="Q141" s="193">
        <f t="shared" si="23"/>
        <v>392</v>
      </c>
      <c r="R141" s="193">
        <v>0</v>
      </c>
      <c r="S141" s="193">
        <v>392</v>
      </c>
      <c r="T141" s="193">
        <v>0</v>
      </c>
      <c r="U141" s="193">
        <f t="shared" si="24"/>
        <v>896</v>
      </c>
      <c r="V141" s="193">
        <v>0</v>
      </c>
      <c r="W141" s="193">
        <v>896</v>
      </c>
      <c r="X141" s="193">
        <v>0</v>
      </c>
      <c r="Y141" s="193">
        <f t="shared" si="25"/>
        <v>0</v>
      </c>
      <c r="Z141" s="193">
        <v>0</v>
      </c>
      <c r="AA141" s="193">
        <v>0</v>
      </c>
      <c r="AB141" s="193">
        <v>0</v>
      </c>
      <c r="AC141" s="193">
        <f t="shared" si="26"/>
        <v>135</v>
      </c>
      <c r="AD141" s="193">
        <v>0</v>
      </c>
      <c r="AE141" s="193">
        <v>135</v>
      </c>
      <c r="AF141" s="193">
        <v>0</v>
      </c>
      <c r="AG141" s="193">
        <v>1173</v>
      </c>
      <c r="AH141" s="193">
        <v>0</v>
      </c>
    </row>
    <row r="142" spans="1:34" ht="13.5">
      <c r="A142" s="182" t="s">
        <v>129</v>
      </c>
      <c r="B142" s="182" t="s">
        <v>192</v>
      </c>
      <c r="C142" s="184" t="s">
        <v>193</v>
      </c>
      <c r="D142" s="193">
        <f t="shared" si="18"/>
        <v>19906</v>
      </c>
      <c r="E142" s="193">
        <v>8430</v>
      </c>
      <c r="F142" s="193">
        <v>11476</v>
      </c>
      <c r="G142" s="193">
        <f t="shared" si="19"/>
        <v>19906</v>
      </c>
      <c r="H142" s="193">
        <f t="shared" si="20"/>
        <v>8430</v>
      </c>
      <c r="I142" s="193">
        <f t="shared" si="21"/>
        <v>6117</v>
      </c>
      <c r="J142" s="193">
        <v>0</v>
      </c>
      <c r="K142" s="193">
        <v>6117</v>
      </c>
      <c r="L142" s="193">
        <v>0</v>
      </c>
      <c r="M142" s="193">
        <f t="shared" si="22"/>
        <v>0</v>
      </c>
      <c r="N142" s="193">
        <v>0</v>
      </c>
      <c r="O142" s="193">
        <v>0</v>
      </c>
      <c r="P142" s="193">
        <v>0</v>
      </c>
      <c r="Q142" s="193">
        <f t="shared" si="23"/>
        <v>0</v>
      </c>
      <c r="R142" s="193">
        <v>0</v>
      </c>
      <c r="S142" s="193">
        <v>0</v>
      </c>
      <c r="T142" s="193">
        <v>0</v>
      </c>
      <c r="U142" s="193">
        <f t="shared" si="24"/>
        <v>1634</v>
      </c>
      <c r="V142" s="193">
        <v>0</v>
      </c>
      <c r="W142" s="193">
        <v>1634</v>
      </c>
      <c r="X142" s="193">
        <v>0</v>
      </c>
      <c r="Y142" s="193">
        <f t="shared" si="25"/>
        <v>0</v>
      </c>
      <c r="Z142" s="193">
        <v>0</v>
      </c>
      <c r="AA142" s="193">
        <v>0</v>
      </c>
      <c r="AB142" s="193">
        <v>0</v>
      </c>
      <c r="AC142" s="193">
        <f t="shared" si="26"/>
        <v>679</v>
      </c>
      <c r="AD142" s="193">
        <v>0</v>
      </c>
      <c r="AE142" s="193">
        <v>679</v>
      </c>
      <c r="AF142" s="193">
        <v>0</v>
      </c>
      <c r="AG142" s="193">
        <v>11476</v>
      </c>
      <c r="AH142" s="193">
        <v>0</v>
      </c>
    </row>
    <row r="143" spans="1:34" ht="13.5">
      <c r="A143" s="182" t="s">
        <v>129</v>
      </c>
      <c r="B143" s="182" t="s">
        <v>194</v>
      </c>
      <c r="C143" s="184" t="s">
        <v>195</v>
      </c>
      <c r="D143" s="193">
        <f t="shared" si="18"/>
        <v>3058</v>
      </c>
      <c r="E143" s="193">
        <v>2141</v>
      </c>
      <c r="F143" s="193">
        <v>917</v>
      </c>
      <c r="G143" s="193">
        <f t="shared" si="19"/>
        <v>3058</v>
      </c>
      <c r="H143" s="193">
        <f t="shared" si="20"/>
        <v>1772</v>
      </c>
      <c r="I143" s="193">
        <f t="shared" si="21"/>
        <v>0</v>
      </c>
      <c r="J143" s="193">
        <v>0</v>
      </c>
      <c r="K143" s="193">
        <v>0</v>
      </c>
      <c r="L143" s="193">
        <v>0</v>
      </c>
      <c r="M143" s="193">
        <f t="shared" si="22"/>
        <v>800</v>
      </c>
      <c r="N143" s="193">
        <v>0</v>
      </c>
      <c r="O143" s="193">
        <v>800</v>
      </c>
      <c r="P143" s="193">
        <v>0</v>
      </c>
      <c r="Q143" s="193">
        <f t="shared" si="23"/>
        <v>303</v>
      </c>
      <c r="R143" s="193">
        <v>0</v>
      </c>
      <c r="S143" s="193">
        <v>303</v>
      </c>
      <c r="T143" s="193">
        <v>0</v>
      </c>
      <c r="U143" s="193">
        <f t="shared" si="24"/>
        <v>376</v>
      </c>
      <c r="V143" s="193">
        <v>0</v>
      </c>
      <c r="W143" s="193">
        <v>376</v>
      </c>
      <c r="X143" s="193">
        <v>0</v>
      </c>
      <c r="Y143" s="193">
        <f t="shared" si="25"/>
        <v>163</v>
      </c>
      <c r="Z143" s="193">
        <v>0</v>
      </c>
      <c r="AA143" s="193">
        <v>163</v>
      </c>
      <c r="AB143" s="193">
        <v>0</v>
      </c>
      <c r="AC143" s="193">
        <f t="shared" si="26"/>
        <v>130</v>
      </c>
      <c r="AD143" s="193">
        <v>0</v>
      </c>
      <c r="AE143" s="193">
        <v>130</v>
      </c>
      <c r="AF143" s="193">
        <v>0</v>
      </c>
      <c r="AG143" s="193">
        <v>1286</v>
      </c>
      <c r="AH143" s="193">
        <v>61</v>
      </c>
    </row>
    <row r="144" spans="1:34" ht="13.5">
      <c r="A144" s="182" t="s">
        <v>129</v>
      </c>
      <c r="B144" s="182" t="s">
        <v>196</v>
      </c>
      <c r="C144" s="184" t="s">
        <v>197</v>
      </c>
      <c r="D144" s="193">
        <f t="shared" si="18"/>
        <v>6881</v>
      </c>
      <c r="E144" s="193">
        <v>4983</v>
      </c>
      <c r="F144" s="193">
        <v>1898</v>
      </c>
      <c r="G144" s="193">
        <f t="shared" si="19"/>
        <v>6881</v>
      </c>
      <c r="H144" s="193">
        <f t="shared" si="20"/>
        <v>6220</v>
      </c>
      <c r="I144" s="193">
        <f t="shared" si="21"/>
        <v>2026</v>
      </c>
      <c r="J144" s="193">
        <v>1127</v>
      </c>
      <c r="K144" s="193">
        <v>546</v>
      </c>
      <c r="L144" s="193">
        <v>353</v>
      </c>
      <c r="M144" s="193">
        <f t="shared" si="22"/>
        <v>1980</v>
      </c>
      <c r="N144" s="193">
        <v>1069</v>
      </c>
      <c r="O144" s="193">
        <v>465</v>
      </c>
      <c r="P144" s="193">
        <v>446</v>
      </c>
      <c r="Q144" s="193">
        <f t="shared" si="23"/>
        <v>0</v>
      </c>
      <c r="R144" s="193">
        <v>0</v>
      </c>
      <c r="S144" s="193">
        <v>0</v>
      </c>
      <c r="T144" s="193">
        <v>0</v>
      </c>
      <c r="U144" s="193">
        <f t="shared" si="24"/>
        <v>1592</v>
      </c>
      <c r="V144" s="193">
        <v>1429</v>
      </c>
      <c r="W144" s="193">
        <v>163</v>
      </c>
      <c r="X144" s="193">
        <v>0</v>
      </c>
      <c r="Y144" s="193">
        <f t="shared" si="25"/>
        <v>0</v>
      </c>
      <c r="Z144" s="193">
        <v>0</v>
      </c>
      <c r="AA144" s="193">
        <v>0</v>
      </c>
      <c r="AB144" s="193">
        <v>0</v>
      </c>
      <c r="AC144" s="193">
        <f t="shared" si="26"/>
        <v>622</v>
      </c>
      <c r="AD144" s="193">
        <v>605</v>
      </c>
      <c r="AE144" s="193">
        <v>17</v>
      </c>
      <c r="AF144" s="193">
        <v>0</v>
      </c>
      <c r="AG144" s="193">
        <v>661</v>
      </c>
      <c r="AH144" s="193">
        <v>168</v>
      </c>
    </row>
    <row r="145" spans="1:34" ht="13.5">
      <c r="A145" s="182" t="s">
        <v>129</v>
      </c>
      <c r="B145" s="182" t="s">
        <v>198</v>
      </c>
      <c r="C145" s="184" t="s">
        <v>199</v>
      </c>
      <c r="D145" s="193">
        <f t="shared" si="18"/>
        <v>1691</v>
      </c>
      <c r="E145" s="193">
        <v>1333</v>
      </c>
      <c r="F145" s="193">
        <v>358</v>
      </c>
      <c r="G145" s="193">
        <f t="shared" si="19"/>
        <v>1691</v>
      </c>
      <c r="H145" s="193">
        <f t="shared" si="20"/>
        <v>1333</v>
      </c>
      <c r="I145" s="193">
        <f t="shared" si="21"/>
        <v>0</v>
      </c>
      <c r="J145" s="193">
        <v>0</v>
      </c>
      <c r="K145" s="193">
        <v>0</v>
      </c>
      <c r="L145" s="193">
        <v>0</v>
      </c>
      <c r="M145" s="193">
        <f t="shared" si="22"/>
        <v>642</v>
      </c>
      <c r="N145" s="193">
        <v>0</v>
      </c>
      <c r="O145" s="193">
        <v>642</v>
      </c>
      <c r="P145" s="193">
        <v>0</v>
      </c>
      <c r="Q145" s="193">
        <f t="shared" si="23"/>
        <v>359</v>
      </c>
      <c r="R145" s="193">
        <v>0</v>
      </c>
      <c r="S145" s="193">
        <v>359</v>
      </c>
      <c r="T145" s="193">
        <v>0</v>
      </c>
      <c r="U145" s="193">
        <f t="shared" si="24"/>
        <v>312</v>
      </c>
      <c r="V145" s="193">
        <v>0</v>
      </c>
      <c r="W145" s="193">
        <v>312</v>
      </c>
      <c r="X145" s="193">
        <v>0</v>
      </c>
      <c r="Y145" s="193">
        <f t="shared" si="25"/>
        <v>0</v>
      </c>
      <c r="Z145" s="193">
        <v>0</v>
      </c>
      <c r="AA145" s="193">
        <v>0</v>
      </c>
      <c r="AB145" s="193">
        <v>0</v>
      </c>
      <c r="AC145" s="193">
        <f t="shared" si="26"/>
        <v>20</v>
      </c>
      <c r="AD145" s="193">
        <v>0</v>
      </c>
      <c r="AE145" s="193">
        <v>20</v>
      </c>
      <c r="AF145" s="193">
        <v>0</v>
      </c>
      <c r="AG145" s="193">
        <v>358</v>
      </c>
      <c r="AH145" s="193">
        <v>0</v>
      </c>
    </row>
    <row r="146" spans="1:34" ht="13.5">
      <c r="A146" s="182" t="s">
        <v>129</v>
      </c>
      <c r="B146" s="182" t="s">
        <v>200</v>
      </c>
      <c r="C146" s="184" t="s">
        <v>201</v>
      </c>
      <c r="D146" s="193">
        <f t="shared" si="18"/>
        <v>4957</v>
      </c>
      <c r="E146" s="193">
        <v>1648</v>
      </c>
      <c r="F146" s="193">
        <v>3309</v>
      </c>
      <c r="G146" s="193">
        <f t="shared" si="19"/>
        <v>4957</v>
      </c>
      <c r="H146" s="193">
        <f t="shared" si="20"/>
        <v>1648</v>
      </c>
      <c r="I146" s="193">
        <f t="shared" si="21"/>
        <v>0</v>
      </c>
      <c r="J146" s="193">
        <v>0</v>
      </c>
      <c r="K146" s="193">
        <v>0</v>
      </c>
      <c r="L146" s="193">
        <v>0</v>
      </c>
      <c r="M146" s="193">
        <f t="shared" si="22"/>
        <v>952</v>
      </c>
      <c r="N146" s="193">
        <v>0</v>
      </c>
      <c r="O146" s="193">
        <v>952</v>
      </c>
      <c r="P146" s="193">
        <v>0</v>
      </c>
      <c r="Q146" s="193">
        <f t="shared" si="23"/>
        <v>228</v>
      </c>
      <c r="R146" s="193">
        <v>0</v>
      </c>
      <c r="S146" s="193">
        <v>228</v>
      </c>
      <c r="T146" s="193">
        <v>0</v>
      </c>
      <c r="U146" s="193">
        <f t="shared" si="24"/>
        <v>446</v>
      </c>
      <c r="V146" s="193">
        <v>0</v>
      </c>
      <c r="W146" s="193">
        <v>446</v>
      </c>
      <c r="X146" s="193">
        <v>0</v>
      </c>
      <c r="Y146" s="193">
        <f t="shared" si="25"/>
        <v>0</v>
      </c>
      <c r="Z146" s="193">
        <v>0</v>
      </c>
      <c r="AA146" s="193">
        <v>0</v>
      </c>
      <c r="AB146" s="193">
        <v>0</v>
      </c>
      <c r="AC146" s="193">
        <f t="shared" si="26"/>
        <v>22</v>
      </c>
      <c r="AD146" s="193">
        <v>0</v>
      </c>
      <c r="AE146" s="193">
        <v>22</v>
      </c>
      <c r="AF146" s="193">
        <v>0</v>
      </c>
      <c r="AG146" s="193">
        <v>3309</v>
      </c>
      <c r="AH146" s="193">
        <v>453</v>
      </c>
    </row>
    <row r="147" spans="1:34" ht="13.5">
      <c r="A147" s="182" t="s">
        <v>129</v>
      </c>
      <c r="B147" s="182" t="s">
        <v>202</v>
      </c>
      <c r="C147" s="184" t="s">
        <v>203</v>
      </c>
      <c r="D147" s="193">
        <f t="shared" si="18"/>
        <v>3318</v>
      </c>
      <c r="E147" s="193">
        <v>2145</v>
      </c>
      <c r="F147" s="193">
        <v>1173</v>
      </c>
      <c r="G147" s="193">
        <f t="shared" si="19"/>
        <v>3318</v>
      </c>
      <c r="H147" s="193">
        <f t="shared" si="20"/>
        <v>1525</v>
      </c>
      <c r="I147" s="193">
        <f t="shared" si="21"/>
        <v>0</v>
      </c>
      <c r="J147" s="193">
        <v>0</v>
      </c>
      <c r="K147" s="193">
        <v>0</v>
      </c>
      <c r="L147" s="193">
        <v>0</v>
      </c>
      <c r="M147" s="193">
        <f t="shared" si="22"/>
        <v>403</v>
      </c>
      <c r="N147" s="193">
        <v>0</v>
      </c>
      <c r="O147" s="193">
        <v>403</v>
      </c>
      <c r="P147" s="193">
        <v>0</v>
      </c>
      <c r="Q147" s="193">
        <f t="shared" si="23"/>
        <v>481</v>
      </c>
      <c r="R147" s="193">
        <v>0</v>
      </c>
      <c r="S147" s="193">
        <v>481</v>
      </c>
      <c r="T147" s="193">
        <v>0</v>
      </c>
      <c r="U147" s="193">
        <f t="shared" si="24"/>
        <v>628</v>
      </c>
      <c r="V147" s="193">
        <v>0</v>
      </c>
      <c r="W147" s="193">
        <v>628</v>
      </c>
      <c r="X147" s="193">
        <v>0</v>
      </c>
      <c r="Y147" s="193">
        <f t="shared" si="25"/>
        <v>0</v>
      </c>
      <c r="Z147" s="193">
        <v>0</v>
      </c>
      <c r="AA147" s="193">
        <v>0</v>
      </c>
      <c r="AB147" s="193">
        <v>0</v>
      </c>
      <c r="AC147" s="193">
        <f t="shared" si="26"/>
        <v>13</v>
      </c>
      <c r="AD147" s="193">
        <v>0</v>
      </c>
      <c r="AE147" s="193">
        <v>13</v>
      </c>
      <c r="AF147" s="193">
        <v>0</v>
      </c>
      <c r="AG147" s="193">
        <v>1793</v>
      </c>
      <c r="AH147" s="193">
        <v>0</v>
      </c>
    </row>
    <row r="148" spans="1:34" ht="13.5">
      <c r="A148" s="182" t="s">
        <v>129</v>
      </c>
      <c r="B148" s="182" t="s">
        <v>204</v>
      </c>
      <c r="C148" s="184" t="s">
        <v>205</v>
      </c>
      <c r="D148" s="193">
        <f t="shared" si="18"/>
        <v>1115</v>
      </c>
      <c r="E148" s="193">
        <v>1115</v>
      </c>
      <c r="F148" s="193">
        <v>0</v>
      </c>
      <c r="G148" s="193">
        <f t="shared" si="19"/>
        <v>1115</v>
      </c>
      <c r="H148" s="193">
        <f t="shared" si="20"/>
        <v>1015</v>
      </c>
      <c r="I148" s="193">
        <f t="shared" si="21"/>
        <v>1</v>
      </c>
      <c r="J148" s="193">
        <v>0</v>
      </c>
      <c r="K148" s="193">
        <v>1</v>
      </c>
      <c r="L148" s="193">
        <v>0</v>
      </c>
      <c r="M148" s="193">
        <f t="shared" si="22"/>
        <v>322</v>
      </c>
      <c r="N148" s="193">
        <v>0</v>
      </c>
      <c r="O148" s="193">
        <v>322</v>
      </c>
      <c r="P148" s="193">
        <v>0</v>
      </c>
      <c r="Q148" s="193">
        <f t="shared" si="23"/>
        <v>81</v>
      </c>
      <c r="R148" s="193">
        <v>0</v>
      </c>
      <c r="S148" s="193">
        <v>81</v>
      </c>
      <c r="T148" s="193">
        <v>0</v>
      </c>
      <c r="U148" s="193">
        <f t="shared" si="24"/>
        <v>286</v>
      </c>
      <c r="V148" s="193">
        <v>0</v>
      </c>
      <c r="W148" s="193">
        <v>286</v>
      </c>
      <c r="X148" s="193">
        <v>0</v>
      </c>
      <c r="Y148" s="193">
        <f t="shared" si="25"/>
        <v>308</v>
      </c>
      <c r="Z148" s="193">
        <v>0</v>
      </c>
      <c r="AA148" s="193">
        <v>308</v>
      </c>
      <c r="AB148" s="193">
        <v>0</v>
      </c>
      <c r="AC148" s="193">
        <f t="shared" si="26"/>
        <v>17</v>
      </c>
      <c r="AD148" s="193">
        <v>0</v>
      </c>
      <c r="AE148" s="193">
        <v>17</v>
      </c>
      <c r="AF148" s="193">
        <v>0</v>
      </c>
      <c r="AG148" s="193">
        <v>100</v>
      </c>
      <c r="AH148" s="193">
        <v>0</v>
      </c>
    </row>
    <row r="149" spans="1:34" ht="13.5">
      <c r="A149" s="182" t="s">
        <v>129</v>
      </c>
      <c r="B149" s="182" t="s">
        <v>206</v>
      </c>
      <c r="C149" s="184" t="s">
        <v>207</v>
      </c>
      <c r="D149" s="193">
        <f t="shared" si="18"/>
        <v>799</v>
      </c>
      <c r="E149" s="193">
        <v>774</v>
      </c>
      <c r="F149" s="193">
        <v>25</v>
      </c>
      <c r="G149" s="193">
        <f t="shared" si="19"/>
        <v>799</v>
      </c>
      <c r="H149" s="193">
        <f t="shared" si="20"/>
        <v>774</v>
      </c>
      <c r="I149" s="193">
        <f t="shared" si="21"/>
        <v>0</v>
      </c>
      <c r="J149" s="193">
        <v>0</v>
      </c>
      <c r="K149" s="193">
        <v>0</v>
      </c>
      <c r="L149" s="193">
        <v>0</v>
      </c>
      <c r="M149" s="193">
        <f t="shared" si="22"/>
        <v>246</v>
      </c>
      <c r="N149" s="193">
        <v>0</v>
      </c>
      <c r="O149" s="193">
        <v>246</v>
      </c>
      <c r="P149" s="193">
        <v>0</v>
      </c>
      <c r="Q149" s="193">
        <f t="shared" si="23"/>
        <v>38</v>
      </c>
      <c r="R149" s="193">
        <v>0</v>
      </c>
      <c r="S149" s="193">
        <v>38</v>
      </c>
      <c r="T149" s="193">
        <v>0</v>
      </c>
      <c r="U149" s="193">
        <f t="shared" si="24"/>
        <v>242</v>
      </c>
      <c r="V149" s="193">
        <v>0</v>
      </c>
      <c r="W149" s="193">
        <v>242</v>
      </c>
      <c r="X149" s="193">
        <v>0</v>
      </c>
      <c r="Y149" s="193">
        <f t="shared" si="25"/>
        <v>241</v>
      </c>
      <c r="Z149" s="193">
        <v>0</v>
      </c>
      <c r="AA149" s="193">
        <v>241</v>
      </c>
      <c r="AB149" s="193">
        <v>0</v>
      </c>
      <c r="AC149" s="193">
        <f t="shared" si="26"/>
        <v>7</v>
      </c>
      <c r="AD149" s="193">
        <v>0</v>
      </c>
      <c r="AE149" s="193">
        <v>7</v>
      </c>
      <c r="AF149" s="193">
        <v>0</v>
      </c>
      <c r="AG149" s="193">
        <v>25</v>
      </c>
      <c r="AH149" s="193">
        <v>0</v>
      </c>
    </row>
    <row r="150" spans="1:34" ht="13.5">
      <c r="A150" s="182" t="s">
        <v>129</v>
      </c>
      <c r="B150" s="182" t="s">
        <v>208</v>
      </c>
      <c r="C150" s="184" t="s">
        <v>343</v>
      </c>
      <c r="D150" s="193">
        <f t="shared" si="18"/>
        <v>2566</v>
      </c>
      <c r="E150" s="193">
        <v>2234</v>
      </c>
      <c r="F150" s="193">
        <v>332</v>
      </c>
      <c r="G150" s="193">
        <f t="shared" si="19"/>
        <v>2566</v>
      </c>
      <c r="H150" s="193">
        <f t="shared" si="20"/>
        <v>2105</v>
      </c>
      <c r="I150" s="193">
        <f t="shared" si="21"/>
        <v>0</v>
      </c>
      <c r="J150" s="193">
        <v>0</v>
      </c>
      <c r="K150" s="193">
        <v>0</v>
      </c>
      <c r="L150" s="193">
        <v>0</v>
      </c>
      <c r="M150" s="193">
        <f t="shared" si="22"/>
        <v>493</v>
      </c>
      <c r="N150" s="193">
        <v>0</v>
      </c>
      <c r="O150" s="193">
        <v>493</v>
      </c>
      <c r="P150" s="193">
        <v>0</v>
      </c>
      <c r="Q150" s="193">
        <f t="shared" si="23"/>
        <v>99</v>
      </c>
      <c r="R150" s="193">
        <v>0</v>
      </c>
      <c r="S150" s="193">
        <v>99</v>
      </c>
      <c r="T150" s="193">
        <v>0</v>
      </c>
      <c r="U150" s="193">
        <f t="shared" si="24"/>
        <v>1462</v>
      </c>
      <c r="V150" s="193">
        <v>0</v>
      </c>
      <c r="W150" s="193">
        <v>1462</v>
      </c>
      <c r="X150" s="193">
        <v>0</v>
      </c>
      <c r="Y150" s="193">
        <f t="shared" si="25"/>
        <v>6</v>
      </c>
      <c r="Z150" s="193">
        <v>0</v>
      </c>
      <c r="AA150" s="193">
        <v>6</v>
      </c>
      <c r="AB150" s="193">
        <v>0</v>
      </c>
      <c r="AC150" s="193">
        <f t="shared" si="26"/>
        <v>45</v>
      </c>
      <c r="AD150" s="193">
        <v>0</v>
      </c>
      <c r="AE150" s="193">
        <v>45</v>
      </c>
      <c r="AF150" s="193">
        <v>0</v>
      </c>
      <c r="AG150" s="193">
        <v>461</v>
      </c>
      <c r="AH150" s="193">
        <v>0</v>
      </c>
    </row>
    <row r="151" spans="1:34" ht="13.5">
      <c r="A151" s="182" t="s">
        <v>129</v>
      </c>
      <c r="B151" s="182" t="s">
        <v>209</v>
      </c>
      <c r="C151" s="184" t="s">
        <v>210</v>
      </c>
      <c r="D151" s="193">
        <f t="shared" si="18"/>
        <v>2569</v>
      </c>
      <c r="E151" s="193">
        <v>1875</v>
      </c>
      <c r="F151" s="193">
        <v>694</v>
      </c>
      <c r="G151" s="193">
        <f t="shared" si="19"/>
        <v>2569</v>
      </c>
      <c r="H151" s="193">
        <f t="shared" si="20"/>
        <v>1129</v>
      </c>
      <c r="I151" s="193">
        <f t="shared" si="21"/>
        <v>0</v>
      </c>
      <c r="J151" s="193">
        <v>0</v>
      </c>
      <c r="K151" s="193">
        <v>0</v>
      </c>
      <c r="L151" s="193">
        <v>0</v>
      </c>
      <c r="M151" s="193">
        <f t="shared" si="22"/>
        <v>698</v>
      </c>
      <c r="N151" s="193">
        <v>0</v>
      </c>
      <c r="O151" s="193">
        <v>698</v>
      </c>
      <c r="P151" s="193">
        <v>0</v>
      </c>
      <c r="Q151" s="193">
        <f t="shared" si="23"/>
        <v>181</v>
      </c>
      <c r="R151" s="193">
        <v>0</v>
      </c>
      <c r="S151" s="193">
        <v>181</v>
      </c>
      <c r="T151" s="193">
        <v>0</v>
      </c>
      <c r="U151" s="193">
        <f t="shared" si="24"/>
        <v>193</v>
      </c>
      <c r="V151" s="193">
        <v>0</v>
      </c>
      <c r="W151" s="193">
        <v>193</v>
      </c>
      <c r="X151" s="193">
        <v>0</v>
      </c>
      <c r="Y151" s="193">
        <f t="shared" si="25"/>
        <v>0</v>
      </c>
      <c r="Z151" s="193">
        <v>0</v>
      </c>
      <c r="AA151" s="193">
        <v>0</v>
      </c>
      <c r="AB151" s="193">
        <v>0</v>
      </c>
      <c r="AC151" s="193">
        <f t="shared" si="26"/>
        <v>57</v>
      </c>
      <c r="AD151" s="193">
        <v>0</v>
      </c>
      <c r="AE151" s="193">
        <v>57</v>
      </c>
      <c r="AF151" s="193">
        <v>0</v>
      </c>
      <c r="AG151" s="193">
        <v>1440</v>
      </c>
      <c r="AH151" s="193">
        <v>0</v>
      </c>
    </row>
    <row r="152" spans="1:34" ht="13.5">
      <c r="A152" s="182" t="s">
        <v>129</v>
      </c>
      <c r="B152" s="182" t="s">
        <v>211</v>
      </c>
      <c r="C152" s="184" t="s">
        <v>212</v>
      </c>
      <c r="D152" s="193">
        <f t="shared" si="18"/>
        <v>3340</v>
      </c>
      <c r="E152" s="193">
        <v>2671</v>
      </c>
      <c r="F152" s="193">
        <v>669</v>
      </c>
      <c r="G152" s="193">
        <f t="shared" si="19"/>
        <v>3340</v>
      </c>
      <c r="H152" s="193">
        <f t="shared" si="20"/>
        <v>1906</v>
      </c>
      <c r="I152" s="193">
        <f t="shared" si="21"/>
        <v>0</v>
      </c>
      <c r="J152" s="193">
        <v>0</v>
      </c>
      <c r="K152" s="193">
        <v>0</v>
      </c>
      <c r="L152" s="193">
        <v>0</v>
      </c>
      <c r="M152" s="193">
        <f t="shared" si="22"/>
        <v>672</v>
      </c>
      <c r="N152" s="193">
        <v>0</v>
      </c>
      <c r="O152" s="193">
        <v>672</v>
      </c>
      <c r="P152" s="193">
        <v>0</v>
      </c>
      <c r="Q152" s="193">
        <f t="shared" si="23"/>
        <v>420</v>
      </c>
      <c r="R152" s="193">
        <v>0</v>
      </c>
      <c r="S152" s="193">
        <v>420</v>
      </c>
      <c r="T152" s="193">
        <v>0</v>
      </c>
      <c r="U152" s="193">
        <f t="shared" si="24"/>
        <v>567</v>
      </c>
      <c r="V152" s="193">
        <v>45</v>
      </c>
      <c r="W152" s="193">
        <v>522</v>
      </c>
      <c r="X152" s="193">
        <v>0</v>
      </c>
      <c r="Y152" s="193">
        <f t="shared" si="25"/>
        <v>0</v>
      </c>
      <c r="Z152" s="193">
        <v>0</v>
      </c>
      <c r="AA152" s="193">
        <v>0</v>
      </c>
      <c r="AB152" s="193">
        <v>0</v>
      </c>
      <c r="AC152" s="193">
        <f t="shared" si="26"/>
        <v>247</v>
      </c>
      <c r="AD152" s="193">
        <v>247</v>
      </c>
      <c r="AE152" s="193">
        <v>0</v>
      </c>
      <c r="AF152" s="193">
        <v>0</v>
      </c>
      <c r="AG152" s="193">
        <v>1434</v>
      </c>
      <c r="AH152" s="193">
        <v>0</v>
      </c>
    </row>
    <row r="153" spans="1:34" ht="13.5">
      <c r="A153" s="182" t="s">
        <v>129</v>
      </c>
      <c r="B153" s="182" t="s">
        <v>213</v>
      </c>
      <c r="C153" s="184" t="s">
        <v>214</v>
      </c>
      <c r="D153" s="193">
        <f t="shared" si="18"/>
        <v>998</v>
      </c>
      <c r="E153" s="193">
        <v>361</v>
      </c>
      <c r="F153" s="193">
        <v>637</v>
      </c>
      <c r="G153" s="193">
        <f t="shared" si="19"/>
        <v>998</v>
      </c>
      <c r="H153" s="193">
        <f t="shared" si="20"/>
        <v>361</v>
      </c>
      <c r="I153" s="193">
        <f t="shared" si="21"/>
        <v>0</v>
      </c>
      <c r="J153" s="193">
        <v>0</v>
      </c>
      <c r="K153" s="193">
        <v>0</v>
      </c>
      <c r="L153" s="193">
        <v>0</v>
      </c>
      <c r="M153" s="193">
        <f t="shared" si="22"/>
        <v>203</v>
      </c>
      <c r="N153" s="193">
        <v>0</v>
      </c>
      <c r="O153" s="193">
        <v>203</v>
      </c>
      <c r="P153" s="193">
        <v>0</v>
      </c>
      <c r="Q153" s="193">
        <f t="shared" si="23"/>
        <v>68</v>
      </c>
      <c r="R153" s="193">
        <v>0</v>
      </c>
      <c r="S153" s="193">
        <v>68</v>
      </c>
      <c r="T153" s="193">
        <v>0</v>
      </c>
      <c r="U153" s="193">
        <f t="shared" si="24"/>
        <v>90</v>
      </c>
      <c r="V153" s="193">
        <v>0</v>
      </c>
      <c r="W153" s="193">
        <v>90</v>
      </c>
      <c r="X153" s="193">
        <v>0</v>
      </c>
      <c r="Y153" s="193">
        <f t="shared" si="25"/>
        <v>0</v>
      </c>
      <c r="Z153" s="193">
        <v>0</v>
      </c>
      <c r="AA153" s="193">
        <v>0</v>
      </c>
      <c r="AB153" s="193">
        <v>0</v>
      </c>
      <c r="AC153" s="193">
        <f t="shared" si="26"/>
        <v>0</v>
      </c>
      <c r="AD153" s="193">
        <v>0</v>
      </c>
      <c r="AE153" s="193">
        <v>0</v>
      </c>
      <c r="AF153" s="193">
        <v>0</v>
      </c>
      <c r="AG153" s="193">
        <v>637</v>
      </c>
      <c r="AH153" s="193">
        <v>0</v>
      </c>
    </row>
    <row r="154" spans="1:34" ht="13.5">
      <c r="A154" s="182" t="s">
        <v>129</v>
      </c>
      <c r="B154" s="182" t="s">
        <v>215</v>
      </c>
      <c r="C154" s="184" t="s">
        <v>216</v>
      </c>
      <c r="D154" s="193">
        <f t="shared" si="18"/>
        <v>13627</v>
      </c>
      <c r="E154" s="193">
        <v>6205</v>
      </c>
      <c r="F154" s="193">
        <v>7422</v>
      </c>
      <c r="G154" s="193">
        <f t="shared" si="19"/>
        <v>13627</v>
      </c>
      <c r="H154" s="193">
        <f t="shared" si="20"/>
        <v>4580</v>
      </c>
      <c r="I154" s="193">
        <f t="shared" si="21"/>
        <v>0</v>
      </c>
      <c r="J154" s="193">
        <v>0</v>
      </c>
      <c r="K154" s="193">
        <v>0</v>
      </c>
      <c r="L154" s="193">
        <v>0</v>
      </c>
      <c r="M154" s="193">
        <f t="shared" si="22"/>
        <v>2737</v>
      </c>
      <c r="N154" s="193">
        <v>0</v>
      </c>
      <c r="O154" s="193">
        <v>2737</v>
      </c>
      <c r="P154" s="193">
        <v>0</v>
      </c>
      <c r="Q154" s="193">
        <f t="shared" si="23"/>
        <v>826</v>
      </c>
      <c r="R154" s="193">
        <v>0</v>
      </c>
      <c r="S154" s="193">
        <v>826</v>
      </c>
      <c r="T154" s="193">
        <v>0</v>
      </c>
      <c r="U154" s="193">
        <f t="shared" si="24"/>
        <v>1017</v>
      </c>
      <c r="V154" s="193">
        <v>0</v>
      </c>
      <c r="W154" s="193">
        <v>1017</v>
      </c>
      <c r="X154" s="193">
        <v>0</v>
      </c>
      <c r="Y154" s="193">
        <f t="shared" si="25"/>
        <v>0</v>
      </c>
      <c r="Z154" s="193">
        <v>0</v>
      </c>
      <c r="AA154" s="193">
        <v>0</v>
      </c>
      <c r="AB154" s="193">
        <v>0</v>
      </c>
      <c r="AC154" s="193">
        <f t="shared" si="26"/>
        <v>0</v>
      </c>
      <c r="AD154" s="193">
        <v>0</v>
      </c>
      <c r="AE154" s="193">
        <v>0</v>
      </c>
      <c r="AF154" s="193">
        <v>0</v>
      </c>
      <c r="AG154" s="193">
        <v>9047</v>
      </c>
      <c r="AH154" s="193">
        <v>122</v>
      </c>
    </row>
    <row r="155" spans="1:34" ht="13.5">
      <c r="A155" s="182" t="s">
        <v>129</v>
      </c>
      <c r="B155" s="182" t="s">
        <v>217</v>
      </c>
      <c r="C155" s="184" t="s">
        <v>218</v>
      </c>
      <c r="D155" s="193">
        <f t="shared" si="18"/>
        <v>1410</v>
      </c>
      <c r="E155" s="193">
        <v>582</v>
      </c>
      <c r="F155" s="193">
        <v>828</v>
      </c>
      <c r="G155" s="193">
        <f t="shared" si="19"/>
        <v>1410</v>
      </c>
      <c r="H155" s="193">
        <f t="shared" si="20"/>
        <v>582</v>
      </c>
      <c r="I155" s="193">
        <f t="shared" si="21"/>
        <v>0</v>
      </c>
      <c r="J155" s="193">
        <v>0</v>
      </c>
      <c r="K155" s="193">
        <v>0</v>
      </c>
      <c r="L155" s="193">
        <v>0</v>
      </c>
      <c r="M155" s="193">
        <f t="shared" si="22"/>
        <v>294</v>
      </c>
      <c r="N155" s="193">
        <v>0</v>
      </c>
      <c r="O155" s="193">
        <v>294</v>
      </c>
      <c r="P155" s="193">
        <v>0</v>
      </c>
      <c r="Q155" s="193">
        <f t="shared" si="23"/>
        <v>115</v>
      </c>
      <c r="R155" s="193">
        <v>0</v>
      </c>
      <c r="S155" s="193">
        <v>115</v>
      </c>
      <c r="T155" s="193">
        <v>0</v>
      </c>
      <c r="U155" s="193">
        <f t="shared" si="24"/>
        <v>168</v>
      </c>
      <c r="V155" s="193">
        <v>0</v>
      </c>
      <c r="W155" s="193">
        <v>168</v>
      </c>
      <c r="X155" s="193">
        <v>0</v>
      </c>
      <c r="Y155" s="193">
        <f t="shared" si="25"/>
        <v>0</v>
      </c>
      <c r="Z155" s="193">
        <v>0</v>
      </c>
      <c r="AA155" s="193">
        <v>0</v>
      </c>
      <c r="AB155" s="193">
        <v>0</v>
      </c>
      <c r="AC155" s="193">
        <f t="shared" si="26"/>
        <v>5</v>
      </c>
      <c r="AD155" s="193">
        <v>0</v>
      </c>
      <c r="AE155" s="193">
        <v>5</v>
      </c>
      <c r="AF155" s="193">
        <v>0</v>
      </c>
      <c r="AG155" s="193">
        <v>828</v>
      </c>
      <c r="AH155" s="193">
        <v>0</v>
      </c>
    </row>
    <row r="156" spans="1:34" ht="13.5">
      <c r="A156" s="182" t="s">
        <v>129</v>
      </c>
      <c r="B156" s="182" t="s">
        <v>219</v>
      </c>
      <c r="C156" s="184" t="s">
        <v>220</v>
      </c>
      <c r="D156" s="193">
        <f t="shared" si="18"/>
        <v>306</v>
      </c>
      <c r="E156" s="193">
        <v>168</v>
      </c>
      <c r="F156" s="193">
        <v>138</v>
      </c>
      <c r="G156" s="193">
        <f t="shared" si="19"/>
        <v>306</v>
      </c>
      <c r="H156" s="193">
        <f t="shared" si="20"/>
        <v>230</v>
      </c>
      <c r="I156" s="193">
        <f t="shared" si="21"/>
        <v>0</v>
      </c>
      <c r="J156" s="193">
        <v>0</v>
      </c>
      <c r="K156" s="193">
        <v>0</v>
      </c>
      <c r="L156" s="193">
        <v>0</v>
      </c>
      <c r="M156" s="193">
        <f t="shared" si="22"/>
        <v>117</v>
      </c>
      <c r="N156" s="193">
        <v>0</v>
      </c>
      <c r="O156" s="193">
        <v>117</v>
      </c>
      <c r="P156" s="193">
        <v>0</v>
      </c>
      <c r="Q156" s="193">
        <f t="shared" si="23"/>
        <v>77</v>
      </c>
      <c r="R156" s="193">
        <v>0</v>
      </c>
      <c r="S156" s="193">
        <v>77</v>
      </c>
      <c r="T156" s="193">
        <v>0</v>
      </c>
      <c r="U156" s="193">
        <f t="shared" si="24"/>
        <v>35</v>
      </c>
      <c r="V156" s="193">
        <v>0</v>
      </c>
      <c r="W156" s="193">
        <v>35</v>
      </c>
      <c r="X156" s="193">
        <v>0</v>
      </c>
      <c r="Y156" s="193">
        <f t="shared" si="25"/>
        <v>1</v>
      </c>
      <c r="Z156" s="193">
        <v>0</v>
      </c>
      <c r="AA156" s="193">
        <v>1</v>
      </c>
      <c r="AB156" s="193">
        <v>0</v>
      </c>
      <c r="AC156" s="193">
        <f t="shared" si="26"/>
        <v>0</v>
      </c>
      <c r="AD156" s="193">
        <v>0</v>
      </c>
      <c r="AE156" s="193">
        <v>0</v>
      </c>
      <c r="AF156" s="193">
        <v>0</v>
      </c>
      <c r="AG156" s="193">
        <v>76</v>
      </c>
      <c r="AH156" s="193">
        <v>1</v>
      </c>
    </row>
    <row r="157" spans="1:34" ht="13.5">
      <c r="A157" s="182" t="s">
        <v>129</v>
      </c>
      <c r="B157" s="182" t="s">
        <v>221</v>
      </c>
      <c r="C157" s="184" t="s">
        <v>222</v>
      </c>
      <c r="D157" s="193">
        <f t="shared" si="18"/>
        <v>1644</v>
      </c>
      <c r="E157" s="193">
        <v>1404</v>
      </c>
      <c r="F157" s="193">
        <v>240</v>
      </c>
      <c r="G157" s="193">
        <f t="shared" si="19"/>
        <v>1644</v>
      </c>
      <c r="H157" s="193">
        <f t="shared" si="20"/>
        <v>1427</v>
      </c>
      <c r="I157" s="193">
        <f t="shared" si="21"/>
        <v>0</v>
      </c>
      <c r="J157" s="193">
        <v>0</v>
      </c>
      <c r="K157" s="193">
        <v>0</v>
      </c>
      <c r="L157" s="193">
        <v>0</v>
      </c>
      <c r="M157" s="193">
        <f t="shared" si="22"/>
        <v>874</v>
      </c>
      <c r="N157" s="193">
        <v>0</v>
      </c>
      <c r="O157" s="193">
        <v>874</v>
      </c>
      <c r="P157" s="193">
        <v>0</v>
      </c>
      <c r="Q157" s="193">
        <f t="shared" si="23"/>
        <v>235</v>
      </c>
      <c r="R157" s="193">
        <v>0</v>
      </c>
      <c r="S157" s="193">
        <v>235</v>
      </c>
      <c r="T157" s="193">
        <v>0</v>
      </c>
      <c r="U157" s="193">
        <f t="shared" si="24"/>
        <v>212</v>
      </c>
      <c r="V157" s="193">
        <v>0</v>
      </c>
      <c r="W157" s="193">
        <v>212</v>
      </c>
      <c r="X157" s="193">
        <v>0</v>
      </c>
      <c r="Y157" s="193">
        <f t="shared" si="25"/>
        <v>0</v>
      </c>
      <c r="Z157" s="193">
        <v>0</v>
      </c>
      <c r="AA157" s="193">
        <v>0</v>
      </c>
      <c r="AB157" s="193">
        <v>0</v>
      </c>
      <c r="AC157" s="193">
        <f t="shared" si="26"/>
        <v>106</v>
      </c>
      <c r="AD157" s="193">
        <v>106</v>
      </c>
      <c r="AE157" s="193">
        <v>0</v>
      </c>
      <c r="AF157" s="193">
        <v>0</v>
      </c>
      <c r="AG157" s="193">
        <v>217</v>
      </c>
      <c r="AH157" s="193">
        <v>0</v>
      </c>
    </row>
    <row r="158" spans="1:34" ht="13.5">
      <c r="A158" s="182" t="s">
        <v>129</v>
      </c>
      <c r="B158" s="182" t="s">
        <v>223</v>
      </c>
      <c r="C158" s="184" t="s">
        <v>224</v>
      </c>
      <c r="D158" s="193">
        <f t="shared" si="18"/>
        <v>2451</v>
      </c>
      <c r="E158" s="193">
        <v>1053</v>
      </c>
      <c r="F158" s="193">
        <v>1398</v>
      </c>
      <c r="G158" s="193">
        <f t="shared" si="19"/>
        <v>2451</v>
      </c>
      <c r="H158" s="193">
        <f t="shared" si="20"/>
        <v>1196</v>
      </c>
      <c r="I158" s="193">
        <f t="shared" si="21"/>
        <v>0</v>
      </c>
      <c r="J158" s="193">
        <v>0</v>
      </c>
      <c r="K158" s="193">
        <v>0</v>
      </c>
      <c r="L158" s="193">
        <v>0</v>
      </c>
      <c r="M158" s="193">
        <f t="shared" si="22"/>
        <v>718</v>
      </c>
      <c r="N158" s="193">
        <v>0</v>
      </c>
      <c r="O158" s="193">
        <v>718</v>
      </c>
      <c r="P158" s="193">
        <v>0</v>
      </c>
      <c r="Q158" s="193">
        <f t="shared" si="23"/>
        <v>152</v>
      </c>
      <c r="R158" s="193">
        <v>0</v>
      </c>
      <c r="S158" s="193">
        <v>152</v>
      </c>
      <c r="T158" s="193">
        <v>0</v>
      </c>
      <c r="U158" s="193">
        <f t="shared" si="24"/>
        <v>318</v>
      </c>
      <c r="V158" s="193">
        <v>0</v>
      </c>
      <c r="W158" s="193">
        <v>318</v>
      </c>
      <c r="X158" s="193">
        <v>0</v>
      </c>
      <c r="Y158" s="193">
        <f t="shared" si="25"/>
        <v>0</v>
      </c>
      <c r="Z158" s="193">
        <v>0</v>
      </c>
      <c r="AA158" s="193">
        <v>0</v>
      </c>
      <c r="AB158" s="193">
        <v>0</v>
      </c>
      <c r="AC158" s="193">
        <f t="shared" si="26"/>
        <v>8</v>
      </c>
      <c r="AD158" s="193">
        <v>0</v>
      </c>
      <c r="AE158" s="193">
        <v>8</v>
      </c>
      <c r="AF158" s="193">
        <v>0</v>
      </c>
      <c r="AG158" s="193">
        <v>1255</v>
      </c>
      <c r="AH158" s="193">
        <v>133</v>
      </c>
    </row>
    <row r="159" spans="1:34" ht="13.5">
      <c r="A159" s="182" t="s">
        <v>129</v>
      </c>
      <c r="B159" s="182" t="s">
        <v>225</v>
      </c>
      <c r="C159" s="184" t="s">
        <v>226</v>
      </c>
      <c r="D159" s="193">
        <f t="shared" si="18"/>
        <v>1294</v>
      </c>
      <c r="E159" s="193">
        <v>1104</v>
      </c>
      <c r="F159" s="193">
        <v>190</v>
      </c>
      <c r="G159" s="193">
        <f t="shared" si="19"/>
        <v>1294</v>
      </c>
      <c r="H159" s="193">
        <f t="shared" si="20"/>
        <v>710</v>
      </c>
      <c r="I159" s="193">
        <f t="shared" si="21"/>
        <v>19</v>
      </c>
      <c r="J159" s="193">
        <v>19</v>
      </c>
      <c r="K159" s="193">
        <v>0</v>
      </c>
      <c r="L159" s="193">
        <v>0</v>
      </c>
      <c r="M159" s="193">
        <f t="shared" si="22"/>
        <v>387</v>
      </c>
      <c r="N159" s="193">
        <v>387</v>
      </c>
      <c r="O159" s="193">
        <v>0</v>
      </c>
      <c r="P159" s="193">
        <v>0</v>
      </c>
      <c r="Q159" s="193">
        <f t="shared" si="23"/>
        <v>74</v>
      </c>
      <c r="R159" s="193">
        <v>74</v>
      </c>
      <c r="S159" s="193">
        <v>0</v>
      </c>
      <c r="T159" s="193">
        <v>0</v>
      </c>
      <c r="U159" s="193">
        <f t="shared" si="24"/>
        <v>228</v>
      </c>
      <c r="V159" s="193">
        <v>228</v>
      </c>
      <c r="W159" s="193">
        <v>0</v>
      </c>
      <c r="X159" s="193">
        <v>0</v>
      </c>
      <c r="Y159" s="193">
        <f t="shared" si="25"/>
        <v>0</v>
      </c>
      <c r="Z159" s="193">
        <v>0</v>
      </c>
      <c r="AA159" s="193">
        <v>0</v>
      </c>
      <c r="AB159" s="193">
        <v>0</v>
      </c>
      <c r="AC159" s="193">
        <f t="shared" si="26"/>
        <v>2</v>
      </c>
      <c r="AD159" s="193">
        <v>2</v>
      </c>
      <c r="AE159" s="193">
        <v>0</v>
      </c>
      <c r="AF159" s="193">
        <v>0</v>
      </c>
      <c r="AG159" s="193">
        <v>584</v>
      </c>
      <c r="AH159" s="193">
        <v>163</v>
      </c>
    </row>
    <row r="160" spans="1:34" ht="13.5">
      <c r="A160" s="182" t="s">
        <v>129</v>
      </c>
      <c r="B160" s="182" t="s">
        <v>227</v>
      </c>
      <c r="C160" s="184" t="s">
        <v>228</v>
      </c>
      <c r="D160" s="193">
        <f t="shared" si="18"/>
        <v>1645</v>
      </c>
      <c r="E160" s="193">
        <v>1502</v>
      </c>
      <c r="F160" s="193">
        <v>143</v>
      </c>
      <c r="G160" s="193">
        <f t="shared" si="19"/>
        <v>1645</v>
      </c>
      <c r="H160" s="193">
        <f t="shared" si="20"/>
        <v>1502</v>
      </c>
      <c r="I160" s="193">
        <f t="shared" si="21"/>
        <v>1143</v>
      </c>
      <c r="J160" s="193">
        <v>0</v>
      </c>
      <c r="K160" s="193">
        <v>1143</v>
      </c>
      <c r="L160" s="193">
        <v>0</v>
      </c>
      <c r="M160" s="193">
        <f t="shared" si="22"/>
        <v>0</v>
      </c>
      <c r="N160" s="193">
        <v>0</v>
      </c>
      <c r="O160" s="193">
        <v>0</v>
      </c>
      <c r="P160" s="193">
        <v>0</v>
      </c>
      <c r="Q160" s="193">
        <f t="shared" si="23"/>
        <v>0</v>
      </c>
      <c r="R160" s="193">
        <v>0</v>
      </c>
      <c r="S160" s="193">
        <v>0</v>
      </c>
      <c r="T160" s="193">
        <v>0</v>
      </c>
      <c r="U160" s="193">
        <f t="shared" si="24"/>
        <v>320</v>
      </c>
      <c r="V160" s="193">
        <v>0</v>
      </c>
      <c r="W160" s="193">
        <v>320</v>
      </c>
      <c r="X160" s="193">
        <v>0</v>
      </c>
      <c r="Y160" s="193">
        <f t="shared" si="25"/>
        <v>1</v>
      </c>
      <c r="Z160" s="193">
        <v>0</v>
      </c>
      <c r="AA160" s="193">
        <v>1</v>
      </c>
      <c r="AB160" s="193">
        <v>0</v>
      </c>
      <c r="AC160" s="193">
        <f t="shared" si="26"/>
        <v>38</v>
      </c>
      <c r="AD160" s="193">
        <v>0</v>
      </c>
      <c r="AE160" s="193">
        <v>38</v>
      </c>
      <c r="AF160" s="193">
        <v>0</v>
      </c>
      <c r="AG160" s="193">
        <v>143</v>
      </c>
      <c r="AH160" s="193">
        <v>0</v>
      </c>
    </row>
    <row r="161" spans="1:34" ht="13.5">
      <c r="A161" s="182" t="s">
        <v>129</v>
      </c>
      <c r="B161" s="182" t="s">
        <v>229</v>
      </c>
      <c r="C161" s="184" t="s">
        <v>230</v>
      </c>
      <c r="D161" s="193">
        <f t="shared" si="18"/>
        <v>356</v>
      </c>
      <c r="E161" s="193">
        <v>332</v>
      </c>
      <c r="F161" s="193">
        <v>24</v>
      </c>
      <c r="G161" s="193">
        <f t="shared" si="19"/>
        <v>356</v>
      </c>
      <c r="H161" s="193">
        <f t="shared" si="20"/>
        <v>289</v>
      </c>
      <c r="I161" s="193">
        <f t="shared" si="21"/>
        <v>19</v>
      </c>
      <c r="J161" s="193">
        <v>0</v>
      </c>
      <c r="K161" s="193">
        <v>19</v>
      </c>
      <c r="L161" s="193">
        <v>0</v>
      </c>
      <c r="M161" s="193">
        <f t="shared" si="22"/>
        <v>175</v>
      </c>
      <c r="N161" s="193">
        <v>0</v>
      </c>
      <c r="O161" s="193">
        <v>175</v>
      </c>
      <c r="P161" s="193">
        <v>0</v>
      </c>
      <c r="Q161" s="193">
        <f t="shared" si="23"/>
        <v>0</v>
      </c>
      <c r="R161" s="193">
        <v>0</v>
      </c>
      <c r="S161" s="193">
        <v>0</v>
      </c>
      <c r="T161" s="193">
        <v>0</v>
      </c>
      <c r="U161" s="193">
        <f t="shared" si="24"/>
        <v>71</v>
      </c>
      <c r="V161" s="193">
        <v>0</v>
      </c>
      <c r="W161" s="193">
        <v>71</v>
      </c>
      <c r="X161" s="193">
        <v>0</v>
      </c>
      <c r="Y161" s="193">
        <f t="shared" si="25"/>
        <v>24</v>
      </c>
      <c r="Z161" s="193">
        <v>24</v>
      </c>
      <c r="AA161" s="193">
        <v>0</v>
      </c>
      <c r="AB161" s="193">
        <v>0</v>
      </c>
      <c r="AC161" s="193">
        <f t="shared" si="26"/>
        <v>0</v>
      </c>
      <c r="AD161" s="193">
        <v>0</v>
      </c>
      <c r="AE161" s="193">
        <v>0</v>
      </c>
      <c r="AF161" s="193">
        <v>0</v>
      </c>
      <c r="AG161" s="193">
        <v>67</v>
      </c>
      <c r="AH161" s="193">
        <v>0</v>
      </c>
    </row>
    <row r="162" spans="1:34" ht="13.5">
      <c r="A162" s="182" t="s">
        <v>129</v>
      </c>
      <c r="B162" s="182" t="s">
        <v>231</v>
      </c>
      <c r="C162" s="184" t="s">
        <v>232</v>
      </c>
      <c r="D162" s="193">
        <f t="shared" si="18"/>
        <v>2578</v>
      </c>
      <c r="E162" s="193">
        <v>1741</v>
      </c>
      <c r="F162" s="193">
        <v>837</v>
      </c>
      <c r="G162" s="193">
        <f t="shared" si="19"/>
        <v>2578</v>
      </c>
      <c r="H162" s="193">
        <f t="shared" si="20"/>
        <v>1741</v>
      </c>
      <c r="I162" s="193">
        <f t="shared" si="21"/>
        <v>0</v>
      </c>
      <c r="J162" s="193">
        <v>0</v>
      </c>
      <c r="K162" s="193">
        <v>0</v>
      </c>
      <c r="L162" s="193">
        <v>0</v>
      </c>
      <c r="M162" s="193">
        <f t="shared" si="22"/>
        <v>988</v>
      </c>
      <c r="N162" s="193">
        <v>0</v>
      </c>
      <c r="O162" s="193">
        <v>988</v>
      </c>
      <c r="P162" s="193">
        <v>0</v>
      </c>
      <c r="Q162" s="193">
        <f t="shared" si="23"/>
        <v>280</v>
      </c>
      <c r="R162" s="193">
        <v>0</v>
      </c>
      <c r="S162" s="193">
        <v>280</v>
      </c>
      <c r="T162" s="193">
        <v>0</v>
      </c>
      <c r="U162" s="193">
        <f t="shared" si="24"/>
        <v>473</v>
      </c>
      <c r="V162" s="193">
        <v>0</v>
      </c>
      <c r="W162" s="193">
        <v>473</v>
      </c>
      <c r="X162" s="193">
        <v>0</v>
      </c>
      <c r="Y162" s="193">
        <f t="shared" si="25"/>
        <v>0</v>
      </c>
      <c r="Z162" s="193">
        <v>0</v>
      </c>
      <c r="AA162" s="193">
        <v>0</v>
      </c>
      <c r="AB162" s="193">
        <v>0</v>
      </c>
      <c r="AC162" s="193">
        <f t="shared" si="26"/>
        <v>0</v>
      </c>
      <c r="AD162" s="193">
        <v>0</v>
      </c>
      <c r="AE162" s="193">
        <v>0</v>
      </c>
      <c r="AF162" s="193">
        <v>0</v>
      </c>
      <c r="AG162" s="193">
        <v>837</v>
      </c>
      <c r="AH162" s="193">
        <v>0</v>
      </c>
    </row>
    <row r="163" spans="1:34" ht="13.5">
      <c r="A163" s="182" t="s">
        <v>129</v>
      </c>
      <c r="B163" s="182" t="s">
        <v>233</v>
      </c>
      <c r="C163" s="184" t="s">
        <v>234</v>
      </c>
      <c r="D163" s="193">
        <f t="shared" si="18"/>
        <v>5275</v>
      </c>
      <c r="E163" s="193">
        <v>1373</v>
      </c>
      <c r="F163" s="193">
        <v>3902</v>
      </c>
      <c r="G163" s="193">
        <f t="shared" si="19"/>
        <v>5275</v>
      </c>
      <c r="H163" s="193">
        <f t="shared" si="20"/>
        <v>5180</v>
      </c>
      <c r="I163" s="193">
        <f t="shared" si="21"/>
        <v>0</v>
      </c>
      <c r="J163" s="193">
        <v>0</v>
      </c>
      <c r="K163" s="193">
        <v>0</v>
      </c>
      <c r="L163" s="193">
        <v>0</v>
      </c>
      <c r="M163" s="193">
        <f t="shared" si="22"/>
        <v>1200</v>
      </c>
      <c r="N163" s="193">
        <v>0</v>
      </c>
      <c r="O163" s="193">
        <v>1038</v>
      </c>
      <c r="P163" s="193">
        <v>162</v>
      </c>
      <c r="Q163" s="193">
        <f t="shared" si="23"/>
        <v>43</v>
      </c>
      <c r="R163" s="193">
        <v>0</v>
      </c>
      <c r="S163" s="193">
        <v>42</v>
      </c>
      <c r="T163" s="193">
        <v>1</v>
      </c>
      <c r="U163" s="193">
        <f t="shared" si="24"/>
        <v>130</v>
      </c>
      <c r="V163" s="193">
        <v>0</v>
      </c>
      <c r="W163" s="193">
        <v>130</v>
      </c>
      <c r="X163" s="193">
        <v>0</v>
      </c>
      <c r="Y163" s="193">
        <f t="shared" si="25"/>
        <v>3807</v>
      </c>
      <c r="Z163" s="193">
        <v>0</v>
      </c>
      <c r="AA163" s="193">
        <v>3807</v>
      </c>
      <c r="AB163" s="193">
        <v>0</v>
      </c>
      <c r="AC163" s="193">
        <f t="shared" si="26"/>
        <v>0</v>
      </c>
      <c r="AD163" s="193">
        <v>0</v>
      </c>
      <c r="AE163" s="193">
        <v>0</v>
      </c>
      <c r="AF163" s="193">
        <v>0</v>
      </c>
      <c r="AG163" s="193">
        <v>95</v>
      </c>
      <c r="AH163" s="193">
        <v>0</v>
      </c>
    </row>
    <row r="164" spans="1:34" ht="13.5">
      <c r="A164" s="182" t="s">
        <v>129</v>
      </c>
      <c r="B164" s="182" t="s">
        <v>235</v>
      </c>
      <c r="C164" s="184" t="s">
        <v>236</v>
      </c>
      <c r="D164" s="193">
        <f t="shared" si="18"/>
        <v>4864</v>
      </c>
      <c r="E164" s="193">
        <v>2886</v>
      </c>
      <c r="F164" s="193">
        <v>1978</v>
      </c>
      <c r="G164" s="193">
        <f t="shared" si="19"/>
        <v>4864</v>
      </c>
      <c r="H164" s="193">
        <f t="shared" si="20"/>
        <v>4522</v>
      </c>
      <c r="I164" s="193">
        <f t="shared" si="21"/>
        <v>0</v>
      </c>
      <c r="J164" s="193">
        <v>0</v>
      </c>
      <c r="K164" s="193">
        <v>0</v>
      </c>
      <c r="L164" s="193">
        <v>0</v>
      </c>
      <c r="M164" s="193">
        <f t="shared" si="22"/>
        <v>2497</v>
      </c>
      <c r="N164" s="193">
        <v>0</v>
      </c>
      <c r="O164" s="193">
        <v>1618</v>
      </c>
      <c r="P164" s="193">
        <v>879</v>
      </c>
      <c r="Q164" s="193">
        <f t="shared" si="23"/>
        <v>569</v>
      </c>
      <c r="R164" s="193">
        <v>0</v>
      </c>
      <c r="S164" s="193">
        <v>472</v>
      </c>
      <c r="T164" s="193">
        <v>97</v>
      </c>
      <c r="U164" s="193">
        <f t="shared" si="24"/>
        <v>202</v>
      </c>
      <c r="V164" s="193">
        <v>202</v>
      </c>
      <c r="W164" s="193">
        <v>0</v>
      </c>
      <c r="X164" s="193">
        <v>0</v>
      </c>
      <c r="Y164" s="193">
        <f t="shared" si="25"/>
        <v>1254</v>
      </c>
      <c r="Z164" s="193">
        <v>0</v>
      </c>
      <c r="AA164" s="193">
        <v>1254</v>
      </c>
      <c r="AB164" s="193">
        <v>0</v>
      </c>
      <c r="AC164" s="193">
        <f t="shared" si="26"/>
        <v>0</v>
      </c>
      <c r="AD164" s="193">
        <v>0</v>
      </c>
      <c r="AE164" s="193">
        <v>0</v>
      </c>
      <c r="AF164" s="193">
        <v>0</v>
      </c>
      <c r="AG164" s="193">
        <v>342</v>
      </c>
      <c r="AH164" s="193">
        <v>45</v>
      </c>
    </row>
    <row r="165" spans="1:34" ht="13.5">
      <c r="A165" s="182" t="s">
        <v>129</v>
      </c>
      <c r="B165" s="182" t="s">
        <v>237</v>
      </c>
      <c r="C165" s="184" t="s">
        <v>238</v>
      </c>
      <c r="D165" s="193">
        <f t="shared" si="18"/>
        <v>694</v>
      </c>
      <c r="E165" s="193">
        <v>371</v>
      </c>
      <c r="F165" s="193">
        <v>323</v>
      </c>
      <c r="G165" s="193">
        <f t="shared" si="19"/>
        <v>694</v>
      </c>
      <c r="H165" s="193">
        <f t="shared" si="20"/>
        <v>671</v>
      </c>
      <c r="I165" s="193">
        <f t="shared" si="21"/>
        <v>0</v>
      </c>
      <c r="J165" s="193">
        <v>0</v>
      </c>
      <c r="K165" s="193">
        <v>0</v>
      </c>
      <c r="L165" s="193">
        <v>0</v>
      </c>
      <c r="M165" s="193">
        <f t="shared" si="22"/>
        <v>613</v>
      </c>
      <c r="N165" s="193">
        <v>0</v>
      </c>
      <c r="O165" s="193">
        <v>309</v>
      </c>
      <c r="P165" s="193">
        <v>304</v>
      </c>
      <c r="Q165" s="193">
        <f t="shared" si="23"/>
        <v>24</v>
      </c>
      <c r="R165" s="193">
        <v>0</v>
      </c>
      <c r="S165" s="193">
        <v>22</v>
      </c>
      <c r="T165" s="193">
        <v>2</v>
      </c>
      <c r="U165" s="193">
        <f t="shared" si="24"/>
        <v>27</v>
      </c>
      <c r="V165" s="193">
        <v>0</v>
      </c>
      <c r="W165" s="193">
        <v>27</v>
      </c>
      <c r="X165" s="193">
        <v>0</v>
      </c>
      <c r="Y165" s="193">
        <f t="shared" si="25"/>
        <v>0</v>
      </c>
      <c r="Z165" s="193">
        <v>0</v>
      </c>
      <c r="AA165" s="193">
        <v>0</v>
      </c>
      <c r="AB165" s="193">
        <v>0</v>
      </c>
      <c r="AC165" s="193">
        <f t="shared" si="26"/>
        <v>7</v>
      </c>
      <c r="AD165" s="193">
        <v>0</v>
      </c>
      <c r="AE165" s="193">
        <v>7</v>
      </c>
      <c r="AF165" s="193">
        <v>0</v>
      </c>
      <c r="AG165" s="193">
        <v>23</v>
      </c>
      <c r="AH165" s="193">
        <v>0</v>
      </c>
    </row>
    <row r="166" spans="1:34" ht="13.5">
      <c r="A166" s="182" t="s">
        <v>129</v>
      </c>
      <c r="B166" s="182" t="s">
        <v>239</v>
      </c>
      <c r="C166" s="184" t="s">
        <v>240</v>
      </c>
      <c r="D166" s="193">
        <f t="shared" si="18"/>
        <v>764</v>
      </c>
      <c r="E166" s="193">
        <v>155</v>
      </c>
      <c r="F166" s="193">
        <v>609</v>
      </c>
      <c r="G166" s="193">
        <f t="shared" si="19"/>
        <v>764</v>
      </c>
      <c r="H166" s="193">
        <f t="shared" si="20"/>
        <v>747</v>
      </c>
      <c r="I166" s="193">
        <f t="shared" si="21"/>
        <v>0</v>
      </c>
      <c r="J166" s="193">
        <v>0</v>
      </c>
      <c r="K166" s="193">
        <v>0</v>
      </c>
      <c r="L166" s="193">
        <v>0</v>
      </c>
      <c r="M166" s="193">
        <f t="shared" si="22"/>
        <v>662</v>
      </c>
      <c r="N166" s="193">
        <v>0</v>
      </c>
      <c r="O166" s="193">
        <v>662</v>
      </c>
      <c r="P166" s="193">
        <v>0</v>
      </c>
      <c r="Q166" s="193">
        <f t="shared" si="23"/>
        <v>35</v>
      </c>
      <c r="R166" s="193">
        <v>0</v>
      </c>
      <c r="S166" s="193">
        <v>35</v>
      </c>
      <c r="T166" s="193">
        <v>0</v>
      </c>
      <c r="U166" s="193">
        <f t="shared" si="24"/>
        <v>43</v>
      </c>
      <c r="V166" s="193">
        <v>0</v>
      </c>
      <c r="W166" s="193">
        <v>43</v>
      </c>
      <c r="X166" s="193">
        <v>0</v>
      </c>
      <c r="Y166" s="193">
        <f t="shared" si="25"/>
        <v>0</v>
      </c>
      <c r="Z166" s="193">
        <v>0</v>
      </c>
      <c r="AA166" s="193">
        <v>0</v>
      </c>
      <c r="AB166" s="193">
        <v>0</v>
      </c>
      <c r="AC166" s="193">
        <f t="shared" si="26"/>
        <v>7</v>
      </c>
      <c r="AD166" s="193">
        <v>0</v>
      </c>
      <c r="AE166" s="193">
        <v>7</v>
      </c>
      <c r="AF166" s="193">
        <v>0</v>
      </c>
      <c r="AG166" s="193">
        <v>17</v>
      </c>
      <c r="AH166" s="193">
        <v>0</v>
      </c>
    </row>
    <row r="167" spans="1:34" ht="13.5">
      <c r="A167" s="182" t="s">
        <v>129</v>
      </c>
      <c r="B167" s="182" t="s">
        <v>241</v>
      </c>
      <c r="C167" s="184" t="s">
        <v>242</v>
      </c>
      <c r="D167" s="193">
        <f t="shared" si="18"/>
        <v>1910</v>
      </c>
      <c r="E167" s="193">
        <v>727</v>
      </c>
      <c r="F167" s="193">
        <v>1183</v>
      </c>
      <c r="G167" s="193">
        <f t="shared" si="19"/>
        <v>1910</v>
      </c>
      <c r="H167" s="193">
        <f t="shared" si="20"/>
        <v>1883</v>
      </c>
      <c r="I167" s="193">
        <f t="shared" si="21"/>
        <v>0</v>
      </c>
      <c r="J167" s="193">
        <v>0</v>
      </c>
      <c r="K167" s="193">
        <v>0</v>
      </c>
      <c r="L167" s="193">
        <v>0</v>
      </c>
      <c r="M167" s="193">
        <f t="shared" si="22"/>
        <v>1515</v>
      </c>
      <c r="N167" s="193">
        <v>0</v>
      </c>
      <c r="O167" s="193">
        <v>423</v>
      </c>
      <c r="P167" s="193">
        <v>1092</v>
      </c>
      <c r="Q167" s="193">
        <f t="shared" si="23"/>
        <v>78</v>
      </c>
      <c r="R167" s="193">
        <v>0</v>
      </c>
      <c r="S167" s="193">
        <v>28</v>
      </c>
      <c r="T167" s="193">
        <v>50</v>
      </c>
      <c r="U167" s="193">
        <f t="shared" si="24"/>
        <v>169</v>
      </c>
      <c r="V167" s="193">
        <v>0</v>
      </c>
      <c r="W167" s="193">
        <v>169</v>
      </c>
      <c r="X167" s="193">
        <v>0</v>
      </c>
      <c r="Y167" s="193">
        <f t="shared" si="25"/>
        <v>0</v>
      </c>
      <c r="Z167" s="193">
        <v>0</v>
      </c>
      <c r="AA167" s="193">
        <v>0</v>
      </c>
      <c r="AB167" s="193">
        <v>0</v>
      </c>
      <c r="AC167" s="193">
        <f t="shared" si="26"/>
        <v>121</v>
      </c>
      <c r="AD167" s="193">
        <v>0</v>
      </c>
      <c r="AE167" s="193">
        <v>101</v>
      </c>
      <c r="AF167" s="193">
        <v>20</v>
      </c>
      <c r="AG167" s="193">
        <v>27</v>
      </c>
      <c r="AH167" s="193">
        <v>0</v>
      </c>
    </row>
    <row r="168" spans="1:34" ht="13.5">
      <c r="A168" s="182" t="s">
        <v>129</v>
      </c>
      <c r="B168" s="182" t="s">
        <v>243</v>
      </c>
      <c r="C168" s="184" t="s">
        <v>244</v>
      </c>
      <c r="D168" s="193">
        <f t="shared" si="18"/>
        <v>9711</v>
      </c>
      <c r="E168" s="193">
        <v>4876</v>
      </c>
      <c r="F168" s="193">
        <v>4835</v>
      </c>
      <c r="G168" s="193">
        <f t="shared" si="19"/>
        <v>9711</v>
      </c>
      <c r="H168" s="193">
        <f t="shared" si="20"/>
        <v>7772</v>
      </c>
      <c r="I168" s="193">
        <f t="shared" si="21"/>
        <v>0</v>
      </c>
      <c r="J168" s="193">
        <v>0</v>
      </c>
      <c r="K168" s="193">
        <v>0</v>
      </c>
      <c r="L168" s="193">
        <v>0</v>
      </c>
      <c r="M168" s="193">
        <f t="shared" si="22"/>
        <v>6932</v>
      </c>
      <c r="N168" s="193">
        <v>0</v>
      </c>
      <c r="O168" s="193">
        <v>3798</v>
      </c>
      <c r="P168" s="193">
        <v>3134</v>
      </c>
      <c r="Q168" s="193">
        <f t="shared" si="23"/>
        <v>246</v>
      </c>
      <c r="R168" s="193">
        <v>0</v>
      </c>
      <c r="S168" s="193">
        <v>234</v>
      </c>
      <c r="T168" s="193">
        <v>12</v>
      </c>
      <c r="U168" s="193">
        <f t="shared" si="24"/>
        <v>584</v>
      </c>
      <c r="V168" s="193">
        <v>0</v>
      </c>
      <c r="W168" s="193">
        <v>499</v>
      </c>
      <c r="X168" s="193">
        <v>85</v>
      </c>
      <c r="Y168" s="193">
        <f t="shared" si="25"/>
        <v>1</v>
      </c>
      <c r="Z168" s="193">
        <v>0</v>
      </c>
      <c r="AA168" s="193">
        <v>1</v>
      </c>
      <c r="AB168" s="193">
        <v>0</v>
      </c>
      <c r="AC168" s="193">
        <f t="shared" si="26"/>
        <v>9</v>
      </c>
      <c r="AD168" s="193">
        <v>0</v>
      </c>
      <c r="AE168" s="193">
        <v>9</v>
      </c>
      <c r="AF168" s="193">
        <v>0</v>
      </c>
      <c r="AG168" s="193">
        <v>1939</v>
      </c>
      <c r="AH168" s="193">
        <v>0</v>
      </c>
    </row>
    <row r="169" spans="1:34" ht="13.5">
      <c r="A169" s="182" t="s">
        <v>129</v>
      </c>
      <c r="B169" s="182" t="s">
        <v>245</v>
      </c>
      <c r="C169" s="184" t="s">
        <v>246</v>
      </c>
      <c r="D169" s="193">
        <f t="shared" si="18"/>
        <v>2157</v>
      </c>
      <c r="E169" s="193">
        <v>785</v>
      </c>
      <c r="F169" s="193">
        <v>1372</v>
      </c>
      <c r="G169" s="193">
        <f t="shared" si="19"/>
        <v>2157</v>
      </c>
      <c r="H169" s="193">
        <f t="shared" si="20"/>
        <v>1191</v>
      </c>
      <c r="I169" s="193">
        <f t="shared" si="21"/>
        <v>0</v>
      </c>
      <c r="J169" s="193">
        <v>0</v>
      </c>
      <c r="K169" s="193">
        <v>0</v>
      </c>
      <c r="L169" s="193">
        <v>0</v>
      </c>
      <c r="M169" s="193">
        <f t="shared" si="22"/>
        <v>635</v>
      </c>
      <c r="N169" s="193">
        <v>0</v>
      </c>
      <c r="O169" s="193">
        <v>325</v>
      </c>
      <c r="P169" s="193">
        <v>310</v>
      </c>
      <c r="Q169" s="193">
        <f t="shared" si="23"/>
        <v>90</v>
      </c>
      <c r="R169" s="193">
        <v>0</v>
      </c>
      <c r="S169" s="193">
        <v>4</v>
      </c>
      <c r="T169" s="193">
        <v>86</v>
      </c>
      <c r="U169" s="193">
        <f t="shared" si="24"/>
        <v>90</v>
      </c>
      <c r="V169" s="193">
        <v>0</v>
      </c>
      <c r="W169" s="193">
        <v>58</v>
      </c>
      <c r="X169" s="193">
        <v>32</v>
      </c>
      <c r="Y169" s="193">
        <f t="shared" si="25"/>
        <v>371</v>
      </c>
      <c r="Z169" s="193">
        <v>0</v>
      </c>
      <c r="AA169" s="193">
        <v>291</v>
      </c>
      <c r="AB169" s="193">
        <v>80</v>
      </c>
      <c r="AC169" s="193">
        <f t="shared" si="26"/>
        <v>5</v>
      </c>
      <c r="AD169" s="193">
        <v>0</v>
      </c>
      <c r="AE169" s="193">
        <v>5</v>
      </c>
      <c r="AF169" s="193">
        <v>0</v>
      </c>
      <c r="AG169" s="193">
        <v>966</v>
      </c>
      <c r="AH169" s="193">
        <v>0</v>
      </c>
    </row>
    <row r="170" spans="1:34" ht="13.5">
      <c r="A170" s="182" t="s">
        <v>129</v>
      </c>
      <c r="B170" s="182" t="s">
        <v>253</v>
      </c>
      <c r="C170" s="184" t="s">
        <v>254</v>
      </c>
      <c r="D170" s="193">
        <f t="shared" si="18"/>
        <v>1190</v>
      </c>
      <c r="E170" s="193">
        <v>1073</v>
      </c>
      <c r="F170" s="193">
        <v>117</v>
      </c>
      <c r="G170" s="193">
        <f t="shared" si="19"/>
        <v>1190</v>
      </c>
      <c r="H170" s="193">
        <f t="shared" si="20"/>
        <v>985</v>
      </c>
      <c r="I170" s="193">
        <f t="shared" si="21"/>
        <v>0</v>
      </c>
      <c r="J170" s="193">
        <v>0</v>
      </c>
      <c r="K170" s="193">
        <v>0</v>
      </c>
      <c r="L170" s="193">
        <v>0</v>
      </c>
      <c r="M170" s="193">
        <f t="shared" si="22"/>
        <v>534</v>
      </c>
      <c r="N170" s="193">
        <v>0</v>
      </c>
      <c r="O170" s="193">
        <v>506</v>
      </c>
      <c r="P170" s="193">
        <v>28</v>
      </c>
      <c r="Q170" s="193">
        <f t="shared" si="23"/>
        <v>80</v>
      </c>
      <c r="R170" s="193">
        <v>0</v>
      </c>
      <c r="S170" s="193">
        <v>63</v>
      </c>
      <c r="T170" s="193">
        <v>17</v>
      </c>
      <c r="U170" s="193">
        <f t="shared" si="24"/>
        <v>75</v>
      </c>
      <c r="V170" s="193">
        <v>0</v>
      </c>
      <c r="W170" s="193">
        <v>49</v>
      </c>
      <c r="X170" s="193">
        <v>26</v>
      </c>
      <c r="Y170" s="193">
        <f t="shared" si="25"/>
        <v>287</v>
      </c>
      <c r="Z170" s="193">
        <v>0</v>
      </c>
      <c r="AA170" s="193">
        <v>283</v>
      </c>
      <c r="AB170" s="193">
        <v>4</v>
      </c>
      <c r="AC170" s="193">
        <f t="shared" si="26"/>
        <v>9</v>
      </c>
      <c r="AD170" s="193">
        <v>0</v>
      </c>
      <c r="AE170" s="193">
        <v>9</v>
      </c>
      <c r="AF170" s="193">
        <v>0</v>
      </c>
      <c r="AG170" s="193">
        <v>205</v>
      </c>
      <c r="AH170" s="193">
        <v>0</v>
      </c>
    </row>
    <row r="171" spans="1:34" ht="13.5">
      <c r="A171" s="182" t="s">
        <v>129</v>
      </c>
      <c r="B171" s="182" t="s">
        <v>255</v>
      </c>
      <c r="C171" s="184" t="s">
        <v>256</v>
      </c>
      <c r="D171" s="193">
        <f t="shared" si="18"/>
        <v>1395</v>
      </c>
      <c r="E171" s="193">
        <v>1183</v>
      </c>
      <c r="F171" s="193">
        <v>212</v>
      </c>
      <c r="G171" s="193">
        <f t="shared" si="19"/>
        <v>1395</v>
      </c>
      <c r="H171" s="193">
        <f t="shared" si="20"/>
        <v>1022</v>
      </c>
      <c r="I171" s="193">
        <f t="shared" si="21"/>
        <v>0</v>
      </c>
      <c r="J171" s="193">
        <v>0</v>
      </c>
      <c r="K171" s="193">
        <v>0</v>
      </c>
      <c r="L171" s="193">
        <v>0</v>
      </c>
      <c r="M171" s="193">
        <f t="shared" si="22"/>
        <v>554</v>
      </c>
      <c r="N171" s="193">
        <v>0</v>
      </c>
      <c r="O171" s="193">
        <v>492</v>
      </c>
      <c r="P171" s="193">
        <v>62</v>
      </c>
      <c r="Q171" s="193">
        <f t="shared" si="23"/>
        <v>97</v>
      </c>
      <c r="R171" s="193">
        <v>0</v>
      </c>
      <c r="S171" s="193">
        <v>83</v>
      </c>
      <c r="T171" s="193">
        <v>14</v>
      </c>
      <c r="U171" s="193">
        <f t="shared" si="24"/>
        <v>81</v>
      </c>
      <c r="V171" s="193">
        <v>0</v>
      </c>
      <c r="W171" s="193">
        <v>53</v>
      </c>
      <c r="X171" s="193">
        <v>28</v>
      </c>
      <c r="Y171" s="193">
        <f t="shared" si="25"/>
        <v>289</v>
      </c>
      <c r="Z171" s="193">
        <v>0</v>
      </c>
      <c r="AA171" s="193">
        <v>278</v>
      </c>
      <c r="AB171" s="193">
        <v>11</v>
      </c>
      <c r="AC171" s="193">
        <f t="shared" si="26"/>
        <v>1</v>
      </c>
      <c r="AD171" s="193">
        <v>0</v>
      </c>
      <c r="AE171" s="193">
        <v>1</v>
      </c>
      <c r="AF171" s="193">
        <v>0</v>
      </c>
      <c r="AG171" s="193">
        <v>373</v>
      </c>
      <c r="AH171" s="193">
        <v>0</v>
      </c>
    </row>
    <row r="172" spans="1:34" ht="13.5">
      <c r="A172" s="182" t="s">
        <v>129</v>
      </c>
      <c r="B172" s="182" t="s">
        <v>257</v>
      </c>
      <c r="C172" s="184" t="s">
        <v>258</v>
      </c>
      <c r="D172" s="193">
        <f t="shared" si="18"/>
        <v>1944</v>
      </c>
      <c r="E172" s="193">
        <v>1750</v>
      </c>
      <c r="F172" s="193">
        <v>194</v>
      </c>
      <c r="G172" s="193">
        <f t="shared" si="19"/>
        <v>1944</v>
      </c>
      <c r="H172" s="193">
        <f t="shared" si="20"/>
        <v>1406</v>
      </c>
      <c r="I172" s="193">
        <f t="shared" si="21"/>
        <v>0</v>
      </c>
      <c r="J172" s="193">
        <v>0</v>
      </c>
      <c r="K172" s="193">
        <v>0</v>
      </c>
      <c r="L172" s="193">
        <v>0</v>
      </c>
      <c r="M172" s="193">
        <f t="shared" si="22"/>
        <v>1151</v>
      </c>
      <c r="N172" s="193">
        <v>0</v>
      </c>
      <c r="O172" s="193">
        <v>1151</v>
      </c>
      <c r="P172" s="193">
        <v>0</v>
      </c>
      <c r="Q172" s="193">
        <f t="shared" si="23"/>
        <v>141</v>
      </c>
      <c r="R172" s="193">
        <v>0</v>
      </c>
      <c r="S172" s="193">
        <v>141</v>
      </c>
      <c r="T172" s="193">
        <v>0</v>
      </c>
      <c r="U172" s="193">
        <f t="shared" si="24"/>
        <v>91</v>
      </c>
      <c r="V172" s="193">
        <v>0</v>
      </c>
      <c r="W172" s="193">
        <v>91</v>
      </c>
      <c r="X172" s="193">
        <v>0</v>
      </c>
      <c r="Y172" s="193">
        <f t="shared" si="25"/>
        <v>0</v>
      </c>
      <c r="Z172" s="193">
        <v>0</v>
      </c>
      <c r="AA172" s="193">
        <v>0</v>
      </c>
      <c r="AB172" s="193">
        <v>0</v>
      </c>
      <c r="AC172" s="193">
        <f t="shared" si="26"/>
        <v>23</v>
      </c>
      <c r="AD172" s="193">
        <v>0</v>
      </c>
      <c r="AE172" s="193">
        <v>23</v>
      </c>
      <c r="AF172" s="193">
        <v>0</v>
      </c>
      <c r="AG172" s="193">
        <v>538</v>
      </c>
      <c r="AH172" s="193">
        <v>0</v>
      </c>
    </row>
    <row r="173" spans="1:34" ht="13.5">
      <c r="A173" s="182" t="s">
        <v>129</v>
      </c>
      <c r="B173" s="182" t="s">
        <v>259</v>
      </c>
      <c r="C173" s="184" t="s">
        <v>260</v>
      </c>
      <c r="D173" s="193">
        <f t="shared" si="18"/>
        <v>891</v>
      </c>
      <c r="E173" s="193">
        <v>802</v>
      </c>
      <c r="F173" s="193">
        <v>89</v>
      </c>
      <c r="G173" s="193">
        <f t="shared" si="19"/>
        <v>891</v>
      </c>
      <c r="H173" s="193">
        <f t="shared" si="20"/>
        <v>833</v>
      </c>
      <c r="I173" s="193">
        <f t="shared" si="21"/>
        <v>0</v>
      </c>
      <c r="J173" s="193">
        <v>0</v>
      </c>
      <c r="K173" s="193">
        <v>0</v>
      </c>
      <c r="L173" s="193">
        <v>0</v>
      </c>
      <c r="M173" s="193">
        <f t="shared" si="22"/>
        <v>687</v>
      </c>
      <c r="N173" s="193">
        <v>0</v>
      </c>
      <c r="O173" s="193">
        <v>687</v>
      </c>
      <c r="P173" s="193">
        <v>0</v>
      </c>
      <c r="Q173" s="193">
        <f t="shared" si="23"/>
        <v>77</v>
      </c>
      <c r="R173" s="193">
        <v>0</v>
      </c>
      <c r="S173" s="193">
        <v>77</v>
      </c>
      <c r="T173" s="193">
        <v>0</v>
      </c>
      <c r="U173" s="193">
        <f t="shared" si="24"/>
        <v>52</v>
      </c>
      <c r="V173" s="193">
        <v>0</v>
      </c>
      <c r="W173" s="193">
        <v>52</v>
      </c>
      <c r="X173" s="193">
        <v>0</v>
      </c>
      <c r="Y173" s="193">
        <f t="shared" si="25"/>
        <v>0</v>
      </c>
      <c r="Z173" s="193">
        <v>0</v>
      </c>
      <c r="AA173" s="193">
        <v>0</v>
      </c>
      <c r="AB173" s="193">
        <v>0</v>
      </c>
      <c r="AC173" s="193">
        <f t="shared" si="26"/>
        <v>17</v>
      </c>
      <c r="AD173" s="193">
        <v>0</v>
      </c>
      <c r="AE173" s="193">
        <v>17</v>
      </c>
      <c r="AF173" s="193">
        <v>0</v>
      </c>
      <c r="AG173" s="193">
        <v>58</v>
      </c>
      <c r="AH173" s="193">
        <v>0</v>
      </c>
    </row>
    <row r="174" spans="1:34" ht="13.5">
      <c r="A174" s="182" t="s">
        <v>129</v>
      </c>
      <c r="B174" s="182" t="s">
        <v>261</v>
      </c>
      <c r="C174" s="184" t="s">
        <v>262</v>
      </c>
      <c r="D174" s="193">
        <f t="shared" si="18"/>
        <v>904</v>
      </c>
      <c r="E174" s="193">
        <v>520</v>
      </c>
      <c r="F174" s="193">
        <v>384</v>
      </c>
      <c r="G174" s="193">
        <f t="shared" si="19"/>
        <v>904</v>
      </c>
      <c r="H174" s="193">
        <f t="shared" si="20"/>
        <v>520</v>
      </c>
      <c r="I174" s="193">
        <f t="shared" si="21"/>
        <v>0</v>
      </c>
      <c r="J174" s="193">
        <v>0</v>
      </c>
      <c r="K174" s="193">
        <v>0</v>
      </c>
      <c r="L174" s="193">
        <v>0</v>
      </c>
      <c r="M174" s="193">
        <f t="shared" si="22"/>
        <v>379</v>
      </c>
      <c r="N174" s="193">
        <v>0</v>
      </c>
      <c r="O174" s="193">
        <v>379</v>
      </c>
      <c r="P174" s="193">
        <v>0</v>
      </c>
      <c r="Q174" s="193">
        <f t="shared" si="23"/>
        <v>137</v>
      </c>
      <c r="R174" s="193">
        <v>0</v>
      </c>
      <c r="S174" s="193">
        <v>137</v>
      </c>
      <c r="T174" s="193">
        <v>0</v>
      </c>
      <c r="U174" s="193">
        <f t="shared" si="24"/>
        <v>4</v>
      </c>
      <c r="V174" s="193">
        <v>0</v>
      </c>
      <c r="W174" s="193">
        <v>4</v>
      </c>
      <c r="X174" s="193">
        <v>0</v>
      </c>
      <c r="Y174" s="193">
        <f t="shared" si="25"/>
        <v>0</v>
      </c>
      <c r="Z174" s="193">
        <v>0</v>
      </c>
      <c r="AA174" s="193">
        <v>0</v>
      </c>
      <c r="AB174" s="193">
        <v>0</v>
      </c>
      <c r="AC174" s="193">
        <f t="shared" si="26"/>
        <v>0</v>
      </c>
      <c r="AD174" s="193">
        <v>0</v>
      </c>
      <c r="AE174" s="193">
        <v>0</v>
      </c>
      <c r="AF174" s="193">
        <v>0</v>
      </c>
      <c r="AG174" s="193">
        <v>384</v>
      </c>
      <c r="AH174" s="193">
        <v>0</v>
      </c>
    </row>
    <row r="175" spans="1:34" ht="13.5">
      <c r="A175" s="182" t="s">
        <v>129</v>
      </c>
      <c r="B175" s="182" t="s">
        <v>263</v>
      </c>
      <c r="C175" s="184" t="s">
        <v>264</v>
      </c>
      <c r="D175" s="193">
        <f t="shared" si="18"/>
        <v>1680</v>
      </c>
      <c r="E175" s="193">
        <v>1512</v>
      </c>
      <c r="F175" s="193">
        <v>168</v>
      </c>
      <c r="G175" s="193">
        <f t="shared" si="19"/>
        <v>1680</v>
      </c>
      <c r="H175" s="193">
        <f t="shared" si="20"/>
        <v>1210</v>
      </c>
      <c r="I175" s="193">
        <f t="shared" si="21"/>
        <v>0</v>
      </c>
      <c r="J175" s="193">
        <v>0</v>
      </c>
      <c r="K175" s="193">
        <v>0</v>
      </c>
      <c r="L175" s="193">
        <v>0</v>
      </c>
      <c r="M175" s="193">
        <f t="shared" si="22"/>
        <v>1006</v>
      </c>
      <c r="N175" s="193">
        <v>0</v>
      </c>
      <c r="O175" s="193">
        <v>1006</v>
      </c>
      <c r="P175" s="193">
        <v>0</v>
      </c>
      <c r="Q175" s="193">
        <f t="shared" si="23"/>
        <v>111</v>
      </c>
      <c r="R175" s="193">
        <v>0</v>
      </c>
      <c r="S175" s="193">
        <v>111</v>
      </c>
      <c r="T175" s="193">
        <v>0</v>
      </c>
      <c r="U175" s="193">
        <f t="shared" si="24"/>
        <v>79</v>
      </c>
      <c r="V175" s="193">
        <v>0</v>
      </c>
      <c r="W175" s="193">
        <v>79</v>
      </c>
      <c r="X175" s="193">
        <v>0</v>
      </c>
      <c r="Y175" s="193">
        <f t="shared" si="25"/>
        <v>0</v>
      </c>
      <c r="Z175" s="193">
        <v>0</v>
      </c>
      <c r="AA175" s="193">
        <v>0</v>
      </c>
      <c r="AB175" s="193">
        <v>0</v>
      </c>
      <c r="AC175" s="193">
        <f t="shared" si="26"/>
        <v>14</v>
      </c>
      <c r="AD175" s="193">
        <v>0</v>
      </c>
      <c r="AE175" s="193">
        <v>14</v>
      </c>
      <c r="AF175" s="193">
        <v>0</v>
      </c>
      <c r="AG175" s="193">
        <v>470</v>
      </c>
      <c r="AH175" s="193">
        <v>0</v>
      </c>
    </row>
    <row r="176" spans="1:34" ht="13.5">
      <c r="A176" s="182" t="s">
        <v>129</v>
      </c>
      <c r="B176" s="182" t="s">
        <v>265</v>
      </c>
      <c r="C176" s="184" t="s">
        <v>266</v>
      </c>
      <c r="D176" s="193">
        <f t="shared" si="18"/>
        <v>3963</v>
      </c>
      <c r="E176" s="193">
        <v>3567</v>
      </c>
      <c r="F176" s="193">
        <v>396</v>
      </c>
      <c r="G176" s="193">
        <f t="shared" si="19"/>
        <v>3963</v>
      </c>
      <c r="H176" s="193">
        <f t="shared" si="20"/>
        <v>3133</v>
      </c>
      <c r="I176" s="193">
        <f t="shared" si="21"/>
        <v>0</v>
      </c>
      <c r="J176" s="193">
        <v>0</v>
      </c>
      <c r="K176" s="193">
        <v>0</v>
      </c>
      <c r="L176" s="193">
        <v>0</v>
      </c>
      <c r="M176" s="193">
        <f t="shared" si="22"/>
        <v>2660</v>
      </c>
      <c r="N176" s="193">
        <v>0</v>
      </c>
      <c r="O176" s="193">
        <v>2660</v>
      </c>
      <c r="P176" s="193">
        <v>0</v>
      </c>
      <c r="Q176" s="193">
        <f t="shared" si="23"/>
        <v>253</v>
      </c>
      <c r="R176" s="193">
        <v>0</v>
      </c>
      <c r="S176" s="193">
        <v>253</v>
      </c>
      <c r="T176" s="193">
        <v>0</v>
      </c>
      <c r="U176" s="193">
        <f t="shared" si="24"/>
        <v>176</v>
      </c>
      <c r="V176" s="193">
        <v>0</v>
      </c>
      <c r="W176" s="193">
        <v>176</v>
      </c>
      <c r="X176" s="193">
        <v>0</v>
      </c>
      <c r="Y176" s="193">
        <f t="shared" si="25"/>
        <v>0</v>
      </c>
      <c r="Z176" s="193">
        <v>0</v>
      </c>
      <c r="AA176" s="193">
        <v>0</v>
      </c>
      <c r="AB176" s="193">
        <v>0</v>
      </c>
      <c r="AC176" s="193">
        <f t="shared" si="26"/>
        <v>44</v>
      </c>
      <c r="AD176" s="193">
        <v>0</v>
      </c>
      <c r="AE176" s="193">
        <v>44</v>
      </c>
      <c r="AF176" s="193">
        <v>0</v>
      </c>
      <c r="AG176" s="193">
        <v>830</v>
      </c>
      <c r="AH176" s="193">
        <v>0</v>
      </c>
    </row>
    <row r="177" spans="1:34" ht="13.5">
      <c r="A177" s="182" t="s">
        <v>129</v>
      </c>
      <c r="B177" s="182" t="s">
        <v>267</v>
      </c>
      <c r="C177" s="184" t="s">
        <v>268</v>
      </c>
      <c r="D177" s="193">
        <f t="shared" si="18"/>
        <v>1848</v>
      </c>
      <c r="E177" s="193">
        <v>1151</v>
      </c>
      <c r="F177" s="193">
        <v>697</v>
      </c>
      <c r="G177" s="193">
        <f t="shared" si="19"/>
        <v>1848</v>
      </c>
      <c r="H177" s="193">
        <f t="shared" si="20"/>
        <v>1460</v>
      </c>
      <c r="I177" s="193">
        <f t="shared" si="21"/>
        <v>0</v>
      </c>
      <c r="J177" s="193">
        <v>0</v>
      </c>
      <c r="K177" s="193">
        <v>0</v>
      </c>
      <c r="L177" s="193">
        <v>0</v>
      </c>
      <c r="M177" s="193">
        <f t="shared" si="22"/>
        <v>1068</v>
      </c>
      <c r="N177" s="193">
        <v>0</v>
      </c>
      <c r="O177" s="193">
        <v>766</v>
      </c>
      <c r="P177" s="193">
        <v>302</v>
      </c>
      <c r="Q177" s="193">
        <f t="shared" si="23"/>
        <v>127</v>
      </c>
      <c r="R177" s="193">
        <v>0</v>
      </c>
      <c r="S177" s="193">
        <v>116</v>
      </c>
      <c r="T177" s="193">
        <v>11</v>
      </c>
      <c r="U177" s="193">
        <f t="shared" si="24"/>
        <v>220</v>
      </c>
      <c r="V177" s="193">
        <v>0</v>
      </c>
      <c r="W177" s="193">
        <v>220</v>
      </c>
      <c r="X177" s="193">
        <v>0</v>
      </c>
      <c r="Y177" s="193">
        <f t="shared" si="25"/>
        <v>0</v>
      </c>
      <c r="Z177" s="193">
        <v>0</v>
      </c>
      <c r="AA177" s="193">
        <v>0</v>
      </c>
      <c r="AB177" s="193">
        <v>0</v>
      </c>
      <c r="AC177" s="193">
        <f t="shared" si="26"/>
        <v>45</v>
      </c>
      <c r="AD177" s="193">
        <v>0</v>
      </c>
      <c r="AE177" s="193">
        <v>45</v>
      </c>
      <c r="AF177" s="193">
        <v>0</v>
      </c>
      <c r="AG177" s="193">
        <v>388</v>
      </c>
      <c r="AH177" s="193">
        <v>0</v>
      </c>
    </row>
    <row r="178" spans="1:34" ht="13.5">
      <c r="A178" s="182" t="s">
        <v>129</v>
      </c>
      <c r="B178" s="182" t="s">
        <v>269</v>
      </c>
      <c r="C178" s="184" t="s">
        <v>270</v>
      </c>
      <c r="D178" s="193">
        <f t="shared" si="18"/>
        <v>8139</v>
      </c>
      <c r="E178" s="193">
        <v>5638</v>
      </c>
      <c r="F178" s="193">
        <v>2501</v>
      </c>
      <c r="G178" s="193">
        <f t="shared" si="19"/>
        <v>8139</v>
      </c>
      <c r="H178" s="193">
        <f t="shared" si="20"/>
        <v>7200</v>
      </c>
      <c r="I178" s="193">
        <f t="shared" si="21"/>
        <v>0</v>
      </c>
      <c r="J178" s="193">
        <v>0</v>
      </c>
      <c r="K178" s="193">
        <v>0</v>
      </c>
      <c r="L178" s="193">
        <v>0</v>
      </c>
      <c r="M178" s="193">
        <f t="shared" si="22"/>
        <v>5697</v>
      </c>
      <c r="N178" s="193">
        <v>0</v>
      </c>
      <c r="O178" s="193">
        <v>4178</v>
      </c>
      <c r="P178" s="193">
        <v>1519</v>
      </c>
      <c r="Q178" s="193">
        <f t="shared" si="23"/>
        <v>633</v>
      </c>
      <c r="R178" s="193">
        <v>0</v>
      </c>
      <c r="S178" s="193">
        <v>578</v>
      </c>
      <c r="T178" s="193">
        <v>55</v>
      </c>
      <c r="U178" s="193">
        <f t="shared" si="24"/>
        <v>663</v>
      </c>
      <c r="V178" s="193">
        <v>0</v>
      </c>
      <c r="W178" s="193">
        <v>662</v>
      </c>
      <c r="X178" s="193">
        <v>1</v>
      </c>
      <c r="Y178" s="193">
        <f t="shared" si="25"/>
        <v>0</v>
      </c>
      <c r="Z178" s="193">
        <v>0</v>
      </c>
      <c r="AA178" s="193">
        <v>0</v>
      </c>
      <c r="AB178" s="193">
        <v>0</v>
      </c>
      <c r="AC178" s="193">
        <f t="shared" si="26"/>
        <v>207</v>
      </c>
      <c r="AD178" s="193">
        <v>0</v>
      </c>
      <c r="AE178" s="193">
        <v>186</v>
      </c>
      <c r="AF178" s="193">
        <v>21</v>
      </c>
      <c r="AG178" s="193">
        <v>939</v>
      </c>
      <c r="AH178" s="193">
        <v>0</v>
      </c>
    </row>
    <row r="179" spans="1:34" ht="13.5">
      <c r="A179" s="182" t="s">
        <v>129</v>
      </c>
      <c r="B179" s="182" t="s">
        <v>271</v>
      </c>
      <c r="C179" s="184" t="s">
        <v>272</v>
      </c>
      <c r="D179" s="193">
        <f t="shared" si="18"/>
        <v>1207</v>
      </c>
      <c r="E179" s="193">
        <v>986</v>
      </c>
      <c r="F179" s="193">
        <v>221</v>
      </c>
      <c r="G179" s="193">
        <f t="shared" si="19"/>
        <v>1207</v>
      </c>
      <c r="H179" s="193">
        <f t="shared" si="20"/>
        <v>986</v>
      </c>
      <c r="I179" s="193">
        <f t="shared" si="21"/>
        <v>0</v>
      </c>
      <c r="J179" s="193">
        <v>0</v>
      </c>
      <c r="K179" s="193">
        <v>0</v>
      </c>
      <c r="L179" s="193">
        <v>0</v>
      </c>
      <c r="M179" s="193">
        <f t="shared" si="22"/>
        <v>730</v>
      </c>
      <c r="N179" s="193">
        <v>0</v>
      </c>
      <c r="O179" s="193">
        <v>730</v>
      </c>
      <c r="P179" s="193">
        <v>0</v>
      </c>
      <c r="Q179" s="193">
        <f t="shared" si="23"/>
        <v>144</v>
      </c>
      <c r="R179" s="193">
        <v>0</v>
      </c>
      <c r="S179" s="193">
        <v>144</v>
      </c>
      <c r="T179" s="193">
        <v>0</v>
      </c>
      <c r="U179" s="193">
        <f t="shared" si="24"/>
        <v>71</v>
      </c>
      <c r="V179" s="193">
        <v>0</v>
      </c>
      <c r="W179" s="193">
        <v>71</v>
      </c>
      <c r="X179" s="193">
        <v>0</v>
      </c>
      <c r="Y179" s="193">
        <f t="shared" si="25"/>
        <v>0</v>
      </c>
      <c r="Z179" s="193">
        <v>0</v>
      </c>
      <c r="AA179" s="193">
        <v>0</v>
      </c>
      <c r="AB179" s="193">
        <v>0</v>
      </c>
      <c r="AC179" s="193">
        <f t="shared" si="26"/>
        <v>41</v>
      </c>
      <c r="AD179" s="193">
        <v>0</v>
      </c>
      <c r="AE179" s="193">
        <v>41</v>
      </c>
      <c r="AF179" s="193">
        <v>0</v>
      </c>
      <c r="AG179" s="193">
        <v>221</v>
      </c>
      <c r="AH179" s="193">
        <v>0</v>
      </c>
    </row>
    <row r="180" spans="1:34" ht="13.5">
      <c r="A180" s="182" t="s">
        <v>129</v>
      </c>
      <c r="B180" s="182" t="s">
        <v>273</v>
      </c>
      <c r="C180" s="184" t="s">
        <v>274</v>
      </c>
      <c r="D180" s="193">
        <f t="shared" si="18"/>
        <v>6102</v>
      </c>
      <c r="E180" s="193">
        <v>5333</v>
      </c>
      <c r="F180" s="193">
        <v>769</v>
      </c>
      <c r="G180" s="193">
        <f t="shared" si="19"/>
        <v>6102</v>
      </c>
      <c r="H180" s="193">
        <f t="shared" si="20"/>
        <v>3719</v>
      </c>
      <c r="I180" s="193">
        <f t="shared" si="21"/>
        <v>0</v>
      </c>
      <c r="J180" s="193">
        <v>0</v>
      </c>
      <c r="K180" s="193">
        <v>0</v>
      </c>
      <c r="L180" s="193">
        <v>0</v>
      </c>
      <c r="M180" s="193">
        <f t="shared" si="22"/>
        <v>1836</v>
      </c>
      <c r="N180" s="193">
        <v>0</v>
      </c>
      <c r="O180" s="193">
        <v>1314</v>
      </c>
      <c r="P180" s="193">
        <v>522</v>
      </c>
      <c r="Q180" s="193">
        <f t="shared" si="23"/>
        <v>514</v>
      </c>
      <c r="R180" s="193">
        <v>0</v>
      </c>
      <c r="S180" s="193">
        <v>383</v>
      </c>
      <c r="T180" s="193">
        <v>131</v>
      </c>
      <c r="U180" s="193">
        <f t="shared" si="24"/>
        <v>1323</v>
      </c>
      <c r="V180" s="193">
        <v>0</v>
      </c>
      <c r="W180" s="193">
        <v>1226</v>
      </c>
      <c r="X180" s="193">
        <v>97</v>
      </c>
      <c r="Y180" s="193">
        <f t="shared" si="25"/>
        <v>35</v>
      </c>
      <c r="Z180" s="193">
        <v>0</v>
      </c>
      <c r="AA180" s="193">
        <v>35</v>
      </c>
      <c r="AB180" s="193">
        <v>0</v>
      </c>
      <c r="AC180" s="193">
        <f t="shared" si="26"/>
        <v>11</v>
      </c>
      <c r="AD180" s="193">
        <v>11</v>
      </c>
      <c r="AE180" s="193">
        <v>0</v>
      </c>
      <c r="AF180" s="193">
        <v>0</v>
      </c>
      <c r="AG180" s="193">
        <v>2383</v>
      </c>
      <c r="AH180" s="193">
        <v>100</v>
      </c>
    </row>
    <row r="181" spans="1:34" ht="13.5">
      <c r="A181" s="182" t="s">
        <v>129</v>
      </c>
      <c r="B181" s="182" t="s">
        <v>275</v>
      </c>
      <c r="C181" s="184" t="s">
        <v>276</v>
      </c>
      <c r="D181" s="193">
        <f t="shared" si="18"/>
        <v>2313</v>
      </c>
      <c r="E181" s="193">
        <v>1012</v>
      </c>
      <c r="F181" s="193">
        <v>1301</v>
      </c>
      <c r="G181" s="193">
        <f t="shared" si="19"/>
        <v>2313</v>
      </c>
      <c r="H181" s="193">
        <f t="shared" si="20"/>
        <v>1548</v>
      </c>
      <c r="I181" s="193">
        <f t="shared" si="21"/>
        <v>0</v>
      </c>
      <c r="J181" s="193">
        <v>0</v>
      </c>
      <c r="K181" s="193">
        <v>0</v>
      </c>
      <c r="L181" s="193">
        <v>0</v>
      </c>
      <c r="M181" s="193">
        <f t="shared" si="22"/>
        <v>787</v>
      </c>
      <c r="N181" s="193">
        <v>0</v>
      </c>
      <c r="O181" s="193">
        <v>787</v>
      </c>
      <c r="P181" s="193">
        <v>0</v>
      </c>
      <c r="Q181" s="193">
        <f t="shared" si="23"/>
        <v>304</v>
      </c>
      <c r="R181" s="193">
        <v>0</v>
      </c>
      <c r="S181" s="193">
        <v>304</v>
      </c>
      <c r="T181" s="193">
        <v>0</v>
      </c>
      <c r="U181" s="193">
        <f t="shared" si="24"/>
        <v>446</v>
      </c>
      <c r="V181" s="193">
        <v>0</v>
      </c>
      <c r="W181" s="193">
        <v>446</v>
      </c>
      <c r="X181" s="193">
        <v>0</v>
      </c>
      <c r="Y181" s="193">
        <f t="shared" si="25"/>
        <v>0</v>
      </c>
      <c r="Z181" s="193">
        <v>0</v>
      </c>
      <c r="AA181" s="193">
        <v>0</v>
      </c>
      <c r="AB181" s="193">
        <v>0</v>
      </c>
      <c r="AC181" s="193">
        <f t="shared" si="26"/>
        <v>11</v>
      </c>
      <c r="AD181" s="193">
        <v>0</v>
      </c>
      <c r="AE181" s="193">
        <v>11</v>
      </c>
      <c r="AF181" s="193">
        <v>0</v>
      </c>
      <c r="AG181" s="193">
        <v>765</v>
      </c>
      <c r="AH181" s="193">
        <v>0</v>
      </c>
    </row>
    <row r="182" spans="1:34" ht="13.5">
      <c r="A182" s="182" t="s">
        <v>129</v>
      </c>
      <c r="B182" s="182" t="s">
        <v>277</v>
      </c>
      <c r="C182" s="184" t="s">
        <v>278</v>
      </c>
      <c r="D182" s="193">
        <f t="shared" si="18"/>
        <v>2321</v>
      </c>
      <c r="E182" s="193">
        <v>2321</v>
      </c>
      <c r="F182" s="193">
        <v>0</v>
      </c>
      <c r="G182" s="193">
        <f t="shared" si="19"/>
        <v>2321</v>
      </c>
      <c r="H182" s="193">
        <f t="shared" si="20"/>
        <v>1237</v>
      </c>
      <c r="I182" s="193">
        <f t="shared" si="21"/>
        <v>0</v>
      </c>
      <c r="J182" s="193">
        <v>0</v>
      </c>
      <c r="K182" s="193">
        <v>0</v>
      </c>
      <c r="L182" s="193">
        <v>0</v>
      </c>
      <c r="M182" s="193">
        <f t="shared" si="22"/>
        <v>924</v>
      </c>
      <c r="N182" s="193">
        <v>924</v>
      </c>
      <c r="O182" s="193">
        <v>0</v>
      </c>
      <c r="P182" s="193">
        <v>0</v>
      </c>
      <c r="Q182" s="193">
        <f t="shared" si="23"/>
        <v>55</v>
      </c>
      <c r="R182" s="193">
        <v>55</v>
      </c>
      <c r="S182" s="193">
        <v>0</v>
      </c>
      <c r="T182" s="193">
        <v>0</v>
      </c>
      <c r="U182" s="193">
        <f t="shared" si="24"/>
        <v>257</v>
      </c>
      <c r="V182" s="193">
        <v>257</v>
      </c>
      <c r="W182" s="193">
        <v>0</v>
      </c>
      <c r="X182" s="193">
        <v>0</v>
      </c>
      <c r="Y182" s="193">
        <f t="shared" si="25"/>
        <v>0</v>
      </c>
      <c r="Z182" s="193">
        <v>0</v>
      </c>
      <c r="AA182" s="193">
        <v>0</v>
      </c>
      <c r="AB182" s="193">
        <v>0</v>
      </c>
      <c r="AC182" s="193">
        <f t="shared" si="26"/>
        <v>1</v>
      </c>
      <c r="AD182" s="193">
        <v>1</v>
      </c>
      <c r="AE182" s="193">
        <v>0</v>
      </c>
      <c r="AF182" s="193">
        <v>0</v>
      </c>
      <c r="AG182" s="193">
        <v>1084</v>
      </c>
      <c r="AH182" s="193">
        <v>0</v>
      </c>
    </row>
    <row r="183" spans="1:34" ht="13.5">
      <c r="A183" s="182" t="s">
        <v>129</v>
      </c>
      <c r="B183" s="182" t="s">
        <v>279</v>
      </c>
      <c r="C183" s="184" t="s">
        <v>280</v>
      </c>
      <c r="D183" s="193">
        <f t="shared" si="18"/>
        <v>16326</v>
      </c>
      <c r="E183" s="193">
        <v>12742</v>
      </c>
      <c r="F183" s="193">
        <v>3584</v>
      </c>
      <c r="G183" s="193">
        <f t="shared" si="19"/>
        <v>16326</v>
      </c>
      <c r="H183" s="193">
        <f t="shared" si="20"/>
        <v>15903</v>
      </c>
      <c r="I183" s="193">
        <f t="shared" si="21"/>
        <v>0</v>
      </c>
      <c r="J183" s="193">
        <v>0</v>
      </c>
      <c r="K183" s="193">
        <v>0</v>
      </c>
      <c r="L183" s="193">
        <v>0</v>
      </c>
      <c r="M183" s="193">
        <f t="shared" si="22"/>
        <v>9685</v>
      </c>
      <c r="N183" s="193">
        <v>218</v>
      </c>
      <c r="O183" s="193">
        <v>6332</v>
      </c>
      <c r="P183" s="193">
        <v>3135</v>
      </c>
      <c r="Q183" s="193">
        <f t="shared" si="23"/>
        <v>1327</v>
      </c>
      <c r="R183" s="193">
        <v>139</v>
      </c>
      <c r="S183" s="193">
        <v>888</v>
      </c>
      <c r="T183" s="193">
        <v>300</v>
      </c>
      <c r="U183" s="193">
        <f t="shared" si="24"/>
        <v>2827</v>
      </c>
      <c r="V183" s="193">
        <v>0</v>
      </c>
      <c r="W183" s="193">
        <v>2827</v>
      </c>
      <c r="X183" s="193">
        <v>0</v>
      </c>
      <c r="Y183" s="193">
        <f t="shared" si="25"/>
        <v>0</v>
      </c>
      <c r="Z183" s="193">
        <v>0</v>
      </c>
      <c r="AA183" s="193">
        <v>0</v>
      </c>
      <c r="AB183" s="193">
        <v>0</v>
      </c>
      <c r="AC183" s="193">
        <f t="shared" si="26"/>
        <v>2064</v>
      </c>
      <c r="AD183" s="193">
        <v>0</v>
      </c>
      <c r="AE183" s="193">
        <v>2064</v>
      </c>
      <c r="AF183" s="193">
        <v>0</v>
      </c>
      <c r="AG183" s="193">
        <v>423</v>
      </c>
      <c r="AH183" s="193">
        <v>0</v>
      </c>
    </row>
    <row r="184" spans="1:34" ht="13.5">
      <c r="A184" s="182" t="s">
        <v>129</v>
      </c>
      <c r="B184" s="182" t="s">
        <v>281</v>
      </c>
      <c r="C184" s="184" t="s">
        <v>282</v>
      </c>
      <c r="D184" s="193">
        <f t="shared" si="18"/>
        <v>2650</v>
      </c>
      <c r="E184" s="193">
        <v>2225</v>
      </c>
      <c r="F184" s="193">
        <v>425</v>
      </c>
      <c r="G184" s="193">
        <f t="shared" si="19"/>
        <v>2650</v>
      </c>
      <c r="H184" s="193">
        <f t="shared" si="20"/>
        <v>2130</v>
      </c>
      <c r="I184" s="193">
        <f t="shared" si="21"/>
        <v>0</v>
      </c>
      <c r="J184" s="193">
        <v>0</v>
      </c>
      <c r="K184" s="193">
        <v>0</v>
      </c>
      <c r="L184" s="193">
        <v>0</v>
      </c>
      <c r="M184" s="193">
        <f t="shared" si="22"/>
        <v>913</v>
      </c>
      <c r="N184" s="193">
        <v>0</v>
      </c>
      <c r="O184" s="193">
        <v>913</v>
      </c>
      <c r="P184" s="193">
        <v>0</v>
      </c>
      <c r="Q184" s="193">
        <f t="shared" si="23"/>
        <v>118</v>
      </c>
      <c r="R184" s="193">
        <v>0</v>
      </c>
      <c r="S184" s="193">
        <v>118</v>
      </c>
      <c r="T184" s="193">
        <v>0</v>
      </c>
      <c r="U184" s="193">
        <f t="shared" si="24"/>
        <v>850</v>
      </c>
      <c r="V184" s="193">
        <v>0</v>
      </c>
      <c r="W184" s="193">
        <v>850</v>
      </c>
      <c r="X184" s="193">
        <v>0</v>
      </c>
      <c r="Y184" s="193">
        <f t="shared" si="25"/>
        <v>0</v>
      </c>
      <c r="Z184" s="193">
        <v>0</v>
      </c>
      <c r="AA184" s="193">
        <v>0</v>
      </c>
      <c r="AB184" s="193">
        <v>0</v>
      </c>
      <c r="AC184" s="193">
        <f t="shared" si="26"/>
        <v>249</v>
      </c>
      <c r="AD184" s="193">
        <v>0</v>
      </c>
      <c r="AE184" s="193">
        <v>249</v>
      </c>
      <c r="AF184" s="193">
        <v>0</v>
      </c>
      <c r="AG184" s="193">
        <v>520</v>
      </c>
      <c r="AH184" s="193">
        <v>33</v>
      </c>
    </row>
    <row r="185" spans="1:34" ht="13.5">
      <c r="A185" s="182" t="s">
        <v>129</v>
      </c>
      <c r="B185" s="182" t="s">
        <v>283</v>
      </c>
      <c r="C185" s="184" t="s">
        <v>284</v>
      </c>
      <c r="D185" s="193">
        <f t="shared" si="18"/>
        <v>2205</v>
      </c>
      <c r="E185" s="193">
        <v>1705</v>
      </c>
      <c r="F185" s="193">
        <v>500</v>
      </c>
      <c r="G185" s="193">
        <f t="shared" si="19"/>
        <v>2205</v>
      </c>
      <c r="H185" s="193">
        <f t="shared" si="20"/>
        <v>1708</v>
      </c>
      <c r="I185" s="193">
        <f t="shared" si="21"/>
        <v>0</v>
      </c>
      <c r="J185" s="193">
        <v>0</v>
      </c>
      <c r="K185" s="193">
        <v>0</v>
      </c>
      <c r="L185" s="193">
        <v>0</v>
      </c>
      <c r="M185" s="193">
        <f t="shared" si="22"/>
        <v>905</v>
      </c>
      <c r="N185" s="193">
        <v>0</v>
      </c>
      <c r="O185" s="193">
        <v>905</v>
      </c>
      <c r="P185" s="193">
        <v>0</v>
      </c>
      <c r="Q185" s="193">
        <f t="shared" si="23"/>
        <v>170</v>
      </c>
      <c r="R185" s="193">
        <v>0</v>
      </c>
      <c r="S185" s="193">
        <v>170</v>
      </c>
      <c r="T185" s="193">
        <v>0</v>
      </c>
      <c r="U185" s="193">
        <f t="shared" si="24"/>
        <v>476</v>
      </c>
      <c r="V185" s="193">
        <v>0</v>
      </c>
      <c r="W185" s="193">
        <v>476</v>
      </c>
      <c r="X185" s="193">
        <v>0</v>
      </c>
      <c r="Y185" s="193">
        <f t="shared" si="25"/>
        <v>0</v>
      </c>
      <c r="Z185" s="193">
        <v>0</v>
      </c>
      <c r="AA185" s="193">
        <v>0</v>
      </c>
      <c r="AB185" s="193">
        <v>0</v>
      </c>
      <c r="AC185" s="193">
        <f t="shared" si="26"/>
        <v>157</v>
      </c>
      <c r="AD185" s="193">
        <v>0</v>
      </c>
      <c r="AE185" s="193">
        <v>157</v>
      </c>
      <c r="AF185" s="193">
        <v>0</v>
      </c>
      <c r="AG185" s="193">
        <v>497</v>
      </c>
      <c r="AH185" s="193">
        <v>0</v>
      </c>
    </row>
    <row r="186" spans="1:34" ht="13.5">
      <c r="A186" s="182" t="s">
        <v>129</v>
      </c>
      <c r="B186" s="182" t="s">
        <v>285</v>
      </c>
      <c r="C186" s="184" t="s">
        <v>286</v>
      </c>
      <c r="D186" s="193">
        <f t="shared" si="18"/>
        <v>2443</v>
      </c>
      <c r="E186" s="193">
        <v>2241</v>
      </c>
      <c r="F186" s="193">
        <v>202</v>
      </c>
      <c r="G186" s="193">
        <f t="shared" si="19"/>
        <v>2443</v>
      </c>
      <c r="H186" s="193">
        <f t="shared" si="20"/>
        <v>1899</v>
      </c>
      <c r="I186" s="193">
        <f t="shared" si="21"/>
        <v>0</v>
      </c>
      <c r="J186" s="193">
        <v>0</v>
      </c>
      <c r="K186" s="193">
        <v>0</v>
      </c>
      <c r="L186" s="193">
        <v>0</v>
      </c>
      <c r="M186" s="193">
        <f t="shared" si="22"/>
        <v>0</v>
      </c>
      <c r="N186" s="193">
        <v>0</v>
      </c>
      <c r="O186" s="193">
        <v>0</v>
      </c>
      <c r="P186" s="193">
        <v>0</v>
      </c>
      <c r="Q186" s="193">
        <f t="shared" si="23"/>
        <v>768</v>
      </c>
      <c r="R186" s="193">
        <v>0</v>
      </c>
      <c r="S186" s="193">
        <v>768</v>
      </c>
      <c r="T186" s="193">
        <v>0</v>
      </c>
      <c r="U186" s="193">
        <f t="shared" si="24"/>
        <v>632</v>
      </c>
      <c r="V186" s="193">
        <v>0</v>
      </c>
      <c r="W186" s="193">
        <v>632</v>
      </c>
      <c r="X186" s="193">
        <v>0</v>
      </c>
      <c r="Y186" s="193">
        <f t="shared" si="25"/>
        <v>253</v>
      </c>
      <c r="Z186" s="193">
        <v>0</v>
      </c>
      <c r="AA186" s="193">
        <v>253</v>
      </c>
      <c r="AB186" s="193">
        <v>0</v>
      </c>
      <c r="AC186" s="193">
        <f t="shared" si="26"/>
        <v>246</v>
      </c>
      <c r="AD186" s="193">
        <v>0</v>
      </c>
      <c r="AE186" s="193">
        <v>246</v>
      </c>
      <c r="AF186" s="193">
        <v>0</v>
      </c>
      <c r="AG186" s="193">
        <v>544</v>
      </c>
      <c r="AH186" s="193">
        <v>5</v>
      </c>
    </row>
    <row r="187" spans="1:34" ht="13.5">
      <c r="A187" s="182" t="s">
        <v>129</v>
      </c>
      <c r="B187" s="182" t="s">
        <v>287</v>
      </c>
      <c r="C187" s="184" t="s">
        <v>288</v>
      </c>
      <c r="D187" s="193">
        <f t="shared" si="18"/>
        <v>2818</v>
      </c>
      <c r="E187" s="193">
        <v>1796</v>
      </c>
      <c r="F187" s="193">
        <v>1022</v>
      </c>
      <c r="G187" s="193">
        <f t="shared" si="19"/>
        <v>2818</v>
      </c>
      <c r="H187" s="193">
        <f t="shared" si="20"/>
        <v>1942</v>
      </c>
      <c r="I187" s="193">
        <f t="shared" si="21"/>
        <v>0</v>
      </c>
      <c r="J187" s="193">
        <v>0</v>
      </c>
      <c r="K187" s="193">
        <v>0</v>
      </c>
      <c r="L187" s="193">
        <v>0</v>
      </c>
      <c r="M187" s="193">
        <f t="shared" si="22"/>
        <v>1237</v>
      </c>
      <c r="N187" s="193">
        <v>552</v>
      </c>
      <c r="O187" s="193">
        <v>444</v>
      </c>
      <c r="P187" s="193">
        <v>241</v>
      </c>
      <c r="Q187" s="193">
        <f t="shared" si="23"/>
        <v>200</v>
      </c>
      <c r="R187" s="193">
        <v>99</v>
      </c>
      <c r="S187" s="193">
        <v>65</v>
      </c>
      <c r="T187" s="193">
        <v>36</v>
      </c>
      <c r="U187" s="193">
        <f t="shared" si="24"/>
        <v>480</v>
      </c>
      <c r="V187" s="193">
        <v>0</v>
      </c>
      <c r="W187" s="193">
        <v>480</v>
      </c>
      <c r="X187" s="193">
        <v>0</v>
      </c>
      <c r="Y187" s="193">
        <f t="shared" si="25"/>
        <v>0</v>
      </c>
      <c r="Z187" s="193">
        <v>0</v>
      </c>
      <c r="AA187" s="193">
        <v>0</v>
      </c>
      <c r="AB187" s="193">
        <v>0</v>
      </c>
      <c r="AC187" s="193">
        <f t="shared" si="26"/>
        <v>25</v>
      </c>
      <c r="AD187" s="193">
        <v>0</v>
      </c>
      <c r="AE187" s="193">
        <v>25</v>
      </c>
      <c r="AF187" s="193">
        <v>0</v>
      </c>
      <c r="AG187" s="193">
        <v>876</v>
      </c>
      <c r="AH187" s="193">
        <v>0</v>
      </c>
    </row>
    <row r="188" spans="1:34" ht="13.5">
      <c r="A188" s="182" t="s">
        <v>129</v>
      </c>
      <c r="B188" s="182" t="s">
        <v>289</v>
      </c>
      <c r="C188" s="184" t="s">
        <v>290</v>
      </c>
      <c r="D188" s="193">
        <f t="shared" si="18"/>
        <v>3595</v>
      </c>
      <c r="E188" s="193">
        <v>2835</v>
      </c>
      <c r="F188" s="193">
        <v>760</v>
      </c>
      <c r="G188" s="193">
        <f t="shared" si="19"/>
        <v>3595</v>
      </c>
      <c r="H188" s="193">
        <f t="shared" si="20"/>
        <v>2604</v>
      </c>
      <c r="I188" s="193">
        <f t="shared" si="21"/>
        <v>0</v>
      </c>
      <c r="J188" s="193">
        <v>0</v>
      </c>
      <c r="K188" s="193">
        <v>0</v>
      </c>
      <c r="L188" s="193">
        <v>0</v>
      </c>
      <c r="M188" s="193">
        <f t="shared" si="22"/>
        <v>1516</v>
      </c>
      <c r="N188" s="193">
        <v>561</v>
      </c>
      <c r="O188" s="193">
        <v>801</v>
      </c>
      <c r="P188" s="193">
        <v>154</v>
      </c>
      <c r="Q188" s="193">
        <f t="shared" si="23"/>
        <v>163</v>
      </c>
      <c r="R188" s="193">
        <v>58</v>
      </c>
      <c r="S188" s="193">
        <v>98</v>
      </c>
      <c r="T188" s="193">
        <v>7</v>
      </c>
      <c r="U188" s="193">
        <f t="shared" si="24"/>
        <v>870</v>
      </c>
      <c r="V188" s="193">
        <v>0</v>
      </c>
      <c r="W188" s="193">
        <v>864</v>
      </c>
      <c r="X188" s="193">
        <v>6</v>
      </c>
      <c r="Y188" s="193">
        <f t="shared" si="25"/>
        <v>0</v>
      </c>
      <c r="Z188" s="193">
        <v>0</v>
      </c>
      <c r="AA188" s="193">
        <v>0</v>
      </c>
      <c r="AB188" s="193">
        <v>0</v>
      </c>
      <c r="AC188" s="193">
        <f t="shared" si="26"/>
        <v>55</v>
      </c>
      <c r="AD188" s="193">
        <v>0</v>
      </c>
      <c r="AE188" s="193">
        <v>39</v>
      </c>
      <c r="AF188" s="193">
        <v>16</v>
      </c>
      <c r="AG188" s="193">
        <v>991</v>
      </c>
      <c r="AH188" s="193">
        <v>0</v>
      </c>
    </row>
    <row r="189" spans="1:34" ht="13.5">
      <c r="A189" s="182" t="s">
        <v>129</v>
      </c>
      <c r="B189" s="182" t="s">
        <v>291</v>
      </c>
      <c r="C189" s="184" t="s">
        <v>292</v>
      </c>
      <c r="D189" s="193">
        <f t="shared" si="18"/>
        <v>5216</v>
      </c>
      <c r="E189" s="193">
        <v>3774</v>
      </c>
      <c r="F189" s="193">
        <v>1442</v>
      </c>
      <c r="G189" s="193">
        <f t="shared" si="19"/>
        <v>5216</v>
      </c>
      <c r="H189" s="193">
        <f t="shared" si="20"/>
        <v>4794</v>
      </c>
      <c r="I189" s="193">
        <f t="shared" si="21"/>
        <v>0</v>
      </c>
      <c r="J189" s="193">
        <v>0</v>
      </c>
      <c r="K189" s="193">
        <v>0</v>
      </c>
      <c r="L189" s="193">
        <v>0</v>
      </c>
      <c r="M189" s="193">
        <f t="shared" si="22"/>
        <v>3239</v>
      </c>
      <c r="N189" s="193">
        <v>0</v>
      </c>
      <c r="O189" s="193">
        <v>1917</v>
      </c>
      <c r="P189" s="193">
        <v>1322</v>
      </c>
      <c r="Q189" s="193">
        <f t="shared" si="23"/>
        <v>288</v>
      </c>
      <c r="R189" s="193">
        <v>0</v>
      </c>
      <c r="S189" s="193">
        <v>268</v>
      </c>
      <c r="T189" s="193">
        <v>20</v>
      </c>
      <c r="U189" s="193">
        <f t="shared" si="24"/>
        <v>1223</v>
      </c>
      <c r="V189" s="193">
        <v>570</v>
      </c>
      <c r="W189" s="193">
        <v>653</v>
      </c>
      <c r="X189" s="193">
        <v>0</v>
      </c>
      <c r="Y189" s="193">
        <f t="shared" si="25"/>
        <v>0</v>
      </c>
      <c r="Z189" s="193">
        <v>0</v>
      </c>
      <c r="AA189" s="193">
        <v>0</v>
      </c>
      <c r="AB189" s="193">
        <v>0</v>
      </c>
      <c r="AC189" s="193">
        <f t="shared" si="26"/>
        <v>44</v>
      </c>
      <c r="AD189" s="193">
        <v>0</v>
      </c>
      <c r="AE189" s="193">
        <v>44</v>
      </c>
      <c r="AF189" s="193">
        <v>0</v>
      </c>
      <c r="AG189" s="193">
        <v>422</v>
      </c>
      <c r="AH189" s="193">
        <v>0</v>
      </c>
    </row>
    <row r="190" spans="1:34" ht="13.5">
      <c r="A190" s="182" t="s">
        <v>129</v>
      </c>
      <c r="B190" s="182" t="s">
        <v>293</v>
      </c>
      <c r="C190" s="184" t="s">
        <v>294</v>
      </c>
      <c r="D190" s="193">
        <f t="shared" si="18"/>
        <v>943</v>
      </c>
      <c r="E190" s="193">
        <v>683</v>
      </c>
      <c r="F190" s="193">
        <v>260</v>
      </c>
      <c r="G190" s="193">
        <f t="shared" si="19"/>
        <v>943</v>
      </c>
      <c r="H190" s="193">
        <f t="shared" si="20"/>
        <v>882</v>
      </c>
      <c r="I190" s="193">
        <f t="shared" si="21"/>
        <v>0</v>
      </c>
      <c r="J190" s="193">
        <v>0</v>
      </c>
      <c r="K190" s="193">
        <v>0</v>
      </c>
      <c r="L190" s="193">
        <v>0</v>
      </c>
      <c r="M190" s="193">
        <f t="shared" si="22"/>
        <v>441</v>
      </c>
      <c r="N190" s="193">
        <v>0</v>
      </c>
      <c r="O190" s="193">
        <v>212</v>
      </c>
      <c r="P190" s="193">
        <v>229</v>
      </c>
      <c r="Q190" s="193">
        <f t="shared" si="23"/>
        <v>103</v>
      </c>
      <c r="R190" s="193">
        <v>0</v>
      </c>
      <c r="S190" s="193">
        <v>94</v>
      </c>
      <c r="T190" s="193">
        <v>9</v>
      </c>
      <c r="U190" s="193">
        <f t="shared" si="24"/>
        <v>338</v>
      </c>
      <c r="V190" s="193">
        <v>0</v>
      </c>
      <c r="W190" s="193">
        <v>338</v>
      </c>
      <c r="X190" s="193">
        <v>0</v>
      </c>
      <c r="Y190" s="193">
        <f t="shared" si="25"/>
        <v>0</v>
      </c>
      <c r="Z190" s="193">
        <v>0</v>
      </c>
      <c r="AA190" s="193">
        <v>0</v>
      </c>
      <c r="AB190" s="193">
        <v>0</v>
      </c>
      <c r="AC190" s="193">
        <f t="shared" si="26"/>
        <v>0</v>
      </c>
      <c r="AD190" s="193">
        <v>0</v>
      </c>
      <c r="AE190" s="193">
        <v>0</v>
      </c>
      <c r="AF190" s="193">
        <v>0</v>
      </c>
      <c r="AG190" s="193">
        <v>61</v>
      </c>
      <c r="AH190" s="193">
        <v>0</v>
      </c>
    </row>
    <row r="191" spans="1:34" ht="13.5">
      <c r="A191" s="182" t="s">
        <v>129</v>
      </c>
      <c r="B191" s="182" t="s">
        <v>295</v>
      </c>
      <c r="C191" s="184" t="s">
        <v>296</v>
      </c>
      <c r="D191" s="193">
        <f t="shared" si="18"/>
        <v>640</v>
      </c>
      <c r="E191" s="193">
        <v>558</v>
      </c>
      <c r="F191" s="193">
        <v>82</v>
      </c>
      <c r="G191" s="193">
        <f t="shared" si="19"/>
        <v>640</v>
      </c>
      <c r="H191" s="193">
        <f t="shared" si="20"/>
        <v>624</v>
      </c>
      <c r="I191" s="193">
        <f t="shared" si="21"/>
        <v>0</v>
      </c>
      <c r="J191" s="193">
        <v>0</v>
      </c>
      <c r="K191" s="193">
        <v>0</v>
      </c>
      <c r="L191" s="193">
        <v>0</v>
      </c>
      <c r="M191" s="193">
        <f t="shared" si="22"/>
        <v>247</v>
      </c>
      <c r="N191" s="193">
        <v>0</v>
      </c>
      <c r="O191" s="193">
        <v>196</v>
      </c>
      <c r="P191" s="193">
        <v>51</v>
      </c>
      <c r="Q191" s="193">
        <f t="shared" si="23"/>
        <v>98</v>
      </c>
      <c r="R191" s="193">
        <v>0</v>
      </c>
      <c r="S191" s="193">
        <v>67</v>
      </c>
      <c r="T191" s="193">
        <v>31</v>
      </c>
      <c r="U191" s="193">
        <f t="shared" si="24"/>
        <v>263</v>
      </c>
      <c r="V191" s="193">
        <v>0</v>
      </c>
      <c r="W191" s="193">
        <v>263</v>
      </c>
      <c r="X191" s="193">
        <v>0</v>
      </c>
      <c r="Y191" s="193">
        <f t="shared" si="25"/>
        <v>0</v>
      </c>
      <c r="Z191" s="193">
        <v>0</v>
      </c>
      <c r="AA191" s="193">
        <v>0</v>
      </c>
      <c r="AB191" s="193">
        <v>0</v>
      </c>
      <c r="AC191" s="193">
        <f t="shared" si="26"/>
        <v>16</v>
      </c>
      <c r="AD191" s="193">
        <v>0</v>
      </c>
      <c r="AE191" s="193">
        <v>16</v>
      </c>
      <c r="AF191" s="193">
        <v>0</v>
      </c>
      <c r="AG191" s="193">
        <v>16</v>
      </c>
      <c r="AH191" s="193">
        <v>0</v>
      </c>
    </row>
    <row r="192" spans="1:34" ht="13.5">
      <c r="A192" s="182" t="s">
        <v>129</v>
      </c>
      <c r="B192" s="182" t="s">
        <v>297</v>
      </c>
      <c r="C192" s="184" t="s">
        <v>298</v>
      </c>
      <c r="D192" s="193">
        <f t="shared" si="18"/>
        <v>444</v>
      </c>
      <c r="E192" s="193">
        <v>415</v>
      </c>
      <c r="F192" s="193">
        <v>29</v>
      </c>
      <c r="G192" s="193">
        <f t="shared" si="19"/>
        <v>444</v>
      </c>
      <c r="H192" s="193">
        <f t="shared" si="20"/>
        <v>400</v>
      </c>
      <c r="I192" s="193">
        <f t="shared" si="21"/>
        <v>0</v>
      </c>
      <c r="J192" s="193">
        <v>0</v>
      </c>
      <c r="K192" s="193">
        <v>0</v>
      </c>
      <c r="L192" s="193">
        <v>0</v>
      </c>
      <c r="M192" s="193">
        <f t="shared" si="22"/>
        <v>282</v>
      </c>
      <c r="N192" s="193">
        <v>0</v>
      </c>
      <c r="O192" s="193">
        <v>282</v>
      </c>
      <c r="P192" s="193">
        <v>0</v>
      </c>
      <c r="Q192" s="193">
        <f t="shared" si="23"/>
        <v>2</v>
      </c>
      <c r="R192" s="193">
        <v>0</v>
      </c>
      <c r="S192" s="193">
        <v>2</v>
      </c>
      <c r="T192" s="193">
        <v>0</v>
      </c>
      <c r="U192" s="193">
        <f t="shared" si="24"/>
        <v>75</v>
      </c>
      <c r="V192" s="193">
        <v>0</v>
      </c>
      <c r="W192" s="193">
        <v>75</v>
      </c>
      <c r="X192" s="193">
        <v>0</v>
      </c>
      <c r="Y192" s="193">
        <f t="shared" si="25"/>
        <v>0</v>
      </c>
      <c r="Z192" s="193">
        <v>0</v>
      </c>
      <c r="AA192" s="193">
        <v>0</v>
      </c>
      <c r="AB192" s="193">
        <v>0</v>
      </c>
      <c r="AC192" s="193">
        <f t="shared" si="26"/>
        <v>41</v>
      </c>
      <c r="AD192" s="193">
        <v>0</v>
      </c>
      <c r="AE192" s="193">
        <v>41</v>
      </c>
      <c r="AF192" s="193">
        <v>0</v>
      </c>
      <c r="AG192" s="193">
        <v>44</v>
      </c>
      <c r="AH192" s="193">
        <v>0</v>
      </c>
    </row>
    <row r="193" spans="1:34" ht="13.5">
      <c r="A193" s="182" t="s">
        <v>129</v>
      </c>
      <c r="B193" s="182" t="s">
        <v>299</v>
      </c>
      <c r="C193" s="184" t="s">
        <v>300</v>
      </c>
      <c r="D193" s="193">
        <f t="shared" si="18"/>
        <v>2272</v>
      </c>
      <c r="E193" s="193">
        <v>2272</v>
      </c>
      <c r="F193" s="193">
        <v>0</v>
      </c>
      <c r="G193" s="193">
        <f t="shared" si="19"/>
        <v>2272</v>
      </c>
      <c r="H193" s="193">
        <f t="shared" si="20"/>
        <v>1607</v>
      </c>
      <c r="I193" s="193">
        <f t="shared" si="21"/>
        <v>0</v>
      </c>
      <c r="J193" s="193">
        <v>0</v>
      </c>
      <c r="K193" s="193">
        <v>0</v>
      </c>
      <c r="L193" s="193">
        <v>0</v>
      </c>
      <c r="M193" s="193">
        <f t="shared" si="22"/>
        <v>1101</v>
      </c>
      <c r="N193" s="193">
        <v>0</v>
      </c>
      <c r="O193" s="193">
        <v>1101</v>
      </c>
      <c r="P193" s="193">
        <v>0</v>
      </c>
      <c r="Q193" s="193">
        <f t="shared" si="23"/>
        <v>33</v>
      </c>
      <c r="R193" s="193">
        <v>0</v>
      </c>
      <c r="S193" s="193">
        <v>33</v>
      </c>
      <c r="T193" s="193">
        <v>0</v>
      </c>
      <c r="U193" s="193">
        <f t="shared" si="24"/>
        <v>282</v>
      </c>
      <c r="V193" s="193">
        <v>0</v>
      </c>
      <c r="W193" s="193">
        <v>282</v>
      </c>
      <c r="X193" s="193">
        <v>0</v>
      </c>
      <c r="Y193" s="193">
        <f t="shared" si="25"/>
        <v>0</v>
      </c>
      <c r="Z193" s="193">
        <v>0</v>
      </c>
      <c r="AA193" s="193">
        <v>0</v>
      </c>
      <c r="AB193" s="193">
        <v>0</v>
      </c>
      <c r="AC193" s="193">
        <f t="shared" si="26"/>
        <v>191</v>
      </c>
      <c r="AD193" s="193">
        <v>0</v>
      </c>
      <c r="AE193" s="193">
        <v>191</v>
      </c>
      <c r="AF193" s="193">
        <v>0</v>
      </c>
      <c r="AG193" s="193">
        <v>665</v>
      </c>
      <c r="AH193" s="193">
        <v>0</v>
      </c>
    </row>
    <row r="194" spans="1:34" ht="13.5">
      <c r="A194" s="182" t="s">
        <v>129</v>
      </c>
      <c r="B194" s="182" t="s">
        <v>301</v>
      </c>
      <c r="C194" s="184" t="s">
        <v>302</v>
      </c>
      <c r="D194" s="193">
        <f t="shared" si="18"/>
        <v>3407</v>
      </c>
      <c r="E194" s="193">
        <v>3049</v>
      </c>
      <c r="F194" s="193">
        <v>358</v>
      </c>
      <c r="G194" s="193">
        <f t="shared" si="19"/>
        <v>3407</v>
      </c>
      <c r="H194" s="193">
        <f t="shared" si="20"/>
        <v>2708</v>
      </c>
      <c r="I194" s="193">
        <f t="shared" si="21"/>
        <v>0</v>
      </c>
      <c r="J194" s="193">
        <v>0</v>
      </c>
      <c r="K194" s="193">
        <v>0</v>
      </c>
      <c r="L194" s="193">
        <v>0</v>
      </c>
      <c r="M194" s="193">
        <f t="shared" si="22"/>
        <v>1872</v>
      </c>
      <c r="N194" s="193">
        <v>0</v>
      </c>
      <c r="O194" s="193">
        <v>1872</v>
      </c>
      <c r="P194" s="193">
        <v>0</v>
      </c>
      <c r="Q194" s="193">
        <f t="shared" si="23"/>
        <v>14</v>
      </c>
      <c r="R194" s="193">
        <v>0</v>
      </c>
      <c r="S194" s="193">
        <v>14</v>
      </c>
      <c r="T194" s="193">
        <v>0</v>
      </c>
      <c r="U194" s="193">
        <f t="shared" si="24"/>
        <v>682</v>
      </c>
      <c r="V194" s="193">
        <v>0</v>
      </c>
      <c r="W194" s="193">
        <v>682</v>
      </c>
      <c r="X194" s="193">
        <v>0</v>
      </c>
      <c r="Y194" s="193">
        <f t="shared" si="25"/>
        <v>0</v>
      </c>
      <c r="Z194" s="193">
        <v>0</v>
      </c>
      <c r="AA194" s="193">
        <v>0</v>
      </c>
      <c r="AB194" s="193">
        <v>0</v>
      </c>
      <c r="AC194" s="193">
        <f t="shared" si="26"/>
        <v>140</v>
      </c>
      <c r="AD194" s="193">
        <v>0</v>
      </c>
      <c r="AE194" s="193">
        <v>140</v>
      </c>
      <c r="AF194" s="193">
        <v>0</v>
      </c>
      <c r="AG194" s="193">
        <v>699</v>
      </c>
      <c r="AH194" s="193">
        <v>0</v>
      </c>
    </row>
    <row r="195" spans="1:34" ht="13.5">
      <c r="A195" s="182" t="s">
        <v>129</v>
      </c>
      <c r="B195" s="182" t="s">
        <v>303</v>
      </c>
      <c r="C195" s="184" t="s">
        <v>304</v>
      </c>
      <c r="D195" s="193">
        <f t="shared" si="18"/>
        <v>9060</v>
      </c>
      <c r="E195" s="193">
        <v>7493</v>
      </c>
      <c r="F195" s="193">
        <v>1567</v>
      </c>
      <c r="G195" s="193">
        <f t="shared" si="19"/>
        <v>9060</v>
      </c>
      <c r="H195" s="193">
        <f t="shared" si="20"/>
        <v>8802</v>
      </c>
      <c r="I195" s="193">
        <f t="shared" si="21"/>
        <v>0</v>
      </c>
      <c r="J195" s="193">
        <v>0</v>
      </c>
      <c r="K195" s="193">
        <v>0</v>
      </c>
      <c r="L195" s="193">
        <v>0</v>
      </c>
      <c r="M195" s="193">
        <f t="shared" si="22"/>
        <v>5599</v>
      </c>
      <c r="N195" s="193">
        <v>0</v>
      </c>
      <c r="O195" s="193">
        <v>4350</v>
      </c>
      <c r="P195" s="193">
        <v>1249</v>
      </c>
      <c r="Q195" s="193">
        <f t="shared" si="23"/>
        <v>1079</v>
      </c>
      <c r="R195" s="193">
        <v>0</v>
      </c>
      <c r="S195" s="193">
        <v>957</v>
      </c>
      <c r="T195" s="193">
        <v>122</v>
      </c>
      <c r="U195" s="193">
        <f t="shared" si="24"/>
        <v>1428</v>
      </c>
      <c r="V195" s="193">
        <v>0</v>
      </c>
      <c r="W195" s="193">
        <v>1428</v>
      </c>
      <c r="X195" s="193">
        <v>0</v>
      </c>
      <c r="Y195" s="193">
        <f t="shared" si="25"/>
        <v>0</v>
      </c>
      <c r="Z195" s="193">
        <v>0</v>
      </c>
      <c r="AA195" s="193">
        <v>0</v>
      </c>
      <c r="AB195" s="193">
        <v>0</v>
      </c>
      <c r="AC195" s="193">
        <f t="shared" si="26"/>
        <v>696</v>
      </c>
      <c r="AD195" s="193">
        <v>0</v>
      </c>
      <c r="AE195" s="193">
        <v>696</v>
      </c>
      <c r="AF195" s="193">
        <v>0</v>
      </c>
      <c r="AG195" s="193">
        <v>258</v>
      </c>
      <c r="AH195" s="193">
        <v>257</v>
      </c>
    </row>
    <row r="196" spans="1:34" ht="13.5">
      <c r="A196" s="182" t="s">
        <v>129</v>
      </c>
      <c r="B196" s="182" t="s">
        <v>305</v>
      </c>
      <c r="C196" s="184" t="s">
        <v>306</v>
      </c>
      <c r="D196" s="193">
        <f t="shared" si="18"/>
        <v>5543</v>
      </c>
      <c r="E196" s="193">
        <v>4749</v>
      </c>
      <c r="F196" s="193">
        <v>794</v>
      </c>
      <c r="G196" s="193">
        <f t="shared" si="19"/>
        <v>5543</v>
      </c>
      <c r="H196" s="193">
        <f t="shared" si="20"/>
        <v>4046</v>
      </c>
      <c r="I196" s="193">
        <f t="shared" si="21"/>
        <v>2131</v>
      </c>
      <c r="J196" s="193">
        <v>0</v>
      </c>
      <c r="K196" s="193">
        <v>1833</v>
      </c>
      <c r="L196" s="193">
        <v>298</v>
      </c>
      <c r="M196" s="193">
        <f t="shared" si="22"/>
        <v>40</v>
      </c>
      <c r="N196" s="193">
        <v>0</v>
      </c>
      <c r="O196" s="193">
        <v>40</v>
      </c>
      <c r="P196" s="193">
        <v>0</v>
      </c>
      <c r="Q196" s="193">
        <f t="shared" si="23"/>
        <v>5</v>
      </c>
      <c r="R196" s="193">
        <v>0</v>
      </c>
      <c r="S196" s="193">
        <v>5</v>
      </c>
      <c r="T196" s="193">
        <v>0</v>
      </c>
      <c r="U196" s="193">
        <f t="shared" si="24"/>
        <v>1124</v>
      </c>
      <c r="V196" s="193">
        <v>0</v>
      </c>
      <c r="W196" s="193">
        <v>1124</v>
      </c>
      <c r="X196" s="193">
        <v>0</v>
      </c>
      <c r="Y196" s="193">
        <f t="shared" si="25"/>
        <v>6</v>
      </c>
      <c r="Z196" s="193">
        <v>0</v>
      </c>
      <c r="AA196" s="193">
        <v>6</v>
      </c>
      <c r="AB196" s="193">
        <v>0</v>
      </c>
      <c r="AC196" s="193">
        <f t="shared" si="26"/>
        <v>740</v>
      </c>
      <c r="AD196" s="193">
        <v>0</v>
      </c>
      <c r="AE196" s="193">
        <v>740</v>
      </c>
      <c r="AF196" s="193">
        <v>0</v>
      </c>
      <c r="AG196" s="193">
        <v>1497</v>
      </c>
      <c r="AH196" s="193">
        <v>0</v>
      </c>
    </row>
    <row r="197" spans="1:34" ht="13.5">
      <c r="A197" s="182" t="s">
        <v>129</v>
      </c>
      <c r="B197" s="182" t="s">
        <v>307</v>
      </c>
      <c r="C197" s="184" t="s">
        <v>308</v>
      </c>
      <c r="D197" s="193">
        <f t="shared" si="18"/>
        <v>1200</v>
      </c>
      <c r="E197" s="193">
        <v>1115</v>
      </c>
      <c r="F197" s="193">
        <v>85</v>
      </c>
      <c r="G197" s="193">
        <f t="shared" si="19"/>
        <v>1200</v>
      </c>
      <c r="H197" s="193">
        <f t="shared" si="20"/>
        <v>1198</v>
      </c>
      <c r="I197" s="193">
        <f t="shared" si="21"/>
        <v>0</v>
      </c>
      <c r="J197" s="193">
        <v>0</v>
      </c>
      <c r="K197" s="193">
        <v>0</v>
      </c>
      <c r="L197" s="193">
        <v>0</v>
      </c>
      <c r="M197" s="193">
        <f t="shared" si="22"/>
        <v>705</v>
      </c>
      <c r="N197" s="193">
        <v>0</v>
      </c>
      <c r="O197" s="193">
        <v>621</v>
      </c>
      <c r="P197" s="193">
        <v>84</v>
      </c>
      <c r="Q197" s="193">
        <f t="shared" si="23"/>
        <v>199</v>
      </c>
      <c r="R197" s="193">
        <v>0</v>
      </c>
      <c r="S197" s="193">
        <v>199</v>
      </c>
      <c r="T197" s="193">
        <v>0</v>
      </c>
      <c r="U197" s="193">
        <f t="shared" si="24"/>
        <v>294</v>
      </c>
      <c r="V197" s="193">
        <v>0</v>
      </c>
      <c r="W197" s="193">
        <v>294</v>
      </c>
      <c r="X197" s="193">
        <v>0</v>
      </c>
      <c r="Y197" s="193">
        <f t="shared" si="25"/>
        <v>0</v>
      </c>
      <c r="Z197" s="193">
        <v>0</v>
      </c>
      <c r="AA197" s="193">
        <v>0</v>
      </c>
      <c r="AB197" s="193">
        <v>0</v>
      </c>
      <c r="AC197" s="193">
        <f t="shared" si="26"/>
        <v>0</v>
      </c>
      <c r="AD197" s="193">
        <v>0</v>
      </c>
      <c r="AE197" s="193">
        <v>0</v>
      </c>
      <c r="AF197" s="193">
        <v>0</v>
      </c>
      <c r="AG197" s="193">
        <v>2</v>
      </c>
      <c r="AH197" s="193">
        <v>0</v>
      </c>
    </row>
    <row r="198" spans="1:34" ht="13.5">
      <c r="A198" s="182" t="s">
        <v>129</v>
      </c>
      <c r="B198" s="182" t="s">
        <v>309</v>
      </c>
      <c r="C198" s="184" t="s">
        <v>310</v>
      </c>
      <c r="D198" s="193">
        <f t="shared" si="18"/>
        <v>2683</v>
      </c>
      <c r="E198" s="193">
        <v>2527</v>
      </c>
      <c r="F198" s="193">
        <v>156</v>
      </c>
      <c r="G198" s="193">
        <f t="shared" si="19"/>
        <v>2683</v>
      </c>
      <c r="H198" s="193">
        <f t="shared" si="20"/>
        <v>2409</v>
      </c>
      <c r="I198" s="193">
        <f t="shared" si="21"/>
        <v>0</v>
      </c>
      <c r="J198" s="193">
        <v>0</v>
      </c>
      <c r="K198" s="193">
        <v>0</v>
      </c>
      <c r="L198" s="193">
        <v>0</v>
      </c>
      <c r="M198" s="193">
        <f t="shared" si="22"/>
        <v>0</v>
      </c>
      <c r="N198" s="193">
        <v>0</v>
      </c>
      <c r="O198" s="193">
        <v>0</v>
      </c>
      <c r="P198" s="193">
        <v>0</v>
      </c>
      <c r="Q198" s="193">
        <f t="shared" si="23"/>
        <v>0</v>
      </c>
      <c r="R198" s="193">
        <v>0</v>
      </c>
      <c r="S198" s="193">
        <v>0</v>
      </c>
      <c r="T198" s="193">
        <v>0</v>
      </c>
      <c r="U198" s="193">
        <f t="shared" si="24"/>
        <v>1192</v>
      </c>
      <c r="V198" s="193">
        <v>1143</v>
      </c>
      <c r="W198" s="193">
        <v>49</v>
      </c>
      <c r="X198" s="193">
        <v>0</v>
      </c>
      <c r="Y198" s="193">
        <f t="shared" si="25"/>
        <v>1161</v>
      </c>
      <c r="Z198" s="193">
        <v>1136</v>
      </c>
      <c r="AA198" s="193">
        <v>25</v>
      </c>
      <c r="AB198" s="193">
        <v>0</v>
      </c>
      <c r="AC198" s="193">
        <f t="shared" si="26"/>
        <v>56</v>
      </c>
      <c r="AD198" s="193">
        <v>56</v>
      </c>
      <c r="AE198" s="193">
        <v>0</v>
      </c>
      <c r="AF198" s="193">
        <v>0</v>
      </c>
      <c r="AG198" s="193">
        <v>274</v>
      </c>
      <c r="AH198" s="193">
        <v>0</v>
      </c>
    </row>
    <row r="199" spans="1:34" ht="13.5">
      <c r="A199" s="182" t="s">
        <v>129</v>
      </c>
      <c r="B199" s="182" t="s">
        <v>311</v>
      </c>
      <c r="C199" s="184" t="s">
        <v>312</v>
      </c>
      <c r="D199" s="193">
        <f aca="true" t="shared" si="27" ref="D199:D214">E199+F199</f>
        <v>2177</v>
      </c>
      <c r="E199" s="193">
        <v>1852</v>
      </c>
      <c r="F199" s="193">
        <v>325</v>
      </c>
      <c r="G199" s="193">
        <f t="shared" si="19"/>
        <v>2177</v>
      </c>
      <c r="H199" s="193">
        <f t="shared" si="20"/>
        <v>2064</v>
      </c>
      <c r="I199" s="193">
        <f t="shared" si="21"/>
        <v>0</v>
      </c>
      <c r="J199" s="193">
        <v>0</v>
      </c>
      <c r="K199" s="193">
        <v>0</v>
      </c>
      <c r="L199" s="193">
        <v>0</v>
      </c>
      <c r="M199" s="193">
        <f t="shared" si="22"/>
        <v>0</v>
      </c>
      <c r="N199" s="193">
        <v>0</v>
      </c>
      <c r="O199" s="193">
        <v>0</v>
      </c>
      <c r="P199" s="193">
        <v>0</v>
      </c>
      <c r="Q199" s="193">
        <f t="shared" si="23"/>
        <v>1217</v>
      </c>
      <c r="R199" s="193">
        <v>0</v>
      </c>
      <c r="S199" s="193">
        <v>1080</v>
      </c>
      <c r="T199" s="193">
        <v>137</v>
      </c>
      <c r="U199" s="193">
        <f t="shared" si="24"/>
        <v>740</v>
      </c>
      <c r="V199" s="193">
        <v>0</v>
      </c>
      <c r="W199" s="193">
        <v>679</v>
      </c>
      <c r="X199" s="193">
        <v>61</v>
      </c>
      <c r="Y199" s="193">
        <f t="shared" si="25"/>
        <v>60</v>
      </c>
      <c r="Z199" s="193">
        <v>0</v>
      </c>
      <c r="AA199" s="193">
        <v>59</v>
      </c>
      <c r="AB199" s="193">
        <v>1</v>
      </c>
      <c r="AC199" s="193">
        <f t="shared" si="26"/>
        <v>47</v>
      </c>
      <c r="AD199" s="193">
        <v>0</v>
      </c>
      <c r="AE199" s="193">
        <v>34</v>
      </c>
      <c r="AF199" s="193">
        <v>13</v>
      </c>
      <c r="AG199" s="193">
        <v>113</v>
      </c>
      <c r="AH199" s="193">
        <v>22</v>
      </c>
    </row>
    <row r="200" spans="1:34" ht="13.5">
      <c r="A200" s="182" t="s">
        <v>129</v>
      </c>
      <c r="B200" s="182" t="s">
        <v>313</v>
      </c>
      <c r="C200" s="184" t="s">
        <v>314</v>
      </c>
      <c r="D200" s="193">
        <f t="shared" si="27"/>
        <v>1003</v>
      </c>
      <c r="E200" s="193">
        <v>835</v>
      </c>
      <c r="F200" s="193">
        <v>168</v>
      </c>
      <c r="G200" s="193">
        <f aca="true" t="shared" si="28" ref="G200:G214">H200+AG200</f>
        <v>1003</v>
      </c>
      <c r="H200" s="193">
        <f aca="true" t="shared" si="29" ref="H200:H214">I200+M200+Q200+U200+Y200+AC200</f>
        <v>909</v>
      </c>
      <c r="I200" s="193">
        <f aca="true" t="shared" si="30" ref="I200:I214">SUM(J200:L200)</f>
        <v>0</v>
      </c>
      <c r="J200" s="193">
        <v>0</v>
      </c>
      <c r="K200" s="193">
        <v>0</v>
      </c>
      <c r="L200" s="193">
        <v>0</v>
      </c>
      <c r="M200" s="193">
        <f aca="true" t="shared" si="31" ref="M200:M214">SUM(N200:P200)</f>
        <v>0</v>
      </c>
      <c r="N200" s="193">
        <v>0</v>
      </c>
      <c r="O200" s="193">
        <v>0</v>
      </c>
      <c r="P200" s="193">
        <v>0</v>
      </c>
      <c r="Q200" s="193">
        <f aca="true" t="shared" si="32" ref="Q200:Q214">SUM(R200:T200)</f>
        <v>0</v>
      </c>
      <c r="R200" s="193">
        <v>0</v>
      </c>
      <c r="S200" s="193">
        <v>0</v>
      </c>
      <c r="T200" s="193">
        <v>0</v>
      </c>
      <c r="U200" s="193">
        <f aca="true" t="shared" si="33" ref="U200:U214">SUM(V200:X200)</f>
        <v>428</v>
      </c>
      <c r="V200" s="193">
        <v>0</v>
      </c>
      <c r="W200" s="193">
        <v>428</v>
      </c>
      <c r="X200" s="193">
        <v>0</v>
      </c>
      <c r="Y200" s="193">
        <f aca="true" t="shared" si="34" ref="Y200:Y214">SUM(Z200:AB200)</f>
        <v>472</v>
      </c>
      <c r="Z200" s="193">
        <v>0</v>
      </c>
      <c r="AA200" s="193">
        <v>472</v>
      </c>
      <c r="AB200" s="193">
        <v>0</v>
      </c>
      <c r="AC200" s="193">
        <f aca="true" t="shared" si="35" ref="AC200:AC214">SUM(AD200:AF200)</f>
        <v>9</v>
      </c>
      <c r="AD200" s="193">
        <v>0</v>
      </c>
      <c r="AE200" s="193">
        <v>9</v>
      </c>
      <c r="AF200" s="193">
        <v>0</v>
      </c>
      <c r="AG200" s="193">
        <v>94</v>
      </c>
      <c r="AH200" s="193">
        <v>0</v>
      </c>
    </row>
    <row r="201" spans="1:34" ht="13.5">
      <c r="A201" s="182" t="s">
        <v>129</v>
      </c>
      <c r="B201" s="182" t="s">
        <v>315</v>
      </c>
      <c r="C201" s="184" t="s">
        <v>316</v>
      </c>
      <c r="D201" s="193">
        <f t="shared" si="27"/>
        <v>1970</v>
      </c>
      <c r="E201" s="193">
        <v>1452</v>
      </c>
      <c r="F201" s="193">
        <v>518</v>
      </c>
      <c r="G201" s="193">
        <f t="shared" si="28"/>
        <v>1970</v>
      </c>
      <c r="H201" s="193">
        <f t="shared" si="29"/>
        <v>1206</v>
      </c>
      <c r="I201" s="193">
        <f t="shared" si="30"/>
        <v>753</v>
      </c>
      <c r="J201" s="193">
        <v>753</v>
      </c>
      <c r="K201" s="193">
        <v>0</v>
      </c>
      <c r="L201" s="193">
        <v>0</v>
      </c>
      <c r="M201" s="193">
        <f t="shared" si="31"/>
        <v>0</v>
      </c>
      <c r="N201" s="193">
        <v>0</v>
      </c>
      <c r="O201" s="193">
        <v>0</v>
      </c>
      <c r="P201" s="193">
        <v>0</v>
      </c>
      <c r="Q201" s="193">
        <f t="shared" si="32"/>
        <v>0</v>
      </c>
      <c r="R201" s="193">
        <v>0</v>
      </c>
      <c r="S201" s="193">
        <v>0</v>
      </c>
      <c r="T201" s="193">
        <v>0</v>
      </c>
      <c r="U201" s="193">
        <f t="shared" si="33"/>
        <v>438</v>
      </c>
      <c r="V201" s="193">
        <v>0</v>
      </c>
      <c r="W201" s="193">
        <v>438</v>
      </c>
      <c r="X201" s="193">
        <v>0</v>
      </c>
      <c r="Y201" s="193">
        <f t="shared" si="34"/>
        <v>0</v>
      </c>
      <c r="Z201" s="193">
        <v>0</v>
      </c>
      <c r="AA201" s="193">
        <v>0</v>
      </c>
      <c r="AB201" s="193">
        <v>0</v>
      </c>
      <c r="AC201" s="193">
        <f t="shared" si="35"/>
        <v>15</v>
      </c>
      <c r="AD201" s="193">
        <v>15</v>
      </c>
      <c r="AE201" s="193">
        <v>0</v>
      </c>
      <c r="AF201" s="193">
        <v>0</v>
      </c>
      <c r="AG201" s="193">
        <v>764</v>
      </c>
      <c r="AH201" s="193">
        <v>381</v>
      </c>
    </row>
    <row r="202" spans="1:34" ht="13.5">
      <c r="A202" s="182" t="s">
        <v>129</v>
      </c>
      <c r="B202" s="182" t="s">
        <v>317</v>
      </c>
      <c r="C202" s="184" t="s">
        <v>318</v>
      </c>
      <c r="D202" s="193">
        <f t="shared" si="27"/>
        <v>12404</v>
      </c>
      <c r="E202" s="193">
        <v>8080</v>
      </c>
      <c r="F202" s="193">
        <v>4324</v>
      </c>
      <c r="G202" s="193">
        <f t="shared" si="28"/>
        <v>12404</v>
      </c>
      <c r="H202" s="193">
        <f t="shared" si="29"/>
        <v>12127</v>
      </c>
      <c r="I202" s="193">
        <f t="shared" si="30"/>
        <v>0</v>
      </c>
      <c r="J202" s="193">
        <v>0</v>
      </c>
      <c r="K202" s="193">
        <v>0</v>
      </c>
      <c r="L202" s="193">
        <v>0</v>
      </c>
      <c r="M202" s="193">
        <f t="shared" si="31"/>
        <v>8354</v>
      </c>
      <c r="N202" s="193">
        <v>0</v>
      </c>
      <c r="O202" s="193">
        <v>5407</v>
      </c>
      <c r="P202" s="193">
        <v>2947</v>
      </c>
      <c r="Q202" s="193">
        <f t="shared" si="32"/>
        <v>2021</v>
      </c>
      <c r="R202" s="193">
        <v>0</v>
      </c>
      <c r="S202" s="193">
        <v>1718</v>
      </c>
      <c r="T202" s="193">
        <v>303</v>
      </c>
      <c r="U202" s="193">
        <f t="shared" si="33"/>
        <v>1505</v>
      </c>
      <c r="V202" s="193">
        <v>0</v>
      </c>
      <c r="W202" s="193">
        <v>795</v>
      </c>
      <c r="X202" s="193">
        <v>710</v>
      </c>
      <c r="Y202" s="193">
        <f t="shared" si="34"/>
        <v>14</v>
      </c>
      <c r="Z202" s="193">
        <v>0</v>
      </c>
      <c r="AA202" s="193">
        <v>14</v>
      </c>
      <c r="AB202" s="193">
        <v>0</v>
      </c>
      <c r="AC202" s="193">
        <f t="shared" si="35"/>
        <v>233</v>
      </c>
      <c r="AD202" s="193">
        <v>0</v>
      </c>
      <c r="AE202" s="193">
        <v>146</v>
      </c>
      <c r="AF202" s="193">
        <v>87</v>
      </c>
      <c r="AG202" s="193">
        <v>277</v>
      </c>
      <c r="AH202" s="193">
        <v>0</v>
      </c>
    </row>
    <row r="203" spans="1:34" ht="13.5">
      <c r="A203" s="182" t="s">
        <v>129</v>
      </c>
      <c r="B203" s="182" t="s">
        <v>319</v>
      </c>
      <c r="C203" s="184" t="s">
        <v>320</v>
      </c>
      <c r="D203" s="193">
        <f t="shared" si="27"/>
        <v>5485</v>
      </c>
      <c r="E203" s="193">
        <v>4937</v>
      </c>
      <c r="F203" s="193">
        <v>548</v>
      </c>
      <c r="G203" s="193">
        <f t="shared" si="28"/>
        <v>5485</v>
      </c>
      <c r="H203" s="193">
        <f t="shared" si="29"/>
        <v>5247</v>
      </c>
      <c r="I203" s="193">
        <f t="shared" si="30"/>
        <v>0</v>
      </c>
      <c r="J203" s="193">
        <v>0</v>
      </c>
      <c r="K203" s="193">
        <v>0</v>
      </c>
      <c r="L203" s="193">
        <v>0</v>
      </c>
      <c r="M203" s="193">
        <f t="shared" si="31"/>
        <v>3892</v>
      </c>
      <c r="N203" s="193">
        <v>0</v>
      </c>
      <c r="O203" s="193">
        <v>3892</v>
      </c>
      <c r="P203" s="193">
        <v>0</v>
      </c>
      <c r="Q203" s="193">
        <f t="shared" si="32"/>
        <v>840</v>
      </c>
      <c r="R203" s="193">
        <v>0</v>
      </c>
      <c r="S203" s="193">
        <v>840</v>
      </c>
      <c r="T203" s="193">
        <v>0</v>
      </c>
      <c r="U203" s="193">
        <f t="shared" si="33"/>
        <v>450</v>
      </c>
      <c r="V203" s="193">
        <v>0</v>
      </c>
      <c r="W203" s="193">
        <v>450</v>
      </c>
      <c r="X203" s="193">
        <v>0</v>
      </c>
      <c r="Y203" s="193">
        <f t="shared" si="34"/>
        <v>0</v>
      </c>
      <c r="Z203" s="193">
        <v>0</v>
      </c>
      <c r="AA203" s="193">
        <v>0</v>
      </c>
      <c r="AB203" s="193">
        <v>0</v>
      </c>
      <c r="AC203" s="193">
        <f t="shared" si="35"/>
        <v>65</v>
      </c>
      <c r="AD203" s="193">
        <v>0</v>
      </c>
      <c r="AE203" s="193">
        <v>65</v>
      </c>
      <c r="AF203" s="193">
        <v>0</v>
      </c>
      <c r="AG203" s="193">
        <v>238</v>
      </c>
      <c r="AH203" s="193">
        <v>0</v>
      </c>
    </row>
    <row r="204" spans="1:34" ht="13.5">
      <c r="A204" s="182" t="s">
        <v>129</v>
      </c>
      <c r="B204" s="182" t="s">
        <v>321</v>
      </c>
      <c r="C204" s="184" t="s">
        <v>322</v>
      </c>
      <c r="D204" s="193">
        <f t="shared" si="27"/>
        <v>2929</v>
      </c>
      <c r="E204" s="193">
        <v>2452</v>
      </c>
      <c r="F204" s="193">
        <v>477</v>
      </c>
      <c r="G204" s="193">
        <f t="shared" si="28"/>
        <v>2929</v>
      </c>
      <c r="H204" s="193">
        <f t="shared" si="29"/>
        <v>1760</v>
      </c>
      <c r="I204" s="193">
        <f t="shared" si="30"/>
        <v>0</v>
      </c>
      <c r="J204" s="193">
        <v>0</v>
      </c>
      <c r="K204" s="193">
        <v>0</v>
      </c>
      <c r="L204" s="193">
        <v>0</v>
      </c>
      <c r="M204" s="193">
        <f t="shared" si="31"/>
        <v>1219</v>
      </c>
      <c r="N204" s="193">
        <v>0</v>
      </c>
      <c r="O204" s="193">
        <v>1219</v>
      </c>
      <c r="P204" s="193">
        <v>0</v>
      </c>
      <c r="Q204" s="193">
        <f t="shared" si="32"/>
        <v>99</v>
      </c>
      <c r="R204" s="193">
        <v>0</v>
      </c>
      <c r="S204" s="193">
        <v>99</v>
      </c>
      <c r="T204" s="193">
        <v>0</v>
      </c>
      <c r="U204" s="193">
        <f t="shared" si="33"/>
        <v>416</v>
      </c>
      <c r="V204" s="193">
        <v>0</v>
      </c>
      <c r="W204" s="193">
        <v>416</v>
      </c>
      <c r="X204" s="193">
        <v>0</v>
      </c>
      <c r="Y204" s="193">
        <f t="shared" si="34"/>
        <v>0</v>
      </c>
      <c r="Z204" s="193">
        <v>0</v>
      </c>
      <c r="AA204" s="193">
        <v>0</v>
      </c>
      <c r="AB204" s="193">
        <v>0</v>
      </c>
      <c r="AC204" s="193">
        <f t="shared" si="35"/>
        <v>26</v>
      </c>
      <c r="AD204" s="193">
        <v>0</v>
      </c>
      <c r="AE204" s="193">
        <v>26</v>
      </c>
      <c r="AF204" s="193">
        <v>0</v>
      </c>
      <c r="AG204" s="193">
        <v>1169</v>
      </c>
      <c r="AH204" s="193">
        <v>0</v>
      </c>
    </row>
    <row r="205" spans="1:34" ht="13.5">
      <c r="A205" s="182" t="s">
        <v>129</v>
      </c>
      <c r="B205" s="182" t="s">
        <v>323</v>
      </c>
      <c r="C205" s="184" t="s">
        <v>324</v>
      </c>
      <c r="D205" s="193">
        <f t="shared" si="27"/>
        <v>3138</v>
      </c>
      <c r="E205" s="193">
        <v>2682</v>
      </c>
      <c r="F205" s="193">
        <v>456</v>
      </c>
      <c r="G205" s="193">
        <f t="shared" si="28"/>
        <v>3138</v>
      </c>
      <c r="H205" s="193">
        <f t="shared" si="29"/>
        <v>2369</v>
      </c>
      <c r="I205" s="193">
        <f t="shared" si="30"/>
        <v>0</v>
      </c>
      <c r="J205" s="193">
        <v>0</v>
      </c>
      <c r="K205" s="193">
        <v>0</v>
      </c>
      <c r="L205" s="193">
        <v>0</v>
      </c>
      <c r="M205" s="193">
        <f t="shared" si="31"/>
        <v>1556</v>
      </c>
      <c r="N205" s="193">
        <v>0</v>
      </c>
      <c r="O205" s="193">
        <v>1556</v>
      </c>
      <c r="P205" s="193">
        <v>0</v>
      </c>
      <c r="Q205" s="193">
        <f t="shared" si="32"/>
        <v>150</v>
      </c>
      <c r="R205" s="193">
        <v>123</v>
      </c>
      <c r="S205" s="193">
        <v>27</v>
      </c>
      <c r="T205" s="193">
        <v>0</v>
      </c>
      <c r="U205" s="193">
        <f t="shared" si="33"/>
        <v>584</v>
      </c>
      <c r="V205" s="193">
        <v>477</v>
      </c>
      <c r="W205" s="193">
        <v>107</v>
      </c>
      <c r="X205" s="193">
        <v>0</v>
      </c>
      <c r="Y205" s="193">
        <f t="shared" si="34"/>
        <v>0</v>
      </c>
      <c r="Z205" s="193">
        <v>0</v>
      </c>
      <c r="AA205" s="193">
        <v>0</v>
      </c>
      <c r="AB205" s="193">
        <v>0</v>
      </c>
      <c r="AC205" s="193">
        <f t="shared" si="35"/>
        <v>79</v>
      </c>
      <c r="AD205" s="193">
        <v>79</v>
      </c>
      <c r="AE205" s="193">
        <v>0</v>
      </c>
      <c r="AF205" s="193">
        <v>0</v>
      </c>
      <c r="AG205" s="193">
        <v>769</v>
      </c>
      <c r="AH205" s="193">
        <v>326</v>
      </c>
    </row>
    <row r="206" spans="1:34" ht="13.5">
      <c r="A206" s="182" t="s">
        <v>129</v>
      </c>
      <c r="B206" s="182" t="s">
        <v>325</v>
      </c>
      <c r="C206" s="184" t="s">
        <v>326</v>
      </c>
      <c r="D206" s="193">
        <f t="shared" si="27"/>
        <v>4222</v>
      </c>
      <c r="E206" s="193">
        <v>2683</v>
      </c>
      <c r="F206" s="193">
        <v>1539</v>
      </c>
      <c r="G206" s="193">
        <f t="shared" si="28"/>
        <v>4222</v>
      </c>
      <c r="H206" s="193">
        <f t="shared" si="29"/>
        <v>3006</v>
      </c>
      <c r="I206" s="193">
        <f t="shared" si="30"/>
        <v>0</v>
      </c>
      <c r="J206" s="193">
        <v>0</v>
      </c>
      <c r="K206" s="193">
        <v>0</v>
      </c>
      <c r="L206" s="193">
        <v>0</v>
      </c>
      <c r="M206" s="193">
        <f t="shared" si="31"/>
        <v>2162</v>
      </c>
      <c r="N206" s="193">
        <v>0</v>
      </c>
      <c r="O206" s="193">
        <v>1519</v>
      </c>
      <c r="P206" s="193">
        <v>643</v>
      </c>
      <c r="Q206" s="193">
        <f t="shared" si="32"/>
        <v>326</v>
      </c>
      <c r="R206" s="193">
        <v>0</v>
      </c>
      <c r="S206" s="193">
        <v>237</v>
      </c>
      <c r="T206" s="193">
        <v>89</v>
      </c>
      <c r="U206" s="193">
        <f t="shared" si="33"/>
        <v>490</v>
      </c>
      <c r="V206" s="193">
        <v>0</v>
      </c>
      <c r="W206" s="193">
        <v>490</v>
      </c>
      <c r="X206" s="193">
        <v>0</v>
      </c>
      <c r="Y206" s="193">
        <f t="shared" si="34"/>
        <v>0</v>
      </c>
      <c r="Z206" s="193">
        <v>0</v>
      </c>
      <c r="AA206" s="193">
        <v>0</v>
      </c>
      <c r="AB206" s="193">
        <v>0</v>
      </c>
      <c r="AC206" s="193">
        <f t="shared" si="35"/>
        <v>28</v>
      </c>
      <c r="AD206" s="193">
        <v>0</v>
      </c>
      <c r="AE206" s="193">
        <v>28</v>
      </c>
      <c r="AF206" s="193">
        <v>0</v>
      </c>
      <c r="AG206" s="193">
        <v>1216</v>
      </c>
      <c r="AH206" s="193">
        <v>0</v>
      </c>
    </row>
    <row r="207" spans="1:34" ht="13.5">
      <c r="A207" s="182" t="s">
        <v>129</v>
      </c>
      <c r="B207" s="182" t="s">
        <v>327</v>
      </c>
      <c r="C207" s="184" t="s">
        <v>328</v>
      </c>
      <c r="D207" s="193">
        <f t="shared" si="27"/>
        <v>3107</v>
      </c>
      <c r="E207" s="193">
        <v>1255</v>
      </c>
      <c r="F207" s="193">
        <v>1852</v>
      </c>
      <c r="G207" s="193">
        <f t="shared" si="28"/>
        <v>3107</v>
      </c>
      <c r="H207" s="193">
        <f t="shared" si="29"/>
        <v>2658</v>
      </c>
      <c r="I207" s="193">
        <f t="shared" si="30"/>
        <v>0</v>
      </c>
      <c r="J207" s="193">
        <v>0</v>
      </c>
      <c r="K207" s="193">
        <v>0</v>
      </c>
      <c r="L207" s="193">
        <v>0</v>
      </c>
      <c r="M207" s="193">
        <f t="shared" si="31"/>
        <v>1965</v>
      </c>
      <c r="N207" s="193">
        <v>0</v>
      </c>
      <c r="O207" s="193">
        <v>1965</v>
      </c>
      <c r="P207" s="193">
        <v>0</v>
      </c>
      <c r="Q207" s="193">
        <f t="shared" si="32"/>
        <v>121</v>
      </c>
      <c r="R207" s="193">
        <v>0</v>
      </c>
      <c r="S207" s="193">
        <v>121</v>
      </c>
      <c r="T207" s="193">
        <v>0</v>
      </c>
      <c r="U207" s="193">
        <f t="shared" si="33"/>
        <v>565</v>
      </c>
      <c r="V207" s="193">
        <v>0</v>
      </c>
      <c r="W207" s="193">
        <v>565</v>
      </c>
      <c r="X207" s="193">
        <v>0</v>
      </c>
      <c r="Y207" s="193">
        <f t="shared" si="34"/>
        <v>0</v>
      </c>
      <c r="Z207" s="193">
        <v>0</v>
      </c>
      <c r="AA207" s="193">
        <v>0</v>
      </c>
      <c r="AB207" s="193">
        <v>0</v>
      </c>
      <c r="AC207" s="193">
        <f t="shared" si="35"/>
        <v>7</v>
      </c>
      <c r="AD207" s="193">
        <v>0</v>
      </c>
      <c r="AE207" s="193">
        <v>7</v>
      </c>
      <c r="AF207" s="193">
        <v>0</v>
      </c>
      <c r="AG207" s="193">
        <v>449</v>
      </c>
      <c r="AH207" s="193">
        <v>0</v>
      </c>
    </row>
    <row r="208" spans="1:34" ht="13.5">
      <c r="A208" s="182" t="s">
        <v>129</v>
      </c>
      <c r="B208" s="182" t="s">
        <v>329</v>
      </c>
      <c r="C208" s="184" t="s">
        <v>330</v>
      </c>
      <c r="D208" s="193">
        <f t="shared" si="27"/>
        <v>1036</v>
      </c>
      <c r="E208" s="193">
        <v>842</v>
      </c>
      <c r="F208" s="193">
        <v>194</v>
      </c>
      <c r="G208" s="193">
        <f t="shared" si="28"/>
        <v>1036</v>
      </c>
      <c r="H208" s="193">
        <f t="shared" si="29"/>
        <v>985</v>
      </c>
      <c r="I208" s="193">
        <f t="shared" si="30"/>
        <v>0</v>
      </c>
      <c r="J208" s="193">
        <v>0</v>
      </c>
      <c r="K208" s="193">
        <v>0</v>
      </c>
      <c r="L208" s="193">
        <v>0</v>
      </c>
      <c r="M208" s="193">
        <f t="shared" si="31"/>
        <v>712</v>
      </c>
      <c r="N208" s="193">
        <v>0</v>
      </c>
      <c r="O208" s="193">
        <v>712</v>
      </c>
      <c r="P208" s="193">
        <v>0</v>
      </c>
      <c r="Q208" s="193">
        <f t="shared" si="32"/>
        <v>92</v>
      </c>
      <c r="R208" s="193">
        <v>0</v>
      </c>
      <c r="S208" s="193">
        <v>92</v>
      </c>
      <c r="T208" s="193">
        <v>0</v>
      </c>
      <c r="U208" s="193">
        <f t="shared" si="33"/>
        <v>181</v>
      </c>
      <c r="V208" s="193">
        <v>0</v>
      </c>
      <c r="W208" s="193">
        <v>181</v>
      </c>
      <c r="X208" s="193">
        <v>0</v>
      </c>
      <c r="Y208" s="193">
        <f t="shared" si="34"/>
        <v>0</v>
      </c>
      <c r="Z208" s="193">
        <v>0</v>
      </c>
      <c r="AA208" s="193">
        <v>0</v>
      </c>
      <c r="AB208" s="193">
        <v>0</v>
      </c>
      <c r="AC208" s="193">
        <f t="shared" si="35"/>
        <v>0</v>
      </c>
      <c r="AD208" s="193">
        <v>0</v>
      </c>
      <c r="AE208" s="193">
        <v>0</v>
      </c>
      <c r="AF208" s="193">
        <v>0</v>
      </c>
      <c r="AG208" s="193">
        <v>51</v>
      </c>
      <c r="AH208" s="193">
        <v>0</v>
      </c>
    </row>
    <row r="209" spans="1:34" ht="13.5">
      <c r="A209" s="182" t="s">
        <v>129</v>
      </c>
      <c r="B209" s="182" t="s">
        <v>331</v>
      </c>
      <c r="C209" s="184" t="s">
        <v>332</v>
      </c>
      <c r="D209" s="193">
        <f t="shared" si="27"/>
        <v>3021</v>
      </c>
      <c r="E209" s="193">
        <v>2714</v>
      </c>
      <c r="F209" s="193">
        <v>307</v>
      </c>
      <c r="G209" s="193">
        <f t="shared" si="28"/>
        <v>3021</v>
      </c>
      <c r="H209" s="193">
        <f t="shared" si="29"/>
        <v>2625</v>
      </c>
      <c r="I209" s="193">
        <f t="shared" si="30"/>
        <v>0</v>
      </c>
      <c r="J209" s="193">
        <v>0</v>
      </c>
      <c r="K209" s="193">
        <v>0</v>
      </c>
      <c r="L209" s="193">
        <v>0</v>
      </c>
      <c r="M209" s="193">
        <f t="shared" si="31"/>
        <v>1679</v>
      </c>
      <c r="N209" s="193">
        <v>0</v>
      </c>
      <c r="O209" s="193">
        <v>1679</v>
      </c>
      <c r="P209" s="193">
        <v>0</v>
      </c>
      <c r="Q209" s="193">
        <f t="shared" si="32"/>
        <v>191</v>
      </c>
      <c r="R209" s="193">
        <v>0</v>
      </c>
      <c r="S209" s="193">
        <v>191</v>
      </c>
      <c r="T209" s="193">
        <v>0</v>
      </c>
      <c r="U209" s="193">
        <f t="shared" si="33"/>
        <v>573</v>
      </c>
      <c r="V209" s="193">
        <v>0</v>
      </c>
      <c r="W209" s="193">
        <v>573</v>
      </c>
      <c r="X209" s="193">
        <v>0</v>
      </c>
      <c r="Y209" s="193">
        <f t="shared" si="34"/>
        <v>100</v>
      </c>
      <c r="Z209" s="193">
        <v>0</v>
      </c>
      <c r="AA209" s="193">
        <v>100</v>
      </c>
      <c r="AB209" s="193">
        <v>0</v>
      </c>
      <c r="AC209" s="193">
        <f t="shared" si="35"/>
        <v>82</v>
      </c>
      <c r="AD209" s="193">
        <v>0</v>
      </c>
      <c r="AE209" s="193">
        <v>82</v>
      </c>
      <c r="AF209" s="193">
        <v>0</v>
      </c>
      <c r="AG209" s="193">
        <v>396</v>
      </c>
      <c r="AH209" s="193">
        <v>0</v>
      </c>
    </row>
    <row r="210" spans="1:34" ht="13.5">
      <c r="A210" s="182" t="s">
        <v>129</v>
      </c>
      <c r="B210" s="182" t="s">
        <v>333</v>
      </c>
      <c r="C210" s="184" t="s">
        <v>334</v>
      </c>
      <c r="D210" s="193">
        <f t="shared" si="27"/>
        <v>1160</v>
      </c>
      <c r="E210" s="193">
        <v>987</v>
      </c>
      <c r="F210" s="193">
        <v>173</v>
      </c>
      <c r="G210" s="193">
        <f t="shared" si="28"/>
        <v>1160</v>
      </c>
      <c r="H210" s="193">
        <f t="shared" si="29"/>
        <v>1043</v>
      </c>
      <c r="I210" s="193">
        <f t="shared" si="30"/>
        <v>0</v>
      </c>
      <c r="J210" s="193">
        <v>0</v>
      </c>
      <c r="K210" s="193">
        <v>0</v>
      </c>
      <c r="L210" s="193">
        <v>0</v>
      </c>
      <c r="M210" s="193">
        <f t="shared" si="31"/>
        <v>695</v>
      </c>
      <c r="N210" s="193">
        <v>0</v>
      </c>
      <c r="O210" s="193">
        <v>695</v>
      </c>
      <c r="P210" s="193">
        <v>0</v>
      </c>
      <c r="Q210" s="193">
        <f t="shared" si="32"/>
        <v>229</v>
      </c>
      <c r="R210" s="193">
        <v>0</v>
      </c>
      <c r="S210" s="193">
        <v>229</v>
      </c>
      <c r="T210" s="193">
        <v>0</v>
      </c>
      <c r="U210" s="193">
        <f t="shared" si="33"/>
        <v>117</v>
      </c>
      <c r="V210" s="193">
        <v>0</v>
      </c>
      <c r="W210" s="193">
        <v>117</v>
      </c>
      <c r="X210" s="193">
        <v>0</v>
      </c>
      <c r="Y210" s="193">
        <f t="shared" si="34"/>
        <v>0</v>
      </c>
      <c r="Z210" s="193">
        <v>0</v>
      </c>
      <c r="AA210" s="193">
        <v>0</v>
      </c>
      <c r="AB210" s="193">
        <v>0</v>
      </c>
      <c r="AC210" s="193">
        <f t="shared" si="35"/>
        <v>2</v>
      </c>
      <c r="AD210" s="193">
        <v>0</v>
      </c>
      <c r="AE210" s="193">
        <v>2</v>
      </c>
      <c r="AF210" s="193">
        <v>0</v>
      </c>
      <c r="AG210" s="193">
        <v>117</v>
      </c>
      <c r="AH210" s="193">
        <v>0</v>
      </c>
    </row>
    <row r="211" spans="1:34" ht="13.5">
      <c r="A211" s="182" t="s">
        <v>129</v>
      </c>
      <c r="B211" s="182" t="s">
        <v>335</v>
      </c>
      <c r="C211" s="184" t="s">
        <v>336</v>
      </c>
      <c r="D211" s="193">
        <f t="shared" si="27"/>
        <v>5569</v>
      </c>
      <c r="E211" s="193">
        <v>4989</v>
      </c>
      <c r="F211" s="193">
        <v>580</v>
      </c>
      <c r="G211" s="193">
        <f t="shared" si="28"/>
        <v>5569</v>
      </c>
      <c r="H211" s="193">
        <f t="shared" si="29"/>
        <v>4829</v>
      </c>
      <c r="I211" s="193">
        <f t="shared" si="30"/>
        <v>0</v>
      </c>
      <c r="J211" s="193">
        <v>0</v>
      </c>
      <c r="K211" s="193">
        <v>0</v>
      </c>
      <c r="L211" s="193">
        <v>0</v>
      </c>
      <c r="M211" s="193">
        <f t="shared" si="31"/>
        <v>3287</v>
      </c>
      <c r="N211" s="193">
        <v>0</v>
      </c>
      <c r="O211" s="193">
        <v>3174</v>
      </c>
      <c r="P211" s="193">
        <v>113</v>
      </c>
      <c r="Q211" s="193">
        <f t="shared" si="32"/>
        <v>183</v>
      </c>
      <c r="R211" s="193">
        <v>0</v>
      </c>
      <c r="S211" s="193">
        <v>178</v>
      </c>
      <c r="T211" s="193">
        <v>5</v>
      </c>
      <c r="U211" s="193">
        <f t="shared" si="33"/>
        <v>1359</v>
      </c>
      <c r="V211" s="193">
        <v>0</v>
      </c>
      <c r="W211" s="193">
        <v>1329</v>
      </c>
      <c r="X211" s="193">
        <v>30</v>
      </c>
      <c r="Y211" s="193">
        <f t="shared" si="34"/>
        <v>0</v>
      </c>
      <c r="Z211" s="193">
        <v>0</v>
      </c>
      <c r="AA211" s="193">
        <v>0</v>
      </c>
      <c r="AB211" s="193">
        <v>0</v>
      </c>
      <c r="AC211" s="193">
        <f t="shared" si="35"/>
        <v>0</v>
      </c>
      <c r="AD211" s="193">
        <v>0</v>
      </c>
      <c r="AE211" s="193">
        <v>0</v>
      </c>
      <c r="AF211" s="193">
        <v>0</v>
      </c>
      <c r="AG211" s="193">
        <v>740</v>
      </c>
      <c r="AH211" s="193">
        <v>0</v>
      </c>
    </row>
    <row r="212" spans="1:34" ht="13.5">
      <c r="A212" s="182" t="s">
        <v>129</v>
      </c>
      <c r="B212" s="182" t="s">
        <v>337</v>
      </c>
      <c r="C212" s="184" t="s">
        <v>338</v>
      </c>
      <c r="D212" s="193">
        <f t="shared" si="27"/>
        <v>8654</v>
      </c>
      <c r="E212" s="193">
        <v>6763</v>
      </c>
      <c r="F212" s="193">
        <v>1891</v>
      </c>
      <c r="G212" s="193">
        <f t="shared" si="28"/>
        <v>8654</v>
      </c>
      <c r="H212" s="193">
        <f t="shared" si="29"/>
        <v>7134</v>
      </c>
      <c r="I212" s="193">
        <f t="shared" si="30"/>
        <v>0</v>
      </c>
      <c r="J212" s="193">
        <v>0</v>
      </c>
      <c r="K212" s="193">
        <v>0</v>
      </c>
      <c r="L212" s="193">
        <v>0</v>
      </c>
      <c r="M212" s="193">
        <f t="shared" si="31"/>
        <v>4755</v>
      </c>
      <c r="N212" s="193">
        <v>0</v>
      </c>
      <c r="O212" s="193">
        <v>3900</v>
      </c>
      <c r="P212" s="193">
        <v>855</v>
      </c>
      <c r="Q212" s="193">
        <f t="shared" si="32"/>
        <v>721</v>
      </c>
      <c r="R212" s="193">
        <v>0</v>
      </c>
      <c r="S212" s="193">
        <v>578</v>
      </c>
      <c r="T212" s="193">
        <v>143</v>
      </c>
      <c r="U212" s="193">
        <f t="shared" si="33"/>
        <v>1405</v>
      </c>
      <c r="V212" s="193">
        <v>0</v>
      </c>
      <c r="W212" s="193">
        <v>1392</v>
      </c>
      <c r="X212" s="193">
        <v>13</v>
      </c>
      <c r="Y212" s="193">
        <f t="shared" si="34"/>
        <v>5</v>
      </c>
      <c r="Z212" s="193">
        <v>0</v>
      </c>
      <c r="AA212" s="193">
        <v>5</v>
      </c>
      <c r="AB212" s="193">
        <v>0</v>
      </c>
      <c r="AC212" s="193">
        <f t="shared" si="35"/>
        <v>248</v>
      </c>
      <c r="AD212" s="193">
        <v>0</v>
      </c>
      <c r="AE212" s="193">
        <v>248</v>
      </c>
      <c r="AF212" s="193">
        <v>0</v>
      </c>
      <c r="AG212" s="193">
        <v>1520</v>
      </c>
      <c r="AH212" s="193">
        <v>0</v>
      </c>
    </row>
    <row r="213" spans="1:34" ht="13.5">
      <c r="A213" s="182" t="s">
        <v>129</v>
      </c>
      <c r="B213" s="182" t="s">
        <v>339</v>
      </c>
      <c r="C213" s="184" t="s">
        <v>340</v>
      </c>
      <c r="D213" s="193">
        <f t="shared" si="27"/>
        <v>1827</v>
      </c>
      <c r="E213" s="193">
        <v>1653</v>
      </c>
      <c r="F213" s="193">
        <v>174</v>
      </c>
      <c r="G213" s="193">
        <f t="shared" si="28"/>
        <v>1827</v>
      </c>
      <c r="H213" s="193">
        <f t="shared" si="29"/>
        <v>1592</v>
      </c>
      <c r="I213" s="193">
        <f t="shared" si="30"/>
        <v>0</v>
      </c>
      <c r="J213" s="193">
        <v>0</v>
      </c>
      <c r="K213" s="193">
        <v>0</v>
      </c>
      <c r="L213" s="193">
        <v>0</v>
      </c>
      <c r="M213" s="193">
        <f t="shared" si="31"/>
        <v>1138</v>
      </c>
      <c r="N213" s="193">
        <v>0</v>
      </c>
      <c r="O213" s="193">
        <v>1138</v>
      </c>
      <c r="P213" s="193">
        <v>0</v>
      </c>
      <c r="Q213" s="193">
        <f t="shared" si="32"/>
        <v>224</v>
      </c>
      <c r="R213" s="193">
        <v>0</v>
      </c>
      <c r="S213" s="193">
        <v>224</v>
      </c>
      <c r="T213" s="193">
        <v>0</v>
      </c>
      <c r="U213" s="193">
        <f t="shared" si="33"/>
        <v>224</v>
      </c>
      <c r="V213" s="193">
        <v>0</v>
      </c>
      <c r="W213" s="193">
        <v>224</v>
      </c>
      <c r="X213" s="193">
        <v>0</v>
      </c>
      <c r="Y213" s="193">
        <f t="shared" si="34"/>
        <v>0</v>
      </c>
      <c r="Z213" s="193">
        <v>0</v>
      </c>
      <c r="AA213" s="193">
        <v>0</v>
      </c>
      <c r="AB213" s="193">
        <v>0</v>
      </c>
      <c r="AC213" s="193">
        <f t="shared" si="35"/>
        <v>6</v>
      </c>
      <c r="AD213" s="193">
        <v>0</v>
      </c>
      <c r="AE213" s="193">
        <v>6</v>
      </c>
      <c r="AF213" s="193">
        <v>0</v>
      </c>
      <c r="AG213" s="193">
        <v>235</v>
      </c>
      <c r="AH213" s="193">
        <v>373</v>
      </c>
    </row>
    <row r="214" spans="1:34" ht="13.5">
      <c r="A214" s="182" t="s">
        <v>129</v>
      </c>
      <c r="B214" s="182" t="s">
        <v>341</v>
      </c>
      <c r="C214" s="184" t="s">
        <v>342</v>
      </c>
      <c r="D214" s="193">
        <f t="shared" si="27"/>
        <v>2353</v>
      </c>
      <c r="E214" s="193">
        <v>2353</v>
      </c>
      <c r="F214" s="193">
        <v>0</v>
      </c>
      <c r="G214" s="193">
        <f t="shared" si="28"/>
        <v>2353</v>
      </c>
      <c r="H214" s="193">
        <f t="shared" si="29"/>
        <v>1999</v>
      </c>
      <c r="I214" s="193">
        <f t="shared" si="30"/>
        <v>0</v>
      </c>
      <c r="J214" s="193">
        <v>0</v>
      </c>
      <c r="K214" s="193">
        <v>0</v>
      </c>
      <c r="L214" s="193">
        <v>0</v>
      </c>
      <c r="M214" s="193">
        <f t="shared" si="31"/>
        <v>1510</v>
      </c>
      <c r="N214" s="193">
        <v>0</v>
      </c>
      <c r="O214" s="193">
        <v>1510</v>
      </c>
      <c r="P214" s="193">
        <v>0</v>
      </c>
      <c r="Q214" s="193">
        <f t="shared" si="32"/>
        <v>227</v>
      </c>
      <c r="R214" s="193">
        <v>0</v>
      </c>
      <c r="S214" s="193">
        <v>227</v>
      </c>
      <c r="T214" s="193">
        <v>0</v>
      </c>
      <c r="U214" s="193">
        <f t="shared" si="33"/>
        <v>256</v>
      </c>
      <c r="V214" s="193">
        <v>0</v>
      </c>
      <c r="W214" s="193">
        <v>256</v>
      </c>
      <c r="X214" s="193">
        <v>0</v>
      </c>
      <c r="Y214" s="193">
        <f t="shared" si="34"/>
        <v>0</v>
      </c>
      <c r="Z214" s="193">
        <v>0</v>
      </c>
      <c r="AA214" s="193">
        <v>0</v>
      </c>
      <c r="AB214" s="193">
        <v>0</v>
      </c>
      <c r="AC214" s="193">
        <f t="shared" si="35"/>
        <v>6</v>
      </c>
      <c r="AD214" s="193">
        <v>0</v>
      </c>
      <c r="AE214" s="193">
        <v>6</v>
      </c>
      <c r="AF214" s="193">
        <v>0</v>
      </c>
      <c r="AG214" s="193">
        <v>354</v>
      </c>
      <c r="AH214" s="193">
        <v>25</v>
      </c>
    </row>
    <row r="215" spans="1:34" ht="13.5">
      <c r="A215" s="207" t="s">
        <v>11</v>
      </c>
      <c r="B215" s="208"/>
      <c r="C215" s="208"/>
      <c r="D215" s="193">
        <f aca="true" t="shared" si="36" ref="D215:AH215">SUM(D7:D214)</f>
        <v>2526816</v>
      </c>
      <c r="E215" s="193">
        <f t="shared" si="36"/>
        <v>1574373</v>
      </c>
      <c r="F215" s="193">
        <f t="shared" si="36"/>
        <v>952443</v>
      </c>
      <c r="G215" s="193">
        <f t="shared" si="36"/>
        <v>2526816</v>
      </c>
      <c r="H215" s="193">
        <f t="shared" si="36"/>
        <v>2014594</v>
      </c>
      <c r="I215" s="193">
        <f t="shared" si="36"/>
        <v>143703</v>
      </c>
      <c r="J215" s="193">
        <f t="shared" si="36"/>
        <v>4913</v>
      </c>
      <c r="K215" s="193">
        <f t="shared" si="36"/>
        <v>68055</v>
      </c>
      <c r="L215" s="193">
        <f t="shared" si="36"/>
        <v>70735</v>
      </c>
      <c r="M215" s="193">
        <f t="shared" si="36"/>
        <v>1319431</v>
      </c>
      <c r="N215" s="193">
        <f t="shared" si="36"/>
        <v>321637</v>
      </c>
      <c r="O215" s="193">
        <f t="shared" si="36"/>
        <v>656406</v>
      </c>
      <c r="P215" s="193">
        <f t="shared" si="36"/>
        <v>341388</v>
      </c>
      <c r="Q215" s="193">
        <f t="shared" si="36"/>
        <v>244388</v>
      </c>
      <c r="R215" s="193">
        <f t="shared" si="36"/>
        <v>68781</v>
      </c>
      <c r="S215" s="193">
        <f t="shared" si="36"/>
        <v>138580</v>
      </c>
      <c r="T215" s="193">
        <f t="shared" si="36"/>
        <v>37027</v>
      </c>
      <c r="U215" s="193">
        <f t="shared" si="36"/>
        <v>233729</v>
      </c>
      <c r="V215" s="193">
        <f t="shared" si="36"/>
        <v>49508</v>
      </c>
      <c r="W215" s="193">
        <f t="shared" si="36"/>
        <v>152351</v>
      </c>
      <c r="X215" s="193">
        <f t="shared" si="36"/>
        <v>31870</v>
      </c>
      <c r="Y215" s="193">
        <f t="shared" si="36"/>
        <v>30627</v>
      </c>
      <c r="Z215" s="193">
        <f t="shared" si="36"/>
        <v>5344</v>
      </c>
      <c r="AA215" s="193">
        <f t="shared" si="36"/>
        <v>23286</v>
      </c>
      <c r="AB215" s="193">
        <f t="shared" si="36"/>
        <v>1997</v>
      </c>
      <c r="AC215" s="193">
        <f t="shared" si="36"/>
        <v>42716</v>
      </c>
      <c r="AD215" s="193">
        <f t="shared" si="36"/>
        <v>6360</v>
      </c>
      <c r="AE215" s="193">
        <f t="shared" si="36"/>
        <v>29797</v>
      </c>
      <c r="AF215" s="193">
        <f t="shared" si="36"/>
        <v>6559</v>
      </c>
      <c r="AG215" s="193">
        <f t="shared" si="36"/>
        <v>512222</v>
      </c>
      <c r="AH215" s="193">
        <f t="shared" si="36"/>
        <v>6369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15:C21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21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16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06" t="s">
        <v>105</v>
      </c>
      <c r="B2" s="206" t="s">
        <v>357</v>
      </c>
      <c r="C2" s="209" t="s">
        <v>360</v>
      </c>
      <c r="D2" s="26" t="s">
        <v>352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353</v>
      </c>
      <c r="V2" s="29"/>
      <c r="W2" s="29"/>
      <c r="X2" s="29"/>
      <c r="Y2" s="29"/>
      <c r="Z2" s="29"/>
      <c r="AA2" s="30"/>
      <c r="AB2" s="26" t="s">
        <v>354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228"/>
      <c r="B3" s="230"/>
      <c r="C3" s="197"/>
      <c r="D3" s="10" t="s">
        <v>120</v>
      </c>
      <c r="E3" s="31" t="s">
        <v>114</v>
      </c>
      <c r="F3" s="211" t="s">
        <v>361</v>
      </c>
      <c r="G3" s="212"/>
      <c r="H3" s="212"/>
      <c r="I3" s="212"/>
      <c r="J3" s="212"/>
      <c r="K3" s="213"/>
      <c r="L3" s="209" t="s">
        <v>362</v>
      </c>
      <c r="M3" s="14" t="s">
        <v>122</v>
      </c>
      <c r="N3" s="32"/>
      <c r="O3" s="32"/>
      <c r="P3" s="32"/>
      <c r="Q3" s="32"/>
      <c r="R3" s="32"/>
      <c r="S3" s="32"/>
      <c r="T3" s="33"/>
      <c r="U3" s="10" t="s">
        <v>120</v>
      </c>
      <c r="V3" s="209" t="s">
        <v>114</v>
      </c>
      <c r="W3" s="235" t="s">
        <v>115</v>
      </c>
      <c r="X3" s="236"/>
      <c r="Y3" s="236"/>
      <c r="Z3" s="236"/>
      <c r="AA3" s="237"/>
      <c r="AB3" s="10" t="s">
        <v>120</v>
      </c>
      <c r="AC3" s="209" t="s">
        <v>363</v>
      </c>
      <c r="AD3" s="209" t="s">
        <v>364</v>
      </c>
      <c r="AE3" s="14" t="s">
        <v>116</v>
      </c>
      <c r="AF3" s="29"/>
      <c r="AG3" s="29"/>
      <c r="AH3" s="29"/>
      <c r="AI3" s="29"/>
      <c r="AJ3" s="30"/>
    </row>
    <row r="4" spans="1:36" s="27" customFormat="1" ht="22.5" customHeight="1">
      <c r="A4" s="228"/>
      <c r="B4" s="230"/>
      <c r="C4" s="197"/>
      <c r="D4" s="10"/>
      <c r="E4" s="34"/>
      <c r="F4" s="35"/>
      <c r="G4" s="209" t="s">
        <v>248</v>
      </c>
      <c r="H4" s="209" t="s">
        <v>249</v>
      </c>
      <c r="I4" s="209" t="s">
        <v>250</v>
      </c>
      <c r="J4" s="209" t="s">
        <v>251</v>
      </c>
      <c r="K4" s="209" t="s">
        <v>252</v>
      </c>
      <c r="L4" s="199"/>
      <c r="M4" s="36"/>
      <c r="N4" s="37"/>
      <c r="O4" s="37"/>
      <c r="P4" s="37"/>
      <c r="Q4" s="37"/>
      <c r="R4" s="37"/>
      <c r="S4" s="37"/>
      <c r="T4" s="38"/>
      <c r="U4" s="10"/>
      <c r="V4" s="199"/>
      <c r="W4" s="232" t="s">
        <v>248</v>
      </c>
      <c r="X4" s="209" t="s">
        <v>249</v>
      </c>
      <c r="Y4" s="209" t="s">
        <v>250</v>
      </c>
      <c r="Z4" s="209" t="s">
        <v>251</v>
      </c>
      <c r="AA4" s="209" t="s">
        <v>252</v>
      </c>
      <c r="AB4" s="10"/>
      <c r="AC4" s="199"/>
      <c r="AD4" s="199"/>
      <c r="AE4" s="36"/>
      <c r="AF4" s="232" t="s">
        <v>248</v>
      </c>
      <c r="AG4" s="209" t="s">
        <v>249</v>
      </c>
      <c r="AH4" s="209" t="s">
        <v>250</v>
      </c>
      <c r="AI4" s="209" t="s">
        <v>251</v>
      </c>
      <c r="AJ4" s="209" t="s">
        <v>252</v>
      </c>
    </row>
    <row r="5" spans="1:36" s="27" customFormat="1" ht="22.5" customHeight="1">
      <c r="A5" s="228"/>
      <c r="B5" s="230"/>
      <c r="C5" s="197"/>
      <c r="D5" s="16"/>
      <c r="E5" s="39"/>
      <c r="F5" s="10" t="s">
        <v>120</v>
      </c>
      <c r="G5" s="199"/>
      <c r="H5" s="199"/>
      <c r="I5" s="199"/>
      <c r="J5" s="199"/>
      <c r="K5" s="199"/>
      <c r="L5" s="234"/>
      <c r="M5" s="10" t="s">
        <v>120</v>
      </c>
      <c r="N5" s="6" t="s">
        <v>124</v>
      </c>
      <c r="O5" s="6" t="s">
        <v>358</v>
      </c>
      <c r="P5" s="6" t="s">
        <v>125</v>
      </c>
      <c r="Q5" s="18" t="s">
        <v>365</v>
      </c>
      <c r="R5" s="6" t="s">
        <v>126</v>
      </c>
      <c r="S5" s="18" t="s">
        <v>396</v>
      </c>
      <c r="T5" s="6" t="s">
        <v>359</v>
      </c>
      <c r="U5" s="16"/>
      <c r="V5" s="234"/>
      <c r="W5" s="233"/>
      <c r="X5" s="199"/>
      <c r="Y5" s="199"/>
      <c r="Z5" s="199"/>
      <c r="AA5" s="199"/>
      <c r="AB5" s="16"/>
      <c r="AC5" s="234"/>
      <c r="AD5" s="234"/>
      <c r="AE5" s="10" t="s">
        <v>120</v>
      </c>
      <c r="AF5" s="233"/>
      <c r="AG5" s="199"/>
      <c r="AH5" s="199"/>
      <c r="AI5" s="199"/>
      <c r="AJ5" s="199"/>
    </row>
    <row r="6" spans="1:36" s="27" customFormat="1" ht="22.5" customHeight="1">
      <c r="A6" s="229"/>
      <c r="B6" s="231"/>
      <c r="C6" s="198"/>
      <c r="D6" s="21" t="s">
        <v>366</v>
      </c>
      <c r="E6" s="21" t="s">
        <v>113</v>
      </c>
      <c r="F6" s="21" t="s">
        <v>113</v>
      </c>
      <c r="G6" s="23" t="s">
        <v>113</v>
      </c>
      <c r="H6" s="23" t="s">
        <v>113</v>
      </c>
      <c r="I6" s="23" t="s">
        <v>113</v>
      </c>
      <c r="J6" s="23" t="s">
        <v>113</v>
      </c>
      <c r="K6" s="23" t="s">
        <v>113</v>
      </c>
      <c r="L6" s="40" t="s">
        <v>113</v>
      </c>
      <c r="M6" s="21" t="s">
        <v>113</v>
      </c>
      <c r="N6" s="23" t="s">
        <v>113</v>
      </c>
      <c r="O6" s="23" t="s">
        <v>113</v>
      </c>
      <c r="P6" s="23" t="s">
        <v>113</v>
      </c>
      <c r="Q6" s="23" t="s">
        <v>113</v>
      </c>
      <c r="R6" s="23" t="s">
        <v>113</v>
      </c>
      <c r="S6" s="23" t="s">
        <v>113</v>
      </c>
      <c r="T6" s="23" t="s">
        <v>113</v>
      </c>
      <c r="U6" s="21" t="s">
        <v>113</v>
      </c>
      <c r="V6" s="40" t="s">
        <v>113</v>
      </c>
      <c r="W6" s="41" t="s">
        <v>113</v>
      </c>
      <c r="X6" s="23" t="s">
        <v>113</v>
      </c>
      <c r="Y6" s="23" t="s">
        <v>113</v>
      </c>
      <c r="Z6" s="23" t="s">
        <v>113</v>
      </c>
      <c r="AA6" s="23" t="s">
        <v>113</v>
      </c>
      <c r="AB6" s="21" t="s">
        <v>113</v>
      </c>
      <c r="AC6" s="40" t="s">
        <v>113</v>
      </c>
      <c r="AD6" s="40" t="s">
        <v>113</v>
      </c>
      <c r="AE6" s="21" t="s">
        <v>113</v>
      </c>
      <c r="AF6" s="22" t="s">
        <v>113</v>
      </c>
      <c r="AG6" s="22" t="s">
        <v>113</v>
      </c>
      <c r="AH6" s="22" t="s">
        <v>113</v>
      </c>
      <c r="AI6" s="22" t="s">
        <v>113</v>
      </c>
      <c r="AJ6" s="22" t="s">
        <v>113</v>
      </c>
    </row>
    <row r="7" spans="1:36" ht="13.5">
      <c r="A7" s="182" t="s">
        <v>129</v>
      </c>
      <c r="B7" s="182" t="s">
        <v>130</v>
      </c>
      <c r="C7" s="184" t="s">
        <v>131</v>
      </c>
      <c r="D7" s="193">
        <f>E7+F7+L7+M7</f>
        <v>906407</v>
      </c>
      <c r="E7" s="193">
        <v>628773</v>
      </c>
      <c r="F7" s="193">
        <f>SUM(G7:K7)</f>
        <v>167056</v>
      </c>
      <c r="G7" s="193">
        <v>82136</v>
      </c>
      <c r="H7" s="193">
        <v>49703</v>
      </c>
      <c r="I7" s="193">
        <v>0</v>
      </c>
      <c r="J7" s="193">
        <v>35217</v>
      </c>
      <c r="K7" s="193">
        <v>0</v>
      </c>
      <c r="L7" s="193">
        <v>110578</v>
      </c>
      <c r="M7" s="193">
        <f>SUM(N7:T7)</f>
        <v>0</v>
      </c>
      <c r="N7" s="193">
        <v>0</v>
      </c>
      <c r="O7" s="193">
        <v>0</v>
      </c>
      <c r="P7" s="193">
        <v>0</v>
      </c>
      <c r="Q7" s="193">
        <v>0</v>
      </c>
      <c r="R7" s="193">
        <v>0</v>
      </c>
      <c r="S7" s="193">
        <v>0</v>
      </c>
      <c r="T7" s="193">
        <v>0</v>
      </c>
      <c r="U7" s="193">
        <f>SUM(V7:AA7)</f>
        <v>710568</v>
      </c>
      <c r="V7" s="193">
        <v>628773</v>
      </c>
      <c r="W7" s="193">
        <v>68910</v>
      </c>
      <c r="X7" s="193">
        <v>6266</v>
      </c>
      <c r="Y7" s="193">
        <v>0</v>
      </c>
      <c r="Z7" s="193">
        <v>6619</v>
      </c>
      <c r="AA7" s="193">
        <v>0</v>
      </c>
      <c r="AB7" s="193">
        <f>SUM(AC7:AE7)</f>
        <v>225459</v>
      </c>
      <c r="AC7" s="193">
        <v>110578</v>
      </c>
      <c r="AD7" s="193">
        <v>99530</v>
      </c>
      <c r="AE7" s="193">
        <f>SUM(AF7:AJ7)</f>
        <v>15351</v>
      </c>
      <c r="AF7" s="193">
        <v>9527</v>
      </c>
      <c r="AG7" s="193">
        <v>5635</v>
      </c>
      <c r="AH7" s="193">
        <v>0</v>
      </c>
      <c r="AI7" s="193">
        <v>189</v>
      </c>
      <c r="AJ7" s="193">
        <v>0</v>
      </c>
    </row>
    <row r="8" spans="1:36" ht="13.5">
      <c r="A8" s="182" t="s">
        <v>129</v>
      </c>
      <c r="B8" s="182" t="s">
        <v>132</v>
      </c>
      <c r="C8" s="184" t="s">
        <v>133</v>
      </c>
      <c r="D8" s="193">
        <f aca="true" t="shared" si="0" ref="D8:D71">E8+F8+L8+M8</f>
        <v>137508</v>
      </c>
      <c r="E8" s="193">
        <v>90903</v>
      </c>
      <c r="F8" s="193">
        <f aca="true" t="shared" si="1" ref="F8:F71">SUM(G8:K8)</f>
        <v>11536</v>
      </c>
      <c r="G8" s="193">
        <v>1409</v>
      </c>
      <c r="H8" s="193">
        <v>10127</v>
      </c>
      <c r="I8" s="193">
        <v>0</v>
      </c>
      <c r="J8" s="193">
        <v>0</v>
      </c>
      <c r="K8" s="193">
        <v>0</v>
      </c>
      <c r="L8" s="193">
        <v>34494</v>
      </c>
      <c r="M8" s="193">
        <f aca="true" t="shared" si="2" ref="M8:M71">SUM(N8:T8)</f>
        <v>575</v>
      </c>
      <c r="N8" s="193">
        <v>130</v>
      </c>
      <c r="O8" s="193">
        <v>299</v>
      </c>
      <c r="P8" s="193">
        <v>115</v>
      </c>
      <c r="Q8" s="193">
        <v>19</v>
      </c>
      <c r="R8" s="193">
        <v>12</v>
      </c>
      <c r="S8" s="193">
        <v>0</v>
      </c>
      <c r="T8" s="193">
        <v>0</v>
      </c>
      <c r="U8" s="193">
        <f aca="true" t="shared" si="3" ref="U8:U71">SUM(V8:AA8)</f>
        <v>91345</v>
      </c>
      <c r="V8" s="193">
        <v>90903</v>
      </c>
      <c r="W8" s="193">
        <v>442</v>
      </c>
      <c r="X8" s="193">
        <v>0</v>
      </c>
      <c r="Y8" s="193">
        <v>0</v>
      </c>
      <c r="Z8" s="193">
        <v>0</v>
      </c>
      <c r="AA8" s="193">
        <v>0</v>
      </c>
      <c r="AB8" s="193">
        <f aca="true" t="shared" si="4" ref="AB8:AB71">SUM(AC8:AE8)</f>
        <v>48042</v>
      </c>
      <c r="AC8" s="193">
        <v>34494</v>
      </c>
      <c r="AD8" s="193">
        <v>11924</v>
      </c>
      <c r="AE8" s="193">
        <f aca="true" t="shared" si="5" ref="AE8:AE71">SUM(AF8:AJ8)</f>
        <v>1624</v>
      </c>
      <c r="AF8" s="193">
        <v>371</v>
      </c>
      <c r="AG8" s="193">
        <v>1253</v>
      </c>
      <c r="AH8" s="193">
        <v>0</v>
      </c>
      <c r="AI8" s="193">
        <v>0</v>
      </c>
      <c r="AJ8" s="193">
        <v>0</v>
      </c>
    </row>
    <row r="9" spans="1:36" ht="13.5">
      <c r="A9" s="182" t="s">
        <v>129</v>
      </c>
      <c r="B9" s="182" t="s">
        <v>134</v>
      </c>
      <c r="C9" s="184" t="s">
        <v>135</v>
      </c>
      <c r="D9" s="193">
        <f t="shared" si="0"/>
        <v>63811</v>
      </c>
      <c r="E9" s="193">
        <v>0</v>
      </c>
      <c r="F9" s="193">
        <f t="shared" si="1"/>
        <v>820</v>
      </c>
      <c r="G9" s="193">
        <v>0</v>
      </c>
      <c r="H9" s="193">
        <v>820</v>
      </c>
      <c r="I9" s="193">
        <v>0</v>
      </c>
      <c r="J9" s="193">
        <v>0</v>
      </c>
      <c r="K9" s="193">
        <v>0</v>
      </c>
      <c r="L9" s="193">
        <v>62991</v>
      </c>
      <c r="M9" s="193">
        <f t="shared" si="2"/>
        <v>0</v>
      </c>
      <c r="N9" s="193">
        <v>0</v>
      </c>
      <c r="O9" s="193">
        <v>0</v>
      </c>
      <c r="P9" s="193">
        <v>0</v>
      </c>
      <c r="Q9" s="193">
        <v>0</v>
      </c>
      <c r="R9" s="193">
        <v>0</v>
      </c>
      <c r="S9" s="193">
        <v>0</v>
      </c>
      <c r="T9" s="193">
        <v>0</v>
      </c>
      <c r="U9" s="193">
        <f t="shared" si="3"/>
        <v>0</v>
      </c>
      <c r="V9" s="193">
        <v>0</v>
      </c>
      <c r="W9" s="193">
        <v>0</v>
      </c>
      <c r="X9" s="193">
        <v>0</v>
      </c>
      <c r="Y9" s="193">
        <v>0</v>
      </c>
      <c r="Z9" s="193">
        <v>0</v>
      </c>
      <c r="AA9" s="193">
        <v>0</v>
      </c>
      <c r="AB9" s="193">
        <f t="shared" si="4"/>
        <v>63027</v>
      </c>
      <c r="AC9" s="193">
        <v>62991</v>
      </c>
      <c r="AD9" s="193">
        <v>0</v>
      </c>
      <c r="AE9" s="193">
        <f t="shared" si="5"/>
        <v>36</v>
      </c>
      <c r="AF9" s="193">
        <v>0</v>
      </c>
      <c r="AG9" s="193">
        <v>36</v>
      </c>
      <c r="AH9" s="193">
        <v>0</v>
      </c>
      <c r="AI9" s="193">
        <v>0</v>
      </c>
      <c r="AJ9" s="193">
        <v>0</v>
      </c>
    </row>
    <row r="10" spans="1:36" ht="13.5">
      <c r="A10" s="182" t="s">
        <v>129</v>
      </c>
      <c r="B10" s="182" t="s">
        <v>136</v>
      </c>
      <c r="C10" s="184" t="s">
        <v>137</v>
      </c>
      <c r="D10" s="193">
        <f t="shared" si="0"/>
        <v>145703</v>
      </c>
      <c r="E10" s="193">
        <v>68298</v>
      </c>
      <c r="F10" s="193">
        <f t="shared" si="1"/>
        <v>6240</v>
      </c>
      <c r="G10" s="193">
        <v>0</v>
      </c>
      <c r="H10" s="193">
        <v>6240</v>
      </c>
      <c r="I10" s="193">
        <v>0</v>
      </c>
      <c r="J10" s="193">
        <v>0</v>
      </c>
      <c r="K10" s="193">
        <v>0</v>
      </c>
      <c r="L10" s="193">
        <v>70385</v>
      </c>
      <c r="M10" s="193">
        <f t="shared" si="2"/>
        <v>780</v>
      </c>
      <c r="N10" s="193">
        <v>697</v>
      </c>
      <c r="O10" s="193">
        <v>0</v>
      </c>
      <c r="P10" s="193">
        <v>0</v>
      </c>
      <c r="Q10" s="193">
        <v>0</v>
      </c>
      <c r="R10" s="193">
        <v>0</v>
      </c>
      <c r="S10" s="193">
        <v>0</v>
      </c>
      <c r="T10" s="193">
        <v>83</v>
      </c>
      <c r="U10" s="193">
        <f t="shared" si="3"/>
        <v>68298</v>
      </c>
      <c r="V10" s="193">
        <v>68298</v>
      </c>
      <c r="W10" s="193">
        <v>0</v>
      </c>
      <c r="X10" s="193">
        <v>0</v>
      </c>
      <c r="Y10" s="193">
        <v>0</v>
      </c>
      <c r="Z10" s="193">
        <v>0</v>
      </c>
      <c r="AA10" s="193">
        <v>0</v>
      </c>
      <c r="AB10" s="193">
        <f t="shared" si="4"/>
        <v>79824</v>
      </c>
      <c r="AC10" s="193">
        <v>70385</v>
      </c>
      <c r="AD10" s="193">
        <v>8295</v>
      </c>
      <c r="AE10" s="193">
        <f t="shared" si="5"/>
        <v>1144</v>
      </c>
      <c r="AF10" s="193">
        <v>0</v>
      </c>
      <c r="AG10" s="193">
        <v>1144</v>
      </c>
      <c r="AH10" s="193">
        <v>0</v>
      </c>
      <c r="AI10" s="193">
        <v>0</v>
      </c>
      <c r="AJ10" s="193">
        <v>0</v>
      </c>
    </row>
    <row r="11" spans="1:36" ht="13.5">
      <c r="A11" s="182" t="s">
        <v>129</v>
      </c>
      <c r="B11" s="182" t="s">
        <v>138</v>
      </c>
      <c r="C11" s="184" t="s">
        <v>139</v>
      </c>
      <c r="D11" s="193">
        <f t="shared" si="0"/>
        <v>40557</v>
      </c>
      <c r="E11" s="193">
        <v>33633</v>
      </c>
      <c r="F11" s="193">
        <f t="shared" si="1"/>
        <v>6452</v>
      </c>
      <c r="G11" s="193">
        <v>5115</v>
      </c>
      <c r="H11" s="193">
        <v>1337</v>
      </c>
      <c r="I11" s="193">
        <v>0</v>
      </c>
      <c r="J11" s="193">
        <v>0</v>
      </c>
      <c r="K11" s="193">
        <v>0</v>
      </c>
      <c r="L11" s="193">
        <v>469</v>
      </c>
      <c r="M11" s="193">
        <f t="shared" si="2"/>
        <v>3</v>
      </c>
      <c r="N11" s="193">
        <v>2</v>
      </c>
      <c r="O11" s="193">
        <v>0</v>
      </c>
      <c r="P11" s="193">
        <v>0</v>
      </c>
      <c r="Q11" s="193">
        <v>0</v>
      </c>
      <c r="R11" s="193">
        <v>0</v>
      </c>
      <c r="S11" s="193">
        <v>0</v>
      </c>
      <c r="T11" s="193">
        <v>1</v>
      </c>
      <c r="U11" s="193">
        <f t="shared" si="3"/>
        <v>36633</v>
      </c>
      <c r="V11" s="193">
        <v>33633</v>
      </c>
      <c r="W11" s="193">
        <v>3000</v>
      </c>
      <c r="X11" s="193">
        <v>0</v>
      </c>
      <c r="Y11" s="193">
        <v>0</v>
      </c>
      <c r="Z11" s="193">
        <v>0</v>
      </c>
      <c r="AA11" s="193">
        <v>0</v>
      </c>
      <c r="AB11" s="193">
        <f t="shared" si="4"/>
        <v>2683</v>
      </c>
      <c r="AC11" s="193">
        <v>469</v>
      </c>
      <c r="AD11" s="193">
        <v>2040</v>
      </c>
      <c r="AE11" s="193">
        <f t="shared" si="5"/>
        <v>174</v>
      </c>
      <c r="AF11" s="193">
        <v>174</v>
      </c>
      <c r="AG11" s="193">
        <v>0</v>
      </c>
      <c r="AH11" s="193">
        <v>0</v>
      </c>
      <c r="AI11" s="193">
        <v>0</v>
      </c>
      <c r="AJ11" s="193">
        <v>0</v>
      </c>
    </row>
    <row r="12" spans="1:36" ht="13.5">
      <c r="A12" s="182" t="s">
        <v>129</v>
      </c>
      <c r="B12" s="182" t="s">
        <v>140</v>
      </c>
      <c r="C12" s="184" t="s">
        <v>141</v>
      </c>
      <c r="D12" s="193">
        <f t="shared" si="0"/>
        <v>104773</v>
      </c>
      <c r="E12" s="193">
        <v>0</v>
      </c>
      <c r="F12" s="193">
        <f t="shared" si="1"/>
        <v>26706</v>
      </c>
      <c r="G12" s="193">
        <v>19020</v>
      </c>
      <c r="H12" s="193">
        <v>7686</v>
      </c>
      <c r="I12" s="193">
        <v>0</v>
      </c>
      <c r="J12" s="193">
        <v>0</v>
      </c>
      <c r="K12" s="193">
        <v>0</v>
      </c>
      <c r="L12" s="193">
        <v>78067</v>
      </c>
      <c r="M12" s="193">
        <f t="shared" si="2"/>
        <v>0</v>
      </c>
      <c r="N12" s="193">
        <v>0</v>
      </c>
      <c r="O12" s="193">
        <v>0</v>
      </c>
      <c r="P12" s="193">
        <v>0</v>
      </c>
      <c r="Q12" s="193">
        <v>0</v>
      </c>
      <c r="R12" s="193">
        <v>0</v>
      </c>
      <c r="S12" s="193">
        <v>0</v>
      </c>
      <c r="T12" s="193">
        <v>0</v>
      </c>
      <c r="U12" s="193">
        <f t="shared" si="3"/>
        <v>0</v>
      </c>
      <c r="V12" s="193">
        <v>0</v>
      </c>
      <c r="W12" s="193">
        <v>0</v>
      </c>
      <c r="X12" s="193">
        <v>0</v>
      </c>
      <c r="Y12" s="193">
        <v>0</v>
      </c>
      <c r="Z12" s="193">
        <v>0</v>
      </c>
      <c r="AA12" s="193">
        <v>0</v>
      </c>
      <c r="AB12" s="193">
        <f t="shared" si="4"/>
        <v>96335</v>
      </c>
      <c r="AC12" s="193">
        <v>78067</v>
      </c>
      <c r="AD12" s="193">
        <v>0</v>
      </c>
      <c r="AE12" s="193">
        <f t="shared" si="5"/>
        <v>18268</v>
      </c>
      <c r="AF12" s="193">
        <v>17458</v>
      </c>
      <c r="AG12" s="193">
        <v>810</v>
      </c>
      <c r="AH12" s="193">
        <v>0</v>
      </c>
      <c r="AI12" s="193">
        <v>0</v>
      </c>
      <c r="AJ12" s="193">
        <v>0</v>
      </c>
    </row>
    <row r="13" spans="1:36" ht="13.5">
      <c r="A13" s="182" t="s">
        <v>129</v>
      </c>
      <c r="B13" s="182" t="s">
        <v>142</v>
      </c>
      <c r="C13" s="184" t="s">
        <v>143</v>
      </c>
      <c r="D13" s="193">
        <f t="shared" si="0"/>
        <v>69714</v>
      </c>
      <c r="E13" s="193">
        <v>42323</v>
      </c>
      <c r="F13" s="193">
        <f t="shared" si="1"/>
        <v>22776</v>
      </c>
      <c r="G13" s="193">
        <v>13893</v>
      </c>
      <c r="H13" s="193">
        <v>8883</v>
      </c>
      <c r="I13" s="193">
        <v>0</v>
      </c>
      <c r="J13" s="193">
        <v>0</v>
      </c>
      <c r="K13" s="193">
        <v>0</v>
      </c>
      <c r="L13" s="193">
        <v>258</v>
      </c>
      <c r="M13" s="193">
        <f t="shared" si="2"/>
        <v>4357</v>
      </c>
      <c r="N13" s="193">
        <v>3584</v>
      </c>
      <c r="O13" s="193">
        <v>621</v>
      </c>
      <c r="P13" s="193">
        <v>56</v>
      </c>
      <c r="Q13" s="193">
        <v>0</v>
      </c>
      <c r="R13" s="193">
        <v>0</v>
      </c>
      <c r="S13" s="193">
        <v>0</v>
      </c>
      <c r="T13" s="193">
        <v>96</v>
      </c>
      <c r="U13" s="193">
        <f t="shared" si="3"/>
        <v>50068</v>
      </c>
      <c r="V13" s="193">
        <v>42323</v>
      </c>
      <c r="W13" s="193">
        <v>7745</v>
      </c>
      <c r="X13" s="193">
        <v>0</v>
      </c>
      <c r="Y13" s="193">
        <v>0</v>
      </c>
      <c r="Z13" s="193">
        <v>0</v>
      </c>
      <c r="AA13" s="193">
        <v>0</v>
      </c>
      <c r="AB13" s="193">
        <f t="shared" si="4"/>
        <v>12890</v>
      </c>
      <c r="AC13" s="193">
        <v>258</v>
      </c>
      <c r="AD13" s="193">
        <v>8139</v>
      </c>
      <c r="AE13" s="193">
        <f t="shared" si="5"/>
        <v>4493</v>
      </c>
      <c r="AF13" s="193">
        <v>4493</v>
      </c>
      <c r="AG13" s="193">
        <v>0</v>
      </c>
      <c r="AH13" s="193">
        <v>0</v>
      </c>
      <c r="AI13" s="193">
        <v>0</v>
      </c>
      <c r="AJ13" s="193">
        <v>0</v>
      </c>
    </row>
    <row r="14" spans="1:36" ht="13.5">
      <c r="A14" s="182" t="s">
        <v>129</v>
      </c>
      <c r="B14" s="182" t="s">
        <v>144</v>
      </c>
      <c r="C14" s="184" t="s">
        <v>145</v>
      </c>
      <c r="D14" s="193">
        <f t="shared" si="0"/>
        <v>56949</v>
      </c>
      <c r="E14" s="193">
        <v>37552</v>
      </c>
      <c r="F14" s="193">
        <f t="shared" si="1"/>
        <v>14181</v>
      </c>
      <c r="G14" s="193">
        <v>7513</v>
      </c>
      <c r="H14" s="193">
        <v>6668</v>
      </c>
      <c r="I14" s="193">
        <v>0</v>
      </c>
      <c r="J14" s="193">
        <v>0</v>
      </c>
      <c r="K14" s="193">
        <v>0</v>
      </c>
      <c r="L14" s="193">
        <v>3415</v>
      </c>
      <c r="M14" s="193">
        <f t="shared" si="2"/>
        <v>1801</v>
      </c>
      <c r="N14" s="193">
        <v>1801</v>
      </c>
      <c r="O14" s="193">
        <v>0</v>
      </c>
      <c r="P14" s="193">
        <v>0</v>
      </c>
      <c r="Q14" s="193">
        <v>0</v>
      </c>
      <c r="R14" s="193">
        <v>0</v>
      </c>
      <c r="S14" s="193">
        <v>0</v>
      </c>
      <c r="T14" s="193">
        <v>0</v>
      </c>
      <c r="U14" s="193">
        <f t="shared" si="3"/>
        <v>39344</v>
      </c>
      <c r="V14" s="193">
        <v>37552</v>
      </c>
      <c r="W14" s="193">
        <v>1753</v>
      </c>
      <c r="X14" s="193">
        <v>39</v>
      </c>
      <c r="Y14" s="193">
        <v>0</v>
      </c>
      <c r="Z14" s="193">
        <v>0</v>
      </c>
      <c r="AA14" s="193">
        <v>0</v>
      </c>
      <c r="AB14" s="193">
        <f t="shared" si="4"/>
        <v>12720</v>
      </c>
      <c r="AC14" s="193">
        <v>3415</v>
      </c>
      <c r="AD14" s="193">
        <v>3948</v>
      </c>
      <c r="AE14" s="193">
        <f t="shared" si="5"/>
        <v>5357</v>
      </c>
      <c r="AF14" s="193">
        <v>5123</v>
      </c>
      <c r="AG14" s="193">
        <v>234</v>
      </c>
      <c r="AH14" s="193">
        <v>0</v>
      </c>
      <c r="AI14" s="193">
        <v>0</v>
      </c>
      <c r="AJ14" s="193">
        <v>0</v>
      </c>
    </row>
    <row r="15" spans="1:36" ht="13.5">
      <c r="A15" s="182" t="s">
        <v>129</v>
      </c>
      <c r="B15" s="182" t="s">
        <v>146</v>
      </c>
      <c r="C15" s="184" t="s">
        <v>147</v>
      </c>
      <c r="D15" s="193">
        <f t="shared" si="0"/>
        <v>7445</v>
      </c>
      <c r="E15" s="193">
        <v>0</v>
      </c>
      <c r="F15" s="193">
        <f t="shared" si="1"/>
        <v>0</v>
      </c>
      <c r="G15" s="193">
        <v>0</v>
      </c>
      <c r="H15" s="193">
        <v>0</v>
      </c>
      <c r="I15" s="193">
        <v>0</v>
      </c>
      <c r="J15" s="193">
        <v>0</v>
      </c>
      <c r="K15" s="193">
        <v>0</v>
      </c>
      <c r="L15" s="193">
        <v>7202</v>
      </c>
      <c r="M15" s="193">
        <f t="shared" si="2"/>
        <v>243</v>
      </c>
      <c r="N15" s="193">
        <v>4</v>
      </c>
      <c r="O15" s="193">
        <v>76</v>
      </c>
      <c r="P15" s="193">
        <v>117</v>
      </c>
      <c r="Q15" s="193">
        <v>46</v>
      </c>
      <c r="R15" s="193">
        <v>0</v>
      </c>
      <c r="S15" s="193">
        <v>0</v>
      </c>
      <c r="T15" s="193">
        <v>0</v>
      </c>
      <c r="U15" s="193">
        <f t="shared" si="3"/>
        <v>0</v>
      </c>
      <c r="V15" s="193">
        <v>0</v>
      </c>
      <c r="W15" s="193">
        <v>0</v>
      </c>
      <c r="X15" s="193">
        <v>0</v>
      </c>
      <c r="Y15" s="193">
        <v>0</v>
      </c>
      <c r="Z15" s="193">
        <v>0</v>
      </c>
      <c r="AA15" s="193">
        <v>0</v>
      </c>
      <c r="AB15" s="193">
        <f t="shared" si="4"/>
        <v>7202</v>
      </c>
      <c r="AC15" s="193">
        <v>7202</v>
      </c>
      <c r="AD15" s="193">
        <v>0</v>
      </c>
      <c r="AE15" s="193">
        <f t="shared" si="5"/>
        <v>0</v>
      </c>
      <c r="AF15" s="193">
        <v>0</v>
      </c>
      <c r="AG15" s="193">
        <v>0</v>
      </c>
      <c r="AH15" s="193">
        <v>0</v>
      </c>
      <c r="AI15" s="193">
        <v>0</v>
      </c>
      <c r="AJ15" s="193">
        <v>0</v>
      </c>
    </row>
    <row r="16" spans="1:36" ht="13.5">
      <c r="A16" s="185" t="s">
        <v>129</v>
      </c>
      <c r="B16" s="186" t="s">
        <v>148</v>
      </c>
      <c r="C16" s="187" t="s">
        <v>149</v>
      </c>
      <c r="D16" s="188">
        <f t="shared" si="0"/>
        <v>44673</v>
      </c>
      <c r="E16" s="188">
        <v>2976</v>
      </c>
      <c r="F16" s="188">
        <f>SUM(G16:K16)</f>
        <v>25112</v>
      </c>
      <c r="G16" s="188">
        <v>0</v>
      </c>
      <c r="H16" s="188">
        <v>698</v>
      </c>
      <c r="I16" s="188">
        <v>0</v>
      </c>
      <c r="J16" s="188">
        <v>0</v>
      </c>
      <c r="K16" s="188">
        <v>24414</v>
      </c>
      <c r="L16" s="188">
        <v>14375</v>
      </c>
      <c r="M16" s="188">
        <f>SUM(N16:T16)</f>
        <v>2210</v>
      </c>
      <c r="N16" s="188">
        <v>216</v>
      </c>
      <c r="O16" s="188">
        <v>654</v>
      </c>
      <c r="P16" s="188">
        <v>0</v>
      </c>
      <c r="Q16" s="188">
        <v>0</v>
      </c>
      <c r="R16" s="188">
        <v>0</v>
      </c>
      <c r="S16" s="188">
        <v>0</v>
      </c>
      <c r="T16" s="188">
        <v>1340</v>
      </c>
      <c r="U16" s="188">
        <f>SUM(V16:AA16)</f>
        <v>2976</v>
      </c>
      <c r="V16" s="188">
        <v>2976</v>
      </c>
      <c r="W16" s="188">
        <v>0</v>
      </c>
      <c r="X16" s="188">
        <v>0</v>
      </c>
      <c r="Y16" s="188">
        <v>0</v>
      </c>
      <c r="Z16" s="188">
        <v>0</v>
      </c>
      <c r="AA16" s="188">
        <v>0</v>
      </c>
      <c r="AB16" s="188">
        <f>SUM(AC16:AE16)</f>
        <v>38975</v>
      </c>
      <c r="AC16" s="188">
        <v>14375</v>
      </c>
      <c r="AD16" s="188">
        <v>186</v>
      </c>
      <c r="AE16" s="188">
        <f>SUM(AF16:AJ16)</f>
        <v>24414</v>
      </c>
      <c r="AF16" s="188">
        <v>0</v>
      </c>
      <c r="AG16" s="188">
        <v>0</v>
      </c>
      <c r="AH16" s="188">
        <v>0</v>
      </c>
      <c r="AI16" s="188">
        <v>0</v>
      </c>
      <c r="AJ16" s="188">
        <v>24414</v>
      </c>
    </row>
    <row r="17" spans="1:36" ht="13.5">
      <c r="A17" s="182" t="s">
        <v>129</v>
      </c>
      <c r="B17" s="182" t="s">
        <v>150</v>
      </c>
      <c r="C17" s="184" t="s">
        <v>151</v>
      </c>
      <c r="D17" s="193">
        <f t="shared" si="0"/>
        <v>19973</v>
      </c>
      <c r="E17" s="193">
        <v>0</v>
      </c>
      <c r="F17" s="193">
        <f t="shared" si="1"/>
        <v>17465</v>
      </c>
      <c r="G17" s="193">
        <v>15033</v>
      </c>
      <c r="H17" s="193">
        <v>2432</v>
      </c>
      <c r="I17" s="193">
        <v>0</v>
      </c>
      <c r="J17" s="193">
        <v>0</v>
      </c>
      <c r="K17" s="193">
        <v>0</v>
      </c>
      <c r="L17" s="193">
        <v>848</v>
      </c>
      <c r="M17" s="193">
        <f t="shared" si="2"/>
        <v>1660</v>
      </c>
      <c r="N17" s="193">
        <v>1197</v>
      </c>
      <c r="O17" s="193">
        <v>463</v>
      </c>
      <c r="P17" s="193">
        <v>0</v>
      </c>
      <c r="Q17" s="193">
        <v>0</v>
      </c>
      <c r="R17" s="193">
        <v>0</v>
      </c>
      <c r="S17" s="193">
        <v>0</v>
      </c>
      <c r="T17" s="193">
        <v>0</v>
      </c>
      <c r="U17" s="193">
        <f t="shared" si="3"/>
        <v>0</v>
      </c>
      <c r="V17" s="193">
        <v>0</v>
      </c>
      <c r="W17" s="193">
        <v>0</v>
      </c>
      <c r="X17" s="193">
        <v>0</v>
      </c>
      <c r="Y17" s="193">
        <v>0</v>
      </c>
      <c r="Z17" s="193">
        <v>0</v>
      </c>
      <c r="AA17" s="193">
        <v>0</v>
      </c>
      <c r="AB17" s="193">
        <f t="shared" si="4"/>
        <v>15805</v>
      </c>
      <c r="AC17" s="193">
        <v>848</v>
      </c>
      <c r="AD17" s="193">
        <v>0</v>
      </c>
      <c r="AE17" s="193">
        <f t="shared" si="5"/>
        <v>14957</v>
      </c>
      <c r="AF17" s="193">
        <v>14957</v>
      </c>
      <c r="AG17" s="193">
        <v>0</v>
      </c>
      <c r="AH17" s="193">
        <v>0</v>
      </c>
      <c r="AI17" s="193">
        <v>0</v>
      </c>
      <c r="AJ17" s="193">
        <v>0</v>
      </c>
    </row>
    <row r="18" spans="1:36" ht="13.5">
      <c r="A18" s="182" t="s">
        <v>129</v>
      </c>
      <c r="B18" s="182" t="s">
        <v>152</v>
      </c>
      <c r="C18" s="184" t="s">
        <v>153</v>
      </c>
      <c r="D18" s="193">
        <f t="shared" si="0"/>
        <v>9762</v>
      </c>
      <c r="E18" s="193">
        <v>0</v>
      </c>
      <c r="F18" s="193">
        <f t="shared" si="1"/>
        <v>7255</v>
      </c>
      <c r="G18" s="193">
        <v>580</v>
      </c>
      <c r="H18" s="193">
        <v>1769</v>
      </c>
      <c r="I18" s="193">
        <v>2834</v>
      </c>
      <c r="J18" s="193">
        <v>2072</v>
      </c>
      <c r="K18" s="193">
        <v>0</v>
      </c>
      <c r="L18" s="193">
        <v>2457</v>
      </c>
      <c r="M18" s="193">
        <f t="shared" si="2"/>
        <v>50</v>
      </c>
      <c r="N18" s="193">
        <v>0</v>
      </c>
      <c r="O18" s="193">
        <v>0</v>
      </c>
      <c r="P18" s="193">
        <v>50</v>
      </c>
      <c r="Q18" s="193">
        <v>0</v>
      </c>
      <c r="R18" s="193">
        <v>0</v>
      </c>
      <c r="S18" s="193">
        <v>0</v>
      </c>
      <c r="T18" s="193">
        <v>0</v>
      </c>
      <c r="U18" s="193">
        <f t="shared" si="3"/>
        <v>0</v>
      </c>
      <c r="V18" s="193">
        <v>0</v>
      </c>
      <c r="W18" s="193">
        <v>0</v>
      </c>
      <c r="X18" s="193">
        <v>0</v>
      </c>
      <c r="Y18" s="193">
        <v>0</v>
      </c>
      <c r="Z18" s="193">
        <v>0</v>
      </c>
      <c r="AA18" s="193">
        <v>0</v>
      </c>
      <c r="AB18" s="193">
        <f t="shared" si="4"/>
        <v>3707</v>
      </c>
      <c r="AC18" s="193">
        <v>2457</v>
      </c>
      <c r="AD18" s="193">
        <v>0</v>
      </c>
      <c r="AE18" s="193">
        <f t="shared" si="5"/>
        <v>1250</v>
      </c>
      <c r="AF18" s="193">
        <v>561</v>
      </c>
      <c r="AG18" s="193">
        <v>382</v>
      </c>
      <c r="AH18" s="193">
        <v>217</v>
      </c>
      <c r="AI18" s="193">
        <v>90</v>
      </c>
      <c r="AJ18" s="193">
        <v>0</v>
      </c>
    </row>
    <row r="19" spans="1:36" ht="13.5">
      <c r="A19" s="182" t="s">
        <v>129</v>
      </c>
      <c r="B19" s="182" t="s">
        <v>154</v>
      </c>
      <c r="C19" s="184" t="s">
        <v>432</v>
      </c>
      <c r="D19" s="193">
        <f t="shared" si="0"/>
        <v>89716</v>
      </c>
      <c r="E19" s="193">
        <v>71896</v>
      </c>
      <c r="F19" s="193">
        <f t="shared" si="1"/>
        <v>10142</v>
      </c>
      <c r="G19" s="193">
        <v>7876</v>
      </c>
      <c r="H19" s="193">
        <v>2266</v>
      </c>
      <c r="I19" s="193">
        <v>0</v>
      </c>
      <c r="J19" s="193">
        <v>0</v>
      </c>
      <c r="K19" s="193">
        <v>0</v>
      </c>
      <c r="L19" s="193">
        <v>7678</v>
      </c>
      <c r="M19" s="193">
        <f t="shared" si="2"/>
        <v>0</v>
      </c>
      <c r="N19" s="193">
        <v>0</v>
      </c>
      <c r="O19" s="193">
        <v>0</v>
      </c>
      <c r="P19" s="193">
        <v>0</v>
      </c>
      <c r="Q19" s="193">
        <v>0</v>
      </c>
      <c r="R19" s="193">
        <v>0</v>
      </c>
      <c r="S19" s="193">
        <v>0</v>
      </c>
      <c r="T19" s="193">
        <v>0</v>
      </c>
      <c r="U19" s="193">
        <f t="shared" si="3"/>
        <v>75994</v>
      </c>
      <c r="V19" s="193">
        <v>71896</v>
      </c>
      <c r="W19" s="193">
        <v>4025</v>
      </c>
      <c r="X19" s="193">
        <v>73</v>
      </c>
      <c r="Y19" s="193">
        <v>0</v>
      </c>
      <c r="Z19" s="193">
        <v>0</v>
      </c>
      <c r="AA19" s="193">
        <v>0</v>
      </c>
      <c r="AB19" s="193">
        <f t="shared" si="4"/>
        <v>21764</v>
      </c>
      <c r="AC19" s="193">
        <v>7678</v>
      </c>
      <c r="AD19" s="193">
        <v>11250</v>
      </c>
      <c r="AE19" s="193">
        <f t="shared" si="5"/>
        <v>2836</v>
      </c>
      <c r="AF19" s="193">
        <v>2234</v>
      </c>
      <c r="AG19" s="193">
        <v>602</v>
      </c>
      <c r="AH19" s="193">
        <v>0</v>
      </c>
      <c r="AI19" s="193">
        <v>0</v>
      </c>
      <c r="AJ19" s="193">
        <v>0</v>
      </c>
    </row>
    <row r="20" spans="1:36" ht="13.5">
      <c r="A20" s="182" t="s">
        <v>129</v>
      </c>
      <c r="B20" s="182" t="s">
        <v>433</v>
      </c>
      <c r="C20" s="184" t="s">
        <v>434</v>
      </c>
      <c r="D20" s="193">
        <f t="shared" si="0"/>
        <v>25272</v>
      </c>
      <c r="E20" s="193">
        <v>0</v>
      </c>
      <c r="F20" s="193">
        <f t="shared" si="1"/>
        <v>2783</v>
      </c>
      <c r="G20" s="193">
        <v>0</v>
      </c>
      <c r="H20" s="193">
        <v>2783</v>
      </c>
      <c r="I20" s="193">
        <v>0</v>
      </c>
      <c r="J20" s="193">
        <v>0</v>
      </c>
      <c r="K20" s="193">
        <v>0</v>
      </c>
      <c r="L20" s="193">
        <v>22489</v>
      </c>
      <c r="M20" s="193">
        <f t="shared" si="2"/>
        <v>0</v>
      </c>
      <c r="N20" s="193">
        <v>0</v>
      </c>
      <c r="O20" s="193">
        <v>0</v>
      </c>
      <c r="P20" s="193">
        <v>0</v>
      </c>
      <c r="Q20" s="193">
        <v>0</v>
      </c>
      <c r="R20" s="193">
        <v>0</v>
      </c>
      <c r="S20" s="193">
        <v>0</v>
      </c>
      <c r="T20" s="193">
        <v>0</v>
      </c>
      <c r="U20" s="193">
        <f t="shared" si="3"/>
        <v>0</v>
      </c>
      <c r="V20" s="193">
        <v>0</v>
      </c>
      <c r="W20" s="193">
        <v>0</v>
      </c>
      <c r="X20" s="193">
        <v>0</v>
      </c>
      <c r="Y20" s="193">
        <v>0</v>
      </c>
      <c r="Z20" s="193">
        <v>0</v>
      </c>
      <c r="AA20" s="193">
        <v>0</v>
      </c>
      <c r="AB20" s="193">
        <f t="shared" si="4"/>
        <v>22489</v>
      </c>
      <c r="AC20" s="193">
        <v>22489</v>
      </c>
      <c r="AD20" s="193">
        <v>0</v>
      </c>
      <c r="AE20" s="193">
        <f t="shared" si="5"/>
        <v>0</v>
      </c>
      <c r="AF20" s="193">
        <v>0</v>
      </c>
      <c r="AG20" s="193">
        <v>0</v>
      </c>
      <c r="AH20" s="193">
        <v>0</v>
      </c>
      <c r="AI20" s="193">
        <v>0</v>
      </c>
      <c r="AJ20" s="193">
        <v>0</v>
      </c>
    </row>
    <row r="21" spans="1:36" ht="13.5">
      <c r="A21" s="182" t="s">
        <v>129</v>
      </c>
      <c r="B21" s="182" t="s">
        <v>435</v>
      </c>
      <c r="C21" s="184" t="s">
        <v>436</v>
      </c>
      <c r="D21" s="193">
        <f t="shared" si="0"/>
        <v>16822</v>
      </c>
      <c r="E21" s="193">
        <v>0</v>
      </c>
      <c r="F21" s="193">
        <f t="shared" si="1"/>
        <v>1953</v>
      </c>
      <c r="G21" s="193">
        <v>0</v>
      </c>
      <c r="H21" s="193">
        <v>1953</v>
      </c>
      <c r="I21" s="193">
        <v>0</v>
      </c>
      <c r="J21" s="193">
        <v>0</v>
      </c>
      <c r="K21" s="193">
        <v>0</v>
      </c>
      <c r="L21" s="193">
        <v>14869</v>
      </c>
      <c r="M21" s="193">
        <f t="shared" si="2"/>
        <v>0</v>
      </c>
      <c r="N21" s="193">
        <v>0</v>
      </c>
      <c r="O21" s="193">
        <v>0</v>
      </c>
      <c r="P21" s="193">
        <v>0</v>
      </c>
      <c r="Q21" s="193">
        <v>0</v>
      </c>
      <c r="R21" s="193">
        <v>0</v>
      </c>
      <c r="S21" s="193">
        <v>0</v>
      </c>
      <c r="T21" s="193">
        <v>0</v>
      </c>
      <c r="U21" s="193">
        <f t="shared" si="3"/>
        <v>0</v>
      </c>
      <c r="V21" s="193">
        <v>0</v>
      </c>
      <c r="W21" s="193">
        <v>0</v>
      </c>
      <c r="X21" s="193">
        <v>0</v>
      </c>
      <c r="Y21" s="193">
        <v>0</v>
      </c>
      <c r="Z21" s="193">
        <v>0</v>
      </c>
      <c r="AA21" s="193">
        <v>0</v>
      </c>
      <c r="AB21" s="193">
        <f t="shared" si="4"/>
        <v>14869</v>
      </c>
      <c r="AC21" s="193">
        <v>14869</v>
      </c>
      <c r="AD21" s="193">
        <v>0</v>
      </c>
      <c r="AE21" s="193">
        <f t="shared" si="5"/>
        <v>0</v>
      </c>
      <c r="AF21" s="193">
        <v>0</v>
      </c>
      <c r="AG21" s="193">
        <v>0</v>
      </c>
      <c r="AH21" s="193">
        <v>0</v>
      </c>
      <c r="AI21" s="193">
        <v>0</v>
      </c>
      <c r="AJ21" s="193">
        <v>0</v>
      </c>
    </row>
    <row r="22" spans="1:36" ht="13.5">
      <c r="A22" s="182" t="s">
        <v>129</v>
      </c>
      <c r="B22" s="182" t="s">
        <v>437</v>
      </c>
      <c r="C22" s="184" t="s">
        <v>438</v>
      </c>
      <c r="D22" s="193">
        <f t="shared" si="0"/>
        <v>6881</v>
      </c>
      <c r="E22" s="193">
        <v>0</v>
      </c>
      <c r="F22" s="193">
        <f t="shared" si="1"/>
        <v>3019</v>
      </c>
      <c r="G22" s="193">
        <v>0</v>
      </c>
      <c r="H22" s="193">
        <v>3019</v>
      </c>
      <c r="I22" s="193">
        <v>0</v>
      </c>
      <c r="J22" s="193">
        <v>0</v>
      </c>
      <c r="K22" s="193">
        <v>0</v>
      </c>
      <c r="L22" s="193">
        <v>3862</v>
      </c>
      <c r="M22" s="193">
        <f t="shared" si="2"/>
        <v>0</v>
      </c>
      <c r="N22" s="193">
        <v>0</v>
      </c>
      <c r="O22" s="193">
        <v>0</v>
      </c>
      <c r="P22" s="193">
        <v>0</v>
      </c>
      <c r="Q22" s="193">
        <v>0</v>
      </c>
      <c r="R22" s="193">
        <v>0</v>
      </c>
      <c r="S22" s="193">
        <v>0</v>
      </c>
      <c r="T22" s="193">
        <v>0</v>
      </c>
      <c r="U22" s="193">
        <f t="shared" si="3"/>
        <v>0</v>
      </c>
      <c r="V22" s="193">
        <v>0</v>
      </c>
      <c r="W22" s="193">
        <v>0</v>
      </c>
      <c r="X22" s="193">
        <v>0</v>
      </c>
      <c r="Y22" s="193">
        <v>0</v>
      </c>
      <c r="Z22" s="193">
        <v>0</v>
      </c>
      <c r="AA22" s="193">
        <v>0</v>
      </c>
      <c r="AB22" s="193">
        <f t="shared" si="4"/>
        <v>4324</v>
      </c>
      <c r="AC22" s="193">
        <v>3862</v>
      </c>
      <c r="AD22" s="193">
        <v>0</v>
      </c>
      <c r="AE22" s="193">
        <f t="shared" si="5"/>
        <v>462</v>
      </c>
      <c r="AF22" s="193">
        <v>0</v>
      </c>
      <c r="AG22" s="193">
        <v>462</v>
      </c>
      <c r="AH22" s="193">
        <v>0</v>
      </c>
      <c r="AI22" s="193">
        <v>0</v>
      </c>
      <c r="AJ22" s="193">
        <v>0</v>
      </c>
    </row>
    <row r="23" spans="1:36" ht="13.5">
      <c r="A23" s="182" t="s">
        <v>129</v>
      </c>
      <c r="B23" s="182" t="s">
        <v>439</v>
      </c>
      <c r="C23" s="184" t="s">
        <v>440</v>
      </c>
      <c r="D23" s="193">
        <f t="shared" si="0"/>
        <v>46102</v>
      </c>
      <c r="E23" s="193">
        <v>32917</v>
      </c>
      <c r="F23" s="193">
        <f t="shared" si="1"/>
        <v>8059</v>
      </c>
      <c r="G23" s="193">
        <v>7199</v>
      </c>
      <c r="H23" s="193">
        <v>860</v>
      </c>
      <c r="I23" s="193">
        <v>0</v>
      </c>
      <c r="J23" s="193">
        <v>0</v>
      </c>
      <c r="K23" s="193">
        <v>0</v>
      </c>
      <c r="L23" s="193">
        <v>5126</v>
      </c>
      <c r="M23" s="193">
        <f t="shared" si="2"/>
        <v>0</v>
      </c>
      <c r="N23" s="193">
        <v>0</v>
      </c>
      <c r="O23" s="193">
        <v>0</v>
      </c>
      <c r="P23" s="193">
        <v>0</v>
      </c>
      <c r="Q23" s="193">
        <v>0</v>
      </c>
      <c r="R23" s="193">
        <v>0</v>
      </c>
      <c r="S23" s="193">
        <v>0</v>
      </c>
      <c r="T23" s="193">
        <v>0</v>
      </c>
      <c r="U23" s="193">
        <f t="shared" si="3"/>
        <v>38741</v>
      </c>
      <c r="V23" s="193">
        <v>32917</v>
      </c>
      <c r="W23" s="193">
        <v>5824</v>
      </c>
      <c r="X23" s="193">
        <v>0</v>
      </c>
      <c r="Y23" s="193">
        <v>0</v>
      </c>
      <c r="Z23" s="193">
        <v>0</v>
      </c>
      <c r="AA23" s="193">
        <v>0</v>
      </c>
      <c r="AB23" s="193">
        <f t="shared" si="4"/>
        <v>7657</v>
      </c>
      <c r="AC23" s="193">
        <v>5126</v>
      </c>
      <c r="AD23" s="193">
        <v>1788</v>
      </c>
      <c r="AE23" s="193">
        <f t="shared" si="5"/>
        <v>743</v>
      </c>
      <c r="AF23" s="193">
        <v>743</v>
      </c>
      <c r="AG23" s="193">
        <v>0</v>
      </c>
      <c r="AH23" s="193">
        <v>0</v>
      </c>
      <c r="AI23" s="193">
        <v>0</v>
      </c>
      <c r="AJ23" s="193">
        <v>0</v>
      </c>
    </row>
    <row r="24" spans="1:36" ht="13.5">
      <c r="A24" s="182" t="s">
        <v>129</v>
      </c>
      <c r="B24" s="182" t="s">
        <v>441</v>
      </c>
      <c r="C24" s="184" t="s">
        <v>442</v>
      </c>
      <c r="D24" s="193">
        <f t="shared" si="0"/>
        <v>5112</v>
      </c>
      <c r="E24" s="193">
        <v>2175</v>
      </c>
      <c r="F24" s="193">
        <f t="shared" si="1"/>
        <v>1781</v>
      </c>
      <c r="G24" s="193">
        <v>0</v>
      </c>
      <c r="H24" s="193">
        <v>1781</v>
      </c>
      <c r="I24" s="193">
        <v>0</v>
      </c>
      <c r="J24" s="193">
        <v>0</v>
      </c>
      <c r="K24" s="193">
        <v>0</v>
      </c>
      <c r="L24" s="193">
        <v>645</v>
      </c>
      <c r="M24" s="193">
        <f t="shared" si="2"/>
        <v>511</v>
      </c>
      <c r="N24" s="193">
        <v>50</v>
      </c>
      <c r="O24" s="193">
        <v>103</v>
      </c>
      <c r="P24" s="193">
        <v>227</v>
      </c>
      <c r="Q24" s="193">
        <v>85</v>
      </c>
      <c r="R24" s="193">
        <v>0</v>
      </c>
      <c r="S24" s="193">
        <v>0</v>
      </c>
      <c r="T24" s="193">
        <v>46</v>
      </c>
      <c r="U24" s="193">
        <f t="shared" si="3"/>
        <v>2312</v>
      </c>
      <c r="V24" s="193">
        <v>2175</v>
      </c>
      <c r="W24" s="193">
        <v>0</v>
      </c>
      <c r="X24" s="193">
        <v>137</v>
      </c>
      <c r="Y24" s="193">
        <v>0</v>
      </c>
      <c r="Z24" s="193">
        <v>0</v>
      </c>
      <c r="AA24" s="193">
        <v>0</v>
      </c>
      <c r="AB24" s="193">
        <f t="shared" si="4"/>
        <v>1097</v>
      </c>
      <c r="AC24" s="193">
        <v>645</v>
      </c>
      <c r="AD24" s="193">
        <v>137</v>
      </c>
      <c r="AE24" s="193">
        <f t="shared" si="5"/>
        <v>315</v>
      </c>
      <c r="AF24" s="193">
        <v>0</v>
      </c>
      <c r="AG24" s="193">
        <v>315</v>
      </c>
      <c r="AH24" s="193">
        <v>0</v>
      </c>
      <c r="AI24" s="193">
        <v>0</v>
      </c>
      <c r="AJ24" s="193">
        <v>0</v>
      </c>
    </row>
    <row r="25" spans="1:36" ht="13.5">
      <c r="A25" s="182" t="s">
        <v>129</v>
      </c>
      <c r="B25" s="182" t="s">
        <v>443</v>
      </c>
      <c r="C25" s="184" t="s">
        <v>444</v>
      </c>
      <c r="D25" s="193">
        <f t="shared" si="0"/>
        <v>13486</v>
      </c>
      <c r="E25" s="193">
        <v>0</v>
      </c>
      <c r="F25" s="193">
        <f t="shared" si="1"/>
        <v>2418</v>
      </c>
      <c r="G25" s="193">
        <v>0</v>
      </c>
      <c r="H25" s="193">
        <v>2418</v>
      </c>
      <c r="I25" s="193">
        <v>0</v>
      </c>
      <c r="J25" s="193">
        <v>0</v>
      </c>
      <c r="K25" s="193">
        <v>0</v>
      </c>
      <c r="L25" s="193">
        <v>11068</v>
      </c>
      <c r="M25" s="193">
        <f t="shared" si="2"/>
        <v>0</v>
      </c>
      <c r="N25" s="193">
        <v>0</v>
      </c>
      <c r="O25" s="193">
        <v>0</v>
      </c>
      <c r="P25" s="193">
        <v>0</v>
      </c>
      <c r="Q25" s="193">
        <v>0</v>
      </c>
      <c r="R25" s="193">
        <v>0</v>
      </c>
      <c r="S25" s="193">
        <v>0</v>
      </c>
      <c r="T25" s="193">
        <v>0</v>
      </c>
      <c r="U25" s="193">
        <f t="shared" si="3"/>
        <v>0</v>
      </c>
      <c r="V25" s="193">
        <v>0</v>
      </c>
      <c r="W25" s="193">
        <v>0</v>
      </c>
      <c r="X25" s="193">
        <v>0</v>
      </c>
      <c r="Y25" s="193">
        <v>0</v>
      </c>
      <c r="Z25" s="193">
        <v>0</v>
      </c>
      <c r="AA25" s="193">
        <v>0</v>
      </c>
      <c r="AB25" s="193">
        <f t="shared" si="4"/>
        <v>11137</v>
      </c>
      <c r="AC25" s="193">
        <v>11068</v>
      </c>
      <c r="AD25" s="193">
        <v>0</v>
      </c>
      <c r="AE25" s="193">
        <f t="shared" si="5"/>
        <v>69</v>
      </c>
      <c r="AF25" s="193">
        <v>0</v>
      </c>
      <c r="AG25" s="193">
        <v>69</v>
      </c>
      <c r="AH25" s="193">
        <v>0</v>
      </c>
      <c r="AI25" s="193">
        <v>0</v>
      </c>
      <c r="AJ25" s="193">
        <v>0</v>
      </c>
    </row>
    <row r="26" spans="1:36" ht="13.5">
      <c r="A26" s="182" t="s">
        <v>129</v>
      </c>
      <c r="B26" s="182" t="s">
        <v>445</v>
      </c>
      <c r="C26" s="184" t="s">
        <v>446</v>
      </c>
      <c r="D26" s="193">
        <f t="shared" si="0"/>
        <v>8292</v>
      </c>
      <c r="E26" s="193">
        <v>0</v>
      </c>
      <c r="F26" s="193">
        <f t="shared" si="1"/>
        <v>1946</v>
      </c>
      <c r="G26" s="193">
        <v>109</v>
      </c>
      <c r="H26" s="193">
        <v>1837</v>
      </c>
      <c r="I26" s="193">
        <v>0</v>
      </c>
      <c r="J26" s="193">
        <v>0</v>
      </c>
      <c r="K26" s="193">
        <v>0</v>
      </c>
      <c r="L26" s="193">
        <v>6343</v>
      </c>
      <c r="M26" s="193">
        <f t="shared" si="2"/>
        <v>3</v>
      </c>
      <c r="N26" s="193">
        <v>0</v>
      </c>
      <c r="O26" s="193">
        <v>3</v>
      </c>
      <c r="P26" s="193">
        <v>0</v>
      </c>
      <c r="Q26" s="193">
        <v>0</v>
      </c>
      <c r="R26" s="193">
        <v>0</v>
      </c>
      <c r="S26" s="193">
        <v>0</v>
      </c>
      <c r="T26" s="193">
        <v>0</v>
      </c>
      <c r="U26" s="193">
        <f t="shared" si="3"/>
        <v>51</v>
      </c>
      <c r="V26" s="193">
        <v>0</v>
      </c>
      <c r="W26" s="193">
        <v>51</v>
      </c>
      <c r="X26" s="193">
        <v>0</v>
      </c>
      <c r="Y26" s="193">
        <v>0</v>
      </c>
      <c r="Z26" s="193">
        <v>0</v>
      </c>
      <c r="AA26" s="193">
        <v>0</v>
      </c>
      <c r="AB26" s="193">
        <f t="shared" si="4"/>
        <v>6380</v>
      </c>
      <c r="AC26" s="193">
        <v>6343</v>
      </c>
      <c r="AD26" s="193">
        <v>8</v>
      </c>
      <c r="AE26" s="193">
        <f t="shared" si="5"/>
        <v>29</v>
      </c>
      <c r="AF26" s="193">
        <v>29</v>
      </c>
      <c r="AG26" s="193">
        <v>0</v>
      </c>
      <c r="AH26" s="193">
        <v>0</v>
      </c>
      <c r="AI26" s="193">
        <v>0</v>
      </c>
      <c r="AJ26" s="193">
        <v>0</v>
      </c>
    </row>
    <row r="27" spans="1:36" ht="13.5">
      <c r="A27" s="182" t="s">
        <v>129</v>
      </c>
      <c r="B27" s="182" t="s">
        <v>447</v>
      </c>
      <c r="C27" s="184" t="s">
        <v>448</v>
      </c>
      <c r="D27" s="193">
        <f t="shared" si="0"/>
        <v>11072</v>
      </c>
      <c r="E27" s="193">
        <v>3394</v>
      </c>
      <c r="F27" s="193">
        <f t="shared" si="1"/>
        <v>1589</v>
      </c>
      <c r="G27" s="193">
        <v>0</v>
      </c>
      <c r="H27" s="193">
        <v>1589</v>
      </c>
      <c r="I27" s="193">
        <v>0</v>
      </c>
      <c r="J27" s="193">
        <v>0</v>
      </c>
      <c r="K27" s="193">
        <v>0</v>
      </c>
      <c r="L27" s="193">
        <v>6089</v>
      </c>
      <c r="M27" s="193">
        <f t="shared" si="2"/>
        <v>0</v>
      </c>
      <c r="N27" s="193">
        <v>0</v>
      </c>
      <c r="O27" s="193">
        <v>0</v>
      </c>
      <c r="P27" s="193">
        <v>0</v>
      </c>
      <c r="Q27" s="193">
        <v>0</v>
      </c>
      <c r="R27" s="193">
        <v>0</v>
      </c>
      <c r="S27" s="193">
        <v>0</v>
      </c>
      <c r="T27" s="193">
        <v>0</v>
      </c>
      <c r="U27" s="193">
        <f t="shared" si="3"/>
        <v>3394</v>
      </c>
      <c r="V27" s="193">
        <v>3394</v>
      </c>
      <c r="W27" s="193">
        <v>0</v>
      </c>
      <c r="X27" s="193">
        <v>0</v>
      </c>
      <c r="Y27" s="193">
        <v>0</v>
      </c>
      <c r="Z27" s="193">
        <v>0</v>
      </c>
      <c r="AA27" s="193">
        <v>0</v>
      </c>
      <c r="AB27" s="193">
        <f t="shared" si="4"/>
        <v>6174</v>
      </c>
      <c r="AC27" s="193">
        <v>6089</v>
      </c>
      <c r="AD27" s="193">
        <v>85</v>
      </c>
      <c r="AE27" s="193">
        <f t="shared" si="5"/>
        <v>0</v>
      </c>
      <c r="AF27" s="193">
        <v>0</v>
      </c>
      <c r="AG27" s="193">
        <v>0</v>
      </c>
      <c r="AH27" s="193">
        <v>0</v>
      </c>
      <c r="AI27" s="193">
        <v>0</v>
      </c>
      <c r="AJ27" s="193">
        <v>0</v>
      </c>
    </row>
    <row r="28" spans="1:36" ht="13.5">
      <c r="A28" s="182" t="s">
        <v>129</v>
      </c>
      <c r="B28" s="182" t="s">
        <v>449</v>
      </c>
      <c r="C28" s="184" t="s">
        <v>450</v>
      </c>
      <c r="D28" s="193">
        <f t="shared" si="0"/>
        <v>5845</v>
      </c>
      <c r="E28" s="193">
        <v>0</v>
      </c>
      <c r="F28" s="193">
        <f t="shared" si="1"/>
        <v>5318</v>
      </c>
      <c r="G28" s="193">
        <v>0</v>
      </c>
      <c r="H28" s="193">
        <v>5318</v>
      </c>
      <c r="I28" s="193">
        <v>0</v>
      </c>
      <c r="J28" s="193">
        <v>0</v>
      </c>
      <c r="K28" s="193">
        <v>0</v>
      </c>
      <c r="L28" s="193">
        <v>527</v>
      </c>
      <c r="M28" s="193">
        <f t="shared" si="2"/>
        <v>0</v>
      </c>
      <c r="N28" s="193">
        <v>0</v>
      </c>
      <c r="O28" s="193">
        <v>0</v>
      </c>
      <c r="P28" s="193">
        <v>0</v>
      </c>
      <c r="Q28" s="193">
        <v>0</v>
      </c>
      <c r="R28" s="193">
        <v>0</v>
      </c>
      <c r="S28" s="193">
        <v>0</v>
      </c>
      <c r="T28" s="193">
        <v>0</v>
      </c>
      <c r="U28" s="193">
        <f t="shared" si="3"/>
        <v>0</v>
      </c>
      <c r="V28" s="193">
        <v>0</v>
      </c>
      <c r="W28" s="193">
        <v>0</v>
      </c>
      <c r="X28" s="193">
        <v>0</v>
      </c>
      <c r="Y28" s="193">
        <v>0</v>
      </c>
      <c r="Z28" s="193">
        <v>0</v>
      </c>
      <c r="AA28" s="193">
        <v>0</v>
      </c>
      <c r="AB28" s="193">
        <f t="shared" si="4"/>
        <v>4680</v>
      </c>
      <c r="AC28" s="193">
        <v>527</v>
      </c>
      <c r="AD28" s="193">
        <v>0</v>
      </c>
      <c r="AE28" s="193">
        <f t="shared" si="5"/>
        <v>4153</v>
      </c>
      <c r="AF28" s="193">
        <v>0</v>
      </c>
      <c r="AG28" s="193">
        <v>4153</v>
      </c>
      <c r="AH28" s="193">
        <v>0</v>
      </c>
      <c r="AI28" s="193">
        <v>0</v>
      </c>
      <c r="AJ28" s="193">
        <v>0</v>
      </c>
    </row>
    <row r="29" spans="1:36" ht="13.5">
      <c r="A29" s="182" t="s">
        <v>129</v>
      </c>
      <c r="B29" s="182" t="s">
        <v>451</v>
      </c>
      <c r="C29" s="184" t="s">
        <v>452</v>
      </c>
      <c r="D29" s="193">
        <f t="shared" si="0"/>
        <v>16876</v>
      </c>
      <c r="E29" s="193">
        <v>8561</v>
      </c>
      <c r="F29" s="193">
        <f t="shared" si="1"/>
        <v>1140</v>
      </c>
      <c r="G29" s="193">
        <v>0</v>
      </c>
      <c r="H29" s="193">
        <v>1140</v>
      </c>
      <c r="I29" s="193">
        <v>0</v>
      </c>
      <c r="J29" s="193">
        <v>0</v>
      </c>
      <c r="K29" s="193">
        <v>0</v>
      </c>
      <c r="L29" s="193">
        <v>7175</v>
      </c>
      <c r="M29" s="193">
        <f t="shared" si="2"/>
        <v>0</v>
      </c>
      <c r="N29" s="193">
        <v>0</v>
      </c>
      <c r="O29" s="193">
        <v>0</v>
      </c>
      <c r="P29" s="193">
        <v>0</v>
      </c>
      <c r="Q29" s="193">
        <v>0</v>
      </c>
      <c r="R29" s="193">
        <v>0</v>
      </c>
      <c r="S29" s="193">
        <v>0</v>
      </c>
      <c r="T29" s="193">
        <v>0</v>
      </c>
      <c r="U29" s="193">
        <f t="shared" si="3"/>
        <v>8782</v>
      </c>
      <c r="V29" s="193">
        <v>8561</v>
      </c>
      <c r="W29" s="193">
        <v>0</v>
      </c>
      <c r="X29" s="193">
        <v>221</v>
      </c>
      <c r="Y29" s="193">
        <v>0</v>
      </c>
      <c r="Z29" s="193">
        <v>0</v>
      </c>
      <c r="AA29" s="193">
        <v>0</v>
      </c>
      <c r="AB29" s="193">
        <f t="shared" si="4"/>
        <v>8746</v>
      </c>
      <c r="AC29" s="193">
        <v>7175</v>
      </c>
      <c r="AD29" s="193">
        <v>1552</v>
      </c>
      <c r="AE29" s="193">
        <f t="shared" si="5"/>
        <v>19</v>
      </c>
      <c r="AF29" s="193">
        <v>0</v>
      </c>
      <c r="AG29" s="193">
        <v>19</v>
      </c>
      <c r="AH29" s="193">
        <v>0</v>
      </c>
      <c r="AI29" s="193">
        <v>0</v>
      </c>
      <c r="AJ29" s="193">
        <v>0</v>
      </c>
    </row>
    <row r="30" spans="1:36" ht="13.5">
      <c r="A30" s="182" t="s">
        <v>129</v>
      </c>
      <c r="B30" s="182" t="s">
        <v>453</v>
      </c>
      <c r="C30" s="184" t="s">
        <v>454</v>
      </c>
      <c r="D30" s="193">
        <f t="shared" si="0"/>
        <v>39644</v>
      </c>
      <c r="E30" s="193">
        <v>27278</v>
      </c>
      <c r="F30" s="193">
        <f t="shared" si="1"/>
        <v>10204</v>
      </c>
      <c r="G30" s="193">
        <v>9445</v>
      </c>
      <c r="H30" s="193">
        <v>759</v>
      </c>
      <c r="I30" s="193">
        <v>0</v>
      </c>
      <c r="J30" s="193">
        <v>0</v>
      </c>
      <c r="K30" s="193">
        <v>0</v>
      </c>
      <c r="L30" s="193">
        <v>2162</v>
      </c>
      <c r="M30" s="193">
        <f t="shared" si="2"/>
        <v>0</v>
      </c>
      <c r="N30" s="193">
        <v>0</v>
      </c>
      <c r="O30" s="193">
        <v>0</v>
      </c>
      <c r="P30" s="193">
        <v>0</v>
      </c>
      <c r="Q30" s="193">
        <v>0</v>
      </c>
      <c r="R30" s="193">
        <v>0</v>
      </c>
      <c r="S30" s="193">
        <v>0</v>
      </c>
      <c r="T30" s="193">
        <v>0</v>
      </c>
      <c r="U30" s="193">
        <f t="shared" si="3"/>
        <v>27298</v>
      </c>
      <c r="V30" s="193">
        <v>27278</v>
      </c>
      <c r="W30" s="193">
        <v>20</v>
      </c>
      <c r="X30" s="193">
        <v>0</v>
      </c>
      <c r="Y30" s="193">
        <v>0</v>
      </c>
      <c r="Z30" s="193">
        <v>0</v>
      </c>
      <c r="AA30" s="193">
        <v>0</v>
      </c>
      <c r="AB30" s="193">
        <f t="shared" si="4"/>
        <v>14597</v>
      </c>
      <c r="AC30" s="193">
        <v>2162</v>
      </c>
      <c r="AD30" s="193">
        <v>3791</v>
      </c>
      <c r="AE30" s="193">
        <f t="shared" si="5"/>
        <v>8644</v>
      </c>
      <c r="AF30" s="193">
        <v>8503</v>
      </c>
      <c r="AG30" s="193">
        <v>141</v>
      </c>
      <c r="AH30" s="193">
        <v>0</v>
      </c>
      <c r="AI30" s="193">
        <v>0</v>
      </c>
      <c r="AJ30" s="193">
        <v>0</v>
      </c>
    </row>
    <row r="31" spans="1:36" ht="13.5">
      <c r="A31" s="182" t="s">
        <v>129</v>
      </c>
      <c r="B31" s="182" t="s">
        <v>455</v>
      </c>
      <c r="C31" s="184" t="s">
        <v>456</v>
      </c>
      <c r="D31" s="193">
        <f t="shared" si="0"/>
        <v>15597</v>
      </c>
      <c r="E31" s="193">
        <v>8203</v>
      </c>
      <c r="F31" s="193">
        <f t="shared" si="1"/>
        <v>6866</v>
      </c>
      <c r="G31" s="193">
        <v>0</v>
      </c>
      <c r="H31" s="193">
        <v>6866</v>
      </c>
      <c r="I31" s="193">
        <v>0</v>
      </c>
      <c r="J31" s="193">
        <v>0</v>
      </c>
      <c r="K31" s="193">
        <v>0</v>
      </c>
      <c r="L31" s="193">
        <v>528</v>
      </c>
      <c r="M31" s="193">
        <f t="shared" si="2"/>
        <v>0</v>
      </c>
      <c r="N31" s="193">
        <v>0</v>
      </c>
      <c r="O31" s="193">
        <v>0</v>
      </c>
      <c r="P31" s="193">
        <v>0</v>
      </c>
      <c r="Q31" s="193">
        <v>0</v>
      </c>
      <c r="R31" s="193">
        <v>0</v>
      </c>
      <c r="S31" s="193">
        <v>0</v>
      </c>
      <c r="T31" s="193">
        <v>0</v>
      </c>
      <c r="U31" s="193">
        <f t="shared" si="3"/>
        <v>8656</v>
      </c>
      <c r="V31" s="193">
        <v>8203</v>
      </c>
      <c r="W31" s="193">
        <v>0</v>
      </c>
      <c r="X31" s="193">
        <v>453</v>
      </c>
      <c r="Y31" s="193">
        <v>0</v>
      </c>
      <c r="Z31" s="193">
        <v>0</v>
      </c>
      <c r="AA31" s="193">
        <v>0</v>
      </c>
      <c r="AB31" s="193">
        <f t="shared" si="4"/>
        <v>3920</v>
      </c>
      <c r="AC31" s="193">
        <v>528</v>
      </c>
      <c r="AD31" s="193">
        <v>1902</v>
      </c>
      <c r="AE31" s="193">
        <f t="shared" si="5"/>
        <v>1490</v>
      </c>
      <c r="AF31" s="193">
        <v>0</v>
      </c>
      <c r="AG31" s="193">
        <v>1490</v>
      </c>
      <c r="AH31" s="193">
        <v>0</v>
      </c>
      <c r="AI31" s="193">
        <v>0</v>
      </c>
      <c r="AJ31" s="193">
        <v>0</v>
      </c>
    </row>
    <row r="32" spans="1:36" ht="13.5">
      <c r="A32" s="182" t="s">
        <v>129</v>
      </c>
      <c r="B32" s="182" t="s">
        <v>457</v>
      </c>
      <c r="C32" s="184" t="s">
        <v>458</v>
      </c>
      <c r="D32" s="193">
        <f t="shared" si="0"/>
        <v>6867</v>
      </c>
      <c r="E32" s="193">
        <v>3693</v>
      </c>
      <c r="F32" s="193">
        <f t="shared" si="1"/>
        <v>2386</v>
      </c>
      <c r="G32" s="193">
        <v>301</v>
      </c>
      <c r="H32" s="193">
        <v>2085</v>
      </c>
      <c r="I32" s="193">
        <v>0</v>
      </c>
      <c r="J32" s="193">
        <v>0</v>
      </c>
      <c r="K32" s="193">
        <v>0</v>
      </c>
      <c r="L32" s="193">
        <v>0</v>
      </c>
      <c r="M32" s="193">
        <f t="shared" si="2"/>
        <v>788</v>
      </c>
      <c r="N32" s="193">
        <v>267</v>
      </c>
      <c r="O32" s="193">
        <v>225</v>
      </c>
      <c r="P32" s="193">
        <v>222</v>
      </c>
      <c r="Q32" s="193">
        <v>74</v>
      </c>
      <c r="R32" s="193">
        <v>0</v>
      </c>
      <c r="S32" s="193">
        <v>0</v>
      </c>
      <c r="T32" s="193">
        <v>0</v>
      </c>
      <c r="U32" s="193">
        <f t="shared" si="3"/>
        <v>3697</v>
      </c>
      <c r="V32" s="193">
        <v>3693</v>
      </c>
      <c r="W32" s="193">
        <v>0</v>
      </c>
      <c r="X32" s="193">
        <v>4</v>
      </c>
      <c r="Y32" s="193">
        <v>0</v>
      </c>
      <c r="Z32" s="193">
        <v>0</v>
      </c>
      <c r="AA32" s="193">
        <v>0</v>
      </c>
      <c r="AB32" s="193">
        <f t="shared" si="4"/>
        <v>163</v>
      </c>
      <c r="AC32" s="193">
        <v>0</v>
      </c>
      <c r="AD32" s="193">
        <v>123</v>
      </c>
      <c r="AE32" s="193">
        <f t="shared" si="5"/>
        <v>40</v>
      </c>
      <c r="AF32" s="193">
        <v>11</v>
      </c>
      <c r="AG32" s="193">
        <v>29</v>
      </c>
      <c r="AH32" s="193">
        <v>0</v>
      </c>
      <c r="AI32" s="193">
        <v>0</v>
      </c>
      <c r="AJ32" s="193">
        <v>0</v>
      </c>
    </row>
    <row r="33" spans="1:36" ht="13.5">
      <c r="A33" s="182" t="s">
        <v>129</v>
      </c>
      <c r="B33" s="182" t="s">
        <v>459</v>
      </c>
      <c r="C33" s="184" t="s">
        <v>460</v>
      </c>
      <c r="D33" s="193">
        <f t="shared" si="0"/>
        <v>1518</v>
      </c>
      <c r="E33" s="193">
        <v>621</v>
      </c>
      <c r="F33" s="193">
        <f t="shared" si="1"/>
        <v>638</v>
      </c>
      <c r="G33" s="193">
        <v>102</v>
      </c>
      <c r="H33" s="193">
        <v>536</v>
      </c>
      <c r="I33" s="193">
        <v>0</v>
      </c>
      <c r="J33" s="193">
        <v>0</v>
      </c>
      <c r="K33" s="193">
        <v>0</v>
      </c>
      <c r="L33" s="193">
        <v>100</v>
      </c>
      <c r="M33" s="193">
        <f t="shared" si="2"/>
        <v>159</v>
      </c>
      <c r="N33" s="193">
        <v>132</v>
      </c>
      <c r="O33" s="193">
        <v>25</v>
      </c>
      <c r="P33" s="193">
        <v>2</v>
      </c>
      <c r="Q33" s="193">
        <v>0</v>
      </c>
      <c r="R33" s="193">
        <v>0</v>
      </c>
      <c r="S33" s="193">
        <v>0</v>
      </c>
      <c r="T33" s="193">
        <v>0</v>
      </c>
      <c r="U33" s="193">
        <f t="shared" si="3"/>
        <v>754</v>
      </c>
      <c r="V33" s="193">
        <v>621</v>
      </c>
      <c r="W33" s="193">
        <v>73</v>
      </c>
      <c r="X33" s="193">
        <v>60</v>
      </c>
      <c r="Y33" s="193">
        <v>0</v>
      </c>
      <c r="Z33" s="193">
        <v>0</v>
      </c>
      <c r="AA33" s="193">
        <v>0</v>
      </c>
      <c r="AB33" s="193">
        <f t="shared" si="4"/>
        <v>268</v>
      </c>
      <c r="AC33" s="193">
        <v>100</v>
      </c>
      <c r="AD33" s="193">
        <v>139</v>
      </c>
      <c r="AE33" s="193">
        <f t="shared" si="5"/>
        <v>29</v>
      </c>
      <c r="AF33" s="193">
        <v>29</v>
      </c>
      <c r="AG33" s="193">
        <v>0</v>
      </c>
      <c r="AH33" s="193">
        <v>0</v>
      </c>
      <c r="AI33" s="193">
        <v>0</v>
      </c>
      <c r="AJ33" s="193">
        <v>0</v>
      </c>
    </row>
    <row r="34" spans="1:36" ht="13.5">
      <c r="A34" s="182" t="s">
        <v>129</v>
      </c>
      <c r="B34" s="182" t="s">
        <v>461</v>
      </c>
      <c r="C34" s="184" t="s">
        <v>462</v>
      </c>
      <c r="D34" s="193">
        <f t="shared" si="0"/>
        <v>8970</v>
      </c>
      <c r="E34" s="193">
        <v>3698</v>
      </c>
      <c r="F34" s="193">
        <f t="shared" si="1"/>
        <v>3780</v>
      </c>
      <c r="G34" s="193">
        <v>1282</v>
      </c>
      <c r="H34" s="193">
        <v>2498</v>
      </c>
      <c r="I34" s="193">
        <v>0</v>
      </c>
      <c r="J34" s="193">
        <v>0</v>
      </c>
      <c r="K34" s="193">
        <v>0</v>
      </c>
      <c r="L34" s="193">
        <v>161</v>
      </c>
      <c r="M34" s="193">
        <f t="shared" si="2"/>
        <v>1331</v>
      </c>
      <c r="N34" s="193">
        <v>605</v>
      </c>
      <c r="O34" s="193">
        <v>327</v>
      </c>
      <c r="P34" s="193">
        <v>304</v>
      </c>
      <c r="Q34" s="193">
        <v>77</v>
      </c>
      <c r="R34" s="193">
        <v>5</v>
      </c>
      <c r="S34" s="193">
        <v>0</v>
      </c>
      <c r="T34" s="193">
        <v>13</v>
      </c>
      <c r="U34" s="193">
        <f t="shared" si="3"/>
        <v>3812</v>
      </c>
      <c r="V34" s="193">
        <v>3698</v>
      </c>
      <c r="W34" s="193">
        <v>0</v>
      </c>
      <c r="X34" s="193">
        <v>114</v>
      </c>
      <c r="Y34" s="193">
        <v>0</v>
      </c>
      <c r="Z34" s="193">
        <v>0</v>
      </c>
      <c r="AA34" s="193">
        <v>0</v>
      </c>
      <c r="AB34" s="193">
        <f t="shared" si="4"/>
        <v>1826</v>
      </c>
      <c r="AC34" s="193">
        <v>161</v>
      </c>
      <c r="AD34" s="193">
        <v>666</v>
      </c>
      <c r="AE34" s="193">
        <f t="shared" si="5"/>
        <v>999</v>
      </c>
      <c r="AF34" s="193">
        <v>746</v>
      </c>
      <c r="AG34" s="193">
        <v>253</v>
      </c>
      <c r="AH34" s="193">
        <v>0</v>
      </c>
      <c r="AI34" s="193">
        <v>0</v>
      </c>
      <c r="AJ34" s="193">
        <v>0</v>
      </c>
    </row>
    <row r="35" spans="1:36" ht="13.5">
      <c r="A35" s="182" t="s">
        <v>129</v>
      </c>
      <c r="B35" s="182" t="s">
        <v>463</v>
      </c>
      <c r="C35" s="184" t="s">
        <v>464</v>
      </c>
      <c r="D35" s="193">
        <f t="shared" si="0"/>
        <v>8843</v>
      </c>
      <c r="E35" s="193">
        <v>514</v>
      </c>
      <c r="F35" s="193">
        <f t="shared" si="1"/>
        <v>8310</v>
      </c>
      <c r="G35" s="193">
        <v>0</v>
      </c>
      <c r="H35" s="193">
        <v>3126</v>
      </c>
      <c r="I35" s="193">
        <v>2970</v>
      </c>
      <c r="J35" s="193">
        <v>2214</v>
      </c>
      <c r="K35" s="193">
        <v>0</v>
      </c>
      <c r="L35" s="193">
        <v>19</v>
      </c>
      <c r="M35" s="193">
        <f t="shared" si="2"/>
        <v>0</v>
      </c>
      <c r="N35" s="193">
        <v>0</v>
      </c>
      <c r="O35" s="193">
        <v>0</v>
      </c>
      <c r="P35" s="193">
        <v>0</v>
      </c>
      <c r="Q35" s="193">
        <v>0</v>
      </c>
      <c r="R35" s="193">
        <v>0</v>
      </c>
      <c r="S35" s="193">
        <v>0</v>
      </c>
      <c r="T35" s="193">
        <v>0</v>
      </c>
      <c r="U35" s="193">
        <f t="shared" si="3"/>
        <v>514</v>
      </c>
      <c r="V35" s="193">
        <v>514</v>
      </c>
      <c r="W35" s="193">
        <v>0</v>
      </c>
      <c r="X35" s="193">
        <v>0</v>
      </c>
      <c r="Y35" s="193">
        <v>0</v>
      </c>
      <c r="Z35" s="193">
        <v>0</v>
      </c>
      <c r="AA35" s="193">
        <v>0</v>
      </c>
      <c r="AB35" s="193">
        <f t="shared" si="4"/>
        <v>168</v>
      </c>
      <c r="AC35" s="193">
        <v>19</v>
      </c>
      <c r="AD35" s="193">
        <v>70</v>
      </c>
      <c r="AE35" s="193">
        <f t="shared" si="5"/>
        <v>79</v>
      </c>
      <c r="AF35" s="193">
        <v>0</v>
      </c>
      <c r="AG35" s="193">
        <v>0</v>
      </c>
      <c r="AH35" s="193">
        <v>79</v>
      </c>
      <c r="AI35" s="193">
        <v>0</v>
      </c>
      <c r="AJ35" s="193">
        <v>0</v>
      </c>
    </row>
    <row r="36" spans="1:36" ht="13.5">
      <c r="A36" s="182" t="s">
        <v>129</v>
      </c>
      <c r="B36" s="182" t="s">
        <v>465</v>
      </c>
      <c r="C36" s="184" t="s">
        <v>466</v>
      </c>
      <c r="D36" s="193">
        <f t="shared" si="0"/>
        <v>21031</v>
      </c>
      <c r="E36" s="193">
        <v>17691</v>
      </c>
      <c r="F36" s="193">
        <f t="shared" si="1"/>
        <v>3340</v>
      </c>
      <c r="G36" s="193">
        <v>1526</v>
      </c>
      <c r="H36" s="193">
        <v>1457</v>
      </c>
      <c r="I36" s="193">
        <v>357</v>
      </c>
      <c r="J36" s="193">
        <v>0</v>
      </c>
      <c r="K36" s="193">
        <v>0</v>
      </c>
      <c r="L36" s="193">
        <v>0</v>
      </c>
      <c r="M36" s="193">
        <f t="shared" si="2"/>
        <v>0</v>
      </c>
      <c r="N36" s="193">
        <v>0</v>
      </c>
      <c r="O36" s="193">
        <v>0</v>
      </c>
      <c r="P36" s="193">
        <v>0</v>
      </c>
      <c r="Q36" s="193">
        <v>0</v>
      </c>
      <c r="R36" s="193">
        <v>0</v>
      </c>
      <c r="S36" s="193">
        <v>0</v>
      </c>
      <c r="T36" s="193">
        <v>0</v>
      </c>
      <c r="U36" s="193">
        <f t="shared" si="3"/>
        <v>18713</v>
      </c>
      <c r="V36" s="193">
        <v>17691</v>
      </c>
      <c r="W36" s="193">
        <v>704</v>
      </c>
      <c r="X36" s="193">
        <v>318</v>
      </c>
      <c r="Y36" s="193">
        <v>0</v>
      </c>
      <c r="Z36" s="193">
        <v>0</v>
      </c>
      <c r="AA36" s="193">
        <v>0</v>
      </c>
      <c r="AB36" s="193">
        <f t="shared" si="4"/>
        <v>2233</v>
      </c>
      <c r="AC36" s="193">
        <v>0</v>
      </c>
      <c r="AD36" s="193">
        <v>1782</v>
      </c>
      <c r="AE36" s="193">
        <f t="shared" si="5"/>
        <v>451</v>
      </c>
      <c r="AF36" s="193">
        <v>410</v>
      </c>
      <c r="AG36" s="193">
        <v>41</v>
      </c>
      <c r="AH36" s="193">
        <v>0</v>
      </c>
      <c r="AI36" s="193">
        <v>0</v>
      </c>
      <c r="AJ36" s="193">
        <v>0</v>
      </c>
    </row>
    <row r="37" spans="1:36" ht="13.5">
      <c r="A37" s="182" t="s">
        <v>129</v>
      </c>
      <c r="B37" s="182" t="s">
        <v>467</v>
      </c>
      <c r="C37" s="184" t="s">
        <v>468</v>
      </c>
      <c r="D37" s="193">
        <f t="shared" si="0"/>
        <v>23296</v>
      </c>
      <c r="E37" s="193">
        <v>0</v>
      </c>
      <c r="F37" s="193">
        <f t="shared" si="1"/>
        <v>1969</v>
      </c>
      <c r="G37" s="193">
        <v>0</v>
      </c>
      <c r="H37" s="193">
        <v>1969</v>
      </c>
      <c r="I37" s="193">
        <v>0</v>
      </c>
      <c r="J37" s="193">
        <v>0</v>
      </c>
      <c r="K37" s="193">
        <v>0</v>
      </c>
      <c r="L37" s="193">
        <v>21327</v>
      </c>
      <c r="M37" s="193">
        <f t="shared" si="2"/>
        <v>0</v>
      </c>
      <c r="N37" s="193">
        <v>0</v>
      </c>
      <c r="O37" s="193">
        <v>0</v>
      </c>
      <c r="P37" s="193">
        <v>0</v>
      </c>
      <c r="Q37" s="193">
        <v>0</v>
      </c>
      <c r="R37" s="193">
        <v>0</v>
      </c>
      <c r="S37" s="193">
        <v>0</v>
      </c>
      <c r="T37" s="193">
        <v>0</v>
      </c>
      <c r="U37" s="193">
        <f t="shared" si="3"/>
        <v>0</v>
      </c>
      <c r="V37" s="193">
        <v>0</v>
      </c>
      <c r="W37" s="193">
        <v>0</v>
      </c>
      <c r="X37" s="193">
        <v>0</v>
      </c>
      <c r="Y37" s="193">
        <v>0</v>
      </c>
      <c r="Z37" s="193">
        <v>0</v>
      </c>
      <c r="AA37" s="193">
        <v>0</v>
      </c>
      <c r="AB37" s="193">
        <f t="shared" si="4"/>
        <v>21451</v>
      </c>
      <c r="AC37" s="193">
        <v>21327</v>
      </c>
      <c r="AD37" s="193">
        <v>0</v>
      </c>
      <c r="AE37" s="193">
        <f t="shared" si="5"/>
        <v>124</v>
      </c>
      <c r="AF37" s="193">
        <v>0</v>
      </c>
      <c r="AG37" s="193">
        <v>124</v>
      </c>
      <c r="AH37" s="193">
        <v>0</v>
      </c>
      <c r="AI37" s="193">
        <v>0</v>
      </c>
      <c r="AJ37" s="193">
        <v>0</v>
      </c>
    </row>
    <row r="38" spans="1:36" ht="13.5">
      <c r="A38" s="182" t="s">
        <v>129</v>
      </c>
      <c r="B38" s="182" t="s">
        <v>469</v>
      </c>
      <c r="C38" s="184" t="s">
        <v>470</v>
      </c>
      <c r="D38" s="193">
        <f t="shared" si="0"/>
        <v>11736</v>
      </c>
      <c r="E38" s="193">
        <v>8736</v>
      </c>
      <c r="F38" s="193">
        <f t="shared" si="1"/>
        <v>2934</v>
      </c>
      <c r="G38" s="193">
        <v>1281</v>
      </c>
      <c r="H38" s="193">
        <v>473</v>
      </c>
      <c r="I38" s="193">
        <v>1180</v>
      </c>
      <c r="J38" s="193">
        <v>0</v>
      </c>
      <c r="K38" s="193">
        <v>0</v>
      </c>
      <c r="L38" s="193">
        <v>66</v>
      </c>
      <c r="M38" s="193">
        <f t="shared" si="2"/>
        <v>0</v>
      </c>
      <c r="N38" s="193">
        <v>0</v>
      </c>
      <c r="O38" s="193">
        <v>0</v>
      </c>
      <c r="P38" s="193">
        <v>0</v>
      </c>
      <c r="Q38" s="193">
        <v>0</v>
      </c>
      <c r="R38" s="193">
        <v>0</v>
      </c>
      <c r="S38" s="193">
        <v>0</v>
      </c>
      <c r="T38" s="193">
        <v>0</v>
      </c>
      <c r="U38" s="193">
        <f t="shared" si="3"/>
        <v>9488</v>
      </c>
      <c r="V38" s="193">
        <v>8736</v>
      </c>
      <c r="W38" s="193">
        <v>752</v>
      </c>
      <c r="X38" s="193">
        <v>0</v>
      </c>
      <c r="Y38" s="193">
        <v>0</v>
      </c>
      <c r="Z38" s="193">
        <v>0</v>
      </c>
      <c r="AA38" s="193">
        <v>0</v>
      </c>
      <c r="AB38" s="193">
        <f t="shared" si="4"/>
        <v>1434</v>
      </c>
      <c r="AC38" s="193">
        <v>66</v>
      </c>
      <c r="AD38" s="193">
        <v>1313</v>
      </c>
      <c r="AE38" s="193">
        <f t="shared" si="5"/>
        <v>55</v>
      </c>
      <c r="AF38" s="193">
        <v>55</v>
      </c>
      <c r="AG38" s="193">
        <v>0</v>
      </c>
      <c r="AH38" s="193">
        <v>0</v>
      </c>
      <c r="AI38" s="193">
        <v>0</v>
      </c>
      <c r="AJ38" s="193">
        <v>0</v>
      </c>
    </row>
    <row r="39" spans="1:36" ht="13.5">
      <c r="A39" s="182" t="s">
        <v>129</v>
      </c>
      <c r="B39" s="182" t="s">
        <v>471</v>
      </c>
      <c r="C39" s="184" t="s">
        <v>472</v>
      </c>
      <c r="D39" s="193">
        <f t="shared" si="0"/>
        <v>23129</v>
      </c>
      <c r="E39" s="193">
        <v>0</v>
      </c>
      <c r="F39" s="193">
        <f t="shared" si="1"/>
        <v>13079</v>
      </c>
      <c r="G39" s="193">
        <v>0</v>
      </c>
      <c r="H39" s="193">
        <v>985</v>
      </c>
      <c r="I39" s="193">
        <v>0</v>
      </c>
      <c r="J39" s="193">
        <v>0</v>
      </c>
      <c r="K39" s="193">
        <v>12094</v>
      </c>
      <c r="L39" s="193">
        <v>9531</v>
      </c>
      <c r="M39" s="193">
        <f t="shared" si="2"/>
        <v>519</v>
      </c>
      <c r="N39" s="193">
        <v>519</v>
      </c>
      <c r="O39" s="193">
        <v>0</v>
      </c>
      <c r="P39" s="193">
        <v>0</v>
      </c>
      <c r="Q39" s="193">
        <v>0</v>
      </c>
      <c r="R39" s="193">
        <v>0</v>
      </c>
      <c r="S39" s="193">
        <v>0</v>
      </c>
      <c r="T39" s="193">
        <v>0</v>
      </c>
      <c r="U39" s="193">
        <f t="shared" si="3"/>
        <v>0</v>
      </c>
      <c r="V39" s="193">
        <v>0</v>
      </c>
      <c r="W39" s="193">
        <v>0</v>
      </c>
      <c r="X39" s="193">
        <v>0</v>
      </c>
      <c r="Y39" s="193">
        <v>0</v>
      </c>
      <c r="Z39" s="193">
        <v>0</v>
      </c>
      <c r="AA39" s="193">
        <v>0</v>
      </c>
      <c r="AB39" s="193">
        <f t="shared" si="4"/>
        <v>21943</v>
      </c>
      <c r="AC39" s="193">
        <v>9531</v>
      </c>
      <c r="AD39" s="193">
        <v>0</v>
      </c>
      <c r="AE39" s="193">
        <f t="shared" si="5"/>
        <v>12412</v>
      </c>
      <c r="AF39" s="193">
        <v>0</v>
      </c>
      <c r="AG39" s="193">
        <v>318</v>
      </c>
      <c r="AH39" s="193">
        <v>0</v>
      </c>
      <c r="AI39" s="193">
        <v>0</v>
      </c>
      <c r="AJ39" s="193">
        <v>12094</v>
      </c>
    </row>
    <row r="40" spans="1:36" ht="13.5">
      <c r="A40" s="182" t="s">
        <v>129</v>
      </c>
      <c r="B40" s="182" t="s">
        <v>473</v>
      </c>
      <c r="C40" s="184" t="s">
        <v>474</v>
      </c>
      <c r="D40" s="193">
        <f t="shared" si="0"/>
        <v>18762</v>
      </c>
      <c r="E40" s="193">
        <v>14665</v>
      </c>
      <c r="F40" s="193">
        <f t="shared" si="1"/>
        <v>4097</v>
      </c>
      <c r="G40" s="193">
        <v>3088</v>
      </c>
      <c r="H40" s="193">
        <v>1009</v>
      </c>
      <c r="I40" s="193">
        <v>0</v>
      </c>
      <c r="J40" s="193">
        <v>0</v>
      </c>
      <c r="K40" s="193">
        <v>0</v>
      </c>
      <c r="L40" s="193">
        <v>0</v>
      </c>
      <c r="M40" s="193">
        <f t="shared" si="2"/>
        <v>0</v>
      </c>
      <c r="N40" s="193">
        <v>0</v>
      </c>
      <c r="O40" s="193">
        <v>0</v>
      </c>
      <c r="P40" s="193">
        <v>0</v>
      </c>
      <c r="Q40" s="193">
        <v>0</v>
      </c>
      <c r="R40" s="193">
        <v>0</v>
      </c>
      <c r="S40" s="193">
        <v>0</v>
      </c>
      <c r="T40" s="193">
        <v>0</v>
      </c>
      <c r="U40" s="193">
        <f t="shared" si="3"/>
        <v>16415</v>
      </c>
      <c r="V40" s="193">
        <v>14665</v>
      </c>
      <c r="W40" s="193">
        <v>1750</v>
      </c>
      <c r="X40" s="193">
        <v>0</v>
      </c>
      <c r="Y40" s="193">
        <v>0</v>
      </c>
      <c r="Z40" s="193">
        <v>0</v>
      </c>
      <c r="AA40" s="193">
        <v>0</v>
      </c>
      <c r="AB40" s="193">
        <f t="shared" si="4"/>
        <v>3283</v>
      </c>
      <c r="AC40" s="193">
        <v>0</v>
      </c>
      <c r="AD40" s="193">
        <v>2415</v>
      </c>
      <c r="AE40" s="193">
        <f t="shared" si="5"/>
        <v>868</v>
      </c>
      <c r="AF40" s="193">
        <v>868</v>
      </c>
      <c r="AG40" s="193">
        <v>0</v>
      </c>
      <c r="AH40" s="193">
        <v>0</v>
      </c>
      <c r="AI40" s="193">
        <v>0</v>
      </c>
      <c r="AJ40" s="193">
        <v>0</v>
      </c>
    </row>
    <row r="41" spans="1:36" ht="13.5">
      <c r="A41" s="182" t="s">
        <v>129</v>
      </c>
      <c r="B41" s="182" t="s">
        <v>475</v>
      </c>
      <c r="C41" s="184" t="s">
        <v>476</v>
      </c>
      <c r="D41" s="193">
        <f t="shared" si="0"/>
        <v>6622</v>
      </c>
      <c r="E41" s="193">
        <v>4983</v>
      </c>
      <c r="F41" s="193">
        <f t="shared" si="1"/>
        <v>1341</v>
      </c>
      <c r="G41" s="193">
        <v>1341</v>
      </c>
      <c r="H41" s="193">
        <v>0</v>
      </c>
      <c r="I41" s="193">
        <v>0</v>
      </c>
      <c r="J41" s="193">
        <v>0</v>
      </c>
      <c r="K41" s="193">
        <v>0</v>
      </c>
      <c r="L41" s="193">
        <v>0</v>
      </c>
      <c r="M41" s="193">
        <f t="shared" si="2"/>
        <v>298</v>
      </c>
      <c r="N41" s="193">
        <v>211</v>
      </c>
      <c r="O41" s="193">
        <v>23</v>
      </c>
      <c r="P41" s="193">
        <v>42</v>
      </c>
      <c r="Q41" s="193">
        <v>22</v>
      </c>
      <c r="R41" s="193">
        <v>0</v>
      </c>
      <c r="S41" s="193">
        <v>0</v>
      </c>
      <c r="T41" s="193">
        <v>0</v>
      </c>
      <c r="U41" s="193">
        <f t="shared" si="3"/>
        <v>5744</v>
      </c>
      <c r="V41" s="193">
        <v>4983</v>
      </c>
      <c r="W41" s="193">
        <v>761</v>
      </c>
      <c r="X41" s="193">
        <v>0</v>
      </c>
      <c r="Y41" s="193">
        <v>0</v>
      </c>
      <c r="Z41" s="193">
        <v>0</v>
      </c>
      <c r="AA41" s="193">
        <v>0</v>
      </c>
      <c r="AB41" s="193">
        <f t="shared" si="4"/>
        <v>1198</v>
      </c>
      <c r="AC41" s="193">
        <v>0</v>
      </c>
      <c r="AD41" s="193">
        <v>821</v>
      </c>
      <c r="AE41" s="193">
        <f t="shared" si="5"/>
        <v>377</v>
      </c>
      <c r="AF41" s="193">
        <v>377</v>
      </c>
      <c r="AG41" s="193">
        <v>0</v>
      </c>
      <c r="AH41" s="193">
        <v>0</v>
      </c>
      <c r="AI41" s="193">
        <v>0</v>
      </c>
      <c r="AJ41" s="193">
        <v>0</v>
      </c>
    </row>
    <row r="42" spans="1:36" ht="13.5">
      <c r="A42" s="182" t="s">
        <v>129</v>
      </c>
      <c r="B42" s="182" t="s">
        <v>477</v>
      </c>
      <c r="C42" s="184" t="s">
        <v>478</v>
      </c>
      <c r="D42" s="193">
        <f t="shared" si="0"/>
        <v>947</v>
      </c>
      <c r="E42" s="193">
        <v>680</v>
      </c>
      <c r="F42" s="193">
        <f t="shared" si="1"/>
        <v>184</v>
      </c>
      <c r="G42" s="193">
        <v>184</v>
      </c>
      <c r="H42" s="193">
        <v>0</v>
      </c>
      <c r="I42" s="193">
        <v>0</v>
      </c>
      <c r="J42" s="193">
        <v>0</v>
      </c>
      <c r="K42" s="193">
        <v>0</v>
      </c>
      <c r="L42" s="193">
        <v>0</v>
      </c>
      <c r="M42" s="193">
        <f t="shared" si="2"/>
        <v>83</v>
      </c>
      <c r="N42" s="193">
        <v>0</v>
      </c>
      <c r="O42" s="193">
        <v>22</v>
      </c>
      <c r="P42" s="193">
        <v>22</v>
      </c>
      <c r="Q42" s="193">
        <v>5</v>
      </c>
      <c r="R42" s="193">
        <v>0</v>
      </c>
      <c r="S42" s="193">
        <v>0</v>
      </c>
      <c r="T42" s="193">
        <v>34</v>
      </c>
      <c r="U42" s="193">
        <f t="shared" si="3"/>
        <v>785</v>
      </c>
      <c r="V42" s="193">
        <v>680</v>
      </c>
      <c r="W42" s="193">
        <v>105</v>
      </c>
      <c r="X42" s="193">
        <v>0</v>
      </c>
      <c r="Y42" s="193">
        <v>0</v>
      </c>
      <c r="Z42" s="193">
        <v>0</v>
      </c>
      <c r="AA42" s="193">
        <v>0</v>
      </c>
      <c r="AB42" s="193">
        <f t="shared" si="4"/>
        <v>164</v>
      </c>
      <c r="AC42" s="193">
        <v>0</v>
      </c>
      <c r="AD42" s="193">
        <v>112</v>
      </c>
      <c r="AE42" s="193">
        <f t="shared" si="5"/>
        <v>52</v>
      </c>
      <c r="AF42" s="193">
        <v>52</v>
      </c>
      <c r="AG42" s="193">
        <v>0</v>
      </c>
      <c r="AH42" s="193">
        <v>0</v>
      </c>
      <c r="AI42" s="193">
        <v>0</v>
      </c>
      <c r="AJ42" s="193">
        <v>0</v>
      </c>
    </row>
    <row r="43" spans="1:36" ht="13.5">
      <c r="A43" s="182" t="s">
        <v>129</v>
      </c>
      <c r="B43" s="182" t="s">
        <v>479</v>
      </c>
      <c r="C43" s="184" t="s">
        <v>480</v>
      </c>
      <c r="D43" s="193">
        <f t="shared" si="0"/>
        <v>1088</v>
      </c>
      <c r="E43" s="193">
        <v>805</v>
      </c>
      <c r="F43" s="193">
        <f t="shared" si="1"/>
        <v>205</v>
      </c>
      <c r="G43" s="193">
        <v>205</v>
      </c>
      <c r="H43" s="193">
        <v>0</v>
      </c>
      <c r="I43" s="193">
        <v>0</v>
      </c>
      <c r="J43" s="193">
        <v>0</v>
      </c>
      <c r="K43" s="193">
        <v>0</v>
      </c>
      <c r="L43" s="193">
        <v>0</v>
      </c>
      <c r="M43" s="193">
        <f t="shared" si="2"/>
        <v>78</v>
      </c>
      <c r="N43" s="193">
        <v>65</v>
      </c>
      <c r="O43" s="193">
        <v>13</v>
      </c>
      <c r="P43" s="193">
        <v>0</v>
      </c>
      <c r="Q43" s="193">
        <v>0</v>
      </c>
      <c r="R43" s="193">
        <v>0</v>
      </c>
      <c r="S43" s="193">
        <v>0</v>
      </c>
      <c r="T43" s="193">
        <v>0</v>
      </c>
      <c r="U43" s="193">
        <f t="shared" si="3"/>
        <v>921</v>
      </c>
      <c r="V43" s="193">
        <v>805</v>
      </c>
      <c r="W43" s="193">
        <v>116</v>
      </c>
      <c r="X43" s="193">
        <v>0</v>
      </c>
      <c r="Y43" s="193">
        <v>0</v>
      </c>
      <c r="Z43" s="193">
        <v>0</v>
      </c>
      <c r="AA43" s="193">
        <v>0</v>
      </c>
      <c r="AB43" s="193">
        <f t="shared" si="4"/>
        <v>189</v>
      </c>
      <c r="AC43" s="193">
        <v>0</v>
      </c>
      <c r="AD43" s="193">
        <v>132</v>
      </c>
      <c r="AE43" s="193">
        <f t="shared" si="5"/>
        <v>57</v>
      </c>
      <c r="AF43" s="193">
        <v>57</v>
      </c>
      <c r="AG43" s="193">
        <v>0</v>
      </c>
      <c r="AH43" s="193">
        <v>0</v>
      </c>
      <c r="AI43" s="193">
        <v>0</v>
      </c>
      <c r="AJ43" s="193">
        <v>0</v>
      </c>
    </row>
    <row r="44" spans="1:36" ht="13.5">
      <c r="A44" s="182" t="s">
        <v>129</v>
      </c>
      <c r="B44" s="182" t="s">
        <v>481</v>
      </c>
      <c r="C44" s="184" t="s">
        <v>482</v>
      </c>
      <c r="D44" s="193">
        <f t="shared" si="0"/>
        <v>946</v>
      </c>
      <c r="E44" s="193">
        <v>699</v>
      </c>
      <c r="F44" s="193">
        <f t="shared" si="1"/>
        <v>247</v>
      </c>
      <c r="G44" s="193">
        <v>247</v>
      </c>
      <c r="H44" s="193">
        <v>0</v>
      </c>
      <c r="I44" s="193">
        <v>0</v>
      </c>
      <c r="J44" s="193">
        <v>0</v>
      </c>
      <c r="K44" s="193">
        <v>0</v>
      </c>
      <c r="L44" s="193">
        <v>0</v>
      </c>
      <c r="M44" s="193">
        <f t="shared" si="2"/>
        <v>0</v>
      </c>
      <c r="N44" s="193">
        <v>0</v>
      </c>
      <c r="O44" s="193">
        <v>0</v>
      </c>
      <c r="P44" s="193">
        <v>0</v>
      </c>
      <c r="Q44" s="193">
        <v>0</v>
      </c>
      <c r="R44" s="193">
        <v>0</v>
      </c>
      <c r="S44" s="193">
        <v>0</v>
      </c>
      <c r="T44" s="193">
        <v>0</v>
      </c>
      <c r="U44" s="193">
        <f t="shared" si="3"/>
        <v>839</v>
      </c>
      <c r="V44" s="193">
        <v>699</v>
      </c>
      <c r="W44" s="193">
        <v>140</v>
      </c>
      <c r="X44" s="193">
        <v>0</v>
      </c>
      <c r="Y44" s="193">
        <v>0</v>
      </c>
      <c r="Z44" s="193">
        <v>0</v>
      </c>
      <c r="AA44" s="193">
        <v>0</v>
      </c>
      <c r="AB44" s="193">
        <f t="shared" si="4"/>
        <v>184</v>
      </c>
      <c r="AC44" s="193">
        <v>0</v>
      </c>
      <c r="AD44" s="193">
        <v>115</v>
      </c>
      <c r="AE44" s="193">
        <f t="shared" si="5"/>
        <v>69</v>
      </c>
      <c r="AF44" s="193">
        <v>69</v>
      </c>
      <c r="AG44" s="193">
        <v>0</v>
      </c>
      <c r="AH44" s="193">
        <v>0</v>
      </c>
      <c r="AI44" s="193">
        <v>0</v>
      </c>
      <c r="AJ44" s="193">
        <v>0</v>
      </c>
    </row>
    <row r="45" spans="1:36" ht="13.5">
      <c r="A45" s="182" t="s">
        <v>129</v>
      </c>
      <c r="B45" s="182" t="s">
        <v>483</v>
      </c>
      <c r="C45" s="184" t="s">
        <v>484</v>
      </c>
      <c r="D45" s="193">
        <f t="shared" si="0"/>
        <v>3526</v>
      </c>
      <c r="E45" s="193">
        <v>2775</v>
      </c>
      <c r="F45" s="193">
        <f t="shared" si="1"/>
        <v>751</v>
      </c>
      <c r="G45" s="193">
        <v>193</v>
      </c>
      <c r="H45" s="193">
        <v>558</v>
      </c>
      <c r="I45" s="193">
        <v>0</v>
      </c>
      <c r="J45" s="193">
        <v>0</v>
      </c>
      <c r="K45" s="193">
        <v>0</v>
      </c>
      <c r="L45" s="193">
        <v>0</v>
      </c>
      <c r="M45" s="193">
        <f t="shared" si="2"/>
        <v>0</v>
      </c>
      <c r="N45" s="193">
        <v>0</v>
      </c>
      <c r="O45" s="193">
        <v>0</v>
      </c>
      <c r="P45" s="193">
        <v>0</v>
      </c>
      <c r="Q45" s="193">
        <v>0</v>
      </c>
      <c r="R45" s="193">
        <v>0</v>
      </c>
      <c r="S45" s="193">
        <v>0</v>
      </c>
      <c r="T45" s="193">
        <v>0</v>
      </c>
      <c r="U45" s="193">
        <f t="shared" si="3"/>
        <v>2775</v>
      </c>
      <c r="V45" s="193">
        <v>2775</v>
      </c>
      <c r="W45" s="193">
        <v>0</v>
      </c>
      <c r="X45" s="193">
        <v>0</v>
      </c>
      <c r="Y45" s="193">
        <v>0</v>
      </c>
      <c r="Z45" s="193">
        <v>0</v>
      </c>
      <c r="AA45" s="193">
        <v>0</v>
      </c>
      <c r="AB45" s="193">
        <f t="shared" si="4"/>
        <v>109</v>
      </c>
      <c r="AC45" s="193">
        <v>0</v>
      </c>
      <c r="AD45" s="193">
        <v>109</v>
      </c>
      <c r="AE45" s="193">
        <f t="shared" si="5"/>
        <v>0</v>
      </c>
      <c r="AF45" s="193">
        <v>0</v>
      </c>
      <c r="AG45" s="193">
        <v>0</v>
      </c>
      <c r="AH45" s="193">
        <v>0</v>
      </c>
      <c r="AI45" s="193">
        <v>0</v>
      </c>
      <c r="AJ45" s="193">
        <v>0</v>
      </c>
    </row>
    <row r="46" spans="1:36" ht="13.5">
      <c r="A46" s="182" t="s">
        <v>129</v>
      </c>
      <c r="B46" s="182" t="s">
        <v>485</v>
      </c>
      <c r="C46" s="184" t="s">
        <v>486</v>
      </c>
      <c r="D46" s="193">
        <f t="shared" si="0"/>
        <v>2366</v>
      </c>
      <c r="E46" s="193">
        <v>1635</v>
      </c>
      <c r="F46" s="193">
        <f t="shared" si="1"/>
        <v>578</v>
      </c>
      <c r="G46" s="193">
        <v>216</v>
      </c>
      <c r="H46" s="193">
        <v>362</v>
      </c>
      <c r="I46" s="193">
        <v>0</v>
      </c>
      <c r="J46" s="193">
        <v>0</v>
      </c>
      <c r="K46" s="193">
        <v>0</v>
      </c>
      <c r="L46" s="193">
        <v>153</v>
      </c>
      <c r="M46" s="193">
        <f t="shared" si="2"/>
        <v>0</v>
      </c>
      <c r="N46" s="193">
        <v>0</v>
      </c>
      <c r="O46" s="193">
        <v>0</v>
      </c>
      <c r="P46" s="193">
        <v>0</v>
      </c>
      <c r="Q46" s="193">
        <v>0</v>
      </c>
      <c r="R46" s="193">
        <v>0</v>
      </c>
      <c r="S46" s="193">
        <v>0</v>
      </c>
      <c r="T46" s="193">
        <v>0</v>
      </c>
      <c r="U46" s="193">
        <f t="shared" si="3"/>
        <v>1635</v>
      </c>
      <c r="V46" s="193">
        <v>1635</v>
      </c>
      <c r="W46" s="193">
        <v>0</v>
      </c>
      <c r="X46" s="193">
        <v>0</v>
      </c>
      <c r="Y46" s="193">
        <v>0</v>
      </c>
      <c r="Z46" s="193">
        <v>0</v>
      </c>
      <c r="AA46" s="193">
        <v>0</v>
      </c>
      <c r="AB46" s="193">
        <f t="shared" si="4"/>
        <v>224</v>
      </c>
      <c r="AC46" s="193">
        <v>153</v>
      </c>
      <c r="AD46" s="193">
        <v>71</v>
      </c>
      <c r="AE46" s="193">
        <f t="shared" si="5"/>
        <v>0</v>
      </c>
      <c r="AF46" s="193">
        <v>0</v>
      </c>
      <c r="AG46" s="193">
        <v>0</v>
      </c>
      <c r="AH46" s="193">
        <v>0</v>
      </c>
      <c r="AI46" s="193">
        <v>0</v>
      </c>
      <c r="AJ46" s="193">
        <v>0</v>
      </c>
    </row>
    <row r="47" spans="1:36" ht="13.5">
      <c r="A47" s="182" t="s">
        <v>129</v>
      </c>
      <c r="B47" s="182" t="s">
        <v>487</v>
      </c>
      <c r="C47" s="184" t="s">
        <v>488</v>
      </c>
      <c r="D47" s="193">
        <f t="shared" si="0"/>
        <v>1638</v>
      </c>
      <c r="E47" s="193">
        <v>1163</v>
      </c>
      <c r="F47" s="193">
        <f t="shared" si="1"/>
        <v>475</v>
      </c>
      <c r="G47" s="193">
        <v>145</v>
      </c>
      <c r="H47" s="193">
        <v>330</v>
      </c>
      <c r="I47" s="193">
        <v>0</v>
      </c>
      <c r="J47" s="193">
        <v>0</v>
      </c>
      <c r="K47" s="193">
        <v>0</v>
      </c>
      <c r="L47" s="193">
        <v>0</v>
      </c>
      <c r="M47" s="193">
        <f t="shared" si="2"/>
        <v>0</v>
      </c>
      <c r="N47" s="193">
        <v>0</v>
      </c>
      <c r="O47" s="193">
        <v>0</v>
      </c>
      <c r="P47" s="193">
        <v>0</v>
      </c>
      <c r="Q47" s="193">
        <v>0</v>
      </c>
      <c r="R47" s="193">
        <v>0</v>
      </c>
      <c r="S47" s="193">
        <v>0</v>
      </c>
      <c r="T47" s="193">
        <v>0</v>
      </c>
      <c r="U47" s="193">
        <f t="shared" si="3"/>
        <v>1163</v>
      </c>
      <c r="V47" s="193">
        <v>1163</v>
      </c>
      <c r="W47" s="193">
        <v>0</v>
      </c>
      <c r="X47" s="193">
        <v>0</v>
      </c>
      <c r="Y47" s="193">
        <v>0</v>
      </c>
      <c r="Z47" s="193">
        <v>0</v>
      </c>
      <c r="AA47" s="193">
        <v>0</v>
      </c>
      <c r="AB47" s="193">
        <f t="shared" si="4"/>
        <v>46</v>
      </c>
      <c r="AC47" s="193">
        <v>0</v>
      </c>
      <c r="AD47" s="193">
        <v>46</v>
      </c>
      <c r="AE47" s="193">
        <f t="shared" si="5"/>
        <v>0</v>
      </c>
      <c r="AF47" s="193">
        <v>0</v>
      </c>
      <c r="AG47" s="193">
        <v>0</v>
      </c>
      <c r="AH47" s="193">
        <v>0</v>
      </c>
      <c r="AI47" s="193">
        <v>0</v>
      </c>
      <c r="AJ47" s="193">
        <v>0</v>
      </c>
    </row>
    <row r="48" spans="1:36" ht="13.5">
      <c r="A48" s="182" t="s">
        <v>129</v>
      </c>
      <c r="B48" s="182" t="s">
        <v>489</v>
      </c>
      <c r="C48" s="184" t="s">
        <v>490</v>
      </c>
      <c r="D48" s="193">
        <f t="shared" si="0"/>
        <v>2172</v>
      </c>
      <c r="E48" s="193">
        <v>1784</v>
      </c>
      <c r="F48" s="193">
        <f t="shared" si="1"/>
        <v>388</v>
      </c>
      <c r="G48" s="193">
        <v>120</v>
      </c>
      <c r="H48" s="193">
        <v>268</v>
      </c>
      <c r="I48" s="193">
        <v>0</v>
      </c>
      <c r="J48" s="193">
        <v>0</v>
      </c>
      <c r="K48" s="193">
        <v>0</v>
      </c>
      <c r="L48" s="193">
        <v>0</v>
      </c>
      <c r="M48" s="193">
        <f t="shared" si="2"/>
        <v>0</v>
      </c>
      <c r="N48" s="193">
        <v>0</v>
      </c>
      <c r="O48" s="193">
        <v>0</v>
      </c>
      <c r="P48" s="193">
        <v>0</v>
      </c>
      <c r="Q48" s="193">
        <v>0</v>
      </c>
      <c r="R48" s="193">
        <v>0</v>
      </c>
      <c r="S48" s="193">
        <v>0</v>
      </c>
      <c r="T48" s="193">
        <v>0</v>
      </c>
      <c r="U48" s="193">
        <f t="shared" si="3"/>
        <v>1784</v>
      </c>
      <c r="V48" s="193">
        <v>1784</v>
      </c>
      <c r="W48" s="193">
        <v>0</v>
      </c>
      <c r="X48" s="193">
        <v>0</v>
      </c>
      <c r="Y48" s="193">
        <v>0</v>
      </c>
      <c r="Z48" s="193">
        <v>0</v>
      </c>
      <c r="AA48" s="193">
        <v>0</v>
      </c>
      <c r="AB48" s="193">
        <f t="shared" si="4"/>
        <v>243</v>
      </c>
      <c r="AC48" s="193">
        <v>0</v>
      </c>
      <c r="AD48" s="193">
        <v>243</v>
      </c>
      <c r="AE48" s="193">
        <f t="shared" si="5"/>
        <v>0</v>
      </c>
      <c r="AF48" s="193">
        <v>0</v>
      </c>
      <c r="AG48" s="193">
        <v>0</v>
      </c>
      <c r="AH48" s="193">
        <v>0</v>
      </c>
      <c r="AI48" s="193">
        <v>0</v>
      </c>
      <c r="AJ48" s="193">
        <v>0</v>
      </c>
    </row>
    <row r="49" spans="1:36" ht="13.5">
      <c r="A49" s="182" t="s">
        <v>129</v>
      </c>
      <c r="B49" s="182" t="s">
        <v>491</v>
      </c>
      <c r="C49" s="184" t="s">
        <v>492</v>
      </c>
      <c r="D49" s="193">
        <f t="shared" si="0"/>
        <v>14643</v>
      </c>
      <c r="E49" s="193">
        <v>11145</v>
      </c>
      <c r="F49" s="193">
        <f t="shared" si="1"/>
        <v>168</v>
      </c>
      <c r="G49" s="193">
        <v>0</v>
      </c>
      <c r="H49" s="193">
        <v>168</v>
      </c>
      <c r="I49" s="193">
        <v>0</v>
      </c>
      <c r="J49" s="193">
        <v>0</v>
      </c>
      <c r="K49" s="193">
        <v>0</v>
      </c>
      <c r="L49" s="193">
        <v>3330</v>
      </c>
      <c r="M49" s="193">
        <f t="shared" si="2"/>
        <v>0</v>
      </c>
      <c r="N49" s="193">
        <v>0</v>
      </c>
      <c r="O49" s="193">
        <v>0</v>
      </c>
      <c r="P49" s="193">
        <v>0</v>
      </c>
      <c r="Q49" s="193">
        <v>0</v>
      </c>
      <c r="R49" s="193">
        <v>0</v>
      </c>
      <c r="S49" s="193">
        <v>0</v>
      </c>
      <c r="T49" s="193">
        <v>0</v>
      </c>
      <c r="U49" s="193">
        <f t="shared" si="3"/>
        <v>11180</v>
      </c>
      <c r="V49" s="193">
        <v>11145</v>
      </c>
      <c r="W49" s="193">
        <v>0</v>
      </c>
      <c r="X49" s="193">
        <v>35</v>
      </c>
      <c r="Y49" s="193">
        <v>0</v>
      </c>
      <c r="Z49" s="193">
        <v>0</v>
      </c>
      <c r="AA49" s="193">
        <v>0</v>
      </c>
      <c r="AB49" s="193">
        <f t="shared" si="4"/>
        <v>3726</v>
      </c>
      <c r="AC49" s="193">
        <v>3330</v>
      </c>
      <c r="AD49" s="193">
        <v>396</v>
      </c>
      <c r="AE49" s="193">
        <f t="shared" si="5"/>
        <v>0</v>
      </c>
      <c r="AF49" s="193">
        <v>0</v>
      </c>
      <c r="AG49" s="193">
        <v>0</v>
      </c>
      <c r="AH49" s="193">
        <v>0</v>
      </c>
      <c r="AI49" s="193">
        <v>0</v>
      </c>
      <c r="AJ49" s="193">
        <v>0</v>
      </c>
    </row>
    <row r="50" spans="1:36" ht="13.5">
      <c r="A50" s="182" t="s">
        <v>129</v>
      </c>
      <c r="B50" s="182" t="s">
        <v>493</v>
      </c>
      <c r="C50" s="184" t="s">
        <v>494</v>
      </c>
      <c r="D50" s="193">
        <f t="shared" si="0"/>
        <v>3378</v>
      </c>
      <c r="E50" s="193">
        <v>1737</v>
      </c>
      <c r="F50" s="193">
        <f t="shared" si="1"/>
        <v>368</v>
      </c>
      <c r="G50" s="193">
        <v>18</v>
      </c>
      <c r="H50" s="193">
        <v>350</v>
      </c>
      <c r="I50" s="193">
        <v>0</v>
      </c>
      <c r="J50" s="193">
        <v>0</v>
      </c>
      <c r="K50" s="193">
        <v>0</v>
      </c>
      <c r="L50" s="193">
        <v>1273</v>
      </c>
      <c r="M50" s="193">
        <f t="shared" si="2"/>
        <v>0</v>
      </c>
      <c r="N50" s="193">
        <v>0</v>
      </c>
      <c r="O50" s="193">
        <v>0</v>
      </c>
      <c r="P50" s="193">
        <v>0</v>
      </c>
      <c r="Q50" s="193">
        <v>0</v>
      </c>
      <c r="R50" s="193">
        <v>0</v>
      </c>
      <c r="S50" s="193">
        <v>0</v>
      </c>
      <c r="T50" s="193">
        <v>0</v>
      </c>
      <c r="U50" s="193">
        <f t="shared" si="3"/>
        <v>1737</v>
      </c>
      <c r="V50" s="193">
        <v>1737</v>
      </c>
      <c r="W50" s="193">
        <v>0</v>
      </c>
      <c r="X50" s="193">
        <v>0</v>
      </c>
      <c r="Y50" s="193">
        <v>0</v>
      </c>
      <c r="Z50" s="193">
        <v>0</v>
      </c>
      <c r="AA50" s="193">
        <v>0</v>
      </c>
      <c r="AB50" s="193">
        <f t="shared" si="4"/>
        <v>1386</v>
      </c>
      <c r="AC50" s="193">
        <v>1273</v>
      </c>
      <c r="AD50" s="193">
        <v>97</v>
      </c>
      <c r="AE50" s="193">
        <f t="shared" si="5"/>
        <v>16</v>
      </c>
      <c r="AF50" s="193">
        <v>0</v>
      </c>
      <c r="AG50" s="193">
        <v>16</v>
      </c>
      <c r="AH50" s="193">
        <v>0</v>
      </c>
      <c r="AI50" s="193">
        <v>0</v>
      </c>
      <c r="AJ50" s="193">
        <v>0</v>
      </c>
    </row>
    <row r="51" spans="1:36" ht="13.5">
      <c r="A51" s="182" t="s">
        <v>129</v>
      </c>
      <c r="B51" s="182" t="s">
        <v>495</v>
      </c>
      <c r="C51" s="184" t="s">
        <v>496</v>
      </c>
      <c r="D51" s="193">
        <f t="shared" si="0"/>
        <v>10198</v>
      </c>
      <c r="E51" s="193">
        <v>7038</v>
      </c>
      <c r="F51" s="193">
        <f t="shared" si="1"/>
        <v>986</v>
      </c>
      <c r="G51" s="193">
        <v>0</v>
      </c>
      <c r="H51" s="193">
        <v>986</v>
      </c>
      <c r="I51" s="193">
        <v>0</v>
      </c>
      <c r="J51" s="193">
        <v>0</v>
      </c>
      <c r="K51" s="193">
        <v>0</v>
      </c>
      <c r="L51" s="193">
        <v>1884</v>
      </c>
      <c r="M51" s="193">
        <f t="shared" si="2"/>
        <v>290</v>
      </c>
      <c r="N51" s="193">
        <v>290</v>
      </c>
      <c r="O51" s="193">
        <v>0</v>
      </c>
      <c r="P51" s="193">
        <v>0</v>
      </c>
      <c r="Q51" s="193">
        <v>0</v>
      </c>
      <c r="R51" s="193">
        <v>0</v>
      </c>
      <c r="S51" s="193">
        <v>0</v>
      </c>
      <c r="T51" s="193">
        <v>0</v>
      </c>
      <c r="U51" s="193">
        <f t="shared" si="3"/>
        <v>7038</v>
      </c>
      <c r="V51" s="193">
        <v>7038</v>
      </c>
      <c r="W51" s="193">
        <v>0</v>
      </c>
      <c r="X51" s="193">
        <v>0</v>
      </c>
      <c r="Y51" s="193">
        <v>0</v>
      </c>
      <c r="Z51" s="193">
        <v>0</v>
      </c>
      <c r="AA51" s="193">
        <v>0</v>
      </c>
      <c r="AB51" s="193">
        <f t="shared" si="4"/>
        <v>2092</v>
      </c>
      <c r="AC51" s="193">
        <v>1884</v>
      </c>
      <c r="AD51" s="193">
        <v>208</v>
      </c>
      <c r="AE51" s="193">
        <f t="shared" si="5"/>
        <v>0</v>
      </c>
      <c r="AF51" s="193">
        <v>0</v>
      </c>
      <c r="AG51" s="193">
        <v>0</v>
      </c>
      <c r="AH51" s="193">
        <v>0</v>
      </c>
      <c r="AI51" s="193">
        <v>0</v>
      </c>
      <c r="AJ51" s="193">
        <v>0</v>
      </c>
    </row>
    <row r="52" spans="1:36" ht="13.5">
      <c r="A52" s="182" t="s">
        <v>129</v>
      </c>
      <c r="B52" s="182" t="s">
        <v>497</v>
      </c>
      <c r="C52" s="184" t="s">
        <v>498</v>
      </c>
      <c r="D52" s="193">
        <f t="shared" si="0"/>
        <v>1363</v>
      </c>
      <c r="E52" s="193">
        <v>1193</v>
      </c>
      <c r="F52" s="193">
        <f t="shared" si="1"/>
        <v>0</v>
      </c>
      <c r="G52" s="193">
        <v>0</v>
      </c>
      <c r="H52" s="193">
        <v>0</v>
      </c>
      <c r="I52" s="193">
        <v>0</v>
      </c>
      <c r="J52" s="193">
        <v>0</v>
      </c>
      <c r="K52" s="193">
        <v>0</v>
      </c>
      <c r="L52" s="193">
        <v>0</v>
      </c>
      <c r="M52" s="193">
        <f t="shared" si="2"/>
        <v>170</v>
      </c>
      <c r="N52" s="193">
        <v>91</v>
      </c>
      <c r="O52" s="193">
        <v>32</v>
      </c>
      <c r="P52" s="193">
        <v>26</v>
      </c>
      <c r="Q52" s="193">
        <v>19</v>
      </c>
      <c r="R52" s="193">
        <v>0</v>
      </c>
      <c r="S52" s="193">
        <v>0</v>
      </c>
      <c r="T52" s="193">
        <v>2</v>
      </c>
      <c r="U52" s="193">
        <f t="shared" si="3"/>
        <v>1193</v>
      </c>
      <c r="V52" s="193">
        <v>1193</v>
      </c>
      <c r="W52" s="193">
        <v>0</v>
      </c>
      <c r="X52" s="193">
        <v>0</v>
      </c>
      <c r="Y52" s="193">
        <v>0</v>
      </c>
      <c r="Z52" s="193">
        <v>0</v>
      </c>
      <c r="AA52" s="193">
        <v>0</v>
      </c>
      <c r="AB52" s="193">
        <f t="shared" si="4"/>
        <v>47</v>
      </c>
      <c r="AC52" s="193">
        <v>0</v>
      </c>
      <c r="AD52" s="193">
        <v>47</v>
      </c>
      <c r="AE52" s="193">
        <f t="shared" si="5"/>
        <v>0</v>
      </c>
      <c r="AF52" s="193">
        <v>0</v>
      </c>
      <c r="AG52" s="193">
        <v>0</v>
      </c>
      <c r="AH52" s="193">
        <v>0</v>
      </c>
      <c r="AI52" s="193">
        <v>0</v>
      </c>
      <c r="AJ52" s="193">
        <v>0</v>
      </c>
    </row>
    <row r="53" spans="1:36" ht="13.5">
      <c r="A53" s="182" t="s">
        <v>129</v>
      </c>
      <c r="B53" s="182" t="s">
        <v>499</v>
      </c>
      <c r="C53" s="184" t="s">
        <v>500</v>
      </c>
      <c r="D53" s="193">
        <f t="shared" si="0"/>
        <v>1062</v>
      </c>
      <c r="E53" s="193">
        <v>863</v>
      </c>
      <c r="F53" s="193">
        <f t="shared" si="1"/>
        <v>0</v>
      </c>
      <c r="G53" s="193">
        <v>0</v>
      </c>
      <c r="H53" s="193">
        <v>0</v>
      </c>
      <c r="I53" s="193">
        <v>0</v>
      </c>
      <c r="J53" s="193">
        <v>0</v>
      </c>
      <c r="K53" s="193">
        <v>0</v>
      </c>
      <c r="L53" s="193">
        <v>69</v>
      </c>
      <c r="M53" s="193">
        <f t="shared" si="2"/>
        <v>130</v>
      </c>
      <c r="N53" s="193">
        <v>55</v>
      </c>
      <c r="O53" s="193">
        <v>34</v>
      </c>
      <c r="P53" s="193">
        <v>23</v>
      </c>
      <c r="Q53" s="193">
        <v>16</v>
      </c>
      <c r="R53" s="193">
        <v>2</v>
      </c>
      <c r="S53" s="193">
        <v>0</v>
      </c>
      <c r="T53" s="193">
        <v>0</v>
      </c>
      <c r="U53" s="193">
        <f t="shared" si="3"/>
        <v>863</v>
      </c>
      <c r="V53" s="193">
        <v>863</v>
      </c>
      <c r="W53" s="193">
        <v>0</v>
      </c>
      <c r="X53" s="193">
        <v>0</v>
      </c>
      <c r="Y53" s="193">
        <v>0</v>
      </c>
      <c r="Z53" s="193">
        <v>0</v>
      </c>
      <c r="AA53" s="193">
        <v>0</v>
      </c>
      <c r="AB53" s="193">
        <f t="shared" si="4"/>
        <v>103</v>
      </c>
      <c r="AC53" s="193">
        <v>69</v>
      </c>
      <c r="AD53" s="193">
        <v>34</v>
      </c>
      <c r="AE53" s="193">
        <f t="shared" si="5"/>
        <v>0</v>
      </c>
      <c r="AF53" s="193">
        <v>0</v>
      </c>
      <c r="AG53" s="193">
        <v>0</v>
      </c>
      <c r="AH53" s="193">
        <v>0</v>
      </c>
      <c r="AI53" s="193">
        <v>0</v>
      </c>
      <c r="AJ53" s="193">
        <v>0</v>
      </c>
    </row>
    <row r="54" spans="1:36" ht="13.5">
      <c r="A54" s="182" t="s">
        <v>129</v>
      </c>
      <c r="B54" s="182" t="s">
        <v>501</v>
      </c>
      <c r="C54" s="184" t="s">
        <v>502</v>
      </c>
      <c r="D54" s="193">
        <f t="shared" si="0"/>
        <v>4372</v>
      </c>
      <c r="E54" s="193">
        <v>3428</v>
      </c>
      <c r="F54" s="193">
        <f t="shared" si="1"/>
        <v>0</v>
      </c>
      <c r="G54" s="193">
        <v>0</v>
      </c>
      <c r="H54" s="193">
        <v>0</v>
      </c>
      <c r="I54" s="193">
        <v>0</v>
      </c>
      <c r="J54" s="193">
        <v>0</v>
      </c>
      <c r="K54" s="193">
        <v>0</v>
      </c>
      <c r="L54" s="193">
        <v>335</v>
      </c>
      <c r="M54" s="193">
        <f t="shared" si="2"/>
        <v>609</v>
      </c>
      <c r="N54" s="193">
        <v>288</v>
      </c>
      <c r="O54" s="193">
        <v>112</v>
      </c>
      <c r="P54" s="193">
        <v>152</v>
      </c>
      <c r="Q54" s="193">
        <v>42</v>
      </c>
      <c r="R54" s="193">
        <v>15</v>
      </c>
      <c r="S54" s="193">
        <v>0</v>
      </c>
      <c r="T54" s="193">
        <v>0</v>
      </c>
      <c r="U54" s="193">
        <f t="shared" si="3"/>
        <v>3428</v>
      </c>
      <c r="V54" s="193">
        <v>3428</v>
      </c>
      <c r="W54" s="193">
        <v>0</v>
      </c>
      <c r="X54" s="193">
        <v>0</v>
      </c>
      <c r="Y54" s="193">
        <v>0</v>
      </c>
      <c r="Z54" s="193">
        <v>0</v>
      </c>
      <c r="AA54" s="193">
        <v>0</v>
      </c>
      <c r="AB54" s="193">
        <f t="shared" si="4"/>
        <v>471</v>
      </c>
      <c r="AC54" s="193">
        <v>335</v>
      </c>
      <c r="AD54" s="193">
        <v>136</v>
      </c>
      <c r="AE54" s="193">
        <f t="shared" si="5"/>
        <v>0</v>
      </c>
      <c r="AF54" s="193">
        <v>0</v>
      </c>
      <c r="AG54" s="193">
        <v>0</v>
      </c>
      <c r="AH54" s="193">
        <v>0</v>
      </c>
      <c r="AI54" s="193">
        <v>0</v>
      </c>
      <c r="AJ54" s="193">
        <v>0</v>
      </c>
    </row>
    <row r="55" spans="1:36" ht="13.5">
      <c r="A55" s="182" t="s">
        <v>129</v>
      </c>
      <c r="B55" s="182" t="s">
        <v>503</v>
      </c>
      <c r="C55" s="184" t="s">
        <v>504</v>
      </c>
      <c r="D55" s="193">
        <f t="shared" si="0"/>
        <v>6422</v>
      </c>
      <c r="E55" s="193">
        <v>3797</v>
      </c>
      <c r="F55" s="193">
        <f t="shared" si="1"/>
        <v>701</v>
      </c>
      <c r="G55" s="193">
        <v>0</v>
      </c>
      <c r="H55" s="193">
        <v>214</v>
      </c>
      <c r="I55" s="193">
        <v>0</v>
      </c>
      <c r="J55" s="193">
        <v>0</v>
      </c>
      <c r="K55" s="193">
        <v>487</v>
      </c>
      <c r="L55" s="193">
        <v>1343</v>
      </c>
      <c r="M55" s="193">
        <f t="shared" si="2"/>
        <v>581</v>
      </c>
      <c r="N55" s="193">
        <v>452</v>
      </c>
      <c r="O55" s="193">
        <v>0</v>
      </c>
      <c r="P55" s="193">
        <v>129</v>
      </c>
      <c r="Q55" s="193">
        <v>0</v>
      </c>
      <c r="R55" s="193">
        <v>0</v>
      </c>
      <c r="S55" s="193">
        <v>0</v>
      </c>
      <c r="T55" s="193">
        <v>0</v>
      </c>
      <c r="U55" s="193">
        <f t="shared" si="3"/>
        <v>4109</v>
      </c>
      <c r="V55" s="193">
        <v>3797</v>
      </c>
      <c r="W55" s="193">
        <v>0</v>
      </c>
      <c r="X55" s="193">
        <v>0</v>
      </c>
      <c r="Y55" s="193">
        <v>0</v>
      </c>
      <c r="Z55" s="193">
        <v>0</v>
      </c>
      <c r="AA55" s="193">
        <v>312</v>
      </c>
      <c r="AB55" s="193">
        <f t="shared" si="4"/>
        <v>1703</v>
      </c>
      <c r="AC55" s="193">
        <v>1343</v>
      </c>
      <c r="AD55" s="193">
        <v>185</v>
      </c>
      <c r="AE55" s="193">
        <f t="shared" si="5"/>
        <v>175</v>
      </c>
      <c r="AF55" s="193">
        <v>0</v>
      </c>
      <c r="AG55" s="193">
        <v>0</v>
      </c>
      <c r="AH55" s="193">
        <v>0</v>
      </c>
      <c r="AI55" s="193">
        <v>0</v>
      </c>
      <c r="AJ55" s="193">
        <v>175</v>
      </c>
    </row>
    <row r="56" spans="1:36" ht="13.5">
      <c r="A56" s="182" t="s">
        <v>129</v>
      </c>
      <c r="B56" s="182" t="s">
        <v>505</v>
      </c>
      <c r="C56" s="184" t="s">
        <v>506</v>
      </c>
      <c r="D56" s="193">
        <f t="shared" si="0"/>
        <v>2603</v>
      </c>
      <c r="E56" s="193">
        <v>2025</v>
      </c>
      <c r="F56" s="193">
        <f t="shared" si="1"/>
        <v>578</v>
      </c>
      <c r="G56" s="193">
        <v>0</v>
      </c>
      <c r="H56" s="193">
        <v>578</v>
      </c>
      <c r="I56" s="193">
        <v>0</v>
      </c>
      <c r="J56" s="193">
        <v>0</v>
      </c>
      <c r="K56" s="193">
        <v>0</v>
      </c>
      <c r="L56" s="193">
        <v>0</v>
      </c>
      <c r="M56" s="193">
        <f t="shared" si="2"/>
        <v>0</v>
      </c>
      <c r="N56" s="193">
        <v>0</v>
      </c>
      <c r="O56" s="193">
        <v>0</v>
      </c>
      <c r="P56" s="193">
        <v>0</v>
      </c>
      <c r="Q56" s="193">
        <v>0</v>
      </c>
      <c r="R56" s="193">
        <v>0</v>
      </c>
      <c r="S56" s="193">
        <v>0</v>
      </c>
      <c r="T56" s="193">
        <v>0</v>
      </c>
      <c r="U56" s="193">
        <f t="shared" si="3"/>
        <v>2025</v>
      </c>
      <c r="V56" s="193">
        <v>2025</v>
      </c>
      <c r="W56" s="193">
        <v>0</v>
      </c>
      <c r="X56" s="193">
        <v>0</v>
      </c>
      <c r="Y56" s="193">
        <v>0</v>
      </c>
      <c r="Z56" s="193">
        <v>0</v>
      </c>
      <c r="AA56" s="193">
        <v>0</v>
      </c>
      <c r="AB56" s="193">
        <f t="shared" si="4"/>
        <v>250</v>
      </c>
      <c r="AC56" s="193">
        <v>0</v>
      </c>
      <c r="AD56" s="193">
        <v>77</v>
      </c>
      <c r="AE56" s="193">
        <f t="shared" si="5"/>
        <v>173</v>
      </c>
      <c r="AF56" s="193">
        <v>0</v>
      </c>
      <c r="AG56" s="193">
        <v>173</v>
      </c>
      <c r="AH56" s="193">
        <v>0</v>
      </c>
      <c r="AI56" s="193">
        <v>0</v>
      </c>
      <c r="AJ56" s="193">
        <v>0</v>
      </c>
    </row>
    <row r="57" spans="1:36" ht="13.5">
      <c r="A57" s="182" t="s">
        <v>129</v>
      </c>
      <c r="B57" s="182" t="s">
        <v>507</v>
      </c>
      <c r="C57" s="184" t="s">
        <v>508</v>
      </c>
      <c r="D57" s="193">
        <f t="shared" si="0"/>
        <v>4590</v>
      </c>
      <c r="E57" s="193">
        <v>3111</v>
      </c>
      <c r="F57" s="193">
        <f t="shared" si="1"/>
        <v>1309</v>
      </c>
      <c r="G57" s="193">
        <v>1309</v>
      </c>
      <c r="H57" s="193">
        <v>0</v>
      </c>
      <c r="I57" s="193">
        <v>0</v>
      </c>
      <c r="J57" s="193">
        <v>0</v>
      </c>
      <c r="K57" s="193">
        <v>0</v>
      </c>
      <c r="L57" s="193">
        <v>170</v>
      </c>
      <c r="M57" s="193">
        <f t="shared" si="2"/>
        <v>0</v>
      </c>
      <c r="N57" s="193">
        <v>0</v>
      </c>
      <c r="O57" s="193">
        <v>0</v>
      </c>
      <c r="P57" s="193">
        <v>0</v>
      </c>
      <c r="Q57" s="193">
        <v>0</v>
      </c>
      <c r="R57" s="193">
        <v>0</v>
      </c>
      <c r="S57" s="193">
        <v>0</v>
      </c>
      <c r="T57" s="193">
        <v>0</v>
      </c>
      <c r="U57" s="193">
        <f t="shared" si="3"/>
        <v>4007</v>
      </c>
      <c r="V57" s="193">
        <v>3111</v>
      </c>
      <c r="W57" s="193">
        <v>896</v>
      </c>
      <c r="X57" s="193">
        <v>0</v>
      </c>
      <c r="Y57" s="193">
        <v>0</v>
      </c>
      <c r="Z57" s="193">
        <v>0</v>
      </c>
      <c r="AA57" s="193">
        <v>0</v>
      </c>
      <c r="AB57" s="193">
        <f t="shared" si="4"/>
        <v>1129</v>
      </c>
      <c r="AC57" s="193">
        <v>170</v>
      </c>
      <c r="AD57" s="193">
        <v>736</v>
      </c>
      <c r="AE57" s="193">
        <f t="shared" si="5"/>
        <v>223</v>
      </c>
      <c r="AF57" s="193">
        <v>223</v>
      </c>
      <c r="AG57" s="193">
        <v>0</v>
      </c>
      <c r="AH57" s="193">
        <v>0</v>
      </c>
      <c r="AI57" s="193">
        <v>0</v>
      </c>
      <c r="AJ57" s="193">
        <v>0</v>
      </c>
    </row>
    <row r="58" spans="1:36" ht="13.5">
      <c r="A58" s="182" t="s">
        <v>129</v>
      </c>
      <c r="B58" s="182" t="s">
        <v>509</v>
      </c>
      <c r="C58" s="184" t="s">
        <v>510</v>
      </c>
      <c r="D58" s="193">
        <f t="shared" si="0"/>
        <v>2089</v>
      </c>
      <c r="E58" s="193">
        <v>1437</v>
      </c>
      <c r="F58" s="193">
        <f t="shared" si="1"/>
        <v>641</v>
      </c>
      <c r="G58" s="193">
        <v>641</v>
      </c>
      <c r="H58" s="193">
        <v>0</v>
      </c>
      <c r="I58" s="193">
        <v>0</v>
      </c>
      <c r="J58" s="193">
        <v>0</v>
      </c>
      <c r="K58" s="193">
        <v>0</v>
      </c>
      <c r="L58" s="193">
        <v>11</v>
      </c>
      <c r="M58" s="193">
        <f t="shared" si="2"/>
        <v>0</v>
      </c>
      <c r="N58" s="193">
        <v>0</v>
      </c>
      <c r="O58" s="193">
        <v>0</v>
      </c>
      <c r="P58" s="193">
        <v>0</v>
      </c>
      <c r="Q58" s="193">
        <v>0</v>
      </c>
      <c r="R58" s="193">
        <v>0</v>
      </c>
      <c r="S58" s="193">
        <v>0</v>
      </c>
      <c r="T58" s="193">
        <v>0</v>
      </c>
      <c r="U58" s="193">
        <f t="shared" si="3"/>
        <v>1876</v>
      </c>
      <c r="V58" s="193">
        <v>1437</v>
      </c>
      <c r="W58" s="193">
        <v>439</v>
      </c>
      <c r="X58" s="193">
        <v>0</v>
      </c>
      <c r="Y58" s="193">
        <v>0</v>
      </c>
      <c r="Z58" s="193">
        <v>0</v>
      </c>
      <c r="AA58" s="193">
        <v>0</v>
      </c>
      <c r="AB58" s="193">
        <f t="shared" si="4"/>
        <v>460</v>
      </c>
      <c r="AC58" s="193">
        <v>11</v>
      </c>
      <c r="AD58" s="193">
        <v>340</v>
      </c>
      <c r="AE58" s="193">
        <f t="shared" si="5"/>
        <v>109</v>
      </c>
      <c r="AF58" s="193">
        <v>109</v>
      </c>
      <c r="AG58" s="193">
        <v>0</v>
      </c>
      <c r="AH58" s="193">
        <v>0</v>
      </c>
      <c r="AI58" s="193">
        <v>0</v>
      </c>
      <c r="AJ58" s="193">
        <v>0</v>
      </c>
    </row>
    <row r="59" spans="1:36" ht="13.5">
      <c r="A59" s="182" t="s">
        <v>129</v>
      </c>
      <c r="B59" s="182" t="s">
        <v>511</v>
      </c>
      <c r="C59" s="184" t="s">
        <v>512</v>
      </c>
      <c r="D59" s="193">
        <f t="shared" si="0"/>
        <v>1586</v>
      </c>
      <c r="E59" s="193">
        <v>962</v>
      </c>
      <c r="F59" s="193">
        <f t="shared" si="1"/>
        <v>624</v>
      </c>
      <c r="G59" s="193">
        <v>624</v>
      </c>
      <c r="H59" s="193">
        <v>0</v>
      </c>
      <c r="I59" s="193">
        <v>0</v>
      </c>
      <c r="J59" s="193">
        <v>0</v>
      </c>
      <c r="K59" s="193">
        <v>0</v>
      </c>
      <c r="L59" s="193">
        <v>0</v>
      </c>
      <c r="M59" s="193">
        <f t="shared" si="2"/>
        <v>0</v>
      </c>
      <c r="N59" s="193">
        <v>0</v>
      </c>
      <c r="O59" s="193">
        <v>0</v>
      </c>
      <c r="P59" s="193">
        <v>0</v>
      </c>
      <c r="Q59" s="193">
        <v>0</v>
      </c>
      <c r="R59" s="193">
        <v>0</v>
      </c>
      <c r="S59" s="193">
        <v>0</v>
      </c>
      <c r="T59" s="193">
        <v>0</v>
      </c>
      <c r="U59" s="193">
        <f t="shared" si="3"/>
        <v>1389</v>
      </c>
      <c r="V59" s="193">
        <v>962</v>
      </c>
      <c r="W59" s="193">
        <v>427</v>
      </c>
      <c r="X59" s="193">
        <v>0</v>
      </c>
      <c r="Y59" s="193">
        <v>0</v>
      </c>
      <c r="Z59" s="193">
        <v>0</v>
      </c>
      <c r="AA59" s="193">
        <v>0</v>
      </c>
      <c r="AB59" s="193">
        <f t="shared" si="4"/>
        <v>334</v>
      </c>
      <c r="AC59" s="193">
        <v>0</v>
      </c>
      <c r="AD59" s="193">
        <v>227</v>
      </c>
      <c r="AE59" s="193">
        <f t="shared" si="5"/>
        <v>107</v>
      </c>
      <c r="AF59" s="193">
        <v>107</v>
      </c>
      <c r="AG59" s="193">
        <v>0</v>
      </c>
      <c r="AH59" s="193">
        <v>0</v>
      </c>
      <c r="AI59" s="193">
        <v>0</v>
      </c>
      <c r="AJ59" s="193">
        <v>0</v>
      </c>
    </row>
    <row r="60" spans="1:36" ht="13.5">
      <c r="A60" s="182" t="s">
        <v>129</v>
      </c>
      <c r="B60" s="182" t="s">
        <v>513</v>
      </c>
      <c r="C60" s="184" t="s">
        <v>514</v>
      </c>
      <c r="D60" s="193">
        <f t="shared" si="0"/>
        <v>1855</v>
      </c>
      <c r="E60" s="193">
        <v>1193</v>
      </c>
      <c r="F60" s="193">
        <f t="shared" si="1"/>
        <v>521</v>
      </c>
      <c r="G60" s="193">
        <v>521</v>
      </c>
      <c r="H60" s="193">
        <v>0</v>
      </c>
      <c r="I60" s="193">
        <v>0</v>
      </c>
      <c r="J60" s="193">
        <v>0</v>
      </c>
      <c r="K60" s="193">
        <v>0</v>
      </c>
      <c r="L60" s="193">
        <v>141</v>
      </c>
      <c r="M60" s="193">
        <f t="shared" si="2"/>
        <v>0</v>
      </c>
      <c r="N60" s="193">
        <v>0</v>
      </c>
      <c r="O60" s="193">
        <v>0</v>
      </c>
      <c r="P60" s="193">
        <v>0</v>
      </c>
      <c r="Q60" s="193">
        <v>0</v>
      </c>
      <c r="R60" s="193">
        <v>0</v>
      </c>
      <c r="S60" s="193">
        <v>0</v>
      </c>
      <c r="T60" s="193">
        <v>0</v>
      </c>
      <c r="U60" s="193">
        <f t="shared" si="3"/>
        <v>1550</v>
      </c>
      <c r="V60" s="193">
        <v>1193</v>
      </c>
      <c r="W60" s="193">
        <v>357</v>
      </c>
      <c r="X60" s="193">
        <v>0</v>
      </c>
      <c r="Y60" s="193">
        <v>0</v>
      </c>
      <c r="Z60" s="193">
        <v>0</v>
      </c>
      <c r="AA60" s="193">
        <v>0</v>
      </c>
      <c r="AB60" s="193">
        <f t="shared" si="4"/>
        <v>512</v>
      </c>
      <c r="AC60" s="193">
        <v>141</v>
      </c>
      <c r="AD60" s="193">
        <v>282</v>
      </c>
      <c r="AE60" s="193">
        <f t="shared" si="5"/>
        <v>89</v>
      </c>
      <c r="AF60" s="193">
        <v>89</v>
      </c>
      <c r="AG60" s="193">
        <v>0</v>
      </c>
      <c r="AH60" s="193">
        <v>0</v>
      </c>
      <c r="AI60" s="193">
        <v>0</v>
      </c>
      <c r="AJ60" s="193">
        <v>0</v>
      </c>
    </row>
    <row r="61" spans="1:36" ht="13.5">
      <c r="A61" s="182" t="s">
        <v>129</v>
      </c>
      <c r="B61" s="182" t="s">
        <v>515</v>
      </c>
      <c r="C61" s="184" t="s">
        <v>516</v>
      </c>
      <c r="D61" s="193">
        <f t="shared" si="0"/>
        <v>1999</v>
      </c>
      <c r="E61" s="193">
        <v>919</v>
      </c>
      <c r="F61" s="193">
        <f t="shared" si="1"/>
        <v>343</v>
      </c>
      <c r="G61" s="193">
        <v>343</v>
      </c>
      <c r="H61" s="193">
        <v>0</v>
      </c>
      <c r="I61" s="193">
        <v>0</v>
      </c>
      <c r="J61" s="193">
        <v>0</v>
      </c>
      <c r="K61" s="193">
        <v>0</v>
      </c>
      <c r="L61" s="193">
        <v>737</v>
      </c>
      <c r="M61" s="193">
        <f t="shared" si="2"/>
        <v>0</v>
      </c>
      <c r="N61" s="193">
        <v>0</v>
      </c>
      <c r="O61" s="193">
        <v>0</v>
      </c>
      <c r="P61" s="193">
        <v>0</v>
      </c>
      <c r="Q61" s="193">
        <v>0</v>
      </c>
      <c r="R61" s="193">
        <v>0</v>
      </c>
      <c r="S61" s="193">
        <v>0</v>
      </c>
      <c r="T61" s="193">
        <v>0</v>
      </c>
      <c r="U61" s="193">
        <f t="shared" si="3"/>
        <v>1154</v>
      </c>
      <c r="V61" s="193">
        <v>919</v>
      </c>
      <c r="W61" s="193">
        <v>235</v>
      </c>
      <c r="X61" s="193">
        <v>0</v>
      </c>
      <c r="Y61" s="193">
        <v>0</v>
      </c>
      <c r="Z61" s="193">
        <v>0</v>
      </c>
      <c r="AA61" s="193">
        <v>0</v>
      </c>
      <c r="AB61" s="193">
        <f t="shared" si="4"/>
        <v>1013</v>
      </c>
      <c r="AC61" s="193">
        <v>737</v>
      </c>
      <c r="AD61" s="193">
        <v>217</v>
      </c>
      <c r="AE61" s="193">
        <f t="shared" si="5"/>
        <v>59</v>
      </c>
      <c r="AF61" s="193">
        <v>59</v>
      </c>
      <c r="AG61" s="193">
        <v>0</v>
      </c>
      <c r="AH61" s="193">
        <v>0</v>
      </c>
      <c r="AI61" s="193">
        <v>0</v>
      </c>
      <c r="AJ61" s="193">
        <v>0</v>
      </c>
    </row>
    <row r="62" spans="1:36" ht="13.5">
      <c r="A62" s="182" t="s">
        <v>129</v>
      </c>
      <c r="B62" s="182" t="s">
        <v>517</v>
      </c>
      <c r="C62" s="184" t="s">
        <v>518</v>
      </c>
      <c r="D62" s="193">
        <f t="shared" si="0"/>
        <v>1557</v>
      </c>
      <c r="E62" s="193">
        <v>713</v>
      </c>
      <c r="F62" s="193">
        <f t="shared" si="1"/>
        <v>477</v>
      </c>
      <c r="G62" s="193">
        <v>454</v>
      </c>
      <c r="H62" s="193">
        <v>23</v>
      </c>
      <c r="I62" s="193">
        <v>0</v>
      </c>
      <c r="J62" s="193">
        <v>0</v>
      </c>
      <c r="K62" s="193">
        <v>0</v>
      </c>
      <c r="L62" s="193">
        <v>367</v>
      </c>
      <c r="M62" s="193">
        <f t="shared" si="2"/>
        <v>0</v>
      </c>
      <c r="N62" s="193">
        <v>0</v>
      </c>
      <c r="O62" s="193">
        <v>0</v>
      </c>
      <c r="P62" s="193">
        <v>0</v>
      </c>
      <c r="Q62" s="193">
        <v>0</v>
      </c>
      <c r="R62" s="193">
        <v>0</v>
      </c>
      <c r="S62" s="193">
        <v>0</v>
      </c>
      <c r="T62" s="193">
        <v>0</v>
      </c>
      <c r="U62" s="193">
        <f t="shared" si="3"/>
        <v>975</v>
      </c>
      <c r="V62" s="193">
        <v>713</v>
      </c>
      <c r="W62" s="193">
        <v>262</v>
      </c>
      <c r="X62" s="193">
        <v>0</v>
      </c>
      <c r="Y62" s="193">
        <v>0</v>
      </c>
      <c r="Z62" s="193">
        <v>0</v>
      </c>
      <c r="AA62" s="193">
        <v>0</v>
      </c>
      <c r="AB62" s="193">
        <f t="shared" si="4"/>
        <v>562</v>
      </c>
      <c r="AC62" s="193">
        <v>367</v>
      </c>
      <c r="AD62" s="193">
        <v>117</v>
      </c>
      <c r="AE62" s="193">
        <f t="shared" si="5"/>
        <v>78</v>
      </c>
      <c r="AF62" s="193">
        <v>78</v>
      </c>
      <c r="AG62" s="193">
        <v>0</v>
      </c>
      <c r="AH62" s="193">
        <v>0</v>
      </c>
      <c r="AI62" s="193">
        <v>0</v>
      </c>
      <c r="AJ62" s="193">
        <v>0</v>
      </c>
    </row>
    <row r="63" spans="1:36" ht="13.5">
      <c r="A63" s="182" t="s">
        <v>129</v>
      </c>
      <c r="B63" s="182" t="s">
        <v>519</v>
      </c>
      <c r="C63" s="184" t="s">
        <v>520</v>
      </c>
      <c r="D63" s="193">
        <f t="shared" si="0"/>
        <v>2307</v>
      </c>
      <c r="E63" s="193">
        <v>1344</v>
      </c>
      <c r="F63" s="193">
        <f t="shared" si="1"/>
        <v>130</v>
      </c>
      <c r="G63" s="193">
        <v>0</v>
      </c>
      <c r="H63" s="193">
        <v>130</v>
      </c>
      <c r="I63" s="193">
        <v>0</v>
      </c>
      <c r="J63" s="193">
        <v>0</v>
      </c>
      <c r="K63" s="193">
        <v>0</v>
      </c>
      <c r="L63" s="193">
        <v>833</v>
      </c>
      <c r="M63" s="193">
        <f t="shared" si="2"/>
        <v>0</v>
      </c>
      <c r="N63" s="193">
        <v>0</v>
      </c>
      <c r="O63" s="193">
        <v>0</v>
      </c>
      <c r="P63" s="193">
        <v>0</v>
      </c>
      <c r="Q63" s="193">
        <v>0</v>
      </c>
      <c r="R63" s="193">
        <v>0</v>
      </c>
      <c r="S63" s="193">
        <v>0</v>
      </c>
      <c r="T63" s="193">
        <v>0</v>
      </c>
      <c r="U63" s="193">
        <f t="shared" si="3"/>
        <v>1344</v>
      </c>
      <c r="V63" s="193">
        <v>1344</v>
      </c>
      <c r="W63" s="193">
        <v>0</v>
      </c>
      <c r="X63" s="193">
        <v>0</v>
      </c>
      <c r="Y63" s="193">
        <v>0</v>
      </c>
      <c r="Z63" s="193">
        <v>0</v>
      </c>
      <c r="AA63" s="193">
        <v>0</v>
      </c>
      <c r="AB63" s="193">
        <f t="shared" si="4"/>
        <v>1039</v>
      </c>
      <c r="AC63" s="193">
        <v>833</v>
      </c>
      <c r="AD63" s="193">
        <v>206</v>
      </c>
      <c r="AE63" s="193">
        <f t="shared" si="5"/>
        <v>0</v>
      </c>
      <c r="AF63" s="193">
        <v>0</v>
      </c>
      <c r="AG63" s="193">
        <v>0</v>
      </c>
      <c r="AH63" s="193">
        <v>0</v>
      </c>
      <c r="AI63" s="193">
        <v>0</v>
      </c>
      <c r="AJ63" s="193">
        <v>0</v>
      </c>
    </row>
    <row r="64" spans="1:36" ht="13.5">
      <c r="A64" s="182" t="s">
        <v>129</v>
      </c>
      <c r="B64" s="182" t="s">
        <v>521</v>
      </c>
      <c r="C64" s="184" t="s">
        <v>522</v>
      </c>
      <c r="D64" s="193">
        <f t="shared" si="0"/>
        <v>1127</v>
      </c>
      <c r="E64" s="193">
        <v>514</v>
      </c>
      <c r="F64" s="193">
        <f t="shared" si="1"/>
        <v>347</v>
      </c>
      <c r="G64" s="193">
        <v>326</v>
      </c>
      <c r="H64" s="193">
        <v>21</v>
      </c>
      <c r="I64" s="193">
        <v>0</v>
      </c>
      <c r="J64" s="193">
        <v>0</v>
      </c>
      <c r="K64" s="193">
        <v>0</v>
      </c>
      <c r="L64" s="193">
        <v>266</v>
      </c>
      <c r="M64" s="193">
        <f t="shared" si="2"/>
        <v>0</v>
      </c>
      <c r="N64" s="193">
        <v>0</v>
      </c>
      <c r="O64" s="193">
        <v>0</v>
      </c>
      <c r="P64" s="193">
        <v>0</v>
      </c>
      <c r="Q64" s="193">
        <v>0</v>
      </c>
      <c r="R64" s="193">
        <v>0</v>
      </c>
      <c r="S64" s="193">
        <v>0</v>
      </c>
      <c r="T64" s="193">
        <v>0</v>
      </c>
      <c r="U64" s="193">
        <f t="shared" si="3"/>
        <v>703</v>
      </c>
      <c r="V64" s="193">
        <v>514</v>
      </c>
      <c r="W64" s="193">
        <v>189</v>
      </c>
      <c r="X64" s="193">
        <v>0</v>
      </c>
      <c r="Y64" s="193">
        <v>0</v>
      </c>
      <c r="Z64" s="193">
        <v>0</v>
      </c>
      <c r="AA64" s="193">
        <v>0</v>
      </c>
      <c r="AB64" s="193">
        <f t="shared" si="4"/>
        <v>407</v>
      </c>
      <c r="AC64" s="193">
        <v>266</v>
      </c>
      <c r="AD64" s="193">
        <v>85</v>
      </c>
      <c r="AE64" s="193">
        <f t="shared" si="5"/>
        <v>56</v>
      </c>
      <c r="AF64" s="193">
        <v>56</v>
      </c>
      <c r="AG64" s="193">
        <v>0</v>
      </c>
      <c r="AH64" s="193">
        <v>0</v>
      </c>
      <c r="AI64" s="193">
        <v>0</v>
      </c>
      <c r="AJ64" s="193">
        <v>0</v>
      </c>
    </row>
    <row r="65" spans="1:36" ht="13.5">
      <c r="A65" s="182" t="s">
        <v>129</v>
      </c>
      <c r="B65" s="182" t="s">
        <v>523</v>
      </c>
      <c r="C65" s="184" t="s">
        <v>639</v>
      </c>
      <c r="D65" s="193">
        <f t="shared" si="0"/>
        <v>2821</v>
      </c>
      <c r="E65" s="193">
        <v>1293</v>
      </c>
      <c r="F65" s="193">
        <f t="shared" si="1"/>
        <v>860</v>
      </c>
      <c r="G65" s="193">
        <v>820</v>
      </c>
      <c r="H65" s="193">
        <v>40</v>
      </c>
      <c r="I65" s="193">
        <v>0</v>
      </c>
      <c r="J65" s="193">
        <v>0</v>
      </c>
      <c r="K65" s="193">
        <v>0</v>
      </c>
      <c r="L65" s="193">
        <v>668</v>
      </c>
      <c r="M65" s="193">
        <f t="shared" si="2"/>
        <v>0</v>
      </c>
      <c r="N65" s="193">
        <v>0</v>
      </c>
      <c r="O65" s="193">
        <v>0</v>
      </c>
      <c r="P65" s="193">
        <v>0</v>
      </c>
      <c r="Q65" s="193">
        <v>0</v>
      </c>
      <c r="R65" s="193">
        <v>0</v>
      </c>
      <c r="S65" s="193">
        <v>0</v>
      </c>
      <c r="T65" s="193">
        <v>0</v>
      </c>
      <c r="U65" s="193">
        <f t="shared" si="3"/>
        <v>1767</v>
      </c>
      <c r="V65" s="193">
        <v>1293</v>
      </c>
      <c r="W65" s="193">
        <v>474</v>
      </c>
      <c r="X65" s="193">
        <v>0</v>
      </c>
      <c r="Y65" s="193">
        <v>0</v>
      </c>
      <c r="Z65" s="193">
        <v>0</v>
      </c>
      <c r="AA65" s="193">
        <v>0</v>
      </c>
      <c r="AB65" s="193">
        <f t="shared" si="4"/>
        <v>1024</v>
      </c>
      <c r="AC65" s="193">
        <v>668</v>
      </c>
      <c r="AD65" s="193">
        <v>214</v>
      </c>
      <c r="AE65" s="193">
        <f t="shared" si="5"/>
        <v>142</v>
      </c>
      <c r="AF65" s="193">
        <v>142</v>
      </c>
      <c r="AG65" s="193">
        <v>0</v>
      </c>
      <c r="AH65" s="193">
        <v>0</v>
      </c>
      <c r="AI65" s="193">
        <v>0</v>
      </c>
      <c r="AJ65" s="193">
        <v>0</v>
      </c>
    </row>
    <row r="66" spans="1:36" ht="13.5">
      <c r="A66" s="182" t="s">
        <v>129</v>
      </c>
      <c r="B66" s="182" t="s">
        <v>524</v>
      </c>
      <c r="C66" s="184" t="s">
        <v>525</v>
      </c>
      <c r="D66" s="193">
        <f t="shared" si="0"/>
        <v>2558</v>
      </c>
      <c r="E66" s="193">
        <v>1154</v>
      </c>
      <c r="F66" s="193">
        <f t="shared" si="1"/>
        <v>808</v>
      </c>
      <c r="G66" s="193">
        <v>731</v>
      </c>
      <c r="H66" s="193">
        <v>77</v>
      </c>
      <c r="I66" s="193">
        <v>0</v>
      </c>
      <c r="J66" s="193">
        <v>0</v>
      </c>
      <c r="K66" s="193">
        <v>0</v>
      </c>
      <c r="L66" s="193">
        <v>596</v>
      </c>
      <c r="M66" s="193">
        <f t="shared" si="2"/>
        <v>0</v>
      </c>
      <c r="N66" s="193">
        <v>0</v>
      </c>
      <c r="O66" s="193">
        <v>0</v>
      </c>
      <c r="P66" s="193">
        <v>0</v>
      </c>
      <c r="Q66" s="193">
        <v>0</v>
      </c>
      <c r="R66" s="193">
        <v>0</v>
      </c>
      <c r="S66" s="193">
        <v>0</v>
      </c>
      <c r="T66" s="193">
        <v>0</v>
      </c>
      <c r="U66" s="193">
        <f t="shared" si="3"/>
        <v>1577</v>
      </c>
      <c r="V66" s="193">
        <v>1154</v>
      </c>
      <c r="W66" s="193">
        <v>423</v>
      </c>
      <c r="X66" s="193">
        <v>0</v>
      </c>
      <c r="Y66" s="193">
        <v>0</v>
      </c>
      <c r="Z66" s="193">
        <v>0</v>
      </c>
      <c r="AA66" s="193">
        <v>0</v>
      </c>
      <c r="AB66" s="193">
        <f t="shared" si="4"/>
        <v>913</v>
      </c>
      <c r="AC66" s="193">
        <v>596</v>
      </c>
      <c r="AD66" s="193">
        <v>191</v>
      </c>
      <c r="AE66" s="193">
        <f t="shared" si="5"/>
        <v>126</v>
      </c>
      <c r="AF66" s="193">
        <v>126</v>
      </c>
      <c r="AG66" s="193">
        <v>0</v>
      </c>
      <c r="AH66" s="193">
        <v>0</v>
      </c>
      <c r="AI66" s="193">
        <v>0</v>
      </c>
      <c r="AJ66" s="193">
        <v>0</v>
      </c>
    </row>
    <row r="67" spans="1:36" ht="13.5">
      <c r="A67" s="182" t="s">
        <v>129</v>
      </c>
      <c r="B67" s="182" t="s">
        <v>526</v>
      </c>
      <c r="C67" s="184" t="s">
        <v>527</v>
      </c>
      <c r="D67" s="193">
        <f t="shared" si="0"/>
        <v>530</v>
      </c>
      <c r="E67" s="193">
        <v>374</v>
      </c>
      <c r="F67" s="193">
        <f t="shared" si="1"/>
        <v>156</v>
      </c>
      <c r="G67" s="193">
        <v>101</v>
      </c>
      <c r="H67" s="193">
        <v>55</v>
      </c>
      <c r="I67" s="193">
        <v>0</v>
      </c>
      <c r="J67" s="193">
        <v>0</v>
      </c>
      <c r="K67" s="193">
        <v>0</v>
      </c>
      <c r="L67" s="193">
        <v>0</v>
      </c>
      <c r="M67" s="193">
        <f t="shared" si="2"/>
        <v>0</v>
      </c>
      <c r="N67" s="193">
        <v>0</v>
      </c>
      <c r="O67" s="193">
        <v>0</v>
      </c>
      <c r="P67" s="193">
        <v>0</v>
      </c>
      <c r="Q67" s="193">
        <v>0</v>
      </c>
      <c r="R67" s="193">
        <v>0</v>
      </c>
      <c r="S67" s="193">
        <v>0</v>
      </c>
      <c r="T67" s="193">
        <v>0</v>
      </c>
      <c r="U67" s="193">
        <f t="shared" si="3"/>
        <v>416</v>
      </c>
      <c r="V67" s="193">
        <v>374</v>
      </c>
      <c r="W67" s="193">
        <v>42</v>
      </c>
      <c r="X67" s="193">
        <v>0</v>
      </c>
      <c r="Y67" s="193">
        <v>0</v>
      </c>
      <c r="Z67" s="193">
        <v>0</v>
      </c>
      <c r="AA67" s="193">
        <v>0</v>
      </c>
      <c r="AB67" s="193">
        <f t="shared" si="4"/>
        <v>61</v>
      </c>
      <c r="AC67" s="193">
        <v>0</v>
      </c>
      <c r="AD67" s="193">
        <v>29</v>
      </c>
      <c r="AE67" s="193">
        <f t="shared" si="5"/>
        <v>32</v>
      </c>
      <c r="AF67" s="193">
        <v>32</v>
      </c>
      <c r="AG67" s="193">
        <v>0</v>
      </c>
      <c r="AH67" s="193">
        <v>0</v>
      </c>
      <c r="AI67" s="193">
        <v>0</v>
      </c>
      <c r="AJ67" s="193">
        <v>0</v>
      </c>
    </row>
    <row r="68" spans="1:36" ht="13.5">
      <c r="A68" s="182" t="s">
        <v>129</v>
      </c>
      <c r="B68" s="182" t="s">
        <v>528</v>
      </c>
      <c r="C68" s="184" t="s">
        <v>529</v>
      </c>
      <c r="D68" s="193">
        <f t="shared" si="0"/>
        <v>1413</v>
      </c>
      <c r="E68" s="193">
        <v>962</v>
      </c>
      <c r="F68" s="193">
        <f t="shared" si="1"/>
        <v>451</v>
      </c>
      <c r="G68" s="193">
        <v>242</v>
      </c>
      <c r="H68" s="193">
        <v>209</v>
      </c>
      <c r="I68" s="193">
        <v>0</v>
      </c>
      <c r="J68" s="193">
        <v>0</v>
      </c>
      <c r="K68" s="193">
        <v>0</v>
      </c>
      <c r="L68" s="193">
        <v>0</v>
      </c>
      <c r="M68" s="193">
        <f t="shared" si="2"/>
        <v>0</v>
      </c>
      <c r="N68" s="193">
        <v>0</v>
      </c>
      <c r="O68" s="193">
        <v>0</v>
      </c>
      <c r="P68" s="193">
        <v>0</v>
      </c>
      <c r="Q68" s="193">
        <v>0</v>
      </c>
      <c r="R68" s="193">
        <v>0</v>
      </c>
      <c r="S68" s="193">
        <v>0</v>
      </c>
      <c r="T68" s="193">
        <v>0</v>
      </c>
      <c r="U68" s="193">
        <f t="shared" si="3"/>
        <v>1062</v>
      </c>
      <c r="V68" s="193">
        <v>962</v>
      </c>
      <c r="W68" s="193">
        <v>100</v>
      </c>
      <c r="X68" s="193">
        <v>0</v>
      </c>
      <c r="Y68" s="193">
        <v>0</v>
      </c>
      <c r="Z68" s="193">
        <v>0</v>
      </c>
      <c r="AA68" s="193">
        <v>0</v>
      </c>
      <c r="AB68" s="193">
        <f t="shared" si="4"/>
        <v>152</v>
      </c>
      <c r="AC68" s="193">
        <v>0</v>
      </c>
      <c r="AD68" s="193">
        <v>74</v>
      </c>
      <c r="AE68" s="193">
        <f t="shared" si="5"/>
        <v>78</v>
      </c>
      <c r="AF68" s="193">
        <v>78</v>
      </c>
      <c r="AG68" s="193">
        <v>0</v>
      </c>
      <c r="AH68" s="193">
        <v>0</v>
      </c>
      <c r="AI68" s="193">
        <v>0</v>
      </c>
      <c r="AJ68" s="193">
        <v>0</v>
      </c>
    </row>
    <row r="69" spans="1:36" ht="13.5">
      <c r="A69" s="182" t="s">
        <v>129</v>
      </c>
      <c r="B69" s="182" t="s">
        <v>530</v>
      </c>
      <c r="C69" s="184" t="s">
        <v>531</v>
      </c>
      <c r="D69" s="193">
        <f t="shared" si="0"/>
        <v>857</v>
      </c>
      <c r="E69" s="193">
        <v>570</v>
      </c>
      <c r="F69" s="193">
        <f t="shared" si="1"/>
        <v>287</v>
      </c>
      <c r="G69" s="193">
        <v>129</v>
      </c>
      <c r="H69" s="193">
        <v>158</v>
      </c>
      <c r="I69" s="193">
        <v>0</v>
      </c>
      <c r="J69" s="193">
        <v>0</v>
      </c>
      <c r="K69" s="193">
        <v>0</v>
      </c>
      <c r="L69" s="193">
        <v>0</v>
      </c>
      <c r="M69" s="193">
        <f t="shared" si="2"/>
        <v>0</v>
      </c>
      <c r="N69" s="193">
        <v>0</v>
      </c>
      <c r="O69" s="193">
        <v>0</v>
      </c>
      <c r="P69" s="193">
        <v>0</v>
      </c>
      <c r="Q69" s="193">
        <v>0</v>
      </c>
      <c r="R69" s="193">
        <v>0</v>
      </c>
      <c r="S69" s="193">
        <v>0</v>
      </c>
      <c r="T69" s="193">
        <v>0</v>
      </c>
      <c r="U69" s="193">
        <f t="shared" si="3"/>
        <v>623</v>
      </c>
      <c r="V69" s="193">
        <v>570</v>
      </c>
      <c r="W69" s="193">
        <v>53</v>
      </c>
      <c r="X69" s="193">
        <v>0</v>
      </c>
      <c r="Y69" s="193">
        <v>0</v>
      </c>
      <c r="Z69" s="193">
        <v>0</v>
      </c>
      <c r="AA69" s="193">
        <v>0</v>
      </c>
      <c r="AB69" s="193">
        <f t="shared" si="4"/>
        <v>126</v>
      </c>
      <c r="AC69" s="193">
        <v>0</v>
      </c>
      <c r="AD69" s="193">
        <v>85</v>
      </c>
      <c r="AE69" s="193">
        <f t="shared" si="5"/>
        <v>41</v>
      </c>
      <c r="AF69" s="193">
        <v>41</v>
      </c>
      <c r="AG69" s="193">
        <v>0</v>
      </c>
      <c r="AH69" s="193">
        <v>0</v>
      </c>
      <c r="AI69" s="193">
        <v>0</v>
      </c>
      <c r="AJ69" s="193">
        <v>0</v>
      </c>
    </row>
    <row r="70" spans="1:36" ht="13.5">
      <c r="A70" s="182" t="s">
        <v>129</v>
      </c>
      <c r="B70" s="182" t="s">
        <v>532</v>
      </c>
      <c r="C70" s="184" t="s">
        <v>533</v>
      </c>
      <c r="D70" s="193">
        <f t="shared" si="0"/>
        <v>1772</v>
      </c>
      <c r="E70" s="193">
        <v>400</v>
      </c>
      <c r="F70" s="193">
        <f t="shared" si="1"/>
        <v>860</v>
      </c>
      <c r="G70" s="193">
        <v>298</v>
      </c>
      <c r="H70" s="193">
        <v>562</v>
      </c>
      <c r="I70" s="193">
        <v>0</v>
      </c>
      <c r="J70" s="193">
        <v>0</v>
      </c>
      <c r="K70" s="193">
        <v>0</v>
      </c>
      <c r="L70" s="193">
        <v>5</v>
      </c>
      <c r="M70" s="193">
        <f t="shared" si="2"/>
        <v>507</v>
      </c>
      <c r="N70" s="193">
        <v>293</v>
      </c>
      <c r="O70" s="193">
        <v>38</v>
      </c>
      <c r="P70" s="193">
        <v>49</v>
      </c>
      <c r="Q70" s="193">
        <v>20</v>
      </c>
      <c r="R70" s="193">
        <v>106</v>
      </c>
      <c r="S70" s="193">
        <v>0</v>
      </c>
      <c r="T70" s="193">
        <v>1</v>
      </c>
      <c r="U70" s="193">
        <f t="shared" si="3"/>
        <v>414</v>
      </c>
      <c r="V70" s="193">
        <v>400</v>
      </c>
      <c r="W70" s="193">
        <v>14</v>
      </c>
      <c r="X70" s="193">
        <v>0</v>
      </c>
      <c r="Y70" s="193">
        <v>0</v>
      </c>
      <c r="Z70" s="193">
        <v>0</v>
      </c>
      <c r="AA70" s="193">
        <v>0</v>
      </c>
      <c r="AB70" s="193">
        <f t="shared" si="4"/>
        <v>283</v>
      </c>
      <c r="AC70" s="193">
        <v>5</v>
      </c>
      <c r="AD70" s="193">
        <v>54</v>
      </c>
      <c r="AE70" s="193">
        <f t="shared" si="5"/>
        <v>224</v>
      </c>
      <c r="AF70" s="193">
        <v>224</v>
      </c>
      <c r="AG70" s="193">
        <v>0</v>
      </c>
      <c r="AH70" s="193">
        <v>0</v>
      </c>
      <c r="AI70" s="193">
        <v>0</v>
      </c>
      <c r="AJ70" s="193">
        <v>0</v>
      </c>
    </row>
    <row r="71" spans="1:36" ht="13.5">
      <c r="A71" s="182" t="s">
        <v>129</v>
      </c>
      <c r="B71" s="182" t="s">
        <v>534</v>
      </c>
      <c r="C71" s="184" t="s">
        <v>535</v>
      </c>
      <c r="D71" s="193">
        <f t="shared" si="0"/>
        <v>1491</v>
      </c>
      <c r="E71" s="193">
        <v>476</v>
      </c>
      <c r="F71" s="193">
        <f t="shared" si="1"/>
        <v>1015</v>
      </c>
      <c r="G71" s="193">
        <v>83</v>
      </c>
      <c r="H71" s="193">
        <v>430</v>
      </c>
      <c r="I71" s="193">
        <v>502</v>
      </c>
      <c r="J71" s="193">
        <v>0</v>
      </c>
      <c r="K71" s="193">
        <v>0</v>
      </c>
      <c r="L71" s="193">
        <v>0</v>
      </c>
      <c r="M71" s="193">
        <f t="shared" si="2"/>
        <v>0</v>
      </c>
      <c r="N71" s="193">
        <v>0</v>
      </c>
      <c r="O71" s="193">
        <v>0</v>
      </c>
      <c r="P71" s="193">
        <v>0</v>
      </c>
      <c r="Q71" s="193">
        <v>0</v>
      </c>
      <c r="R71" s="193">
        <v>0</v>
      </c>
      <c r="S71" s="193">
        <v>0</v>
      </c>
      <c r="T71" s="193">
        <v>0</v>
      </c>
      <c r="U71" s="193">
        <f t="shared" si="3"/>
        <v>476</v>
      </c>
      <c r="V71" s="193">
        <v>476</v>
      </c>
      <c r="W71" s="193">
        <v>0</v>
      </c>
      <c r="X71" s="193">
        <v>0</v>
      </c>
      <c r="Y71" s="193">
        <v>0</v>
      </c>
      <c r="Z71" s="193">
        <v>0</v>
      </c>
      <c r="AA71" s="193">
        <v>0</v>
      </c>
      <c r="AB71" s="193">
        <f t="shared" si="4"/>
        <v>139</v>
      </c>
      <c r="AC71" s="193">
        <v>0</v>
      </c>
      <c r="AD71" s="193">
        <v>56</v>
      </c>
      <c r="AE71" s="193">
        <f t="shared" si="5"/>
        <v>83</v>
      </c>
      <c r="AF71" s="193">
        <v>83</v>
      </c>
      <c r="AG71" s="193">
        <v>0</v>
      </c>
      <c r="AH71" s="193">
        <v>0</v>
      </c>
      <c r="AI71" s="193">
        <v>0</v>
      </c>
      <c r="AJ71" s="193">
        <v>0</v>
      </c>
    </row>
    <row r="72" spans="1:36" ht="13.5">
      <c r="A72" s="182" t="s">
        <v>129</v>
      </c>
      <c r="B72" s="182" t="s">
        <v>536</v>
      </c>
      <c r="C72" s="184" t="s">
        <v>537</v>
      </c>
      <c r="D72" s="193">
        <f aca="true" t="shared" si="6" ref="D72:D135">E72+F72+L72+M72</f>
        <v>715</v>
      </c>
      <c r="E72" s="193">
        <v>168</v>
      </c>
      <c r="F72" s="193">
        <f aca="true" t="shared" si="7" ref="F72:F135">SUM(G72:K72)</f>
        <v>506</v>
      </c>
      <c r="G72" s="193">
        <v>82</v>
      </c>
      <c r="H72" s="193">
        <v>279</v>
      </c>
      <c r="I72" s="193">
        <v>145</v>
      </c>
      <c r="J72" s="193">
        <v>0</v>
      </c>
      <c r="K72" s="193">
        <v>0</v>
      </c>
      <c r="L72" s="193">
        <v>41</v>
      </c>
      <c r="M72" s="193">
        <f aca="true" t="shared" si="8" ref="M72:M135">SUM(N72:T72)</f>
        <v>0</v>
      </c>
      <c r="N72" s="193">
        <v>0</v>
      </c>
      <c r="O72" s="193">
        <v>0</v>
      </c>
      <c r="P72" s="193">
        <v>0</v>
      </c>
      <c r="Q72" s="193">
        <v>0</v>
      </c>
      <c r="R72" s="193">
        <v>0</v>
      </c>
      <c r="S72" s="193">
        <v>0</v>
      </c>
      <c r="T72" s="193">
        <v>0</v>
      </c>
      <c r="U72" s="193">
        <f aca="true" t="shared" si="9" ref="U72:U135">SUM(V72:AA72)</f>
        <v>171</v>
      </c>
      <c r="V72" s="193">
        <v>168</v>
      </c>
      <c r="W72" s="193">
        <v>0</v>
      </c>
      <c r="X72" s="193">
        <v>0</v>
      </c>
      <c r="Y72" s="193">
        <v>3</v>
      </c>
      <c r="Z72" s="193">
        <v>0</v>
      </c>
      <c r="AA72" s="193">
        <v>0</v>
      </c>
      <c r="AB72" s="193">
        <f aca="true" t="shared" si="10" ref="AB72:AB135">SUM(AC72:AE72)</f>
        <v>107</v>
      </c>
      <c r="AC72" s="193">
        <v>41</v>
      </c>
      <c r="AD72" s="193">
        <v>18</v>
      </c>
      <c r="AE72" s="193">
        <f aca="true" t="shared" si="11" ref="AE72:AE135">SUM(AF72:AJ72)</f>
        <v>48</v>
      </c>
      <c r="AF72" s="193">
        <v>47</v>
      </c>
      <c r="AG72" s="193">
        <v>1</v>
      </c>
      <c r="AH72" s="193">
        <v>0</v>
      </c>
      <c r="AI72" s="193">
        <v>0</v>
      </c>
      <c r="AJ72" s="193">
        <v>0</v>
      </c>
    </row>
    <row r="73" spans="1:36" ht="13.5">
      <c r="A73" s="182" t="s">
        <v>129</v>
      </c>
      <c r="B73" s="182" t="s">
        <v>538</v>
      </c>
      <c r="C73" s="184" t="s">
        <v>539</v>
      </c>
      <c r="D73" s="193">
        <f t="shared" si="6"/>
        <v>920</v>
      </c>
      <c r="E73" s="193">
        <v>362</v>
      </c>
      <c r="F73" s="193">
        <f t="shared" si="7"/>
        <v>470</v>
      </c>
      <c r="G73" s="193">
        <v>79</v>
      </c>
      <c r="H73" s="193">
        <v>244</v>
      </c>
      <c r="I73" s="193">
        <v>147</v>
      </c>
      <c r="J73" s="193">
        <v>0</v>
      </c>
      <c r="K73" s="193">
        <v>0</v>
      </c>
      <c r="L73" s="193">
        <v>0</v>
      </c>
      <c r="M73" s="193">
        <f t="shared" si="8"/>
        <v>88</v>
      </c>
      <c r="N73" s="193">
        <v>88</v>
      </c>
      <c r="O73" s="193">
        <v>0</v>
      </c>
      <c r="P73" s="193">
        <v>0</v>
      </c>
      <c r="Q73" s="193">
        <v>0</v>
      </c>
      <c r="R73" s="193">
        <v>0</v>
      </c>
      <c r="S73" s="193">
        <v>0</v>
      </c>
      <c r="T73" s="193">
        <v>0</v>
      </c>
      <c r="U73" s="193">
        <f t="shared" si="9"/>
        <v>365</v>
      </c>
      <c r="V73" s="193">
        <v>362</v>
      </c>
      <c r="W73" s="193">
        <v>0</v>
      </c>
      <c r="X73" s="193">
        <v>0</v>
      </c>
      <c r="Y73" s="193">
        <v>3</v>
      </c>
      <c r="Z73" s="193">
        <v>0</v>
      </c>
      <c r="AA73" s="193">
        <v>0</v>
      </c>
      <c r="AB73" s="193">
        <f t="shared" si="10"/>
        <v>136</v>
      </c>
      <c r="AC73" s="193">
        <v>0</v>
      </c>
      <c r="AD73" s="193">
        <v>46</v>
      </c>
      <c r="AE73" s="193">
        <f t="shared" si="11"/>
        <v>90</v>
      </c>
      <c r="AF73" s="193">
        <v>79</v>
      </c>
      <c r="AG73" s="193">
        <v>11</v>
      </c>
      <c r="AH73" s="193">
        <v>0</v>
      </c>
      <c r="AI73" s="193">
        <v>0</v>
      </c>
      <c r="AJ73" s="193">
        <v>0</v>
      </c>
    </row>
    <row r="74" spans="1:36" ht="13.5">
      <c r="A74" s="182" t="s">
        <v>129</v>
      </c>
      <c r="B74" s="182" t="s">
        <v>540</v>
      </c>
      <c r="C74" s="184" t="s">
        <v>541</v>
      </c>
      <c r="D74" s="193">
        <f t="shared" si="6"/>
        <v>836</v>
      </c>
      <c r="E74" s="193">
        <v>232</v>
      </c>
      <c r="F74" s="193">
        <f t="shared" si="7"/>
        <v>277</v>
      </c>
      <c r="G74" s="193">
        <v>22</v>
      </c>
      <c r="H74" s="193">
        <v>0</v>
      </c>
      <c r="I74" s="193">
        <v>255</v>
      </c>
      <c r="J74" s="193">
        <v>0</v>
      </c>
      <c r="K74" s="193">
        <v>0</v>
      </c>
      <c r="L74" s="193">
        <v>0</v>
      </c>
      <c r="M74" s="193">
        <f t="shared" si="8"/>
        <v>327</v>
      </c>
      <c r="N74" s="193">
        <v>153</v>
      </c>
      <c r="O74" s="193">
        <v>25</v>
      </c>
      <c r="P74" s="193">
        <v>33</v>
      </c>
      <c r="Q74" s="193">
        <v>15</v>
      </c>
      <c r="R74" s="193">
        <v>99</v>
      </c>
      <c r="S74" s="193">
        <v>0</v>
      </c>
      <c r="T74" s="193">
        <v>2</v>
      </c>
      <c r="U74" s="193">
        <f t="shared" si="9"/>
        <v>238</v>
      </c>
      <c r="V74" s="193">
        <v>232</v>
      </c>
      <c r="W74" s="193">
        <v>0</v>
      </c>
      <c r="X74" s="193">
        <v>0</v>
      </c>
      <c r="Y74" s="193">
        <v>6</v>
      </c>
      <c r="Z74" s="193">
        <v>0</v>
      </c>
      <c r="AA74" s="193">
        <v>0</v>
      </c>
      <c r="AB74" s="193">
        <f t="shared" si="10"/>
        <v>47</v>
      </c>
      <c r="AC74" s="193">
        <v>0</v>
      </c>
      <c r="AD74" s="193">
        <v>25</v>
      </c>
      <c r="AE74" s="193">
        <f t="shared" si="11"/>
        <v>22</v>
      </c>
      <c r="AF74" s="193">
        <v>22</v>
      </c>
      <c r="AG74" s="193">
        <v>0</v>
      </c>
      <c r="AH74" s="193">
        <v>0</v>
      </c>
      <c r="AI74" s="193">
        <v>0</v>
      </c>
      <c r="AJ74" s="193">
        <v>0</v>
      </c>
    </row>
    <row r="75" spans="1:36" ht="13.5">
      <c r="A75" s="182" t="s">
        <v>129</v>
      </c>
      <c r="B75" s="182" t="s">
        <v>542</v>
      </c>
      <c r="C75" s="184" t="s">
        <v>543</v>
      </c>
      <c r="D75" s="193">
        <f t="shared" si="6"/>
        <v>1071</v>
      </c>
      <c r="E75" s="193">
        <v>383</v>
      </c>
      <c r="F75" s="193">
        <f t="shared" si="7"/>
        <v>322</v>
      </c>
      <c r="G75" s="193">
        <v>87</v>
      </c>
      <c r="H75" s="193">
        <v>3</v>
      </c>
      <c r="I75" s="193">
        <v>232</v>
      </c>
      <c r="J75" s="193">
        <v>0</v>
      </c>
      <c r="K75" s="193">
        <v>0</v>
      </c>
      <c r="L75" s="193">
        <v>0</v>
      </c>
      <c r="M75" s="193">
        <f t="shared" si="8"/>
        <v>366</v>
      </c>
      <c r="N75" s="193">
        <v>198</v>
      </c>
      <c r="O75" s="193">
        <v>22</v>
      </c>
      <c r="P75" s="193">
        <v>45</v>
      </c>
      <c r="Q75" s="193">
        <v>11</v>
      </c>
      <c r="R75" s="193">
        <v>90</v>
      </c>
      <c r="S75" s="193">
        <v>0</v>
      </c>
      <c r="T75" s="193">
        <v>0</v>
      </c>
      <c r="U75" s="193">
        <f t="shared" si="9"/>
        <v>388</v>
      </c>
      <c r="V75" s="193">
        <v>383</v>
      </c>
      <c r="W75" s="193">
        <v>0</v>
      </c>
      <c r="X75" s="193">
        <v>0</v>
      </c>
      <c r="Y75" s="193">
        <v>5</v>
      </c>
      <c r="Z75" s="193">
        <v>0</v>
      </c>
      <c r="AA75" s="193">
        <v>0</v>
      </c>
      <c r="AB75" s="193">
        <f t="shared" si="10"/>
        <v>106</v>
      </c>
      <c r="AC75" s="193">
        <v>0</v>
      </c>
      <c r="AD75" s="193">
        <v>49</v>
      </c>
      <c r="AE75" s="193">
        <f t="shared" si="11"/>
        <v>57</v>
      </c>
      <c r="AF75" s="193">
        <v>57</v>
      </c>
      <c r="AG75" s="193">
        <v>0</v>
      </c>
      <c r="AH75" s="193">
        <v>0</v>
      </c>
      <c r="AI75" s="193">
        <v>0</v>
      </c>
      <c r="AJ75" s="193">
        <v>0</v>
      </c>
    </row>
    <row r="76" spans="1:36" ht="13.5">
      <c r="A76" s="182" t="s">
        <v>129</v>
      </c>
      <c r="B76" s="182" t="s">
        <v>544</v>
      </c>
      <c r="C76" s="184" t="s">
        <v>545</v>
      </c>
      <c r="D76" s="193">
        <f t="shared" si="6"/>
        <v>8196</v>
      </c>
      <c r="E76" s="193">
        <v>3920</v>
      </c>
      <c r="F76" s="193">
        <f t="shared" si="7"/>
        <v>3735</v>
      </c>
      <c r="G76" s="193">
        <v>915</v>
      </c>
      <c r="H76" s="193">
        <v>2685</v>
      </c>
      <c r="I76" s="193">
        <v>135</v>
      </c>
      <c r="J76" s="193">
        <v>0</v>
      </c>
      <c r="K76" s="193">
        <v>0</v>
      </c>
      <c r="L76" s="193">
        <v>541</v>
      </c>
      <c r="M76" s="193">
        <f t="shared" si="8"/>
        <v>0</v>
      </c>
      <c r="N76" s="193">
        <v>0</v>
      </c>
      <c r="O76" s="193">
        <v>0</v>
      </c>
      <c r="P76" s="193">
        <v>0</v>
      </c>
      <c r="Q76" s="193">
        <v>0</v>
      </c>
      <c r="R76" s="193">
        <v>0</v>
      </c>
      <c r="S76" s="193">
        <v>0</v>
      </c>
      <c r="T76" s="193">
        <v>0</v>
      </c>
      <c r="U76" s="193">
        <f t="shared" si="9"/>
        <v>4279</v>
      </c>
      <c r="V76" s="193">
        <v>3920</v>
      </c>
      <c r="W76" s="193">
        <v>359</v>
      </c>
      <c r="X76" s="193">
        <v>0</v>
      </c>
      <c r="Y76" s="193">
        <v>0</v>
      </c>
      <c r="Z76" s="193">
        <v>0</v>
      </c>
      <c r="AA76" s="193">
        <v>0</v>
      </c>
      <c r="AB76" s="193">
        <f t="shared" si="10"/>
        <v>1507</v>
      </c>
      <c r="AC76" s="193">
        <v>541</v>
      </c>
      <c r="AD76" s="193">
        <v>742</v>
      </c>
      <c r="AE76" s="193">
        <f t="shared" si="11"/>
        <v>224</v>
      </c>
      <c r="AF76" s="193">
        <v>224</v>
      </c>
      <c r="AG76" s="193">
        <v>0</v>
      </c>
      <c r="AH76" s="193">
        <v>0</v>
      </c>
      <c r="AI76" s="193">
        <v>0</v>
      </c>
      <c r="AJ76" s="193">
        <v>0</v>
      </c>
    </row>
    <row r="77" spans="1:36" ht="13.5">
      <c r="A77" s="182" t="s">
        <v>129</v>
      </c>
      <c r="B77" s="182" t="s">
        <v>546</v>
      </c>
      <c r="C77" s="184" t="s">
        <v>547</v>
      </c>
      <c r="D77" s="193">
        <f t="shared" si="6"/>
        <v>2690</v>
      </c>
      <c r="E77" s="193">
        <v>2109</v>
      </c>
      <c r="F77" s="193">
        <f t="shared" si="7"/>
        <v>580</v>
      </c>
      <c r="G77" s="193">
        <v>552</v>
      </c>
      <c r="H77" s="193">
        <v>28</v>
      </c>
      <c r="I77" s="193">
        <v>0</v>
      </c>
      <c r="J77" s="193">
        <v>0</v>
      </c>
      <c r="K77" s="193">
        <v>0</v>
      </c>
      <c r="L77" s="193">
        <v>0</v>
      </c>
      <c r="M77" s="193">
        <f t="shared" si="8"/>
        <v>1</v>
      </c>
      <c r="N77" s="193">
        <v>1</v>
      </c>
      <c r="O77" s="193">
        <v>0</v>
      </c>
      <c r="P77" s="193">
        <v>0</v>
      </c>
      <c r="Q77" s="193">
        <v>0</v>
      </c>
      <c r="R77" s="193">
        <v>0</v>
      </c>
      <c r="S77" s="193">
        <v>0</v>
      </c>
      <c r="T77" s="193">
        <v>0</v>
      </c>
      <c r="U77" s="193">
        <f t="shared" si="9"/>
        <v>2406</v>
      </c>
      <c r="V77" s="193">
        <v>2109</v>
      </c>
      <c r="W77" s="193">
        <v>297</v>
      </c>
      <c r="X77" s="193">
        <v>0</v>
      </c>
      <c r="Y77" s="193">
        <v>0</v>
      </c>
      <c r="Z77" s="193">
        <v>0</v>
      </c>
      <c r="AA77" s="193">
        <v>0</v>
      </c>
      <c r="AB77" s="193">
        <f t="shared" si="10"/>
        <v>560</v>
      </c>
      <c r="AC77" s="193">
        <v>0</v>
      </c>
      <c r="AD77" s="193">
        <v>419</v>
      </c>
      <c r="AE77" s="193">
        <f t="shared" si="11"/>
        <v>141</v>
      </c>
      <c r="AF77" s="193">
        <v>141</v>
      </c>
      <c r="AG77" s="193">
        <v>0</v>
      </c>
      <c r="AH77" s="193">
        <v>0</v>
      </c>
      <c r="AI77" s="193">
        <v>0</v>
      </c>
      <c r="AJ77" s="193">
        <v>0</v>
      </c>
    </row>
    <row r="78" spans="1:36" ht="13.5">
      <c r="A78" s="182" t="s">
        <v>129</v>
      </c>
      <c r="B78" s="182" t="s">
        <v>548</v>
      </c>
      <c r="C78" s="184" t="s">
        <v>549</v>
      </c>
      <c r="D78" s="193">
        <f t="shared" si="6"/>
        <v>8486</v>
      </c>
      <c r="E78" s="193">
        <v>6645</v>
      </c>
      <c r="F78" s="193">
        <f t="shared" si="7"/>
        <v>1687</v>
      </c>
      <c r="G78" s="193">
        <v>1631</v>
      </c>
      <c r="H78" s="193">
        <v>56</v>
      </c>
      <c r="I78" s="193">
        <v>0</v>
      </c>
      <c r="J78" s="193">
        <v>0</v>
      </c>
      <c r="K78" s="193">
        <v>0</v>
      </c>
      <c r="L78" s="193">
        <v>0</v>
      </c>
      <c r="M78" s="193">
        <f t="shared" si="8"/>
        <v>154</v>
      </c>
      <c r="N78" s="193">
        <v>86</v>
      </c>
      <c r="O78" s="193">
        <v>0</v>
      </c>
      <c r="P78" s="193">
        <v>68</v>
      </c>
      <c r="Q78" s="193">
        <v>0</v>
      </c>
      <c r="R78" s="193">
        <v>0</v>
      </c>
      <c r="S78" s="193">
        <v>0</v>
      </c>
      <c r="T78" s="193">
        <v>0</v>
      </c>
      <c r="U78" s="193">
        <f t="shared" si="9"/>
        <v>7520</v>
      </c>
      <c r="V78" s="193">
        <v>6645</v>
      </c>
      <c r="W78" s="193">
        <v>875</v>
      </c>
      <c r="X78" s="193">
        <v>0</v>
      </c>
      <c r="Y78" s="193">
        <v>0</v>
      </c>
      <c r="Z78" s="193">
        <v>0</v>
      </c>
      <c r="AA78" s="193">
        <v>0</v>
      </c>
      <c r="AB78" s="193">
        <f t="shared" si="10"/>
        <v>1730</v>
      </c>
      <c r="AC78" s="193">
        <v>0</v>
      </c>
      <c r="AD78" s="193">
        <v>1309</v>
      </c>
      <c r="AE78" s="193">
        <f t="shared" si="11"/>
        <v>421</v>
      </c>
      <c r="AF78" s="193">
        <v>421</v>
      </c>
      <c r="AG78" s="193">
        <v>0</v>
      </c>
      <c r="AH78" s="193">
        <v>0</v>
      </c>
      <c r="AI78" s="193">
        <v>0</v>
      </c>
      <c r="AJ78" s="193">
        <v>0</v>
      </c>
    </row>
    <row r="79" spans="1:36" ht="13.5">
      <c r="A79" s="182" t="s">
        <v>129</v>
      </c>
      <c r="B79" s="182" t="s">
        <v>550</v>
      </c>
      <c r="C79" s="184" t="s">
        <v>551</v>
      </c>
      <c r="D79" s="193">
        <f t="shared" si="6"/>
        <v>1019</v>
      </c>
      <c r="E79" s="193">
        <v>809</v>
      </c>
      <c r="F79" s="193">
        <f t="shared" si="7"/>
        <v>210</v>
      </c>
      <c r="G79" s="193">
        <v>209</v>
      </c>
      <c r="H79" s="193">
        <v>1</v>
      </c>
      <c r="I79" s="193">
        <v>0</v>
      </c>
      <c r="J79" s="193">
        <v>0</v>
      </c>
      <c r="K79" s="193">
        <v>0</v>
      </c>
      <c r="L79" s="193">
        <v>0</v>
      </c>
      <c r="M79" s="193">
        <f t="shared" si="8"/>
        <v>0</v>
      </c>
      <c r="N79" s="193">
        <v>0</v>
      </c>
      <c r="O79" s="193">
        <v>0</v>
      </c>
      <c r="P79" s="193">
        <v>0</v>
      </c>
      <c r="Q79" s="193">
        <v>0</v>
      </c>
      <c r="R79" s="193">
        <v>0</v>
      </c>
      <c r="S79" s="193">
        <v>0</v>
      </c>
      <c r="T79" s="193">
        <v>0</v>
      </c>
      <c r="U79" s="193">
        <f t="shared" si="9"/>
        <v>920</v>
      </c>
      <c r="V79" s="193">
        <v>809</v>
      </c>
      <c r="W79" s="193">
        <v>111</v>
      </c>
      <c r="X79" s="193">
        <v>0</v>
      </c>
      <c r="Y79" s="193">
        <v>0</v>
      </c>
      <c r="Z79" s="193">
        <v>0</v>
      </c>
      <c r="AA79" s="193">
        <v>0</v>
      </c>
      <c r="AB79" s="193">
        <f t="shared" si="10"/>
        <v>214</v>
      </c>
      <c r="AC79" s="193">
        <v>0</v>
      </c>
      <c r="AD79" s="193">
        <v>160</v>
      </c>
      <c r="AE79" s="193">
        <f t="shared" si="11"/>
        <v>54</v>
      </c>
      <c r="AF79" s="193">
        <v>54</v>
      </c>
      <c r="AG79" s="193">
        <v>0</v>
      </c>
      <c r="AH79" s="193">
        <v>0</v>
      </c>
      <c r="AI79" s="193">
        <v>0</v>
      </c>
      <c r="AJ79" s="193">
        <v>0</v>
      </c>
    </row>
    <row r="80" spans="1:36" ht="13.5">
      <c r="A80" s="182" t="s">
        <v>129</v>
      </c>
      <c r="B80" s="182" t="s">
        <v>552</v>
      </c>
      <c r="C80" s="184" t="s">
        <v>553</v>
      </c>
      <c r="D80" s="193">
        <f t="shared" si="6"/>
        <v>715</v>
      </c>
      <c r="E80" s="193">
        <v>592</v>
      </c>
      <c r="F80" s="193">
        <f t="shared" si="7"/>
        <v>118</v>
      </c>
      <c r="G80" s="193">
        <v>118</v>
      </c>
      <c r="H80" s="193">
        <v>0</v>
      </c>
      <c r="I80" s="193">
        <v>0</v>
      </c>
      <c r="J80" s="193">
        <v>0</v>
      </c>
      <c r="K80" s="193">
        <v>0</v>
      </c>
      <c r="L80" s="193">
        <v>0</v>
      </c>
      <c r="M80" s="193">
        <f t="shared" si="8"/>
        <v>5</v>
      </c>
      <c r="N80" s="193">
        <v>0</v>
      </c>
      <c r="O80" s="193">
        <v>2</v>
      </c>
      <c r="P80" s="193">
        <v>1</v>
      </c>
      <c r="Q80" s="193">
        <v>2</v>
      </c>
      <c r="R80" s="193">
        <v>0</v>
      </c>
      <c r="S80" s="193">
        <v>0</v>
      </c>
      <c r="T80" s="193">
        <v>0</v>
      </c>
      <c r="U80" s="193">
        <f t="shared" si="9"/>
        <v>656</v>
      </c>
      <c r="V80" s="193">
        <v>592</v>
      </c>
      <c r="W80" s="193">
        <v>64</v>
      </c>
      <c r="X80" s="193">
        <v>0</v>
      </c>
      <c r="Y80" s="193">
        <v>0</v>
      </c>
      <c r="Z80" s="193">
        <v>0</v>
      </c>
      <c r="AA80" s="193">
        <v>0</v>
      </c>
      <c r="AB80" s="193">
        <f t="shared" si="10"/>
        <v>144</v>
      </c>
      <c r="AC80" s="193">
        <v>0</v>
      </c>
      <c r="AD80" s="193">
        <v>114</v>
      </c>
      <c r="AE80" s="193">
        <f t="shared" si="11"/>
        <v>30</v>
      </c>
      <c r="AF80" s="193">
        <v>30</v>
      </c>
      <c r="AG80" s="193">
        <v>0</v>
      </c>
      <c r="AH80" s="193">
        <v>0</v>
      </c>
      <c r="AI80" s="193">
        <v>0</v>
      </c>
      <c r="AJ80" s="193">
        <v>0</v>
      </c>
    </row>
    <row r="81" spans="1:36" ht="13.5">
      <c r="A81" s="182" t="s">
        <v>129</v>
      </c>
      <c r="B81" s="182" t="s">
        <v>554</v>
      </c>
      <c r="C81" s="184" t="s">
        <v>555</v>
      </c>
      <c r="D81" s="193">
        <f t="shared" si="6"/>
        <v>1472</v>
      </c>
      <c r="E81" s="193">
        <v>1178</v>
      </c>
      <c r="F81" s="193">
        <f t="shared" si="7"/>
        <v>290</v>
      </c>
      <c r="G81" s="193">
        <v>0</v>
      </c>
      <c r="H81" s="193">
        <v>290</v>
      </c>
      <c r="I81" s="193">
        <v>0</v>
      </c>
      <c r="J81" s="193">
        <v>0</v>
      </c>
      <c r="K81" s="193">
        <v>0</v>
      </c>
      <c r="L81" s="193">
        <v>4</v>
      </c>
      <c r="M81" s="193">
        <f t="shared" si="8"/>
        <v>0</v>
      </c>
      <c r="N81" s="193">
        <v>0</v>
      </c>
      <c r="O81" s="193">
        <v>0</v>
      </c>
      <c r="P81" s="193">
        <v>0</v>
      </c>
      <c r="Q81" s="193">
        <v>0</v>
      </c>
      <c r="R81" s="193">
        <v>0</v>
      </c>
      <c r="S81" s="193">
        <v>0</v>
      </c>
      <c r="T81" s="193">
        <v>0</v>
      </c>
      <c r="U81" s="193">
        <f t="shared" si="9"/>
        <v>1178</v>
      </c>
      <c r="V81" s="193">
        <v>1178</v>
      </c>
      <c r="W81" s="193">
        <v>0</v>
      </c>
      <c r="X81" s="193">
        <v>0</v>
      </c>
      <c r="Y81" s="193">
        <v>0</v>
      </c>
      <c r="Z81" s="193">
        <v>0</v>
      </c>
      <c r="AA81" s="193">
        <v>0</v>
      </c>
      <c r="AB81" s="193">
        <f t="shared" si="10"/>
        <v>227</v>
      </c>
      <c r="AC81" s="193">
        <v>4</v>
      </c>
      <c r="AD81" s="193">
        <v>223</v>
      </c>
      <c r="AE81" s="193">
        <f t="shared" si="11"/>
        <v>0</v>
      </c>
      <c r="AF81" s="193">
        <v>0</v>
      </c>
      <c r="AG81" s="193">
        <v>0</v>
      </c>
      <c r="AH81" s="193">
        <v>0</v>
      </c>
      <c r="AI81" s="193">
        <v>0</v>
      </c>
      <c r="AJ81" s="193">
        <v>0</v>
      </c>
    </row>
    <row r="82" spans="1:36" ht="13.5">
      <c r="A82" s="182" t="s">
        <v>129</v>
      </c>
      <c r="B82" s="182" t="s">
        <v>556</v>
      </c>
      <c r="C82" s="184" t="s">
        <v>557</v>
      </c>
      <c r="D82" s="193">
        <f t="shared" si="6"/>
        <v>1900</v>
      </c>
      <c r="E82" s="193">
        <v>1352</v>
      </c>
      <c r="F82" s="193">
        <f t="shared" si="7"/>
        <v>189</v>
      </c>
      <c r="G82" s="193">
        <v>0</v>
      </c>
      <c r="H82" s="193">
        <v>189</v>
      </c>
      <c r="I82" s="193">
        <v>0</v>
      </c>
      <c r="J82" s="193">
        <v>0</v>
      </c>
      <c r="K82" s="193">
        <v>0</v>
      </c>
      <c r="L82" s="193">
        <v>359</v>
      </c>
      <c r="M82" s="193">
        <f t="shared" si="8"/>
        <v>0</v>
      </c>
      <c r="N82" s="193">
        <v>0</v>
      </c>
      <c r="O82" s="193">
        <v>0</v>
      </c>
      <c r="P82" s="193">
        <v>0</v>
      </c>
      <c r="Q82" s="193">
        <v>0</v>
      </c>
      <c r="R82" s="193">
        <v>0</v>
      </c>
      <c r="S82" s="193">
        <v>0</v>
      </c>
      <c r="T82" s="193">
        <v>0</v>
      </c>
      <c r="U82" s="193">
        <f t="shared" si="9"/>
        <v>1352</v>
      </c>
      <c r="V82" s="193">
        <v>1352</v>
      </c>
      <c r="W82" s="193">
        <v>0</v>
      </c>
      <c r="X82" s="193">
        <v>0</v>
      </c>
      <c r="Y82" s="193">
        <v>0</v>
      </c>
      <c r="Z82" s="193">
        <v>0</v>
      </c>
      <c r="AA82" s="193">
        <v>0</v>
      </c>
      <c r="AB82" s="193">
        <f t="shared" si="10"/>
        <v>659</v>
      </c>
      <c r="AC82" s="193">
        <v>359</v>
      </c>
      <c r="AD82" s="193">
        <v>300</v>
      </c>
      <c r="AE82" s="193">
        <f t="shared" si="11"/>
        <v>0</v>
      </c>
      <c r="AF82" s="193">
        <v>0</v>
      </c>
      <c r="AG82" s="193">
        <v>0</v>
      </c>
      <c r="AH82" s="193">
        <v>0</v>
      </c>
      <c r="AI82" s="193">
        <v>0</v>
      </c>
      <c r="AJ82" s="193">
        <v>0</v>
      </c>
    </row>
    <row r="83" spans="1:36" ht="13.5">
      <c r="A83" s="182" t="s">
        <v>129</v>
      </c>
      <c r="B83" s="182" t="s">
        <v>558</v>
      </c>
      <c r="C83" s="184" t="s">
        <v>559</v>
      </c>
      <c r="D83" s="193">
        <f t="shared" si="6"/>
        <v>1197</v>
      </c>
      <c r="E83" s="193">
        <v>780</v>
      </c>
      <c r="F83" s="193">
        <f t="shared" si="7"/>
        <v>106</v>
      </c>
      <c r="G83" s="193">
        <v>0</v>
      </c>
      <c r="H83" s="193">
        <v>106</v>
      </c>
      <c r="I83" s="193">
        <v>0</v>
      </c>
      <c r="J83" s="193">
        <v>0</v>
      </c>
      <c r="K83" s="193">
        <v>0</v>
      </c>
      <c r="L83" s="193">
        <v>311</v>
      </c>
      <c r="M83" s="193">
        <f t="shared" si="8"/>
        <v>0</v>
      </c>
      <c r="N83" s="193">
        <v>0</v>
      </c>
      <c r="O83" s="193">
        <v>0</v>
      </c>
      <c r="P83" s="193">
        <v>0</v>
      </c>
      <c r="Q83" s="193">
        <v>0</v>
      </c>
      <c r="R83" s="193">
        <v>0</v>
      </c>
      <c r="S83" s="193">
        <v>0</v>
      </c>
      <c r="T83" s="193">
        <v>0</v>
      </c>
      <c r="U83" s="193">
        <f t="shared" si="9"/>
        <v>780</v>
      </c>
      <c r="V83" s="193">
        <v>780</v>
      </c>
      <c r="W83" s="193">
        <v>0</v>
      </c>
      <c r="X83" s="193">
        <v>0</v>
      </c>
      <c r="Y83" s="193">
        <v>0</v>
      </c>
      <c r="Z83" s="193">
        <v>0</v>
      </c>
      <c r="AA83" s="193">
        <v>0</v>
      </c>
      <c r="AB83" s="193">
        <f t="shared" si="10"/>
        <v>459</v>
      </c>
      <c r="AC83" s="193">
        <v>311</v>
      </c>
      <c r="AD83" s="193">
        <v>148</v>
      </c>
      <c r="AE83" s="193">
        <f t="shared" si="11"/>
        <v>0</v>
      </c>
      <c r="AF83" s="193">
        <v>0</v>
      </c>
      <c r="AG83" s="193">
        <v>0</v>
      </c>
      <c r="AH83" s="193">
        <v>0</v>
      </c>
      <c r="AI83" s="193">
        <v>0</v>
      </c>
      <c r="AJ83" s="193">
        <v>0</v>
      </c>
    </row>
    <row r="84" spans="1:36" ht="13.5">
      <c r="A84" s="182" t="s">
        <v>129</v>
      </c>
      <c r="B84" s="182" t="s">
        <v>560</v>
      </c>
      <c r="C84" s="184" t="s">
        <v>561</v>
      </c>
      <c r="D84" s="193">
        <f t="shared" si="6"/>
        <v>12311</v>
      </c>
      <c r="E84" s="193">
        <v>9714</v>
      </c>
      <c r="F84" s="193">
        <f t="shared" si="7"/>
        <v>1830</v>
      </c>
      <c r="G84" s="193">
        <v>273</v>
      </c>
      <c r="H84" s="193">
        <v>1229</v>
      </c>
      <c r="I84" s="193">
        <v>0</v>
      </c>
      <c r="J84" s="193">
        <v>0</v>
      </c>
      <c r="K84" s="193">
        <v>328</v>
      </c>
      <c r="L84" s="193">
        <v>542</v>
      </c>
      <c r="M84" s="193">
        <f t="shared" si="8"/>
        <v>225</v>
      </c>
      <c r="N84" s="193">
        <v>219</v>
      </c>
      <c r="O84" s="193">
        <v>6</v>
      </c>
      <c r="P84" s="193">
        <v>0</v>
      </c>
      <c r="Q84" s="193">
        <v>0</v>
      </c>
      <c r="R84" s="193">
        <v>0</v>
      </c>
      <c r="S84" s="193">
        <v>0</v>
      </c>
      <c r="T84" s="193">
        <v>0</v>
      </c>
      <c r="U84" s="193">
        <f t="shared" si="9"/>
        <v>9714</v>
      </c>
      <c r="V84" s="193">
        <v>9714</v>
      </c>
      <c r="W84" s="193">
        <v>0</v>
      </c>
      <c r="X84" s="193">
        <v>0</v>
      </c>
      <c r="Y84" s="193">
        <v>0</v>
      </c>
      <c r="Z84" s="193">
        <v>0</v>
      </c>
      <c r="AA84" s="193">
        <v>0</v>
      </c>
      <c r="AB84" s="193">
        <f t="shared" si="10"/>
        <v>2618</v>
      </c>
      <c r="AC84" s="193">
        <v>542</v>
      </c>
      <c r="AD84" s="193">
        <v>1748</v>
      </c>
      <c r="AE84" s="193">
        <f t="shared" si="11"/>
        <v>328</v>
      </c>
      <c r="AF84" s="193">
        <v>0</v>
      </c>
      <c r="AG84" s="193">
        <v>0</v>
      </c>
      <c r="AH84" s="193">
        <v>0</v>
      </c>
      <c r="AI84" s="193">
        <v>0</v>
      </c>
      <c r="AJ84" s="193">
        <v>328</v>
      </c>
    </row>
    <row r="85" spans="1:36" ht="13.5">
      <c r="A85" s="182" t="s">
        <v>129</v>
      </c>
      <c r="B85" s="182" t="s">
        <v>562</v>
      </c>
      <c r="C85" s="184" t="s">
        <v>563</v>
      </c>
      <c r="D85" s="193">
        <f t="shared" si="6"/>
        <v>988</v>
      </c>
      <c r="E85" s="193">
        <v>473</v>
      </c>
      <c r="F85" s="193">
        <f t="shared" si="7"/>
        <v>235</v>
      </c>
      <c r="G85" s="193">
        <v>0</v>
      </c>
      <c r="H85" s="193">
        <v>235</v>
      </c>
      <c r="I85" s="193">
        <v>0</v>
      </c>
      <c r="J85" s="193">
        <v>0</v>
      </c>
      <c r="K85" s="193">
        <v>0</v>
      </c>
      <c r="L85" s="193">
        <v>280</v>
      </c>
      <c r="M85" s="193">
        <f t="shared" si="8"/>
        <v>0</v>
      </c>
      <c r="N85" s="193">
        <v>0</v>
      </c>
      <c r="O85" s="193">
        <v>0</v>
      </c>
      <c r="P85" s="193">
        <v>0</v>
      </c>
      <c r="Q85" s="193">
        <v>0</v>
      </c>
      <c r="R85" s="193">
        <v>0</v>
      </c>
      <c r="S85" s="193">
        <v>0</v>
      </c>
      <c r="T85" s="193">
        <v>0</v>
      </c>
      <c r="U85" s="193">
        <f t="shared" si="9"/>
        <v>473</v>
      </c>
      <c r="V85" s="193">
        <v>473</v>
      </c>
      <c r="W85" s="193">
        <v>0</v>
      </c>
      <c r="X85" s="193">
        <v>0</v>
      </c>
      <c r="Y85" s="193">
        <v>0</v>
      </c>
      <c r="Z85" s="193">
        <v>0</v>
      </c>
      <c r="AA85" s="193">
        <v>0</v>
      </c>
      <c r="AB85" s="193">
        <f t="shared" si="10"/>
        <v>366</v>
      </c>
      <c r="AC85" s="193">
        <v>280</v>
      </c>
      <c r="AD85" s="193">
        <v>86</v>
      </c>
      <c r="AE85" s="193">
        <f t="shared" si="11"/>
        <v>0</v>
      </c>
      <c r="AF85" s="193">
        <v>0</v>
      </c>
      <c r="AG85" s="193">
        <v>0</v>
      </c>
      <c r="AH85" s="193">
        <v>0</v>
      </c>
      <c r="AI85" s="193">
        <v>0</v>
      </c>
      <c r="AJ85" s="193">
        <v>0</v>
      </c>
    </row>
    <row r="86" spans="1:36" ht="13.5">
      <c r="A86" s="182" t="s">
        <v>129</v>
      </c>
      <c r="B86" s="182" t="s">
        <v>564</v>
      </c>
      <c r="C86" s="184" t="s">
        <v>565</v>
      </c>
      <c r="D86" s="193">
        <f t="shared" si="6"/>
        <v>600</v>
      </c>
      <c r="E86" s="193">
        <v>75</v>
      </c>
      <c r="F86" s="193">
        <f t="shared" si="7"/>
        <v>259</v>
      </c>
      <c r="G86" s="193">
        <v>259</v>
      </c>
      <c r="H86" s="193">
        <v>0</v>
      </c>
      <c r="I86" s="193">
        <v>0</v>
      </c>
      <c r="J86" s="193">
        <v>0</v>
      </c>
      <c r="K86" s="193">
        <v>0</v>
      </c>
      <c r="L86" s="193">
        <v>214</v>
      </c>
      <c r="M86" s="193">
        <f t="shared" si="8"/>
        <v>52</v>
      </c>
      <c r="N86" s="193">
        <v>0</v>
      </c>
      <c r="O86" s="193">
        <v>11</v>
      </c>
      <c r="P86" s="193">
        <v>17</v>
      </c>
      <c r="Q86" s="193">
        <v>4</v>
      </c>
      <c r="R86" s="193">
        <v>20</v>
      </c>
      <c r="S86" s="193">
        <v>0</v>
      </c>
      <c r="T86" s="193">
        <v>0</v>
      </c>
      <c r="U86" s="193">
        <f t="shared" si="9"/>
        <v>75</v>
      </c>
      <c r="V86" s="193">
        <v>75</v>
      </c>
      <c r="W86" s="193">
        <v>0</v>
      </c>
      <c r="X86" s="193">
        <v>0</v>
      </c>
      <c r="Y86" s="193">
        <v>0</v>
      </c>
      <c r="Z86" s="193">
        <v>0</v>
      </c>
      <c r="AA86" s="193">
        <v>0</v>
      </c>
      <c r="AB86" s="193">
        <f t="shared" si="10"/>
        <v>482</v>
      </c>
      <c r="AC86" s="193">
        <v>214</v>
      </c>
      <c r="AD86" s="193">
        <v>9</v>
      </c>
      <c r="AE86" s="193">
        <f t="shared" si="11"/>
        <v>259</v>
      </c>
      <c r="AF86" s="193">
        <v>259</v>
      </c>
      <c r="AG86" s="193">
        <v>0</v>
      </c>
      <c r="AH86" s="193">
        <v>0</v>
      </c>
      <c r="AI86" s="193">
        <v>0</v>
      </c>
      <c r="AJ86" s="193">
        <v>0</v>
      </c>
    </row>
    <row r="87" spans="1:36" ht="13.5">
      <c r="A87" s="182" t="s">
        <v>129</v>
      </c>
      <c r="B87" s="182" t="s">
        <v>566</v>
      </c>
      <c r="C87" s="184" t="s">
        <v>567</v>
      </c>
      <c r="D87" s="193">
        <f t="shared" si="6"/>
        <v>1816</v>
      </c>
      <c r="E87" s="193">
        <v>250</v>
      </c>
      <c r="F87" s="193">
        <f t="shared" si="7"/>
        <v>81</v>
      </c>
      <c r="G87" s="193">
        <v>0</v>
      </c>
      <c r="H87" s="193">
        <v>81</v>
      </c>
      <c r="I87" s="193">
        <v>0</v>
      </c>
      <c r="J87" s="193">
        <v>0</v>
      </c>
      <c r="K87" s="193">
        <v>0</v>
      </c>
      <c r="L87" s="193">
        <v>1434</v>
      </c>
      <c r="M87" s="193">
        <f t="shared" si="8"/>
        <v>51</v>
      </c>
      <c r="N87" s="193">
        <v>0</v>
      </c>
      <c r="O87" s="193">
        <v>20</v>
      </c>
      <c r="P87" s="193">
        <v>24</v>
      </c>
      <c r="Q87" s="193">
        <v>7</v>
      </c>
      <c r="R87" s="193">
        <v>0</v>
      </c>
      <c r="S87" s="193">
        <v>0</v>
      </c>
      <c r="T87" s="193">
        <v>0</v>
      </c>
      <c r="U87" s="193">
        <f t="shared" si="9"/>
        <v>250</v>
      </c>
      <c r="V87" s="193">
        <v>250</v>
      </c>
      <c r="W87" s="193">
        <v>0</v>
      </c>
      <c r="X87" s="193">
        <v>0</v>
      </c>
      <c r="Y87" s="193">
        <v>0</v>
      </c>
      <c r="Z87" s="193">
        <v>0</v>
      </c>
      <c r="AA87" s="193">
        <v>0</v>
      </c>
      <c r="AB87" s="193">
        <f t="shared" si="10"/>
        <v>1438</v>
      </c>
      <c r="AC87" s="193">
        <v>1434</v>
      </c>
      <c r="AD87" s="193">
        <v>4</v>
      </c>
      <c r="AE87" s="193">
        <f t="shared" si="11"/>
        <v>0</v>
      </c>
      <c r="AF87" s="193">
        <v>0</v>
      </c>
      <c r="AG87" s="193">
        <v>0</v>
      </c>
      <c r="AH87" s="193">
        <v>0</v>
      </c>
      <c r="AI87" s="193">
        <v>0</v>
      </c>
      <c r="AJ87" s="193">
        <v>0</v>
      </c>
    </row>
    <row r="88" spans="1:36" ht="13.5">
      <c r="A88" s="182" t="s">
        <v>129</v>
      </c>
      <c r="B88" s="182" t="s">
        <v>568</v>
      </c>
      <c r="C88" s="184" t="s">
        <v>569</v>
      </c>
      <c r="D88" s="193">
        <f t="shared" si="6"/>
        <v>2019</v>
      </c>
      <c r="E88" s="193">
        <v>554</v>
      </c>
      <c r="F88" s="193">
        <f t="shared" si="7"/>
        <v>1106</v>
      </c>
      <c r="G88" s="193">
        <v>337</v>
      </c>
      <c r="H88" s="193">
        <v>136</v>
      </c>
      <c r="I88" s="193">
        <v>633</v>
      </c>
      <c r="J88" s="193">
        <v>0</v>
      </c>
      <c r="K88" s="193">
        <v>0</v>
      </c>
      <c r="L88" s="193">
        <v>112</v>
      </c>
      <c r="M88" s="193">
        <f t="shared" si="8"/>
        <v>247</v>
      </c>
      <c r="N88" s="193">
        <v>88</v>
      </c>
      <c r="O88" s="193">
        <v>48</v>
      </c>
      <c r="P88" s="193">
        <v>69</v>
      </c>
      <c r="Q88" s="193">
        <v>39</v>
      </c>
      <c r="R88" s="193">
        <v>0</v>
      </c>
      <c r="S88" s="193">
        <v>0</v>
      </c>
      <c r="T88" s="193">
        <v>3</v>
      </c>
      <c r="U88" s="193">
        <f t="shared" si="9"/>
        <v>745</v>
      </c>
      <c r="V88" s="193">
        <v>554</v>
      </c>
      <c r="W88" s="193">
        <v>36</v>
      </c>
      <c r="X88" s="193">
        <v>0</v>
      </c>
      <c r="Y88" s="193">
        <v>155</v>
      </c>
      <c r="Z88" s="193">
        <v>0</v>
      </c>
      <c r="AA88" s="193">
        <v>0</v>
      </c>
      <c r="AB88" s="193">
        <f t="shared" si="10"/>
        <v>396</v>
      </c>
      <c r="AC88" s="193">
        <v>112</v>
      </c>
      <c r="AD88" s="193">
        <v>89</v>
      </c>
      <c r="AE88" s="193">
        <f t="shared" si="11"/>
        <v>195</v>
      </c>
      <c r="AF88" s="193">
        <v>195</v>
      </c>
      <c r="AG88" s="193">
        <v>0</v>
      </c>
      <c r="AH88" s="193">
        <v>0</v>
      </c>
      <c r="AI88" s="193">
        <v>0</v>
      </c>
      <c r="AJ88" s="193">
        <v>0</v>
      </c>
    </row>
    <row r="89" spans="1:36" ht="13.5">
      <c r="A89" s="182" t="s">
        <v>129</v>
      </c>
      <c r="B89" s="182" t="s">
        <v>570</v>
      </c>
      <c r="C89" s="184" t="s">
        <v>571</v>
      </c>
      <c r="D89" s="193">
        <f t="shared" si="6"/>
        <v>1567</v>
      </c>
      <c r="E89" s="193">
        <v>592</v>
      </c>
      <c r="F89" s="193">
        <f t="shared" si="7"/>
        <v>975</v>
      </c>
      <c r="G89" s="193">
        <v>175</v>
      </c>
      <c r="H89" s="193">
        <v>800</v>
      </c>
      <c r="I89" s="193">
        <v>0</v>
      </c>
      <c r="J89" s="193">
        <v>0</v>
      </c>
      <c r="K89" s="193">
        <v>0</v>
      </c>
      <c r="L89" s="193">
        <v>0</v>
      </c>
      <c r="M89" s="193">
        <f t="shared" si="8"/>
        <v>0</v>
      </c>
      <c r="N89" s="193">
        <v>0</v>
      </c>
      <c r="O89" s="193">
        <v>0</v>
      </c>
      <c r="P89" s="193">
        <v>0</v>
      </c>
      <c r="Q89" s="193">
        <v>0</v>
      </c>
      <c r="R89" s="193">
        <v>0</v>
      </c>
      <c r="S89" s="193">
        <v>0</v>
      </c>
      <c r="T89" s="193">
        <v>0</v>
      </c>
      <c r="U89" s="193">
        <f t="shared" si="9"/>
        <v>734</v>
      </c>
      <c r="V89" s="193">
        <v>592</v>
      </c>
      <c r="W89" s="193">
        <v>142</v>
      </c>
      <c r="X89" s="193">
        <v>0</v>
      </c>
      <c r="Y89" s="193">
        <v>0</v>
      </c>
      <c r="Z89" s="193">
        <v>0</v>
      </c>
      <c r="AA89" s="193">
        <v>0</v>
      </c>
      <c r="AB89" s="193">
        <f t="shared" si="10"/>
        <v>63</v>
      </c>
      <c r="AC89" s="193">
        <v>0</v>
      </c>
      <c r="AD89" s="193">
        <v>30</v>
      </c>
      <c r="AE89" s="193">
        <f t="shared" si="11"/>
        <v>33</v>
      </c>
      <c r="AF89" s="193">
        <v>33</v>
      </c>
      <c r="AG89" s="193">
        <v>0</v>
      </c>
      <c r="AH89" s="193">
        <v>0</v>
      </c>
      <c r="AI89" s="193">
        <v>0</v>
      </c>
      <c r="AJ89" s="193">
        <v>0</v>
      </c>
    </row>
    <row r="90" spans="1:36" ht="13.5">
      <c r="A90" s="182" t="s">
        <v>129</v>
      </c>
      <c r="B90" s="182" t="s">
        <v>572</v>
      </c>
      <c r="C90" s="184" t="s">
        <v>573</v>
      </c>
      <c r="D90" s="193">
        <f t="shared" si="6"/>
        <v>1421</v>
      </c>
      <c r="E90" s="193">
        <v>616</v>
      </c>
      <c r="F90" s="193">
        <f t="shared" si="7"/>
        <v>572</v>
      </c>
      <c r="G90" s="193">
        <v>257</v>
      </c>
      <c r="H90" s="193">
        <v>315</v>
      </c>
      <c r="I90" s="193">
        <v>0</v>
      </c>
      <c r="J90" s="193">
        <v>0</v>
      </c>
      <c r="K90" s="193">
        <v>0</v>
      </c>
      <c r="L90" s="193">
        <v>39</v>
      </c>
      <c r="M90" s="193">
        <f t="shared" si="8"/>
        <v>194</v>
      </c>
      <c r="N90" s="193">
        <v>66</v>
      </c>
      <c r="O90" s="193">
        <v>55</v>
      </c>
      <c r="P90" s="193">
        <v>55</v>
      </c>
      <c r="Q90" s="193">
        <v>18</v>
      </c>
      <c r="R90" s="193">
        <v>0</v>
      </c>
      <c r="S90" s="193">
        <v>0</v>
      </c>
      <c r="T90" s="193">
        <v>0</v>
      </c>
      <c r="U90" s="193">
        <f t="shared" si="9"/>
        <v>841</v>
      </c>
      <c r="V90" s="193">
        <v>616</v>
      </c>
      <c r="W90" s="193">
        <v>225</v>
      </c>
      <c r="X90" s="193">
        <v>0</v>
      </c>
      <c r="Y90" s="193">
        <v>0</v>
      </c>
      <c r="Z90" s="193">
        <v>0</v>
      </c>
      <c r="AA90" s="193">
        <v>0</v>
      </c>
      <c r="AB90" s="193">
        <f t="shared" si="10"/>
        <v>126</v>
      </c>
      <c r="AC90" s="193">
        <v>39</v>
      </c>
      <c r="AD90" s="193">
        <v>55</v>
      </c>
      <c r="AE90" s="193">
        <f t="shared" si="11"/>
        <v>32</v>
      </c>
      <c r="AF90" s="193">
        <v>32</v>
      </c>
      <c r="AG90" s="193">
        <v>0</v>
      </c>
      <c r="AH90" s="193">
        <v>0</v>
      </c>
      <c r="AI90" s="193">
        <v>0</v>
      </c>
      <c r="AJ90" s="193">
        <v>0</v>
      </c>
    </row>
    <row r="91" spans="1:36" ht="13.5">
      <c r="A91" s="182" t="s">
        <v>129</v>
      </c>
      <c r="B91" s="182" t="s">
        <v>574</v>
      </c>
      <c r="C91" s="184" t="s">
        <v>575</v>
      </c>
      <c r="D91" s="193">
        <f t="shared" si="6"/>
        <v>1414</v>
      </c>
      <c r="E91" s="193">
        <v>273</v>
      </c>
      <c r="F91" s="193">
        <f t="shared" si="7"/>
        <v>830</v>
      </c>
      <c r="G91" s="193">
        <v>276</v>
      </c>
      <c r="H91" s="193">
        <v>79</v>
      </c>
      <c r="I91" s="193">
        <v>475</v>
      </c>
      <c r="J91" s="193">
        <v>0</v>
      </c>
      <c r="K91" s="193">
        <v>0</v>
      </c>
      <c r="L91" s="193">
        <v>88</v>
      </c>
      <c r="M91" s="193">
        <f t="shared" si="8"/>
        <v>223</v>
      </c>
      <c r="N91" s="193">
        <v>91</v>
      </c>
      <c r="O91" s="193">
        <v>40</v>
      </c>
      <c r="P91" s="193">
        <v>57</v>
      </c>
      <c r="Q91" s="193">
        <v>33</v>
      </c>
      <c r="R91" s="193">
        <v>0</v>
      </c>
      <c r="S91" s="193">
        <v>0</v>
      </c>
      <c r="T91" s="193">
        <v>2</v>
      </c>
      <c r="U91" s="193">
        <f t="shared" si="9"/>
        <v>420</v>
      </c>
      <c r="V91" s="193">
        <v>273</v>
      </c>
      <c r="W91" s="193">
        <v>31</v>
      </c>
      <c r="X91" s="193">
        <v>0</v>
      </c>
      <c r="Y91" s="193">
        <v>116</v>
      </c>
      <c r="Z91" s="193">
        <v>0</v>
      </c>
      <c r="AA91" s="193">
        <v>0</v>
      </c>
      <c r="AB91" s="193">
        <f t="shared" si="10"/>
        <v>297</v>
      </c>
      <c r="AC91" s="193">
        <v>88</v>
      </c>
      <c r="AD91" s="193">
        <v>50</v>
      </c>
      <c r="AE91" s="193">
        <f t="shared" si="11"/>
        <v>159</v>
      </c>
      <c r="AF91" s="193">
        <v>159</v>
      </c>
      <c r="AG91" s="193">
        <v>0</v>
      </c>
      <c r="AH91" s="193">
        <v>0</v>
      </c>
      <c r="AI91" s="193">
        <v>0</v>
      </c>
      <c r="AJ91" s="193">
        <v>0</v>
      </c>
    </row>
    <row r="92" spans="1:36" ht="13.5">
      <c r="A92" s="182" t="s">
        <v>129</v>
      </c>
      <c r="B92" s="182" t="s">
        <v>576</v>
      </c>
      <c r="C92" s="184" t="s">
        <v>577</v>
      </c>
      <c r="D92" s="193">
        <f t="shared" si="6"/>
        <v>2952</v>
      </c>
      <c r="E92" s="193">
        <v>672</v>
      </c>
      <c r="F92" s="193">
        <f t="shared" si="7"/>
        <v>1708</v>
      </c>
      <c r="G92" s="193">
        <v>534</v>
      </c>
      <c r="H92" s="193">
        <v>168</v>
      </c>
      <c r="I92" s="193">
        <v>1006</v>
      </c>
      <c r="J92" s="193">
        <v>0</v>
      </c>
      <c r="K92" s="193">
        <v>0</v>
      </c>
      <c r="L92" s="193">
        <v>169</v>
      </c>
      <c r="M92" s="193">
        <f t="shared" si="8"/>
        <v>403</v>
      </c>
      <c r="N92" s="193">
        <v>158</v>
      </c>
      <c r="O92" s="193">
        <v>76</v>
      </c>
      <c r="P92" s="193">
        <v>105</v>
      </c>
      <c r="Q92" s="193">
        <v>60</v>
      </c>
      <c r="R92" s="193">
        <v>0</v>
      </c>
      <c r="S92" s="193">
        <v>0</v>
      </c>
      <c r="T92" s="193">
        <v>4</v>
      </c>
      <c r="U92" s="193">
        <f t="shared" si="9"/>
        <v>979</v>
      </c>
      <c r="V92" s="193">
        <v>672</v>
      </c>
      <c r="W92" s="193">
        <v>60</v>
      </c>
      <c r="X92" s="193">
        <v>0</v>
      </c>
      <c r="Y92" s="193">
        <v>247</v>
      </c>
      <c r="Z92" s="193">
        <v>0</v>
      </c>
      <c r="AA92" s="193">
        <v>0</v>
      </c>
      <c r="AB92" s="193">
        <f t="shared" si="10"/>
        <v>595</v>
      </c>
      <c r="AC92" s="193">
        <v>169</v>
      </c>
      <c r="AD92" s="193">
        <v>118</v>
      </c>
      <c r="AE92" s="193">
        <f t="shared" si="11"/>
        <v>308</v>
      </c>
      <c r="AF92" s="193">
        <v>308</v>
      </c>
      <c r="AG92" s="193">
        <v>0</v>
      </c>
      <c r="AH92" s="193">
        <v>0</v>
      </c>
      <c r="AI92" s="193">
        <v>0</v>
      </c>
      <c r="AJ92" s="193">
        <v>0</v>
      </c>
    </row>
    <row r="93" spans="1:36" ht="13.5">
      <c r="A93" s="182" t="s">
        <v>129</v>
      </c>
      <c r="B93" s="182" t="s">
        <v>578</v>
      </c>
      <c r="C93" s="184" t="s">
        <v>579</v>
      </c>
      <c r="D93" s="193">
        <f t="shared" si="6"/>
        <v>4878</v>
      </c>
      <c r="E93" s="193">
        <v>0</v>
      </c>
      <c r="F93" s="193">
        <f t="shared" si="7"/>
        <v>2528</v>
      </c>
      <c r="G93" s="193">
        <v>0</v>
      </c>
      <c r="H93" s="193">
        <v>546</v>
      </c>
      <c r="I93" s="193">
        <v>1982</v>
      </c>
      <c r="J93" s="193">
        <v>0</v>
      </c>
      <c r="K93" s="193">
        <v>0</v>
      </c>
      <c r="L93" s="193">
        <v>1786</v>
      </c>
      <c r="M93" s="193">
        <f t="shared" si="8"/>
        <v>564</v>
      </c>
      <c r="N93" s="193">
        <v>564</v>
      </c>
      <c r="O93" s="193">
        <v>0</v>
      </c>
      <c r="P93" s="193">
        <v>0</v>
      </c>
      <c r="Q93" s="193">
        <v>0</v>
      </c>
      <c r="R93" s="193">
        <v>0</v>
      </c>
      <c r="S93" s="193">
        <v>0</v>
      </c>
      <c r="T93" s="193">
        <v>0</v>
      </c>
      <c r="U93" s="193">
        <f t="shared" si="9"/>
        <v>0</v>
      </c>
      <c r="V93" s="193">
        <v>0</v>
      </c>
      <c r="W93" s="193">
        <v>0</v>
      </c>
      <c r="X93" s="193">
        <v>0</v>
      </c>
      <c r="Y93" s="193">
        <v>0</v>
      </c>
      <c r="Z93" s="193">
        <v>0</v>
      </c>
      <c r="AA93" s="193">
        <v>0</v>
      </c>
      <c r="AB93" s="193">
        <f t="shared" si="10"/>
        <v>1795</v>
      </c>
      <c r="AC93" s="193">
        <v>1786</v>
      </c>
      <c r="AD93" s="193">
        <v>0</v>
      </c>
      <c r="AE93" s="193">
        <f t="shared" si="11"/>
        <v>9</v>
      </c>
      <c r="AF93" s="193">
        <v>0</v>
      </c>
      <c r="AG93" s="193">
        <v>9</v>
      </c>
      <c r="AH93" s="193">
        <v>0</v>
      </c>
      <c r="AI93" s="193">
        <v>0</v>
      </c>
      <c r="AJ93" s="193">
        <v>0</v>
      </c>
    </row>
    <row r="94" spans="1:36" ht="13.5">
      <c r="A94" s="182" t="s">
        <v>129</v>
      </c>
      <c r="B94" s="182" t="s">
        <v>580</v>
      </c>
      <c r="C94" s="184" t="s">
        <v>581</v>
      </c>
      <c r="D94" s="193">
        <f t="shared" si="6"/>
        <v>2313</v>
      </c>
      <c r="E94" s="193">
        <v>0</v>
      </c>
      <c r="F94" s="193">
        <f t="shared" si="7"/>
        <v>0</v>
      </c>
      <c r="G94" s="193">
        <v>0</v>
      </c>
      <c r="H94" s="193">
        <v>0</v>
      </c>
      <c r="I94" s="193">
        <v>0</v>
      </c>
      <c r="J94" s="193">
        <v>0</v>
      </c>
      <c r="K94" s="193">
        <v>0</v>
      </c>
      <c r="L94" s="193">
        <v>1918</v>
      </c>
      <c r="M94" s="193">
        <f t="shared" si="8"/>
        <v>395</v>
      </c>
      <c r="N94" s="193">
        <v>219</v>
      </c>
      <c r="O94" s="193">
        <v>154</v>
      </c>
      <c r="P94" s="193">
        <v>22</v>
      </c>
      <c r="Q94" s="193">
        <v>0</v>
      </c>
      <c r="R94" s="193">
        <v>0</v>
      </c>
      <c r="S94" s="193">
        <v>0</v>
      </c>
      <c r="T94" s="193">
        <v>0</v>
      </c>
      <c r="U94" s="193">
        <f t="shared" si="9"/>
        <v>0</v>
      </c>
      <c r="V94" s="193">
        <v>0</v>
      </c>
      <c r="W94" s="193">
        <v>0</v>
      </c>
      <c r="X94" s="193">
        <v>0</v>
      </c>
      <c r="Y94" s="193">
        <v>0</v>
      </c>
      <c r="Z94" s="193">
        <v>0</v>
      </c>
      <c r="AA94" s="193">
        <v>0</v>
      </c>
      <c r="AB94" s="193">
        <f t="shared" si="10"/>
        <v>1918</v>
      </c>
      <c r="AC94" s="193">
        <v>1918</v>
      </c>
      <c r="AD94" s="193">
        <v>0</v>
      </c>
      <c r="AE94" s="193">
        <f t="shared" si="11"/>
        <v>0</v>
      </c>
      <c r="AF94" s="193">
        <v>0</v>
      </c>
      <c r="AG94" s="193">
        <v>0</v>
      </c>
      <c r="AH94" s="193">
        <v>0</v>
      </c>
      <c r="AI94" s="193">
        <v>0</v>
      </c>
      <c r="AJ94" s="193">
        <v>0</v>
      </c>
    </row>
    <row r="95" spans="1:36" ht="13.5">
      <c r="A95" s="182" t="s">
        <v>129</v>
      </c>
      <c r="B95" s="182" t="s">
        <v>582</v>
      </c>
      <c r="C95" s="184" t="s">
        <v>583</v>
      </c>
      <c r="D95" s="193">
        <f t="shared" si="6"/>
        <v>741</v>
      </c>
      <c r="E95" s="193">
        <v>146</v>
      </c>
      <c r="F95" s="193">
        <f t="shared" si="7"/>
        <v>366</v>
      </c>
      <c r="G95" s="193">
        <v>16</v>
      </c>
      <c r="H95" s="193">
        <v>311</v>
      </c>
      <c r="I95" s="193">
        <v>0</v>
      </c>
      <c r="J95" s="193">
        <v>0</v>
      </c>
      <c r="K95" s="193">
        <v>39</v>
      </c>
      <c r="L95" s="193">
        <v>51</v>
      </c>
      <c r="M95" s="193">
        <f t="shared" si="8"/>
        <v>178</v>
      </c>
      <c r="N95" s="193">
        <v>0</v>
      </c>
      <c r="O95" s="193">
        <v>42</v>
      </c>
      <c r="P95" s="193">
        <v>0</v>
      </c>
      <c r="Q95" s="193">
        <v>0</v>
      </c>
      <c r="R95" s="193">
        <v>0</v>
      </c>
      <c r="S95" s="193">
        <v>0</v>
      </c>
      <c r="T95" s="193">
        <v>136</v>
      </c>
      <c r="U95" s="193">
        <f t="shared" si="9"/>
        <v>153</v>
      </c>
      <c r="V95" s="193">
        <v>146</v>
      </c>
      <c r="W95" s="193">
        <v>7</v>
      </c>
      <c r="X95" s="193">
        <v>0</v>
      </c>
      <c r="Y95" s="193">
        <v>0</v>
      </c>
      <c r="Z95" s="193">
        <v>0</v>
      </c>
      <c r="AA95" s="193">
        <v>0</v>
      </c>
      <c r="AB95" s="193">
        <f t="shared" si="10"/>
        <v>82</v>
      </c>
      <c r="AC95" s="193">
        <v>51</v>
      </c>
      <c r="AD95" s="193">
        <v>1</v>
      </c>
      <c r="AE95" s="193">
        <f t="shared" si="11"/>
        <v>30</v>
      </c>
      <c r="AF95" s="193">
        <v>5</v>
      </c>
      <c r="AG95" s="193">
        <v>0</v>
      </c>
      <c r="AH95" s="193">
        <v>0</v>
      </c>
      <c r="AI95" s="193">
        <v>0</v>
      </c>
      <c r="AJ95" s="193">
        <v>25</v>
      </c>
    </row>
    <row r="96" spans="1:36" ht="13.5">
      <c r="A96" s="182" t="s">
        <v>129</v>
      </c>
      <c r="B96" s="182" t="s">
        <v>584</v>
      </c>
      <c r="C96" s="184" t="s">
        <v>585</v>
      </c>
      <c r="D96" s="193">
        <f t="shared" si="6"/>
        <v>2077</v>
      </c>
      <c r="E96" s="193">
        <v>813</v>
      </c>
      <c r="F96" s="193">
        <f t="shared" si="7"/>
        <v>953</v>
      </c>
      <c r="G96" s="193">
        <v>171</v>
      </c>
      <c r="H96" s="193">
        <v>782</v>
      </c>
      <c r="I96" s="193">
        <v>0</v>
      </c>
      <c r="J96" s="193">
        <v>0</v>
      </c>
      <c r="K96" s="193">
        <v>0</v>
      </c>
      <c r="L96" s="193">
        <v>64</v>
      </c>
      <c r="M96" s="193">
        <f t="shared" si="8"/>
        <v>247</v>
      </c>
      <c r="N96" s="193">
        <v>247</v>
      </c>
      <c r="O96" s="193">
        <v>0</v>
      </c>
      <c r="P96" s="193">
        <v>0</v>
      </c>
      <c r="Q96" s="193">
        <v>0</v>
      </c>
      <c r="R96" s="193">
        <v>0</v>
      </c>
      <c r="S96" s="193">
        <v>0</v>
      </c>
      <c r="T96" s="193">
        <v>0</v>
      </c>
      <c r="U96" s="193">
        <f t="shared" si="9"/>
        <v>886</v>
      </c>
      <c r="V96" s="193">
        <v>813</v>
      </c>
      <c r="W96" s="193">
        <v>22</v>
      </c>
      <c r="X96" s="193">
        <v>51</v>
      </c>
      <c r="Y96" s="193">
        <v>0</v>
      </c>
      <c r="Z96" s="193">
        <v>0</v>
      </c>
      <c r="AA96" s="193">
        <v>0</v>
      </c>
      <c r="AB96" s="193">
        <f t="shared" si="10"/>
        <v>287</v>
      </c>
      <c r="AC96" s="193">
        <v>64</v>
      </c>
      <c r="AD96" s="193">
        <v>71</v>
      </c>
      <c r="AE96" s="193">
        <f t="shared" si="11"/>
        <v>152</v>
      </c>
      <c r="AF96" s="193">
        <v>94</v>
      </c>
      <c r="AG96" s="193">
        <v>58</v>
      </c>
      <c r="AH96" s="193">
        <v>0</v>
      </c>
      <c r="AI96" s="193">
        <v>0</v>
      </c>
      <c r="AJ96" s="193">
        <v>0</v>
      </c>
    </row>
    <row r="97" spans="1:36" ht="13.5">
      <c r="A97" s="182" t="s">
        <v>129</v>
      </c>
      <c r="B97" s="182" t="s">
        <v>586</v>
      </c>
      <c r="C97" s="184" t="s">
        <v>587</v>
      </c>
      <c r="D97" s="193">
        <f t="shared" si="6"/>
        <v>1046</v>
      </c>
      <c r="E97" s="193">
        <v>350</v>
      </c>
      <c r="F97" s="193">
        <f t="shared" si="7"/>
        <v>289</v>
      </c>
      <c r="G97" s="193">
        <v>0</v>
      </c>
      <c r="H97" s="193">
        <v>289</v>
      </c>
      <c r="I97" s="193">
        <v>0</v>
      </c>
      <c r="J97" s="193">
        <v>0</v>
      </c>
      <c r="K97" s="193">
        <v>0</v>
      </c>
      <c r="L97" s="193">
        <v>255</v>
      </c>
      <c r="M97" s="193">
        <f t="shared" si="8"/>
        <v>152</v>
      </c>
      <c r="N97" s="193">
        <v>115</v>
      </c>
      <c r="O97" s="193">
        <v>18</v>
      </c>
      <c r="P97" s="193">
        <v>11</v>
      </c>
      <c r="Q97" s="193">
        <v>7</v>
      </c>
      <c r="R97" s="193">
        <v>0</v>
      </c>
      <c r="S97" s="193">
        <v>0</v>
      </c>
      <c r="T97" s="193">
        <v>1</v>
      </c>
      <c r="U97" s="193">
        <f t="shared" si="9"/>
        <v>350</v>
      </c>
      <c r="V97" s="193">
        <v>350</v>
      </c>
      <c r="W97" s="193">
        <v>0</v>
      </c>
      <c r="X97" s="193">
        <v>0</v>
      </c>
      <c r="Y97" s="193">
        <v>0</v>
      </c>
      <c r="Z97" s="193">
        <v>0</v>
      </c>
      <c r="AA97" s="193">
        <v>0</v>
      </c>
      <c r="AB97" s="193">
        <f t="shared" si="10"/>
        <v>392</v>
      </c>
      <c r="AC97" s="193">
        <v>255</v>
      </c>
      <c r="AD97" s="193">
        <v>63</v>
      </c>
      <c r="AE97" s="193">
        <f t="shared" si="11"/>
        <v>74</v>
      </c>
      <c r="AF97" s="193">
        <v>0</v>
      </c>
      <c r="AG97" s="193">
        <v>74</v>
      </c>
      <c r="AH97" s="193">
        <v>0</v>
      </c>
      <c r="AI97" s="193">
        <v>0</v>
      </c>
      <c r="AJ97" s="193">
        <v>0</v>
      </c>
    </row>
    <row r="98" spans="1:36" ht="13.5">
      <c r="A98" s="182" t="s">
        <v>129</v>
      </c>
      <c r="B98" s="182" t="s">
        <v>588</v>
      </c>
      <c r="C98" s="184" t="s">
        <v>589</v>
      </c>
      <c r="D98" s="193">
        <f t="shared" si="6"/>
        <v>726</v>
      </c>
      <c r="E98" s="193">
        <v>255</v>
      </c>
      <c r="F98" s="193">
        <f t="shared" si="7"/>
        <v>144</v>
      </c>
      <c r="G98" s="193">
        <v>0</v>
      </c>
      <c r="H98" s="193">
        <v>144</v>
      </c>
      <c r="I98" s="193">
        <v>0</v>
      </c>
      <c r="J98" s="193">
        <v>0</v>
      </c>
      <c r="K98" s="193">
        <v>0</v>
      </c>
      <c r="L98" s="193">
        <v>222</v>
      </c>
      <c r="M98" s="193">
        <f t="shared" si="8"/>
        <v>105</v>
      </c>
      <c r="N98" s="193">
        <v>80</v>
      </c>
      <c r="O98" s="193">
        <v>13</v>
      </c>
      <c r="P98" s="193">
        <v>7</v>
      </c>
      <c r="Q98" s="193">
        <v>5</v>
      </c>
      <c r="R98" s="193">
        <v>0</v>
      </c>
      <c r="S98" s="193">
        <v>0</v>
      </c>
      <c r="T98" s="193">
        <v>0</v>
      </c>
      <c r="U98" s="193">
        <f t="shared" si="9"/>
        <v>255</v>
      </c>
      <c r="V98" s="193">
        <v>255</v>
      </c>
      <c r="W98" s="193">
        <v>0</v>
      </c>
      <c r="X98" s="193">
        <v>0</v>
      </c>
      <c r="Y98" s="193">
        <v>0</v>
      </c>
      <c r="Z98" s="193">
        <v>0</v>
      </c>
      <c r="AA98" s="193">
        <v>0</v>
      </c>
      <c r="AB98" s="193">
        <f t="shared" si="10"/>
        <v>305</v>
      </c>
      <c r="AC98" s="193">
        <v>222</v>
      </c>
      <c r="AD98" s="193">
        <v>46</v>
      </c>
      <c r="AE98" s="193">
        <f t="shared" si="11"/>
        <v>37</v>
      </c>
      <c r="AF98" s="193">
        <v>0</v>
      </c>
      <c r="AG98" s="193">
        <v>37</v>
      </c>
      <c r="AH98" s="193">
        <v>0</v>
      </c>
      <c r="AI98" s="193">
        <v>0</v>
      </c>
      <c r="AJ98" s="193">
        <v>0</v>
      </c>
    </row>
    <row r="99" spans="1:36" ht="13.5">
      <c r="A99" s="182" t="s">
        <v>129</v>
      </c>
      <c r="B99" s="182" t="s">
        <v>590</v>
      </c>
      <c r="C99" s="184" t="s">
        <v>591</v>
      </c>
      <c r="D99" s="193">
        <f t="shared" si="6"/>
        <v>1313</v>
      </c>
      <c r="E99" s="193">
        <v>364</v>
      </c>
      <c r="F99" s="193">
        <f t="shared" si="7"/>
        <v>462</v>
      </c>
      <c r="G99" s="193">
        <v>37</v>
      </c>
      <c r="H99" s="193">
        <v>390</v>
      </c>
      <c r="I99" s="193">
        <v>0</v>
      </c>
      <c r="J99" s="193">
        <v>0</v>
      </c>
      <c r="K99" s="193">
        <v>35</v>
      </c>
      <c r="L99" s="193">
        <v>487</v>
      </c>
      <c r="M99" s="193">
        <f t="shared" si="8"/>
        <v>0</v>
      </c>
      <c r="N99" s="193">
        <v>0</v>
      </c>
      <c r="O99" s="193">
        <v>0</v>
      </c>
      <c r="P99" s="193">
        <v>0</v>
      </c>
      <c r="Q99" s="193">
        <v>0</v>
      </c>
      <c r="R99" s="193">
        <v>0</v>
      </c>
      <c r="S99" s="193">
        <v>0</v>
      </c>
      <c r="T99" s="193">
        <v>0</v>
      </c>
      <c r="U99" s="193">
        <f t="shared" si="9"/>
        <v>364</v>
      </c>
      <c r="V99" s="193">
        <v>364</v>
      </c>
      <c r="W99" s="193">
        <v>0</v>
      </c>
      <c r="X99" s="193">
        <v>0</v>
      </c>
      <c r="Y99" s="193">
        <v>0</v>
      </c>
      <c r="Z99" s="193">
        <v>0</v>
      </c>
      <c r="AA99" s="193">
        <v>0</v>
      </c>
      <c r="AB99" s="193">
        <f t="shared" si="10"/>
        <v>578</v>
      </c>
      <c r="AC99" s="193">
        <v>487</v>
      </c>
      <c r="AD99" s="193">
        <v>56</v>
      </c>
      <c r="AE99" s="193">
        <f t="shared" si="11"/>
        <v>35</v>
      </c>
      <c r="AF99" s="193">
        <v>0</v>
      </c>
      <c r="AG99" s="193">
        <v>0</v>
      </c>
      <c r="AH99" s="193">
        <v>0</v>
      </c>
      <c r="AI99" s="193">
        <v>0</v>
      </c>
      <c r="AJ99" s="193">
        <v>35</v>
      </c>
    </row>
    <row r="100" spans="1:36" ht="13.5">
      <c r="A100" s="182" t="s">
        <v>129</v>
      </c>
      <c r="B100" s="182" t="s">
        <v>592</v>
      </c>
      <c r="C100" s="184" t="s">
        <v>593</v>
      </c>
      <c r="D100" s="193">
        <f t="shared" si="6"/>
        <v>642</v>
      </c>
      <c r="E100" s="193">
        <v>208</v>
      </c>
      <c r="F100" s="193">
        <f t="shared" si="7"/>
        <v>167</v>
      </c>
      <c r="G100" s="193">
        <v>0</v>
      </c>
      <c r="H100" s="193">
        <v>167</v>
      </c>
      <c r="I100" s="193">
        <v>0</v>
      </c>
      <c r="J100" s="193">
        <v>0</v>
      </c>
      <c r="K100" s="193">
        <v>0</v>
      </c>
      <c r="L100" s="193">
        <v>164</v>
      </c>
      <c r="M100" s="193">
        <f t="shared" si="8"/>
        <v>103</v>
      </c>
      <c r="N100" s="193">
        <v>78</v>
      </c>
      <c r="O100" s="193">
        <v>12</v>
      </c>
      <c r="P100" s="193">
        <v>7</v>
      </c>
      <c r="Q100" s="193">
        <v>5</v>
      </c>
      <c r="R100" s="193">
        <v>0</v>
      </c>
      <c r="S100" s="193">
        <v>0</v>
      </c>
      <c r="T100" s="193">
        <v>1</v>
      </c>
      <c r="U100" s="193">
        <f t="shared" si="9"/>
        <v>208</v>
      </c>
      <c r="V100" s="193">
        <v>208</v>
      </c>
      <c r="W100" s="193">
        <v>0</v>
      </c>
      <c r="X100" s="193">
        <v>0</v>
      </c>
      <c r="Y100" s="193">
        <v>0</v>
      </c>
      <c r="Z100" s="193">
        <v>0</v>
      </c>
      <c r="AA100" s="193">
        <v>0</v>
      </c>
      <c r="AB100" s="193">
        <f t="shared" si="10"/>
        <v>245</v>
      </c>
      <c r="AC100" s="193">
        <v>164</v>
      </c>
      <c r="AD100" s="193">
        <v>38</v>
      </c>
      <c r="AE100" s="193">
        <f t="shared" si="11"/>
        <v>43</v>
      </c>
      <c r="AF100" s="193">
        <v>0</v>
      </c>
      <c r="AG100" s="193">
        <v>43</v>
      </c>
      <c r="AH100" s="193">
        <v>0</v>
      </c>
      <c r="AI100" s="193">
        <v>0</v>
      </c>
      <c r="AJ100" s="193">
        <v>0</v>
      </c>
    </row>
    <row r="101" spans="1:36" ht="13.5">
      <c r="A101" s="182" t="s">
        <v>129</v>
      </c>
      <c r="B101" s="182" t="s">
        <v>594</v>
      </c>
      <c r="C101" s="184" t="s">
        <v>595</v>
      </c>
      <c r="D101" s="193">
        <f t="shared" si="6"/>
        <v>1105</v>
      </c>
      <c r="E101" s="193">
        <v>448</v>
      </c>
      <c r="F101" s="193">
        <f t="shared" si="7"/>
        <v>265</v>
      </c>
      <c r="G101" s="193">
        <v>0</v>
      </c>
      <c r="H101" s="193">
        <v>265</v>
      </c>
      <c r="I101" s="193">
        <v>0</v>
      </c>
      <c r="J101" s="193">
        <v>0</v>
      </c>
      <c r="K101" s="193">
        <v>0</v>
      </c>
      <c r="L101" s="193">
        <v>280</v>
      </c>
      <c r="M101" s="193">
        <f t="shared" si="8"/>
        <v>112</v>
      </c>
      <c r="N101" s="193">
        <v>85</v>
      </c>
      <c r="O101" s="193">
        <v>14</v>
      </c>
      <c r="P101" s="193">
        <v>8</v>
      </c>
      <c r="Q101" s="193">
        <v>5</v>
      </c>
      <c r="R101" s="193">
        <v>0</v>
      </c>
      <c r="S101" s="193">
        <v>0</v>
      </c>
      <c r="T101" s="193">
        <v>0</v>
      </c>
      <c r="U101" s="193">
        <f t="shared" si="9"/>
        <v>448</v>
      </c>
      <c r="V101" s="193">
        <v>448</v>
      </c>
      <c r="W101" s="193">
        <v>0</v>
      </c>
      <c r="X101" s="193">
        <v>0</v>
      </c>
      <c r="Y101" s="193">
        <v>0</v>
      </c>
      <c r="Z101" s="193">
        <v>0</v>
      </c>
      <c r="AA101" s="193">
        <v>0</v>
      </c>
      <c r="AB101" s="193">
        <f t="shared" si="10"/>
        <v>429</v>
      </c>
      <c r="AC101" s="193">
        <v>280</v>
      </c>
      <c r="AD101" s="193">
        <v>81</v>
      </c>
      <c r="AE101" s="193">
        <f t="shared" si="11"/>
        <v>68</v>
      </c>
      <c r="AF101" s="193">
        <v>0</v>
      </c>
      <c r="AG101" s="193">
        <v>68</v>
      </c>
      <c r="AH101" s="193">
        <v>0</v>
      </c>
      <c r="AI101" s="193">
        <v>0</v>
      </c>
      <c r="AJ101" s="193">
        <v>0</v>
      </c>
    </row>
    <row r="102" spans="1:36" ht="13.5">
      <c r="A102" s="182" t="s">
        <v>129</v>
      </c>
      <c r="B102" s="182" t="s">
        <v>596</v>
      </c>
      <c r="C102" s="184" t="s">
        <v>597</v>
      </c>
      <c r="D102" s="193">
        <f t="shared" si="6"/>
        <v>678</v>
      </c>
      <c r="E102" s="193">
        <v>0</v>
      </c>
      <c r="F102" s="193">
        <f t="shared" si="7"/>
        <v>0</v>
      </c>
      <c r="G102" s="193">
        <v>0</v>
      </c>
      <c r="H102" s="193">
        <v>0</v>
      </c>
      <c r="I102" s="193">
        <v>0</v>
      </c>
      <c r="J102" s="193">
        <v>0</v>
      </c>
      <c r="K102" s="193">
        <v>0</v>
      </c>
      <c r="L102" s="193">
        <v>332</v>
      </c>
      <c r="M102" s="193">
        <f t="shared" si="8"/>
        <v>346</v>
      </c>
      <c r="N102" s="193">
        <v>55</v>
      </c>
      <c r="O102" s="193">
        <v>210</v>
      </c>
      <c r="P102" s="193">
        <v>5</v>
      </c>
      <c r="Q102" s="193">
        <v>5</v>
      </c>
      <c r="R102" s="193">
        <v>1</v>
      </c>
      <c r="S102" s="193">
        <v>0</v>
      </c>
      <c r="T102" s="193">
        <v>70</v>
      </c>
      <c r="U102" s="193">
        <f t="shared" si="9"/>
        <v>0</v>
      </c>
      <c r="V102" s="193">
        <v>0</v>
      </c>
      <c r="W102" s="193">
        <v>0</v>
      </c>
      <c r="X102" s="193">
        <v>0</v>
      </c>
      <c r="Y102" s="193">
        <v>0</v>
      </c>
      <c r="Z102" s="193">
        <v>0</v>
      </c>
      <c r="AA102" s="193">
        <v>0</v>
      </c>
      <c r="AB102" s="193">
        <f t="shared" si="10"/>
        <v>332</v>
      </c>
      <c r="AC102" s="193">
        <v>332</v>
      </c>
      <c r="AD102" s="193">
        <v>0</v>
      </c>
      <c r="AE102" s="193">
        <f t="shared" si="11"/>
        <v>0</v>
      </c>
      <c r="AF102" s="193">
        <v>0</v>
      </c>
      <c r="AG102" s="193">
        <v>0</v>
      </c>
      <c r="AH102" s="193">
        <v>0</v>
      </c>
      <c r="AI102" s="193">
        <v>0</v>
      </c>
      <c r="AJ102" s="193">
        <v>0</v>
      </c>
    </row>
    <row r="103" spans="1:36" ht="13.5">
      <c r="A103" s="182" t="s">
        <v>129</v>
      </c>
      <c r="B103" s="182" t="s">
        <v>598</v>
      </c>
      <c r="C103" s="184" t="s">
        <v>599</v>
      </c>
      <c r="D103" s="193">
        <f t="shared" si="6"/>
        <v>4156</v>
      </c>
      <c r="E103" s="193">
        <v>827</v>
      </c>
      <c r="F103" s="193">
        <f t="shared" si="7"/>
        <v>1696</v>
      </c>
      <c r="G103" s="193">
        <v>0</v>
      </c>
      <c r="H103" s="193">
        <v>1696</v>
      </c>
      <c r="I103" s="193">
        <v>0</v>
      </c>
      <c r="J103" s="193">
        <v>0</v>
      </c>
      <c r="K103" s="193">
        <v>0</v>
      </c>
      <c r="L103" s="193">
        <v>1633</v>
      </c>
      <c r="M103" s="193">
        <f t="shared" si="8"/>
        <v>0</v>
      </c>
      <c r="N103" s="193">
        <v>0</v>
      </c>
      <c r="O103" s="193">
        <v>0</v>
      </c>
      <c r="P103" s="193">
        <v>0</v>
      </c>
      <c r="Q103" s="193">
        <v>0</v>
      </c>
      <c r="R103" s="193">
        <v>0</v>
      </c>
      <c r="S103" s="193">
        <v>0</v>
      </c>
      <c r="T103" s="193">
        <v>0</v>
      </c>
      <c r="U103" s="193">
        <f t="shared" si="9"/>
        <v>827</v>
      </c>
      <c r="V103" s="193">
        <v>827</v>
      </c>
      <c r="W103" s="193">
        <v>0</v>
      </c>
      <c r="X103" s="193">
        <v>0</v>
      </c>
      <c r="Y103" s="193">
        <v>0</v>
      </c>
      <c r="Z103" s="193">
        <v>0</v>
      </c>
      <c r="AA103" s="193">
        <v>0</v>
      </c>
      <c r="AB103" s="193">
        <f t="shared" si="10"/>
        <v>1733</v>
      </c>
      <c r="AC103" s="193">
        <v>1633</v>
      </c>
      <c r="AD103" s="193">
        <v>100</v>
      </c>
      <c r="AE103" s="193">
        <f t="shared" si="11"/>
        <v>0</v>
      </c>
      <c r="AF103" s="193">
        <v>0</v>
      </c>
      <c r="AG103" s="193">
        <v>0</v>
      </c>
      <c r="AH103" s="193">
        <v>0</v>
      </c>
      <c r="AI103" s="193">
        <v>0</v>
      </c>
      <c r="AJ103" s="193">
        <v>0</v>
      </c>
    </row>
    <row r="104" spans="1:36" ht="13.5">
      <c r="A104" s="182" t="s">
        <v>129</v>
      </c>
      <c r="B104" s="182" t="s">
        <v>600</v>
      </c>
      <c r="C104" s="184" t="s">
        <v>601</v>
      </c>
      <c r="D104" s="193">
        <f t="shared" si="6"/>
        <v>2786</v>
      </c>
      <c r="E104" s="193">
        <v>2301</v>
      </c>
      <c r="F104" s="193">
        <f t="shared" si="7"/>
        <v>467</v>
      </c>
      <c r="G104" s="193">
        <v>312</v>
      </c>
      <c r="H104" s="193">
        <v>155</v>
      </c>
      <c r="I104" s="193">
        <v>0</v>
      </c>
      <c r="J104" s="193">
        <v>0</v>
      </c>
      <c r="K104" s="193">
        <v>0</v>
      </c>
      <c r="L104" s="193">
        <v>1</v>
      </c>
      <c r="M104" s="193">
        <f t="shared" si="8"/>
        <v>17</v>
      </c>
      <c r="N104" s="193">
        <v>17</v>
      </c>
      <c r="O104" s="193">
        <v>0</v>
      </c>
      <c r="P104" s="193">
        <v>0</v>
      </c>
      <c r="Q104" s="193">
        <v>0</v>
      </c>
      <c r="R104" s="193">
        <v>0</v>
      </c>
      <c r="S104" s="193">
        <v>0</v>
      </c>
      <c r="T104" s="193">
        <v>0</v>
      </c>
      <c r="U104" s="193">
        <f t="shared" si="9"/>
        <v>2383</v>
      </c>
      <c r="V104" s="193">
        <v>2301</v>
      </c>
      <c r="W104" s="193">
        <v>82</v>
      </c>
      <c r="X104" s="193">
        <v>0</v>
      </c>
      <c r="Y104" s="193">
        <v>0</v>
      </c>
      <c r="Z104" s="193">
        <v>0</v>
      </c>
      <c r="AA104" s="193">
        <v>0</v>
      </c>
      <c r="AB104" s="193">
        <f t="shared" si="10"/>
        <v>423</v>
      </c>
      <c r="AC104" s="193">
        <v>1</v>
      </c>
      <c r="AD104" s="193">
        <v>293</v>
      </c>
      <c r="AE104" s="193">
        <f t="shared" si="11"/>
        <v>129</v>
      </c>
      <c r="AF104" s="193">
        <v>129</v>
      </c>
      <c r="AG104" s="193">
        <v>0</v>
      </c>
      <c r="AH104" s="193">
        <v>0</v>
      </c>
      <c r="AI104" s="193">
        <v>0</v>
      </c>
      <c r="AJ104" s="193">
        <v>0</v>
      </c>
    </row>
    <row r="105" spans="1:36" ht="13.5">
      <c r="A105" s="182" t="s">
        <v>129</v>
      </c>
      <c r="B105" s="182" t="s">
        <v>602</v>
      </c>
      <c r="C105" s="184" t="s">
        <v>603</v>
      </c>
      <c r="D105" s="193">
        <f t="shared" si="6"/>
        <v>2819</v>
      </c>
      <c r="E105" s="193">
        <v>1486</v>
      </c>
      <c r="F105" s="193">
        <f t="shared" si="7"/>
        <v>1237</v>
      </c>
      <c r="G105" s="193">
        <v>1150</v>
      </c>
      <c r="H105" s="193">
        <v>87</v>
      </c>
      <c r="I105" s="193">
        <v>0</v>
      </c>
      <c r="J105" s="193">
        <v>0</v>
      </c>
      <c r="K105" s="193">
        <v>0</v>
      </c>
      <c r="L105" s="193">
        <v>43</v>
      </c>
      <c r="M105" s="193">
        <f t="shared" si="8"/>
        <v>53</v>
      </c>
      <c r="N105" s="193">
        <v>23</v>
      </c>
      <c r="O105" s="193">
        <v>27</v>
      </c>
      <c r="P105" s="193">
        <v>0</v>
      </c>
      <c r="Q105" s="193">
        <v>0</v>
      </c>
      <c r="R105" s="193">
        <v>0</v>
      </c>
      <c r="S105" s="193">
        <v>0</v>
      </c>
      <c r="T105" s="193">
        <v>3</v>
      </c>
      <c r="U105" s="193">
        <f t="shared" si="9"/>
        <v>2256</v>
      </c>
      <c r="V105" s="193">
        <v>1486</v>
      </c>
      <c r="W105" s="193">
        <v>766</v>
      </c>
      <c r="X105" s="193">
        <v>4</v>
      </c>
      <c r="Y105" s="193">
        <v>0</v>
      </c>
      <c r="Z105" s="193">
        <v>0</v>
      </c>
      <c r="AA105" s="193">
        <v>0</v>
      </c>
      <c r="AB105" s="193">
        <f t="shared" si="10"/>
        <v>638</v>
      </c>
      <c r="AC105" s="193">
        <v>43</v>
      </c>
      <c r="AD105" s="193">
        <v>402</v>
      </c>
      <c r="AE105" s="193">
        <f t="shared" si="11"/>
        <v>193</v>
      </c>
      <c r="AF105" s="193">
        <v>189</v>
      </c>
      <c r="AG105" s="193">
        <v>4</v>
      </c>
      <c r="AH105" s="193">
        <v>0</v>
      </c>
      <c r="AI105" s="193">
        <v>0</v>
      </c>
      <c r="AJ105" s="193">
        <v>0</v>
      </c>
    </row>
    <row r="106" spans="1:36" ht="13.5">
      <c r="A106" s="182" t="s">
        <v>129</v>
      </c>
      <c r="B106" s="182" t="s">
        <v>604</v>
      </c>
      <c r="C106" s="184" t="s">
        <v>605</v>
      </c>
      <c r="D106" s="193">
        <f t="shared" si="6"/>
        <v>1710</v>
      </c>
      <c r="E106" s="193">
        <v>1027</v>
      </c>
      <c r="F106" s="193">
        <f t="shared" si="7"/>
        <v>628</v>
      </c>
      <c r="G106" s="193">
        <v>577</v>
      </c>
      <c r="H106" s="193">
        <v>51</v>
      </c>
      <c r="I106" s="193">
        <v>0</v>
      </c>
      <c r="J106" s="193">
        <v>0</v>
      </c>
      <c r="K106" s="193">
        <v>0</v>
      </c>
      <c r="L106" s="193">
        <v>25</v>
      </c>
      <c r="M106" s="193">
        <f t="shared" si="8"/>
        <v>30</v>
      </c>
      <c r="N106" s="193">
        <v>15</v>
      </c>
      <c r="O106" s="193">
        <v>13</v>
      </c>
      <c r="P106" s="193">
        <v>0</v>
      </c>
      <c r="Q106" s="193">
        <v>0</v>
      </c>
      <c r="R106" s="193">
        <v>0</v>
      </c>
      <c r="S106" s="193">
        <v>0</v>
      </c>
      <c r="T106" s="193">
        <v>2</v>
      </c>
      <c r="U106" s="193">
        <f t="shared" si="9"/>
        <v>1414</v>
      </c>
      <c r="V106" s="193">
        <v>1027</v>
      </c>
      <c r="W106" s="193">
        <v>384</v>
      </c>
      <c r="X106" s="193">
        <v>3</v>
      </c>
      <c r="Y106" s="193">
        <v>0</v>
      </c>
      <c r="Z106" s="193">
        <v>0</v>
      </c>
      <c r="AA106" s="193">
        <v>0</v>
      </c>
      <c r="AB106" s="193">
        <f t="shared" si="10"/>
        <v>375</v>
      </c>
      <c r="AC106" s="193">
        <v>25</v>
      </c>
      <c r="AD106" s="193">
        <v>252</v>
      </c>
      <c r="AE106" s="193">
        <f t="shared" si="11"/>
        <v>98</v>
      </c>
      <c r="AF106" s="193">
        <v>95</v>
      </c>
      <c r="AG106" s="193">
        <v>3</v>
      </c>
      <c r="AH106" s="193">
        <v>0</v>
      </c>
      <c r="AI106" s="193">
        <v>0</v>
      </c>
      <c r="AJ106" s="193">
        <v>0</v>
      </c>
    </row>
    <row r="107" spans="1:36" ht="13.5">
      <c r="A107" s="182" t="s">
        <v>129</v>
      </c>
      <c r="B107" s="182" t="s">
        <v>606</v>
      </c>
      <c r="C107" s="184" t="s">
        <v>607</v>
      </c>
      <c r="D107" s="193">
        <f t="shared" si="6"/>
        <v>1398</v>
      </c>
      <c r="E107" s="193">
        <v>719</v>
      </c>
      <c r="F107" s="193">
        <f t="shared" si="7"/>
        <v>628</v>
      </c>
      <c r="G107" s="193">
        <v>581</v>
      </c>
      <c r="H107" s="193">
        <v>47</v>
      </c>
      <c r="I107" s="193">
        <v>0</v>
      </c>
      <c r="J107" s="193">
        <v>0</v>
      </c>
      <c r="K107" s="193">
        <v>0</v>
      </c>
      <c r="L107" s="193">
        <v>25</v>
      </c>
      <c r="M107" s="193">
        <f t="shared" si="8"/>
        <v>26</v>
      </c>
      <c r="N107" s="193">
        <v>12</v>
      </c>
      <c r="O107" s="193">
        <v>13</v>
      </c>
      <c r="P107" s="193">
        <v>0</v>
      </c>
      <c r="Q107" s="193">
        <v>0</v>
      </c>
      <c r="R107" s="193">
        <v>0</v>
      </c>
      <c r="S107" s="193">
        <v>0</v>
      </c>
      <c r="T107" s="193">
        <v>1</v>
      </c>
      <c r="U107" s="193">
        <f t="shared" si="9"/>
        <v>1108</v>
      </c>
      <c r="V107" s="193">
        <v>719</v>
      </c>
      <c r="W107" s="193">
        <v>387</v>
      </c>
      <c r="X107" s="193">
        <v>2</v>
      </c>
      <c r="Y107" s="193">
        <v>0</v>
      </c>
      <c r="Z107" s="193">
        <v>0</v>
      </c>
      <c r="AA107" s="193">
        <v>0</v>
      </c>
      <c r="AB107" s="193">
        <f t="shared" si="10"/>
        <v>320</v>
      </c>
      <c r="AC107" s="193">
        <v>25</v>
      </c>
      <c r="AD107" s="193">
        <v>198</v>
      </c>
      <c r="AE107" s="193">
        <f t="shared" si="11"/>
        <v>97</v>
      </c>
      <c r="AF107" s="193">
        <v>95</v>
      </c>
      <c r="AG107" s="193">
        <v>2</v>
      </c>
      <c r="AH107" s="193">
        <v>0</v>
      </c>
      <c r="AI107" s="193">
        <v>0</v>
      </c>
      <c r="AJ107" s="193">
        <v>0</v>
      </c>
    </row>
    <row r="108" spans="1:36" ht="13.5">
      <c r="A108" s="182" t="s">
        <v>129</v>
      </c>
      <c r="B108" s="182" t="s">
        <v>608</v>
      </c>
      <c r="C108" s="184" t="s">
        <v>609</v>
      </c>
      <c r="D108" s="193">
        <f t="shared" si="6"/>
        <v>2797</v>
      </c>
      <c r="E108" s="193">
        <v>2289</v>
      </c>
      <c r="F108" s="193">
        <f t="shared" si="7"/>
        <v>477</v>
      </c>
      <c r="G108" s="193">
        <v>431</v>
      </c>
      <c r="H108" s="193">
        <v>46</v>
      </c>
      <c r="I108" s="193">
        <v>0</v>
      </c>
      <c r="J108" s="193">
        <v>0</v>
      </c>
      <c r="K108" s="193">
        <v>0</v>
      </c>
      <c r="L108" s="193">
        <v>19</v>
      </c>
      <c r="M108" s="193">
        <f t="shared" si="8"/>
        <v>12</v>
      </c>
      <c r="N108" s="193">
        <v>0</v>
      </c>
      <c r="O108" s="193">
        <v>10</v>
      </c>
      <c r="P108" s="193">
        <v>0</v>
      </c>
      <c r="Q108" s="193">
        <v>0</v>
      </c>
      <c r="R108" s="193">
        <v>0</v>
      </c>
      <c r="S108" s="193">
        <v>0</v>
      </c>
      <c r="T108" s="193">
        <v>2</v>
      </c>
      <c r="U108" s="193">
        <f t="shared" si="9"/>
        <v>2579</v>
      </c>
      <c r="V108" s="193">
        <v>2289</v>
      </c>
      <c r="W108" s="193">
        <v>287</v>
      </c>
      <c r="X108" s="193">
        <v>3</v>
      </c>
      <c r="Y108" s="193">
        <v>0</v>
      </c>
      <c r="Z108" s="193">
        <v>0</v>
      </c>
      <c r="AA108" s="193">
        <v>0</v>
      </c>
      <c r="AB108" s="193">
        <f t="shared" si="10"/>
        <v>553</v>
      </c>
      <c r="AC108" s="193">
        <v>19</v>
      </c>
      <c r="AD108" s="193">
        <v>460</v>
      </c>
      <c r="AE108" s="193">
        <f t="shared" si="11"/>
        <v>74</v>
      </c>
      <c r="AF108" s="193">
        <v>71</v>
      </c>
      <c r="AG108" s="193">
        <v>3</v>
      </c>
      <c r="AH108" s="193">
        <v>0</v>
      </c>
      <c r="AI108" s="193">
        <v>0</v>
      </c>
      <c r="AJ108" s="193">
        <v>0</v>
      </c>
    </row>
    <row r="109" spans="1:36" ht="13.5">
      <c r="A109" s="182" t="s">
        <v>129</v>
      </c>
      <c r="B109" s="182" t="s">
        <v>610</v>
      </c>
      <c r="C109" s="184" t="s">
        <v>611</v>
      </c>
      <c r="D109" s="193">
        <f t="shared" si="6"/>
        <v>2651</v>
      </c>
      <c r="E109" s="193">
        <v>2074</v>
      </c>
      <c r="F109" s="193">
        <f t="shared" si="7"/>
        <v>408</v>
      </c>
      <c r="G109" s="193">
        <v>306</v>
      </c>
      <c r="H109" s="193">
        <v>102</v>
      </c>
      <c r="I109" s="193">
        <v>0</v>
      </c>
      <c r="J109" s="193">
        <v>0</v>
      </c>
      <c r="K109" s="193">
        <v>0</v>
      </c>
      <c r="L109" s="193">
        <v>0</v>
      </c>
      <c r="M109" s="193">
        <f t="shared" si="8"/>
        <v>169</v>
      </c>
      <c r="N109" s="193">
        <v>128</v>
      </c>
      <c r="O109" s="193">
        <v>34</v>
      </c>
      <c r="P109" s="193">
        <v>7</v>
      </c>
      <c r="Q109" s="193">
        <v>0</v>
      </c>
      <c r="R109" s="193">
        <v>0</v>
      </c>
      <c r="S109" s="193">
        <v>0</v>
      </c>
      <c r="T109" s="193">
        <v>0</v>
      </c>
      <c r="U109" s="193">
        <f t="shared" si="9"/>
        <v>2155</v>
      </c>
      <c r="V109" s="193">
        <v>2074</v>
      </c>
      <c r="W109" s="193">
        <v>81</v>
      </c>
      <c r="X109" s="193">
        <v>0</v>
      </c>
      <c r="Y109" s="193">
        <v>0</v>
      </c>
      <c r="Z109" s="193">
        <v>0</v>
      </c>
      <c r="AA109" s="193">
        <v>0</v>
      </c>
      <c r="AB109" s="193">
        <f t="shared" si="10"/>
        <v>406</v>
      </c>
      <c r="AC109" s="193">
        <v>0</v>
      </c>
      <c r="AD109" s="193">
        <v>265</v>
      </c>
      <c r="AE109" s="193">
        <f t="shared" si="11"/>
        <v>141</v>
      </c>
      <c r="AF109" s="193">
        <v>141</v>
      </c>
      <c r="AG109" s="193">
        <v>0</v>
      </c>
      <c r="AH109" s="193">
        <v>0</v>
      </c>
      <c r="AI109" s="193">
        <v>0</v>
      </c>
      <c r="AJ109" s="193">
        <v>0</v>
      </c>
    </row>
    <row r="110" spans="1:36" ht="13.5">
      <c r="A110" s="182" t="s">
        <v>129</v>
      </c>
      <c r="B110" s="182" t="s">
        <v>612</v>
      </c>
      <c r="C110" s="184" t="s">
        <v>613</v>
      </c>
      <c r="D110" s="193">
        <f t="shared" si="6"/>
        <v>3720</v>
      </c>
      <c r="E110" s="193">
        <v>2813</v>
      </c>
      <c r="F110" s="193">
        <f t="shared" si="7"/>
        <v>701</v>
      </c>
      <c r="G110" s="193">
        <v>442</v>
      </c>
      <c r="H110" s="193">
        <v>259</v>
      </c>
      <c r="I110" s="193">
        <v>0</v>
      </c>
      <c r="J110" s="193">
        <v>0</v>
      </c>
      <c r="K110" s="193">
        <v>0</v>
      </c>
      <c r="L110" s="193">
        <v>15</v>
      </c>
      <c r="M110" s="193">
        <f t="shared" si="8"/>
        <v>191</v>
      </c>
      <c r="N110" s="193">
        <v>176</v>
      </c>
      <c r="O110" s="193">
        <v>0</v>
      </c>
      <c r="P110" s="193">
        <v>10</v>
      </c>
      <c r="Q110" s="193">
        <v>0</v>
      </c>
      <c r="R110" s="193">
        <v>0</v>
      </c>
      <c r="S110" s="193">
        <v>5</v>
      </c>
      <c r="T110" s="193">
        <v>0</v>
      </c>
      <c r="U110" s="193">
        <f t="shared" si="9"/>
        <v>2930</v>
      </c>
      <c r="V110" s="193">
        <v>2813</v>
      </c>
      <c r="W110" s="193">
        <v>117</v>
      </c>
      <c r="X110" s="193">
        <v>0</v>
      </c>
      <c r="Y110" s="193">
        <v>0</v>
      </c>
      <c r="Z110" s="193">
        <v>0</v>
      </c>
      <c r="AA110" s="193">
        <v>0</v>
      </c>
      <c r="AB110" s="193">
        <f t="shared" si="10"/>
        <v>557</v>
      </c>
      <c r="AC110" s="193">
        <v>15</v>
      </c>
      <c r="AD110" s="193">
        <v>359</v>
      </c>
      <c r="AE110" s="193">
        <f t="shared" si="11"/>
        <v>183</v>
      </c>
      <c r="AF110" s="193">
        <v>183</v>
      </c>
      <c r="AG110" s="193">
        <v>0</v>
      </c>
      <c r="AH110" s="193">
        <v>0</v>
      </c>
      <c r="AI110" s="193">
        <v>0</v>
      </c>
      <c r="AJ110" s="193">
        <v>0</v>
      </c>
    </row>
    <row r="111" spans="1:36" ht="13.5">
      <c r="A111" s="182" t="s">
        <v>129</v>
      </c>
      <c r="B111" s="182" t="s">
        <v>614</v>
      </c>
      <c r="C111" s="184" t="s">
        <v>615</v>
      </c>
      <c r="D111" s="193">
        <f t="shared" si="6"/>
        <v>3969</v>
      </c>
      <c r="E111" s="193">
        <v>1376</v>
      </c>
      <c r="F111" s="193">
        <f t="shared" si="7"/>
        <v>1572</v>
      </c>
      <c r="G111" s="193">
        <v>62</v>
      </c>
      <c r="H111" s="193">
        <v>663</v>
      </c>
      <c r="I111" s="193">
        <v>847</v>
      </c>
      <c r="J111" s="193">
        <v>0</v>
      </c>
      <c r="K111" s="193">
        <v>0</v>
      </c>
      <c r="L111" s="193">
        <v>283</v>
      </c>
      <c r="M111" s="193">
        <f t="shared" si="8"/>
        <v>738</v>
      </c>
      <c r="N111" s="193">
        <v>732</v>
      </c>
      <c r="O111" s="193">
        <v>0</v>
      </c>
      <c r="P111" s="193">
        <v>0</v>
      </c>
      <c r="Q111" s="193">
        <v>0</v>
      </c>
      <c r="R111" s="193">
        <v>0</v>
      </c>
      <c r="S111" s="193">
        <v>0</v>
      </c>
      <c r="T111" s="193">
        <v>6</v>
      </c>
      <c r="U111" s="193">
        <f t="shared" si="9"/>
        <v>1413</v>
      </c>
      <c r="V111" s="193">
        <v>1376</v>
      </c>
      <c r="W111" s="193">
        <v>37</v>
      </c>
      <c r="X111" s="193">
        <v>0</v>
      </c>
      <c r="Y111" s="193">
        <v>0</v>
      </c>
      <c r="Z111" s="193">
        <v>0</v>
      </c>
      <c r="AA111" s="193">
        <v>0</v>
      </c>
      <c r="AB111" s="193">
        <f t="shared" si="10"/>
        <v>676</v>
      </c>
      <c r="AC111" s="193">
        <v>283</v>
      </c>
      <c r="AD111" s="193">
        <v>341</v>
      </c>
      <c r="AE111" s="193">
        <f t="shared" si="11"/>
        <v>52</v>
      </c>
      <c r="AF111" s="193">
        <v>4</v>
      </c>
      <c r="AG111" s="193">
        <v>48</v>
      </c>
      <c r="AH111" s="193">
        <v>0</v>
      </c>
      <c r="AI111" s="193">
        <v>0</v>
      </c>
      <c r="AJ111" s="193">
        <v>0</v>
      </c>
    </row>
    <row r="112" spans="1:36" ht="13.5">
      <c r="A112" s="182" t="s">
        <v>129</v>
      </c>
      <c r="B112" s="182" t="s">
        <v>616</v>
      </c>
      <c r="C112" s="184" t="s">
        <v>617</v>
      </c>
      <c r="D112" s="193">
        <f t="shared" si="6"/>
        <v>1428</v>
      </c>
      <c r="E112" s="193">
        <v>74</v>
      </c>
      <c r="F112" s="193">
        <f t="shared" si="7"/>
        <v>776</v>
      </c>
      <c r="G112" s="193">
        <v>0</v>
      </c>
      <c r="H112" s="193">
        <v>358</v>
      </c>
      <c r="I112" s="193">
        <v>418</v>
      </c>
      <c r="J112" s="193">
        <v>0</v>
      </c>
      <c r="K112" s="193">
        <v>0</v>
      </c>
      <c r="L112" s="193">
        <v>578</v>
      </c>
      <c r="M112" s="193">
        <f t="shared" si="8"/>
        <v>0</v>
      </c>
      <c r="N112" s="193">
        <v>0</v>
      </c>
      <c r="O112" s="193">
        <v>0</v>
      </c>
      <c r="P112" s="193">
        <v>0</v>
      </c>
      <c r="Q112" s="193">
        <v>0</v>
      </c>
      <c r="R112" s="193">
        <v>0</v>
      </c>
      <c r="S112" s="193">
        <v>0</v>
      </c>
      <c r="T112" s="193">
        <v>0</v>
      </c>
      <c r="U112" s="193">
        <f t="shared" si="9"/>
        <v>74</v>
      </c>
      <c r="V112" s="193">
        <v>74</v>
      </c>
      <c r="W112" s="193">
        <v>0</v>
      </c>
      <c r="X112" s="193">
        <v>0</v>
      </c>
      <c r="Y112" s="193">
        <v>0</v>
      </c>
      <c r="Z112" s="193">
        <v>0</v>
      </c>
      <c r="AA112" s="193">
        <v>0</v>
      </c>
      <c r="AB112" s="193">
        <f t="shared" si="10"/>
        <v>580</v>
      </c>
      <c r="AC112" s="193">
        <v>578</v>
      </c>
      <c r="AD112" s="193">
        <v>2</v>
      </c>
      <c r="AE112" s="193">
        <f t="shared" si="11"/>
        <v>0</v>
      </c>
      <c r="AF112" s="193">
        <v>0</v>
      </c>
      <c r="AG112" s="193">
        <v>0</v>
      </c>
      <c r="AH112" s="193">
        <v>0</v>
      </c>
      <c r="AI112" s="193">
        <v>0</v>
      </c>
      <c r="AJ112" s="193">
        <v>0</v>
      </c>
    </row>
    <row r="113" spans="1:36" ht="13.5">
      <c r="A113" s="182" t="s">
        <v>129</v>
      </c>
      <c r="B113" s="182" t="s">
        <v>618</v>
      </c>
      <c r="C113" s="184" t="s">
        <v>619</v>
      </c>
      <c r="D113" s="193">
        <f t="shared" si="6"/>
        <v>1234</v>
      </c>
      <c r="E113" s="193">
        <v>167</v>
      </c>
      <c r="F113" s="193">
        <f t="shared" si="7"/>
        <v>370</v>
      </c>
      <c r="G113" s="193">
        <v>0</v>
      </c>
      <c r="H113" s="193">
        <v>119</v>
      </c>
      <c r="I113" s="193">
        <v>251</v>
      </c>
      <c r="J113" s="193">
        <v>0</v>
      </c>
      <c r="K113" s="193">
        <v>0</v>
      </c>
      <c r="L113" s="193">
        <v>526</v>
      </c>
      <c r="M113" s="193">
        <f t="shared" si="8"/>
        <v>171</v>
      </c>
      <c r="N113" s="193">
        <v>141</v>
      </c>
      <c r="O113" s="193">
        <v>29</v>
      </c>
      <c r="P113" s="193">
        <v>0</v>
      </c>
      <c r="Q113" s="193">
        <v>0</v>
      </c>
      <c r="R113" s="193">
        <v>0</v>
      </c>
      <c r="S113" s="193">
        <v>0</v>
      </c>
      <c r="T113" s="193">
        <v>1</v>
      </c>
      <c r="U113" s="193">
        <f t="shared" si="9"/>
        <v>167</v>
      </c>
      <c r="V113" s="193">
        <v>167</v>
      </c>
      <c r="W113" s="193">
        <v>0</v>
      </c>
      <c r="X113" s="193">
        <v>0</v>
      </c>
      <c r="Y113" s="193">
        <v>0</v>
      </c>
      <c r="Z113" s="193">
        <v>0</v>
      </c>
      <c r="AA113" s="193">
        <v>0</v>
      </c>
      <c r="AB113" s="193">
        <f t="shared" si="10"/>
        <v>552</v>
      </c>
      <c r="AC113" s="193">
        <v>526</v>
      </c>
      <c r="AD113" s="193">
        <v>26</v>
      </c>
      <c r="AE113" s="193">
        <f t="shared" si="11"/>
        <v>0</v>
      </c>
      <c r="AF113" s="193">
        <v>0</v>
      </c>
      <c r="AG113" s="193">
        <v>0</v>
      </c>
      <c r="AH113" s="193">
        <v>0</v>
      </c>
      <c r="AI113" s="193">
        <v>0</v>
      </c>
      <c r="AJ113" s="193">
        <v>0</v>
      </c>
    </row>
    <row r="114" spans="1:36" ht="13.5">
      <c r="A114" s="182" t="s">
        <v>129</v>
      </c>
      <c r="B114" s="182" t="s">
        <v>620</v>
      </c>
      <c r="C114" s="184" t="s">
        <v>621</v>
      </c>
      <c r="D114" s="193">
        <f t="shared" si="6"/>
        <v>1257</v>
      </c>
      <c r="E114" s="193">
        <v>0</v>
      </c>
      <c r="F114" s="193">
        <f t="shared" si="7"/>
        <v>189</v>
      </c>
      <c r="G114" s="193">
        <v>0</v>
      </c>
      <c r="H114" s="193">
        <v>68</v>
      </c>
      <c r="I114" s="193">
        <v>121</v>
      </c>
      <c r="J114" s="193">
        <v>0</v>
      </c>
      <c r="K114" s="193">
        <v>0</v>
      </c>
      <c r="L114" s="193">
        <v>1051</v>
      </c>
      <c r="M114" s="193">
        <f t="shared" si="8"/>
        <v>17</v>
      </c>
      <c r="N114" s="193">
        <v>0</v>
      </c>
      <c r="O114" s="193">
        <v>17</v>
      </c>
      <c r="P114" s="193">
        <v>0</v>
      </c>
      <c r="Q114" s="193">
        <v>0</v>
      </c>
      <c r="R114" s="193">
        <v>0</v>
      </c>
      <c r="S114" s="193">
        <v>0</v>
      </c>
      <c r="T114" s="193">
        <v>0</v>
      </c>
      <c r="U114" s="193">
        <f t="shared" si="9"/>
        <v>0</v>
      </c>
      <c r="V114" s="193">
        <v>0</v>
      </c>
      <c r="W114" s="193">
        <v>0</v>
      </c>
      <c r="X114" s="193">
        <v>0</v>
      </c>
      <c r="Y114" s="193">
        <v>0</v>
      </c>
      <c r="Z114" s="193">
        <v>0</v>
      </c>
      <c r="AA114" s="193">
        <v>0</v>
      </c>
      <c r="AB114" s="193">
        <f t="shared" si="10"/>
        <v>1051</v>
      </c>
      <c r="AC114" s="193">
        <v>1051</v>
      </c>
      <c r="AD114" s="193">
        <v>0</v>
      </c>
      <c r="AE114" s="193">
        <f t="shared" si="11"/>
        <v>0</v>
      </c>
      <c r="AF114" s="193">
        <v>0</v>
      </c>
      <c r="AG114" s="193">
        <v>0</v>
      </c>
      <c r="AH114" s="193">
        <v>0</v>
      </c>
      <c r="AI114" s="193">
        <v>0</v>
      </c>
      <c r="AJ114" s="193">
        <v>0</v>
      </c>
    </row>
    <row r="115" spans="1:36" ht="13.5">
      <c r="A115" s="182" t="s">
        <v>129</v>
      </c>
      <c r="B115" s="182" t="s">
        <v>622</v>
      </c>
      <c r="C115" s="184" t="s">
        <v>623</v>
      </c>
      <c r="D115" s="193">
        <f t="shared" si="6"/>
        <v>1106</v>
      </c>
      <c r="E115" s="193">
        <v>14</v>
      </c>
      <c r="F115" s="193">
        <f t="shared" si="7"/>
        <v>274</v>
      </c>
      <c r="G115" s="193">
        <v>29</v>
      </c>
      <c r="H115" s="193">
        <v>0</v>
      </c>
      <c r="I115" s="193">
        <v>0</v>
      </c>
      <c r="J115" s="193">
        <v>0</v>
      </c>
      <c r="K115" s="193">
        <v>245</v>
      </c>
      <c r="L115" s="193">
        <v>427</v>
      </c>
      <c r="M115" s="193">
        <f t="shared" si="8"/>
        <v>391</v>
      </c>
      <c r="N115" s="193">
        <v>212</v>
      </c>
      <c r="O115" s="193">
        <v>69</v>
      </c>
      <c r="P115" s="193">
        <v>37</v>
      </c>
      <c r="Q115" s="193">
        <v>15</v>
      </c>
      <c r="R115" s="193">
        <v>54</v>
      </c>
      <c r="S115" s="193">
        <v>4</v>
      </c>
      <c r="T115" s="193">
        <v>0</v>
      </c>
      <c r="U115" s="193">
        <f t="shared" si="9"/>
        <v>28</v>
      </c>
      <c r="V115" s="193">
        <v>14</v>
      </c>
      <c r="W115" s="193">
        <v>14</v>
      </c>
      <c r="X115" s="193">
        <v>0</v>
      </c>
      <c r="Y115" s="193">
        <v>0</v>
      </c>
      <c r="Z115" s="193">
        <v>0</v>
      </c>
      <c r="AA115" s="193">
        <v>0</v>
      </c>
      <c r="AB115" s="193">
        <f t="shared" si="10"/>
        <v>437</v>
      </c>
      <c r="AC115" s="193">
        <v>427</v>
      </c>
      <c r="AD115" s="193">
        <v>2</v>
      </c>
      <c r="AE115" s="193">
        <f t="shared" si="11"/>
        <v>8</v>
      </c>
      <c r="AF115" s="193">
        <v>8</v>
      </c>
      <c r="AG115" s="193">
        <v>0</v>
      </c>
      <c r="AH115" s="193">
        <v>0</v>
      </c>
      <c r="AI115" s="193">
        <v>0</v>
      </c>
      <c r="AJ115" s="193">
        <v>0</v>
      </c>
    </row>
    <row r="116" spans="1:36" ht="13.5">
      <c r="A116" s="182" t="s">
        <v>129</v>
      </c>
      <c r="B116" s="182" t="s">
        <v>624</v>
      </c>
      <c r="C116" s="184" t="s">
        <v>625</v>
      </c>
      <c r="D116" s="193">
        <f t="shared" si="6"/>
        <v>1111</v>
      </c>
      <c r="E116" s="193">
        <v>0</v>
      </c>
      <c r="F116" s="193">
        <f t="shared" si="7"/>
        <v>588</v>
      </c>
      <c r="G116" s="193">
        <v>22</v>
      </c>
      <c r="H116" s="193">
        <v>396</v>
      </c>
      <c r="I116" s="193">
        <v>0</v>
      </c>
      <c r="J116" s="193">
        <v>0</v>
      </c>
      <c r="K116" s="193">
        <v>170</v>
      </c>
      <c r="L116" s="193">
        <v>387</v>
      </c>
      <c r="M116" s="193">
        <f t="shared" si="8"/>
        <v>136</v>
      </c>
      <c r="N116" s="193">
        <v>0</v>
      </c>
      <c r="O116" s="193">
        <v>136</v>
      </c>
      <c r="P116" s="193">
        <v>0</v>
      </c>
      <c r="Q116" s="193">
        <v>0</v>
      </c>
      <c r="R116" s="193">
        <v>0</v>
      </c>
      <c r="S116" s="193">
        <v>0</v>
      </c>
      <c r="T116" s="193">
        <v>0</v>
      </c>
      <c r="U116" s="193">
        <f t="shared" si="9"/>
        <v>10</v>
      </c>
      <c r="V116" s="193">
        <v>0</v>
      </c>
      <c r="W116" s="193">
        <v>10</v>
      </c>
      <c r="X116" s="193">
        <v>0</v>
      </c>
      <c r="Y116" s="193">
        <v>0</v>
      </c>
      <c r="Z116" s="193">
        <v>0</v>
      </c>
      <c r="AA116" s="193">
        <v>0</v>
      </c>
      <c r="AB116" s="193">
        <f t="shared" si="10"/>
        <v>395</v>
      </c>
      <c r="AC116" s="193">
        <v>387</v>
      </c>
      <c r="AD116" s="193">
        <v>2</v>
      </c>
      <c r="AE116" s="193">
        <f t="shared" si="11"/>
        <v>6</v>
      </c>
      <c r="AF116" s="193">
        <v>6</v>
      </c>
      <c r="AG116" s="193">
        <v>0</v>
      </c>
      <c r="AH116" s="193">
        <v>0</v>
      </c>
      <c r="AI116" s="193">
        <v>0</v>
      </c>
      <c r="AJ116" s="193">
        <v>0</v>
      </c>
    </row>
    <row r="117" spans="1:36" ht="13.5">
      <c r="A117" s="182" t="s">
        <v>129</v>
      </c>
      <c r="B117" s="182" t="s">
        <v>626</v>
      </c>
      <c r="C117" s="184" t="s">
        <v>627</v>
      </c>
      <c r="D117" s="193">
        <f t="shared" si="6"/>
        <v>494</v>
      </c>
      <c r="E117" s="193">
        <v>0</v>
      </c>
      <c r="F117" s="193">
        <f t="shared" si="7"/>
        <v>279</v>
      </c>
      <c r="G117" s="193">
        <v>21</v>
      </c>
      <c r="H117" s="193">
        <v>146</v>
      </c>
      <c r="I117" s="193">
        <v>0</v>
      </c>
      <c r="J117" s="193">
        <v>0</v>
      </c>
      <c r="K117" s="193">
        <v>112</v>
      </c>
      <c r="L117" s="193">
        <v>214</v>
      </c>
      <c r="M117" s="193">
        <f t="shared" si="8"/>
        <v>1</v>
      </c>
      <c r="N117" s="193">
        <v>0</v>
      </c>
      <c r="O117" s="193">
        <v>1</v>
      </c>
      <c r="P117" s="193">
        <v>0</v>
      </c>
      <c r="Q117" s="193">
        <v>0</v>
      </c>
      <c r="R117" s="193">
        <v>0</v>
      </c>
      <c r="S117" s="193">
        <v>0</v>
      </c>
      <c r="T117" s="193">
        <v>0</v>
      </c>
      <c r="U117" s="193">
        <f t="shared" si="9"/>
        <v>9</v>
      </c>
      <c r="V117" s="193">
        <v>0</v>
      </c>
      <c r="W117" s="193">
        <v>9</v>
      </c>
      <c r="X117" s="193">
        <v>0</v>
      </c>
      <c r="Y117" s="193">
        <v>0</v>
      </c>
      <c r="Z117" s="193">
        <v>0</v>
      </c>
      <c r="AA117" s="193">
        <v>0</v>
      </c>
      <c r="AB117" s="193">
        <f t="shared" si="10"/>
        <v>221</v>
      </c>
      <c r="AC117" s="193">
        <v>214</v>
      </c>
      <c r="AD117" s="193">
        <v>2</v>
      </c>
      <c r="AE117" s="193">
        <f t="shared" si="11"/>
        <v>5</v>
      </c>
      <c r="AF117" s="193">
        <v>5</v>
      </c>
      <c r="AG117" s="193">
        <v>0</v>
      </c>
      <c r="AH117" s="193">
        <v>0</v>
      </c>
      <c r="AI117" s="193">
        <v>0</v>
      </c>
      <c r="AJ117" s="193">
        <v>0</v>
      </c>
    </row>
    <row r="118" spans="1:36" ht="13.5">
      <c r="A118" s="182" t="s">
        <v>129</v>
      </c>
      <c r="B118" s="182" t="s">
        <v>628</v>
      </c>
      <c r="C118" s="184" t="s">
        <v>629</v>
      </c>
      <c r="D118" s="193">
        <f t="shared" si="6"/>
        <v>1008</v>
      </c>
      <c r="E118" s="193">
        <v>389</v>
      </c>
      <c r="F118" s="193">
        <f t="shared" si="7"/>
        <v>243</v>
      </c>
      <c r="G118" s="193">
        <v>0</v>
      </c>
      <c r="H118" s="193">
        <v>243</v>
      </c>
      <c r="I118" s="193">
        <v>0</v>
      </c>
      <c r="J118" s="193">
        <v>0</v>
      </c>
      <c r="K118" s="193">
        <v>0</v>
      </c>
      <c r="L118" s="193">
        <v>376</v>
      </c>
      <c r="M118" s="193">
        <f t="shared" si="8"/>
        <v>0</v>
      </c>
      <c r="N118" s="193">
        <v>0</v>
      </c>
      <c r="O118" s="193">
        <v>0</v>
      </c>
      <c r="P118" s="193">
        <v>0</v>
      </c>
      <c r="Q118" s="193">
        <v>0</v>
      </c>
      <c r="R118" s="193">
        <v>0</v>
      </c>
      <c r="S118" s="193">
        <v>0</v>
      </c>
      <c r="T118" s="193">
        <v>0</v>
      </c>
      <c r="U118" s="193">
        <f t="shared" si="9"/>
        <v>389</v>
      </c>
      <c r="V118" s="193">
        <v>389</v>
      </c>
      <c r="W118" s="193">
        <v>0</v>
      </c>
      <c r="X118" s="193">
        <v>0</v>
      </c>
      <c r="Y118" s="193">
        <v>0</v>
      </c>
      <c r="Z118" s="193">
        <v>0</v>
      </c>
      <c r="AA118" s="193">
        <v>0</v>
      </c>
      <c r="AB118" s="193">
        <f t="shared" si="10"/>
        <v>386</v>
      </c>
      <c r="AC118" s="193">
        <v>376</v>
      </c>
      <c r="AD118" s="193">
        <v>10</v>
      </c>
      <c r="AE118" s="193">
        <f t="shared" si="11"/>
        <v>0</v>
      </c>
      <c r="AF118" s="193">
        <v>0</v>
      </c>
      <c r="AG118" s="193">
        <v>0</v>
      </c>
      <c r="AH118" s="193">
        <v>0</v>
      </c>
      <c r="AI118" s="193">
        <v>0</v>
      </c>
      <c r="AJ118" s="193">
        <v>0</v>
      </c>
    </row>
    <row r="119" spans="1:36" ht="13.5">
      <c r="A119" s="182" t="s">
        <v>129</v>
      </c>
      <c r="B119" s="182" t="s">
        <v>630</v>
      </c>
      <c r="C119" s="184" t="s">
        <v>631</v>
      </c>
      <c r="D119" s="193">
        <f t="shared" si="6"/>
        <v>1099</v>
      </c>
      <c r="E119" s="193">
        <v>273</v>
      </c>
      <c r="F119" s="193">
        <f t="shared" si="7"/>
        <v>170</v>
      </c>
      <c r="G119" s="193">
        <v>0</v>
      </c>
      <c r="H119" s="193">
        <v>170</v>
      </c>
      <c r="I119" s="193">
        <v>0</v>
      </c>
      <c r="J119" s="193">
        <v>0</v>
      </c>
      <c r="K119" s="193">
        <v>0</v>
      </c>
      <c r="L119" s="193">
        <v>401</v>
      </c>
      <c r="M119" s="193">
        <f t="shared" si="8"/>
        <v>255</v>
      </c>
      <c r="N119" s="193">
        <v>162</v>
      </c>
      <c r="O119" s="193">
        <v>31</v>
      </c>
      <c r="P119" s="193">
        <v>60</v>
      </c>
      <c r="Q119" s="193">
        <v>0</v>
      </c>
      <c r="R119" s="193">
        <v>0</v>
      </c>
      <c r="S119" s="193">
        <v>0</v>
      </c>
      <c r="T119" s="193">
        <v>2</v>
      </c>
      <c r="U119" s="193">
        <f t="shared" si="9"/>
        <v>273</v>
      </c>
      <c r="V119" s="193">
        <v>273</v>
      </c>
      <c r="W119" s="193">
        <v>0</v>
      </c>
      <c r="X119" s="193">
        <v>0</v>
      </c>
      <c r="Y119" s="193">
        <v>0</v>
      </c>
      <c r="Z119" s="193">
        <v>0</v>
      </c>
      <c r="AA119" s="193">
        <v>0</v>
      </c>
      <c r="AB119" s="193">
        <f t="shared" si="10"/>
        <v>409</v>
      </c>
      <c r="AC119" s="193">
        <v>401</v>
      </c>
      <c r="AD119" s="193">
        <v>8</v>
      </c>
      <c r="AE119" s="193">
        <f t="shared" si="11"/>
        <v>0</v>
      </c>
      <c r="AF119" s="193">
        <v>0</v>
      </c>
      <c r="AG119" s="193">
        <v>0</v>
      </c>
      <c r="AH119" s="193">
        <v>0</v>
      </c>
      <c r="AI119" s="193">
        <v>0</v>
      </c>
      <c r="AJ119" s="193">
        <v>0</v>
      </c>
    </row>
    <row r="120" spans="1:36" ht="13.5">
      <c r="A120" s="182" t="s">
        <v>129</v>
      </c>
      <c r="B120" s="182" t="s">
        <v>632</v>
      </c>
      <c r="C120" s="184" t="s">
        <v>633</v>
      </c>
      <c r="D120" s="193">
        <f t="shared" si="6"/>
        <v>2920</v>
      </c>
      <c r="E120" s="193">
        <v>492</v>
      </c>
      <c r="F120" s="193">
        <f t="shared" si="7"/>
        <v>509</v>
      </c>
      <c r="G120" s="193">
        <v>0</v>
      </c>
      <c r="H120" s="193">
        <v>509</v>
      </c>
      <c r="I120" s="193">
        <v>0</v>
      </c>
      <c r="J120" s="193">
        <v>0</v>
      </c>
      <c r="K120" s="193">
        <v>0</v>
      </c>
      <c r="L120" s="193">
        <v>1919</v>
      </c>
      <c r="M120" s="193">
        <f t="shared" si="8"/>
        <v>0</v>
      </c>
      <c r="N120" s="193">
        <v>0</v>
      </c>
      <c r="O120" s="193">
        <v>0</v>
      </c>
      <c r="P120" s="193">
        <v>0</v>
      </c>
      <c r="Q120" s="193">
        <v>0</v>
      </c>
      <c r="R120" s="193">
        <v>0</v>
      </c>
      <c r="S120" s="193">
        <v>0</v>
      </c>
      <c r="T120" s="193">
        <v>0</v>
      </c>
      <c r="U120" s="193">
        <f t="shared" si="9"/>
        <v>492</v>
      </c>
      <c r="V120" s="193">
        <v>492</v>
      </c>
      <c r="W120" s="193">
        <v>0</v>
      </c>
      <c r="X120" s="193">
        <v>0</v>
      </c>
      <c r="Y120" s="193">
        <v>0</v>
      </c>
      <c r="Z120" s="193">
        <v>0</v>
      </c>
      <c r="AA120" s="193">
        <v>0</v>
      </c>
      <c r="AB120" s="193">
        <f t="shared" si="10"/>
        <v>1936</v>
      </c>
      <c r="AC120" s="193">
        <v>1919</v>
      </c>
      <c r="AD120" s="193">
        <v>12</v>
      </c>
      <c r="AE120" s="193">
        <f t="shared" si="11"/>
        <v>5</v>
      </c>
      <c r="AF120" s="193">
        <v>0</v>
      </c>
      <c r="AG120" s="193">
        <v>5</v>
      </c>
      <c r="AH120" s="193">
        <v>0</v>
      </c>
      <c r="AI120" s="193">
        <v>0</v>
      </c>
      <c r="AJ120" s="193">
        <v>0</v>
      </c>
    </row>
    <row r="121" spans="1:36" ht="13.5">
      <c r="A121" s="182" t="s">
        <v>129</v>
      </c>
      <c r="B121" s="182" t="s">
        <v>634</v>
      </c>
      <c r="C121" s="184" t="s">
        <v>635</v>
      </c>
      <c r="D121" s="193">
        <f t="shared" si="6"/>
        <v>395</v>
      </c>
      <c r="E121" s="193">
        <v>0</v>
      </c>
      <c r="F121" s="193">
        <f t="shared" si="7"/>
        <v>169</v>
      </c>
      <c r="G121" s="193">
        <v>0</v>
      </c>
      <c r="H121" s="193">
        <v>49</v>
      </c>
      <c r="I121" s="193">
        <v>0</v>
      </c>
      <c r="J121" s="193">
        <v>0</v>
      </c>
      <c r="K121" s="193">
        <v>120</v>
      </c>
      <c r="L121" s="193">
        <v>168</v>
      </c>
      <c r="M121" s="193">
        <f t="shared" si="8"/>
        <v>58</v>
      </c>
      <c r="N121" s="193">
        <v>58</v>
      </c>
      <c r="O121" s="193">
        <v>0</v>
      </c>
      <c r="P121" s="193">
        <v>0</v>
      </c>
      <c r="Q121" s="193">
        <v>0</v>
      </c>
      <c r="R121" s="193">
        <v>0</v>
      </c>
      <c r="S121" s="193">
        <v>0</v>
      </c>
      <c r="T121" s="193">
        <v>0</v>
      </c>
      <c r="U121" s="193">
        <f t="shared" si="9"/>
        <v>0</v>
      </c>
      <c r="V121" s="193">
        <v>0</v>
      </c>
      <c r="W121" s="193">
        <v>0</v>
      </c>
      <c r="X121" s="193">
        <v>0</v>
      </c>
      <c r="Y121" s="193">
        <v>0</v>
      </c>
      <c r="Z121" s="193">
        <v>0</v>
      </c>
      <c r="AA121" s="193">
        <v>0</v>
      </c>
      <c r="AB121" s="193">
        <f t="shared" si="10"/>
        <v>168</v>
      </c>
      <c r="AC121" s="193">
        <v>168</v>
      </c>
      <c r="AD121" s="193">
        <v>0</v>
      </c>
      <c r="AE121" s="193">
        <f t="shared" si="11"/>
        <v>0</v>
      </c>
      <c r="AF121" s="193">
        <v>0</v>
      </c>
      <c r="AG121" s="193">
        <v>0</v>
      </c>
      <c r="AH121" s="193">
        <v>0</v>
      </c>
      <c r="AI121" s="193">
        <v>0</v>
      </c>
      <c r="AJ121" s="193">
        <v>0</v>
      </c>
    </row>
    <row r="122" spans="1:36" ht="13.5">
      <c r="A122" s="182" t="s">
        <v>129</v>
      </c>
      <c r="B122" s="182" t="s">
        <v>636</v>
      </c>
      <c r="C122" s="184" t="s">
        <v>637</v>
      </c>
      <c r="D122" s="193">
        <f t="shared" si="6"/>
        <v>594</v>
      </c>
      <c r="E122" s="193">
        <v>0</v>
      </c>
      <c r="F122" s="193">
        <f t="shared" si="7"/>
        <v>594</v>
      </c>
      <c r="G122" s="193">
        <v>0</v>
      </c>
      <c r="H122" s="193">
        <v>594</v>
      </c>
      <c r="I122" s="193">
        <v>0</v>
      </c>
      <c r="J122" s="193">
        <v>0</v>
      </c>
      <c r="K122" s="193">
        <v>0</v>
      </c>
      <c r="L122" s="193">
        <v>0</v>
      </c>
      <c r="M122" s="193">
        <f t="shared" si="8"/>
        <v>0</v>
      </c>
      <c r="N122" s="193">
        <v>0</v>
      </c>
      <c r="O122" s="193">
        <v>0</v>
      </c>
      <c r="P122" s="193">
        <v>0</v>
      </c>
      <c r="Q122" s="193">
        <v>0</v>
      </c>
      <c r="R122" s="193">
        <v>0</v>
      </c>
      <c r="S122" s="193">
        <v>0</v>
      </c>
      <c r="T122" s="193">
        <v>0</v>
      </c>
      <c r="U122" s="193">
        <f t="shared" si="9"/>
        <v>27</v>
      </c>
      <c r="V122" s="193">
        <v>0</v>
      </c>
      <c r="W122" s="193">
        <v>0</v>
      </c>
      <c r="X122" s="193">
        <v>27</v>
      </c>
      <c r="Y122" s="193">
        <v>0</v>
      </c>
      <c r="Z122" s="193">
        <v>0</v>
      </c>
      <c r="AA122" s="193">
        <v>0</v>
      </c>
      <c r="AB122" s="193">
        <f t="shared" si="10"/>
        <v>292</v>
      </c>
      <c r="AC122" s="193">
        <v>0</v>
      </c>
      <c r="AD122" s="193">
        <v>0</v>
      </c>
      <c r="AE122" s="193">
        <f t="shared" si="11"/>
        <v>292</v>
      </c>
      <c r="AF122" s="193">
        <v>0</v>
      </c>
      <c r="AG122" s="193">
        <v>292</v>
      </c>
      <c r="AH122" s="193">
        <v>0</v>
      </c>
      <c r="AI122" s="193">
        <v>0</v>
      </c>
      <c r="AJ122" s="193">
        <v>0</v>
      </c>
    </row>
    <row r="123" spans="1:36" ht="13.5">
      <c r="A123" s="182" t="s">
        <v>129</v>
      </c>
      <c r="B123" s="182" t="s">
        <v>638</v>
      </c>
      <c r="C123" s="184" t="s">
        <v>155</v>
      </c>
      <c r="D123" s="193">
        <f t="shared" si="6"/>
        <v>1616</v>
      </c>
      <c r="E123" s="193">
        <v>0</v>
      </c>
      <c r="F123" s="193">
        <f t="shared" si="7"/>
        <v>747</v>
      </c>
      <c r="G123" s="193">
        <v>0</v>
      </c>
      <c r="H123" s="193">
        <v>136</v>
      </c>
      <c r="I123" s="193">
        <v>348</v>
      </c>
      <c r="J123" s="193">
        <v>263</v>
      </c>
      <c r="K123" s="193">
        <v>0</v>
      </c>
      <c r="L123" s="193">
        <v>610</v>
      </c>
      <c r="M123" s="193">
        <f t="shared" si="8"/>
        <v>259</v>
      </c>
      <c r="N123" s="193">
        <v>259</v>
      </c>
      <c r="O123" s="193">
        <v>0</v>
      </c>
      <c r="P123" s="193">
        <v>0</v>
      </c>
      <c r="Q123" s="193">
        <v>0</v>
      </c>
      <c r="R123" s="193">
        <v>0</v>
      </c>
      <c r="S123" s="193">
        <v>0</v>
      </c>
      <c r="T123" s="193">
        <v>0</v>
      </c>
      <c r="U123" s="193">
        <f t="shared" si="9"/>
        <v>0</v>
      </c>
      <c r="V123" s="193">
        <v>0</v>
      </c>
      <c r="W123" s="193">
        <v>0</v>
      </c>
      <c r="X123" s="193">
        <v>0</v>
      </c>
      <c r="Y123" s="193">
        <v>0</v>
      </c>
      <c r="Z123" s="193">
        <v>0</v>
      </c>
      <c r="AA123" s="193">
        <v>0</v>
      </c>
      <c r="AB123" s="193">
        <f t="shared" si="10"/>
        <v>658</v>
      </c>
      <c r="AC123" s="193">
        <v>610</v>
      </c>
      <c r="AD123" s="193">
        <v>0</v>
      </c>
      <c r="AE123" s="193">
        <f t="shared" si="11"/>
        <v>48</v>
      </c>
      <c r="AF123" s="193">
        <v>0</v>
      </c>
      <c r="AG123" s="193">
        <v>12</v>
      </c>
      <c r="AH123" s="193">
        <v>27</v>
      </c>
      <c r="AI123" s="193">
        <v>9</v>
      </c>
      <c r="AJ123" s="193">
        <v>0</v>
      </c>
    </row>
    <row r="124" spans="1:36" ht="13.5">
      <c r="A124" s="182" t="s">
        <v>129</v>
      </c>
      <c r="B124" s="182" t="s">
        <v>156</v>
      </c>
      <c r="C124" s="184" t="s">
        <v>157</v>
      </c>
      <c r="D124" s="193">
        <f t="shared" si="6"/>
        <v>4224</v>
      </c>
      <c r="E124" s="193">
        <v>0</v>
      </c>
      <c r="F124" s="193">
        <f t="shared" si="7"/>
        <v>1331</v>
      </c>
      <c r="G124" s="193">
        <v>830</v>
      </c>
      <c r="H124" s="193">
        <v>38</v>
      </c>
      <c r="I124" s="193">
        <v>276</v>
      </c>
      <c r="J124" s="193">
        <v>187</v>
      </c>
      <c r="K124" s="193">
        <v>0</v>
      </c>
      <c r="L124" s="193">
        <v>2644</v>
      </c>
      <c r="M124" s="193">
        <f t="shared" si="8"/>
        <v>249</v>
      </c>
      <c r="N124" s="193">
        <v>217</v>
      </c>
      <c r="O124" s="193">
        <v>28</v>
      </c>
      <c r="P124" s="193">
        <v>4</v>
      </c>
      <c r="Q124" s="193">
        <v>0</v>
      </c>
      <c r="R124" s="193">
        <v>0</v>
      </c>
      <c r="S124" s="193">
        <v>0</v>
      </c>
      <c r="T124" s="193">
        <v>0</v>
      </c>
      <c r="U124" s="193">
        <f t="shared" si="9"/>
        <v>0</v>
      </c>
      <c r="V124" s="193">
        <v>0</v>
      </c>
      <c r="W124" s="193">
        <v>0</v>
      </c>
      <c r="X124" s="193">
        <v>0</v>
      </c>
      <c r="Y124" s="193">
        <v>0</v>
      </c>
      <c r="Z124" s="193">
        <v>0</v>
      </c>
      <c r="AA124" s="193">
        <v>0</v>
      </c>
      <c r="AB124" s="193">
        <f t="shared" si="10"/>
        <v>3461</v>
      </c>
      <c r="AC124" s="193">
        <v>2644</v>
      </c>
      <c r="AD124" s="193">
        <v>0</v>
      </c>
      <c r="AE124" s="193">
        <f t="shared" si="11"/>
        <v>817</v>
      </c>
      <c r="AF124" s="193">
        <v>796</v>
      </c>
      <c r="AG124" s="193">
        <v>0</v>
      </c>
      <c r="AH124" s="193">
        <v>21</v>
      </c>
      <c r="AI124" s="193">
        <v>0</v>
      </c>
      <c r="AJ124" s="193">
        <v>0</v>
      </c>
    </row>
    <row r="125" spans="1:36" ht="13.5">
      <c r="A125" s="182" t="s">
        <v>129</v>
      </c>
      <c r="B125" s="182" t="s">
        <v>158</v>
      </c>
      <c r="C125" s="184" t="s">
        <v>159</v>
      </c>
      <c r="D125" s="193">
        <f t="shared" si="6"/>
        <v>1059</v>
      </c>
      <c r="E125" s="193">
        <v>0</v>
      </c>
      <c r="F125" s="193">
        <f t="shared" si="7"/>
        <v>678</v>
      </c>
      <c r="G125" s="193">
        <v>160</v>
      </c>
      <c r="H125" s="193">
        <v>328</v>
      </c>
      <c r="I125" s="193">
        <v>190</v>
      </c>
      <c r="J125" s="193">
        <v>0</v>
      </c>
      <c r="K125" s="193">
        <v>0</v>
      </c>
      <c r="L125" s="193">
        <v>381</v>
      </c>
      <c r="M125" s="193">
        <f t="shared" si="8"/>
        <v>0</v>
      </c>
      <c r="N125" s="193">
        <v>0</v>
      </c>
      <c r="O125" s="193">
        <v>0</v>
      </c>
      <c r="P125" s="193">
        <v>0</v>
      </c>
      <c r="Q125" s="193">
        <v>0</v>
      </c>
      <c r="R125" s="193">
        <v>0</v>
      </c>
      <c r="S125" s="193">
        <v>0</v>
      </c>
      <c r="T125" s="193">
        <v>0</v>
      </c>
      <c r="U125" s="193">
        <f t="shared" si="9"/>
        <v>0</v>
      </c>
      <c r="V125" s="193">
        <v>0</v>
      </c>
      <c r="W125" s="193">
        <v>0</v>
      </c>
      <c r="X125" s="193">
        <v>0</v>
      </c>
      <c r="Y125" s="193">
        <v>0</v>
      </c>
      <c r="Z125" s="193">
        <v>0</v>
      </c>
      <c r="AA125" s="193">
        <v>0</v>
      </c>
      <c r="AB125" s="193">
        <f t="shared" si="10"/>
        <v>492</v>
      </c>
      <c r="AC125" s="193">
        <v>381</v>
      </c>
      <c r="AD125" s="193">
        <v>0</v>
      </c>
      <c r="AE125" s="193">
        <f t="shared" si="11"/>
        <v>111</v>
      </c>
      <c r="AF125" s="193">
        <v>75</v>
      </c>
      <c r="AG125" s="193">
        <v>24</v>
      </c>
      <c r="AH125" s="193">
        <v>12</v>
      </c>
      <c r="AI125" s="193">
        <v>0</v>
      </c>
      <c r="AJ125" s="193">
        <v>0</v>
      </c>
    </row>
    <row r="126" spans="1:36" ht="13.5">
      <c r="A126" s="182" t="s">
        <v>129</v>
      </c>
      <c r="B126" s="182" t="s">
        <v>160</v>
      </c>
      <c r="C126" s="184" t="s">
        <v>161</v>
      </c>
      <c r="D126" s="193">
        <f t="shared" si="6"/>
        <v>3140</v>
      </c>
      <c r="E126" s="193">
        <v>0</v>
      </c>
      <c r="F126" s="193">
        <f t="shared" si="7"/>
        <v>2035</v>
      </c>
      <c r="G126" s="193">
        <v>308</v>
      </c>
      <c r="H126" s="193">
        <v>1123</v>
      </c>
      <c r="I126" s="193">
        <v>604</v>
      </c>
      <c r="J126" s="193">
        <v>0</v>
      </c>
      <c r="K126" s="193">
        <v>0</v>
      </c>
      <c r="L126" s="193">
        <v>1099</v>
      </c>
      <c r="M126" s="193">
        <f t="shared" si="8"/>
        <v>6</v>
      </c>
      <c r="N126" s="193">
        <v>0</v>
      </c>
      <c r="O126" s="193">
        <v>0</v>
      </c>
      <c r="P126" s="193">
        <v>0</v>
      </c>
      <c r="Q126" s="193">
        <v>0</v>
      </c>
      <c r="R126" s="193">
        <v>0</v>
      </c>
      <c r="S126" s="193">
        <v>0</v>
      </c>
      <c r="T126" s="193">
        <v>6</v>
      </c>
      <c r="U126" s="193">
        <f t="shared" si="9"/>
        <v>0</v>
      </c>
      <c r="V126" s="193">
        <v>0</v>
      </c>
      <c r="W126" s="193">
        <v>0</v>
      </c>
      <c r="X126" s="193">
        <v>0</v>
      </c>
      <c r="Y126" s="193">
        <v>0</v>
      </c>
      <c r="Z126" s="193">
        <v>0</v>
      </c>
      <c r="AA126" s="193">
        <v>0</v>
      </c>
      <c r="AB126" s="193">
        <f t="shared" si="10"/>
        <v>1379</v>
      </c>
      <c r="AC126" s="193">
        <v>1099</v>
      </c>
      <c r="AD126" s="193">
        <v>0</v>
      </c>
      <c r="AE126" s="193">
        <f t="shared" si="11"/>
        <v>280</v>
      </c>
      <c r="AF126" s="193">
        <v>144</v>
      </c>
      <c r="AG126" s="193">
        <v>81</v>
      </c>
      <c r="AH126" s="193">
        <v>55</v>
      </c>
      <c r="AI126" s="193">
        <v>0</v>
      </c>
      <c r="AJ126" s="193">
        <v>0</v>
      </c>
    </row>
    <row r="127" spans="1:36" ht="13.5">
      <c r="A127" s="182" t="s">
        <v>129</v>
      </c>
      <c r="B127" s="182" t="s">
        <v>162</v>
      </c>
      <c r="C127" s="184" t="s">
        <v>163</v>
      </c>
      <c r="D127" s="193">
        <f t="shared" si="6"/>
        <v>395</v>
      </c>
      <c r="E127" s="193">
        <v>0</v>
      </c>
      <c r="F127" s="193">
        <f t="shared" si="7"/>
        <v>283</v>
      </c>
      <c r="G127" s="193">
        <v>56</v>
      </c>
      <c r="H127" s="193">
        <v>158</v>
      </c>
      <c r="I127" s="193">
        <v>69</v>
      </c>
      <c r="J127" s="193">
        <v>0</v>
      </c>
      <c r="K127" s="193">
        <v>0</v>
      </c>
      <c r="L127" s="193">
        <v>112</v>
      </c>
      <c r="M127" s="193">
        <f t="shared" si="8"/>
        <v>0</v>
      </c>
      <c r="N127" s="193">
        <v>0</v>
      </c>
      <c r="O127" s="193">
        <v>0</v>
      </c>
      <c r="P127" s="193">
        <v>0</v>
      </c>
      <c r="Q127" s="193">
        <v>0</v>
      </c>
      <c r="R127" s="193">
        <v>0</v>
      </c>
      <c r="S127" s="193">
        <v>0</v>
      </c>
      <c r="T127" s="193">
        <v>0</v>
      </c>
      <c r="U127" s="193">
        <f t="shared" si="9"/>
        <v>0</v>
      </c>
      <c r="V127" s="193">
        <v>0</v>
      </c>
      <c r="W127" s="193">
        <v>0</v>
      </c>
      <c r="X127" s="193">
        <v>0</v>
      </c>
      <c r="Y127" s="193">
        <v>0</v>
      </c>
      <c r="Z127" s="193">
        <v>0</v>
      </c>
      <c r="AA127" s="193">
        <v>0</v>
      </c>
      <c r="AB127" s="193">
        <f t="shared" si="10"/>
        <v>153</v>
      </c>
      <c r="AC127" s="193">
        <v>112</v>
      </c>
      <c r="AD127" s="193">
        <v>0</v>
      </c>
      <c r="AE127" s="193">
        <f t="shared" si="11"/>
        <v>41</v>
      </c>
      <c r="AF127" s="193">
        <v>26</v>
      </c>
      <c r="AG127" s="193">
        <v>11</v>
      </c>
      <c r="AH127" s="193">
        <v>4</v>
      </c>
      <c r="AI127" s="193">
        <v>0</v>
      </c>
      <c r="AJ127" s="193">
        <v>0</v>
      </c>
    </row>
    <row r="128" spans="1:36" ht="13.5">
      <c r="A128" s="182" t="s">
        <v>129</v>
      </c>
      <c r="B128" s="182" t="s">
        <v>164</v>
      </c>
      <c r="C128" s="184" t="s">
        <v>165</v>
      </c>
      <c r="D128" s="193">
        <f t="shared" si="6"/>
        <v>1029</v>
      </c>
      <c r="E128" s="193">
        <v>0</v>
      </c>
      <c r="F128" s="193">
        <f t="shared" si="7"/>
        <v>1029</v>
      </c>
      <c r="G128" s="193">
        <v>0</v>
      </c>
      <c r="H128" s="193">
        <v>1029</v>
      </c>
      <c r="I128" s="193">
        <v>0</v>
      </c>
      <c r="J128" s="193">
        <v>0</v>
      </c>
      <c r="K128" s="193">
        <v>0</v>
      </c>
      <c r="L128" s="193">
        <v>0</v>
      </c>
      <c r="M128" s="193">
        <f t="shared" si="8"/>
        <v>0</v>
      </c>
      <c r="N128" s="193">
        <v>0</v>
      </c>
      <c r="O128" s="193">
        <v>0</v>
      </c>
      <c r="P128" s="193">
        <v>0</v>
      </c>
      <c r="Q128" s="193">
        <v>0</v>
      </c>
      <c r="R128" s="193">
        <v>0</v>
      </c>
      <c r="S128" s="193">
        <v>0</v>
      </c>
      <c r="T128" s="193">
        <v>0</v>
      </c>
      <c r="U128" s="193">
        <f t="shared" si="9"/>
        <v>40</v>
      </c>
      <c r="V128" s="193">
        <v>0</v>
      </c>
      <c r="W128" s="193">
        <v>0</v>
      </c>
      <c r="X128" s="193">
        <v>40</v>
      </c>
      <c r="Y128" s="193">
        <v>0</v>
      </c>
      <c r="Z128" s="193">
        <v>0</v>
      </c>
      <c r="AA128" s="193">
        <v>0</v>
      </c>
      <c r="AB128" s="193">
        <f t="shared" si="10"/>
        <v>516</v>
      </c>
      <c r="AC128" s="193">
        <v>0</v>
      </c>
      <c r="AD128" s="193">
        <v>5</v>
      </c>
      <c r="AE128" s="193">
        <f t="shared" si="11"/>
        <v>511</v>
      </c>
      <c r="AF128" s="193">
        <v>0</v>
      </c>
      <c r="AG128" s="193">
        <v>511</v>
      </c>
      <c r="AH128" s="193">
        <v>0</v>
      </c>
      <c r="AI128" s="193">
        <v>0</v>
      </c>
      <c r="AJ128" s="193">
        <v>0</v>
      </c>
    </row>
    <row r="129" spans="1:36" ht="13.5">
      <c r="A129" s="182" t="s">
        <v>129</v>
      </c>
      <c r="B129" s="182" t="s">
        <v>166</v>
      </c>
      <c r="C129" s="184" t="s">
        <v>167</v>
      </c>
      <c r="D129" s="193">
        <f t="shared" si="6"/>
        <v>1142</v>
      </c>
      <c r="E129" s="193">
        <v>0</v>
      </c>
      <c r="F129" s="193">
        <f t="shared" si="7"/>
        <v>1142</v>
      </c>
      <c r="G129" s="193">
        <v>0</v>
      </c>
      <c r="H129" s="193">
        <v>1142</v>
      </c>
      <c r="I129" s="193">
        <v>0</v>
      </c>
      <c r="J129" s="193">
        <v>0</v>
      </c>
      <c r="K129" s="193">
        <v>0</v>
      </c>
      <c r="L129" s="193">
        <v>0</v>
      </c>
      <c r="M129" s="193">
        <f t="shared" si="8"/>
        <v>0</v>
      </c>
      <c r="N129" s="193">
        <v>0</v>
      </c>
      <c r="O129" s="193">
        <v>0</v>
      </c>
      <c r="P129" s="193">
        <v>0</v>
      </c>
      <c r="Q129" s="193">
        <v>0</v>
      </c>
      <c r="R129" s="193">
        <v>0</v>
      </c>
      <c r="S129" s="193">
        <v>0</v>
      </c>
      <c r="T129" s="193">
        <v>0</v>
      </c>
      <c r="U129" s="193">
        <f t="shared" si="9"/>
        <v>45</v>
      </c>
      <c r="V129" s="193">
        <v>0</v>
      </c>
      <c r="W129" s="193">
        <v>0</v>
      </c>
      <c r="X129" s="193">
        <v>45</v>
      </c>
      <c r="Y129" s="193">
        <v>0</v>
      </c>
      <c r="Z129" s="193">
        <v>0</v>
      </c>
      <c r="AA129" s="193">
        <v>0</v>
      </c>
      <c r="AB129" s="193">
        <f t="shared" si="10"/>
        <v>573</v>
      </c>
      <c r="AC129" s="193">
        <v>0</v>
      </c>
      <c r="AD129" s="193">
        <v>6</v>
      </c>
      <c r="AE129" s="193">
        <f t="shared" si="11"/>
        <v>567</v>
      </c>
      <c r="AF129" s="193">
        <v>0</v>
      </c>
      <c r="AG129" s="193">
        <v>567</v>
      </c>
      <c r="AH129" s="193">
        <v>0</v>
      </c>
      <c r="AI129" s="193">
        <v>0</v>
      </c>
      <c r="AJ129" s="193">
        <v>0</v>
      </c>
    </row>
    <row r="130" spans="1:36" ht="13.5">
      <c r="A130" s="182" t="s">
        <v>129</v>
      </c>
      <c r="B130" s="182" t="s">
        <v>168</v>
      </c>
      <c r="C130" s="184" t="s">
        <v>169</v>
      </c>
      <c r="D130" s="193">
        <f t="shared" si="6"/>
        <v>808</v>
      </c>
      <c r="E130" s="193">
        <v>0</v>
      </c>
      <c r="F130" s="193">
        <f t="shared" si="7"/>
        <v>808</v>
      </c>
      <c r="G130" s="193">
        <v>0</v>
      </c>
      <c r="H130" s="193">
        <v>808</v>
      </c>
      <c r="I130" s="193">
        <v>0</v>
      </c>
      <c r="J130" s="193">
        <v>0</v>
      </c>
      <c r="K130" s="193">
        <v>0</v>
      </c>
      <c r="L130" s="193">
        <v>0</v>
      </c>
      <c r="M130" s="193">
        <f t="shared" si="8"/>
        <v>0</v>
      </c>
      <c r="N130" s="193">
        <v>0</v>
      </c>
      <c r="O130" s="193">
        <v>0</v>
      </c>
      <c r="P130" s="193">
        <v>0</v>
      </c>
      <c r="Q130" s="193">
        <v>0</v>
      </c>
      <c r="R130" s="193">
        <v>0</v>
      </c>
      <c r="S130" s="193">
        <v>0</v>
      </c>
      <c r="T130" s="193">
        <v>0</v>
      </c>
      <c r="U130" s="193">
        <f t="shared" si="9"/>
        <v>29</v>
      </c>
      <c r="V130" s="193">
        <v>0</v>
      </c>
      <c r="W130" s="193">
        <v>0</v>
      </c>
      <c r="X130" s="193">
        <v>29</v>
      </c>
      <c r="Y130" s="193">
        <v>0</v>
      </c>
      <c r="Z130" s="193">
        <v>0</v>
      </c>
      <c r="AA130" s="193">
        <v>0</v>
      </c>
      <c r="AB130" s="193">
        <f t="shared" si="10"/>
        <v>409</v>
      </c>
      <c r="AC130" s="193">
        <v>0</v>
      </c>
      <c r="AD130" s="193">
        <v>4</v>
      </c>
      <c r="AE130" s="193">
        <f t="shared" si="11"/>
        <v>405</v>
      </c>
      <c r="AF130" s="193">
        <v>0</v>
      </c>
      <c r="AG130" s="193">
        <v>405</v>
      </c>
      <c r="AH130" s="193">
        <v>0</v>
      </c>
      <c r="AI130" s="193">
        <v>0</v>
      </c>
      <c r="AJ130" s="193">
        <v>0</v>
      </c>
    </row>
    <row r="131" spans="1:36" ht="13.5">
      <c r="A131" s="182" t="s">
        <v>129</v>
      </c>
      <c r="B131" s="182" t="s">
        <v>170</v>
      </c>
      <c r="C131" s="184" t="s">
        <v>171</v>
      </c>
      <c r="D131" s="193">
        <f t="shared" si="6"/>
        <v>1423</v>
      </c>
      <c r="E131" s="193">
        <v>789</v>
      </c>
      <c r="F131" s="193">
        <f t="shared" si="7"/>
        <v>374</v>
      </c>
      <c r="G131" s="193">
        <v>0</v>
      </c>
      <c r="H131" s="193">
        <v>374</v>
      </c>
      <c r="I131" s="193">
        <v>0</v>
      </c>
      <c r="J131" s="193">
        <v>0</v>
      </c>
      <c r="K131" s="193">
        <v>0</v>
      </c>
      <c r="L131" s="193">
        <v>260</v>
      </c>
      <c r="M131" s="193">
        <f t="shared" si="8"/>
        <v>0</v>
      </c>
      <c r="N131" s="193">
        <v>0</v>
      </c>
      <c r="O131" s="193">
        <v>0</v>
      </c>
      <c r="P131" s="193">
        <v>0</v>
      </c>
      <c r="Q131" s="193">
        <v>0</v>
      </c>
      <c r="R131" s="193">
        <v>0</v>
      </c>
      <c r="S131" s="193">
        <v>0</v>
      </c>
      <c r="T131" s="193">
        <v>0</v>
      </c>
      <c r="U131" s="193">
        <f t="shared" si="9"/>
        <v>789</v>
      </c>
      <c r="V131" s="193">
        <v>789</v>
      </c>
      <c r="W131" s="193">
        <v>0</v>
      </c>
      <c r="X131" s="193">
        <v>0</v>
      </c>
      <c r="Y131" s="193">
        <v>0</v>
      </c>
      <c r="Z131" s="193">
        <v>0</v>
      </c>
      <c r="AA131" s="193">
        <v>0</v>
      </c>
      <c r="AB131" s="193">
        <f t="shared" si="10"/>
        <v>397</v>
      </c>
      <c r="AC131" s="193">
        <v>260</v>
      </c>
      <c r="AD131" s="193">
        <v>137</v>
      </c>
      <c r="AE131" s="193">
        <f t="shared" si="11"/>
        <v>0</v>
      </c>
      <c r="AF131" s="193">
        <v>0</v>
      </c>
      <c r="AG131" s="193">
        <v>0</v>
      </c>
      <c r="AH131" s="193">
        <v>0</v>
      </c>
      <c r="AI131" s="193">
        <v>0</v>
      </c>
      <c r="AJ131" s="193">
        <v>0</v>
      </c>
    </row>
    <row r="132" spans="1:36" ht="13.5">
      <c r="A132" s="182" t="s">
        <v>129</v>
      </c>
      <c r="B132" s="182" t="s">
        <v>172</v>
      </c>
      <c r="C132" s="184" t="s">
        <v>173</v>
      </c>
      <c r="D132" s="193">
        <f t="shared" si="6"/>
        <v>2173</v>
      </c>
      <c r="E132" s="193">
        <v>1276</v>
      </c>
      <c r="F132" s="193">
        <f t="shared" si="7"/>
        <v>799</v>
      </c>
      <c r="G132" s="193">
        <v>0</v>
      </c>
      <c r="H132" s="193">
        <v>799</v>
      </c>
      <c r="I132" s="193">
        <v>0</v>
      </c>
      <c r="J132" s="193">
        <v>0</v>
      </c>
      <c r="K132" s="193">
        <v>0</v>
      </c>
      <c r="L132" s="193">
        <v>98</v>
      </c>
      <c r="M132" s="193">
        <f t="shared" si="8"/>
        <v>0</v>
      </c>
      <c r="N132" s="193">
        <v>0</v>
      </c>
      <c r="O132" s="193">
        <v>0</v>
      </c>
      <c r="P132" s="193">
        <v>0</v>
      </c>
      <c r="Q132" s="193">
        <v>0</v>
      </c>
      <c r="R132" s="193">
        <v>0</v>
      </c>
      <c r="S132" s="193">
        <v>0</v>
      </c>
      <c r="T132" s="193">
        <v>0</v>
      </c>
      <c r="U132" s="193">
        <f t="shared" si="9"/>
        <v>1276</v>
      </c>
      <c r="V132" s="193">
        <v>1276</v>
      </c>
      <c r="W132" s="193">
        <v>0</v>
      </c>
      <c r="X132" s="193">
        <v>0</v>
      </c>
      <c r="Y132" s="193">
        <v>0</v>
      </c>
      <c r="Z132" s="193">
        <v>0</v>
      </c>
      <c r="AA132" s="193">
        <v>0</v>
      </c>
      <c r="AB132" s="193">
        <f t="shared" si="10"/>
        <v>309</v>
      </c>
      <c r="AC132" s="193">
        <v>98</v>
      </c>
      <c r="AD132" s="193">
        <v>211</v>
      </c>
      <c r="AE132" s="193">
        <f t="shared" si="11"/>
        <v>0</v>
      </c>
      <c r="AF132" s="193">
        <v>0</v>
      </c>
      <c r="AG132" s="193">
        <v>0</v>
      </c>
      <c r="AH132" s="193">
        <v>0</v>
      </c>
      <c r="AI132" s="193">
        <v>0</v>
      </c>
      <c r="AJ132" s="193">
        <v>0</v>
      </c>
    </row>
    <row r="133" spans="1:36" ht="13.5">
      <c r="A133" s="182" t="s">
        <v>129</v>
      </c>
      <c r="B133" s="182" t="s">
        <v>174</v>
      </c>
      <c r="C133" s="184" t="s">
        <v>175</v>
      </c>
      <c r="D133" s="193">
        <f t="shared" si="6"/>
        <v>1048</v>
      </c>
      <c r="E133" s="193">
        <v>466</v>
      </c>
      <c r="F133" s="193">
        <f t="shared" si="7"/>
        <v>484</v>
      </c>
      <c r="G133" s="193">
        <v>94</v>
      </c>
      <c r="H133" s="193">
        <v>390</v>
      </c>
      <c r="I133" s="193">
        <v>0</v>
      </c>
      <c r="J133" s="193">
        <v>0</v>
      </c>
      <c r="K133" s="193">
        <v>0</v>
      </c>
      <c r="L133" s="193">
        <v>98</v>
      </c>
      <c r="M133" s="193">
        <f t="shared" si="8"/>
        <v>0</v>
      </c>
      <c r="N133" s="193">
        <v>0</v>
      </c>
      <c r="O133" s="193">
        <v>0</v>
      </c>
      <c r="P133" s="193">
        <v>0</v>
      </c>
      <c r="Q133" s="193">
        <v>0</v>
      </c>
      <c r="R133" s="193">
        <v>0</v>
      </c>
      <c r="S133" s="193">
        <v>0</v>
      </c>
      <c r="T133" s="193">
        <v>0</v>
      </c>
      <c r="U133" s="193">
        <f t="shared" si="9"/>
        <v>466</v>
      </c>
      <c r="V133" s="193">
        <v>466</v>
      </c>
      <c r="W133" s="193">
        <v>0</v>
      </c>
      <c r="X133" s="193">
        <v>0</v>
      </c>
      <c r="Y133" s="193">
        <v>0</v>
      </c>
      <c r="Z133" s="193">
        <v>0</v>
      </c>
      <c r="AA133" s="193">
        <v>0</v>
      </c>
      <c r="AB133" s="193">
        <f t="shared" si="10"/>
        <v>237</v>
      </c>
      <c r="AC133" s="193">
        <v>98</v>
      </c>
      <c r="AD133" s="193">
        <v>83</v>
      </c>
      <c r="AE133" s="193">
        <f t="shared" si="11"/>
        <v>56</v>
      </c>
      <c r="AF133" s="193">
        <v>55</v>
      </c>
      <c r="AG133" s="193">
        <v>1</v>
      </c>
      <c r="AH133" s="193">
        <v>0</v>
      </c>
      <c r="AI133" s="193">
        <v>0</v>
      </c>
      <c r="AJ133" s="193">
        <v>0</v>
      </c>
    </row>
    <row r="134" spans="1:36" ht="13.5">
      <c r="A134" s="182" t="s">
        <v>129</v>
      </c>
      <c r="B134" s="182" t="s">
        <v>176</v>
      </c>
      <c r="C134" s="184" t="s">
        <v>177</v>
      </c>
      <c r="D134" s="193">
        <f t="shared" si="6"/>
        <v>3639</v>
      </c>
      <c r="E134" s="193">
        <v>2133</v>
      </c>
      <c r="F134" s="193">
        <f t="shared" si="7"/>
        <v>1506</v>
      </c>
      <c r="G134" s="193">
        <v>493</v>
      </c>
      <c r="H134" s="193">
        <v>1013</v>
      </c>
      <c r="I134" s="193">
        <v>0</v>
      </c>
      <c r="J134" s="193">
        <v>0</v>
      </c>
      <c r="K134" s="193">
        <v>0</v>
      </c>
      <c r="L134" s="193">
        <v>0</v>
      </c>
      <c r="M134" s="193">
        <f t="shared" si="8"/>
        <v>0</v>
      </c>
      <c r="N134" s="193">
        <v>0</v>
      </c>
      <c r="O134" s="193">
        <v>0</v>
      </c>
      <c r="P134" s="193">
        <v>0</v>
      </c>
      <c r="Q134" s="193">
        <v>0</v>
      </c>
      <c r="R134" s="193">
        <v>0</v>
      </c>
      <c r="S134" s="193">
        <v>0</v>
      </c>
      <c r="T134" s="193">
        <v>0</v>
      </c>
      <c r="U134" s="193">
        <f t="shared" si="9"/>
        <v>2143</v>
      </c>
      <c r="V134" s="193">
        <v>2133</v>
      </c>
      <c r="W134" s="193">
        <v>0</v>
      </c>
      <c r="X134" s="193">
        <v>10</v>
      </c>
      <c r="Y134" s="193">
        <v>0</v>
      </c>
      <c r="Z134" s="193">
        <v>0</v>
      </c>
      <c r="AA134" s="193">
        <v>0</v>
      </c>
      <c r="AB134" s="193">
        <f t="shared" si="10"/>
        <v>367</v>
      </c>
      <c r="AC134" s="193">
        <v>0</v>
      </c>
      <c r="AD134" s="193">
        <v>257</v>
      </c>
      <c r="AE134" s="193">
        <f t="shared" si="11"/>
        <v>110</v>
      </c>
      <c r="AF134" s="193">
        <v>110</v>
      </c>
      <c r="AG134" s="193">
        <v>0</v>
      </c>
      <c r="AH134" s="193">
        <v>0</v>
      </c>
      <c r="AI134" s="193">
        <v>0</v>
      </c>
      <c r="AJ134" s="193">
        <v>0</v>
      </c>
    </row>
    <row r="135" spans="1:36" ht="13.5">
      <c r="A135" s="182" t="s">
        <v>129</v>
      </c>
      <c r="B135" s="182" t="s">
        <v>178</v>
      </c>
      <c r="C135" s="184" t="s">
        <v>179</v>
      </c>
      <c r="D135" s="193">
        <f t="shared" si="6"/>
        <v>1082</v>
      </c>
      <c r="E135" s="193">
        <v>590</v>
      </c>
      <c r="F135" s="193">
        <f t="shared" si="7"/>
        <v>282</v>
      </c>
      <c r="G135" s="193">
        <v>0</v>
      </c>
      <c r="H135" s="193">
        <v>282</v>
      </c>
      <c r="I135" s="193">
        <v>0</v>
      </c>
      <c r="J135" s="193">
        <v>0</v>
      </c>
      <c r="K135" s="193">
        <v>0</v>
      </c>
      <c r="L135" s="193">
        <v>210</v>
      </c>
      <c r="M135" s="193">
        <f t="shared" si="8"/>
        <v>0</v>
      </c>
      <c r="N135" s="193">
        <v>0</v>
      </c>
      <c r="O135" s="193">
        <v>0</v>
      </c>
      <c r="P135" s="193">
        <v>0</v>
      </c>
      <c r="Q135" s="193">
        <v>0</v>
      </c>
      <c r="R135" s="193">
        <v>0</v>
      </c>
      <c r="S135" s="193">
        <v>0</v>
      </c>
      <c r="T135" s="193">
        <v>0</v>
      </c>
      <c r="U135" s="193">
        <f t="shared" si="9"/>
        <v>590</v>
      </c>
      <c r="V135" s="193">
        <v>590</v>
      </c>
      <c r="W135" s="193">
        <v>0</v>
      </c>
      <c r="X135" s="193">
        <v>0</v>
      </c>
      <c r="Y135" s="193">
        <v>0</v>
      </c>
      <c r="Z135" s="193">
        <v>0</v>
      </c>
      <c r="AA135" s="193">
        <v>0</v>
      </c>
      <c r="AB135" s="193">
        <f t="shared" si="10"/>
        <v>318</v>
      </c>
      <c r="AC135" s="193">
        <v>210</v>
      </c>
      <c r="AD135" s="193">
        <v>108</v>
      </c>
      <c r="AE135" s="193">
        <f t="shared" si="11"/>
        <v>0</v>
      </c>
      <c r="AF135" s="193">
        <v>0</v>
      </c>
      <c r="AG135" s="193">
        <v>0</v>
      </c>
      <c r="AH135" s="193">
        <v>0</v>
      </c>
      <c r="AI135" s="193">
        <v>0</v>
      </c>
      <c r="AJ135" s="193">
        <v>0</v>
      </c>
    </row>
    <row r="136" spans="1:36" ht="13.5">
      <c r="A136" s="182" t="s">
        <v>129</v>
      </c>
      <c r="B136" s="182" t="s">
        <v>180</v>
      </c>
      <c r="C136" s="184" t="s">
        <v>181</v>
      </c>
      <c r="D136" s="193">
        <f aca="true" t="shared" si="12" ref="D136:D199">E136+F136+L136+M136</f>
        <v>1262</v>
      </c>
      <c r="E136" s="193">
        <v>47</v>
      </c>
      <c r="F136" s="193">
        <f aca="true" t="shared" si="13" ref="F136:F199">SUM(G136:K136)</f>
        <v>1215</v>
      </c>
      <c r="G136" s="193">
        <v>0</v>
      </c>
      <c r="H136" s="193">
        <v>1215</v>
      </c>
      <c r="I136" s="193">
        <v>0</v>
      </c>
      <c r="J136" s="193">
        <v>0</v>
      </c>
      <c r="K136" s="193">
        <v>0</v>
      </c>
      <c r="L136" s="193">
        <v>0</v>
      </c>
      <c r="M136" s="193">
        <f aca="true" t="shared" si="14" ref="M136:M199">SUM(N136:T136)</f>
        <v>0</v>
      </c>
      <c r="N136" s="193">
        <v>0</v>
      </c>
      <c r="O136" s="193">
        <v>0</v>
      </c>
      <c r="P136" s="193">
        <v>0</v>
      </c>
      <c r="Q136" s="193">
        <v>0</v>
      </c>
      <c r="R136" s="193">
        <v>0</v>
      </c>
      <c r="S136" s="193">
        <v>0</v>
      </c>
      <c r="T136" s="193">
        <v>0</v>
      </c>
      <c r="U136" s="193">
        <f aca="true" t="shared" si="15" ref="U136:U199">SUM(V136:AA136)</f>
        <v>94</v>
      </c>
      <c r="V136" s="193">
        <v>47</v>
      </c>
      <c r="W136" s="193">
        <v>0</v>
      </c>
      <c r="X136" s="193">
        <v>47</v>
      </c>
      <c r="Y136" s="193">
        <v>0</v>
      </c>
      <c r="Z136" s="193">
        <v>0</v>
      </c>
      <c r="AA136" s="193">
        <v>0</v>
      </c>
      <c r="AB136" s="193">
        <f aca="true" t="shared" si="16" ref="AB136:AB199">SUM(AC136:AE136)</f>
        <v>609</v>
      </c>
      <c r="AC136" s="193">
        <v>0</v>
      </c>
      <c r="AD136" s="193">
        <v>6</v>
      </c>
      <c r="AE136" s="193">
        <f aca="true" t="shared" si="17" ref="AE136:AE199">SUM(AF136:AJ136)</f>
        <v>603</v>
      </c>
      <c r="AF136" s="193">
        <v>0</v>
      </c>
      <c r="AG136" s="193">
        <v>603</v>
      </c>
      <c r="AH136" s="193">
        <v>0</v>
      </c>
      <c r="AI136" s="193">
        <v>0</v>
      </c>
      <c r="AJ136" s="193">
        <v>0</v>
      </c>
    </row>
    <row r="137" spans="1:36" ht="13.5">
      <c r="A137" s="182" t="s">
        <v>129</v>
      </c>
      <c r="B137" s="182" t="s">
        <v>182</v>
      </c>
      <c r="C137" s="184" t="s">
        <v>183</v>
      </c>
      <c r="D137" s="193">
        <f t="shared" si="12"/>
        <v>5501</v>
      </c>
      <c r="E137" s="193">
        <v>1845</v>
      </c>
      <c r="F137" s="193">
        <f t="shared" si="13"/>
        <v>124</v>
      </c>
      <c r="G137" s="193">
        <v>119</v>
      </c>
      <c r="H137" s="193">
        <v>5</v>
      </c>
      <c r="I137" s="193">
        <v>0</v>
      </c>
      <c r="J137" s="193">
        <v>0</v>
      </c>
      <c r="K137" s="193">
        <v>0</v>
      </c>
      <c r="L137" s="193">
        <v>3532</v>
      </c>
      <c r="M137" s="193">
        <f t="shared" si="14"/>
        <v>0</v>
      </c>
      <c r="N137" s="193">
        <v>0</v>
      </c>
      <c r="O137" s="193">
        <v>0</v>
      </c>
      <c r="P137" s="193">
        <v>0</v>
      </c>
      <c r="Q137" s="193">
        <v>0</v>
      </c>
      <c r="R137" s="193">
        <v>0</v>
      </c>
      <c r="S137" s="193">
        <v>0</v>
      </c>
      <c r="T137" s="193">
        <v>0</v>
      </c>
      <c r="U137" s="193">
        <f t="shared" si="15"/>
        <v>1845</v>
      </c>
      <c r="V137" s="193">
        <v>1845</v>
      </c>
      <c r="W137" s="193">
        <v>0</v>
      </c>
      <c r="X137" s="193">
        <v>0</v>
      </c>
      <c r="Y137" s="193">
        <v>0</v>
      </c>
      <c r="Z137" s="193">
        <v>0</v>
      </c>
      <c r="AA137" s="193">
        <v>0</v>
      </c>
      <c r="AB137" s="193">
        <f t="shared" si="16"/>
        <v>3767</v>
      </c>
      <c r="AC137" s="193">
        <v>3532</v>
      </c>
      <c r="AD137" s="193">
        <v>137</v>
      </c>
      <c r="AE137" s="193">
        <f t="shared" si="17"/>
        <v>98</v>
      </c>
      <c r="AF137" s="193">
        <v>98</v>
      </c>
      <c r="AG137" s="193">
        <v>0</v>
      </c>
      <c r="AH137" s="193">
        <v>0</v>
      </c>
      <c r="AI137" s="193">
        <v>0</v>
      </c>
      <c r="AJ137" s="193">
        <v>0</v>
      </c>
    </row>
    <row r="138" spans="1:36" ht="13.5">
      <c r="A138" s="182" t="s">
        <v>129</v>
      </c>
      <c r="B138" s="182" t="s">
        <v>184</v>
      </c>
      <c r="C138" s="184" t="s">
        <v>185</v>
      </c>
      <c r="D138" s="193">
        <f t="shared" si="12"/>
        <v>1289</v>
      </c>
      <c r="E138" s="193">
        <v>960</v>
      </c>
      <c r="F138" s="193">
        <f t="shared" si="13"/>
        <v>15</v>
      </c>
      <c r="G138" s="193">
        <v>15</v>
      </c>
      <c r="H138" s="193">
        <v>0</v>
      </c>
      <c r="I138" s="193">
        <v>0</v>
      </c>
      <c r="J138" s="193">
        <v>0</v>
      </c>
      <c r="K138" s="193">
        <v>0</v>
      </c>
      <c r="L138" s="193">
        <v>314</v>
      </c>
      <c r="M138" s="193">
        <f t="shared" si="14"/>
        <v>0</v>
      </c>
      <c r="N138" s="193">
        <v>0</v>
      </c>
      <c r="O138" s="193">
        <v>0</v>
      </c>
      <c r="P138" s="193">
        <v>0</v>
      </c>
      <c r="Q138" s="193">
        <v>0</v>
      </c>
      <c r="R138" s="193">
        <v>0</v>
      </c>
      <c r="S138" s="193">
        <v>0</v>
      </c>
      <c r="T138" s="193">
        <v>0</v>
      </c>
      <c r="U138" s="193">
        <f t="shared" si="15"/>
        <v>960</v>
      </c>
      <c r="V138" s="193">
        <v>960</v>
      </c>
      <c r="W138" s="193">
        <v>0</v>
      </c>
      <c r="X138" s="193">
        <v>0</v>
      </c>
      <c r="Y138" s="193">
        <v>0</v>
      </c>
      <c r="Z138" s="193">
        <v>0</v>
      </c>
      <c r="AA138" s="193">
        <v>0</v>
      </c>
      <c r="AB138" s="193">
        <f t="shared" si="16"/>
        <v>482</v>
      </c>
      <c r="AC138" s="193">
        <v>314</v>
      </c>
      <c r="AD138" s="193">
        <v>153</v>
      </c>
      <c r="AE138" s="193">
        <f t="shared" si="17"/>
        <v>15</v>
      </c>
      <c r="AF138" s="193">
        <v>15</v>
      </c>
      <c r="AG138" s="193">
        <v>0</v>
      </c>
      <c r="AH138" s="193">
        <v>0</v>
      </c>
      <c r="AI138" s="193">
        <v>0</v>
      </c>
      <c r="AJ138" s="193">
        <v>0</v>
      </c>
    </row>
    <row r="139" spans="1:36" ht="13.5">
      <c r="A139" s="182" t="s">
        <v>129</v>
      </c>
      <c r="B139" s="182" t="s">
        <v>186</v>
      </c>
      <c r="C139" s="184" t="s">
        <v>187</v>
      </c>
      <c r="D139" s="193">
        <f t="shared" si="12"/>
        <v>1638</v>
      </c>
      <c r="E139" s="193">
        <v>1221</v>
      </c>
      <c r="F139" s="193">
        <f t="shared" si="13"/>
        <v>19</v>
      </c>
      <c r="G139" s="193">
        <v>19</v>
      </c>
      <c r="H139" s="193">
        <v>0</v>
      </c>
      <c r="I139" s="193">
        <v>0</v>
      </c>
      <c r="J139" s="193">
        <v>0</v>
      </c>
      <c r="K139" s="193">
        <v>0</v>
      </c>
      <c r="L139" s="193">
        <v>398</v>
      </c>
      <c r="M139" s="193">
        <f t="shared" si="14"/>
        <v>0</v>
      </c>
      <c r="N139" s="193">
        <v>0</v>
      </c>
      <c r="O139" s="193">
        <v>0</v>
      </c>
      <c r="P139" s="193">
        <v>0</v>
      </c>
      <c r="Q139" s="193">
        <v>0</v>
      </c>
      <c r="R139" s="193">
        <v>0</v>
      </c>
      <c r="S139" s="193">
        <v>0</v>
      </c>
      <c r="T139" s="193">
        <v>0</v>
      </c>
      <c r="U139" s="193">
        <f t="shared" si="15"/>
        <v>1221</v>
      </c>
      <c r="V139" s="193">
        <v>1221</v>
      </c>
      <c r="W139" s="193">
        <v>0</v>
      </c>
      <c r="X139" s="193">
        <v>0</v>
      </c>
      <c r="Y139" s="193">
        <v>0</v>
      </c>
      <c r="Z139" s="193">
        <v>0</v>
      </c>
      <c r="AA139" s="193">
        <v>0</v>
      </c>
      <c r="AB139" s="193">
        <f t="shared" si="16"/>
        <v>613</v>
      </c>
      <c r="AC139" s="193">
        <v>398</v>
      </c>
      <c r="AD139" s="193">
        <v>196</v>
      </c>
      <c r="AE139" s="193">
        <f t="shared" si="17"/>
        <v>19</v>
      </c>
      <c r="AF139" s="193">
        <v>19</v>
      </c>
      <c r="AG139" s="193">
        <v>0</v>
      </c>
      <c r="AH139" s="193">
        <v>0</v>
      </c>
      <c r="AI139" s="193">
        <v>0</v>
      </c>
      <c r="AJ139" s="193">
        <v>0</v>
      </c>
    </row>
    <row r="140" spans="1:36" ht="13.5">
      <c r="A140" s="182" t="s">
        <v>129</v>
      </c>
      <c r="B140" s="182" t="s">
        <v>188</v>
      </c>
      <c r="C140" s="184" t="s">
        <v>189</v>
      </c>
      <c r="D140" s="193">
        <f t="shared" si="12"/>
        <v>765</v>
      </c>
      <c r="E140" s="193">
        <v>457</v>
      </c>
      <c r="F140" s="193">
        <f t="shared" si="13"/>
        <v>0</v>
      </c>
      <c r="G140" s="193">
        <v>0</v>
      </c>
      <c r="H140" s="193">
        <v>0</v>
      </c>
      <c r="I140" s="193">
        <v>0</v>
      </c>
      <c r="J140" s="193">
        <v>0</v>
      </c>
      <c r="K140" s="193">
        <v>0</v>
      </c>
      <c r="L140" s="193">
        <v>187</v>
      </c>
      <c r="M140" s="193">
        <f t="shared" si="14"/>
        <v>121</v>
      </c>
      <c r="N140" s="193">
        <v>51</v>
      </c>
      <c r="O140" s="193">
        <v>19</v>
      </c>
      <c r="P140" s="193">
        <v>24</v>
      </c>
      <c r="Q140" s="193">
        <v>8</v>
      </c>
      <c r="R140" s="193">
        <v>19</v>
      </c>
      <c r="S140" s="193">
        <v>0</v>
      </c>
      <c r="T140" s="193">
        <v>0</v>
      </c>
      <c r="U140" s="193">
        <f t="shared" si="15"/>
        <v>457</v>
      </c>
      <c r="V140" s="193">
        <v>457</v>
      </c>
      <c r="W140" s="193">
        <v>0</v>
      </c>
      <c r="X140" s="193">
        <v>0</v>
      </c>
      <c r="Y140" s="193">
        <v>0</v>
      </c>
      <c r="Z140" s="193">
        <v>0</v>
      </c>
      <c r="AA140" s="193">
        <v>0</v>
      </c>
      <c r="AB140" s="193">
        <f t="shared" si="16"/>
        <v>240</v>
      </c>
      <c r="AC140" s="193">
        <v>187</v>
      </c>
      <c r="AD140" s="193">
        <v>53</v>
      </c>
      <c r="AE140" s="193">
        <f t="shared" si="17"/>
        <v>0</v>
      </c>
      <c r="AF140" s="193">
        <v>0</v>
      </c>
      <c r="AG140" s="193">
        <v>0</v>
      </c>
      <c r="AH140" s="193">
        <v>0</v>
      </c>
      <c r="AI140" s="193">
        <v>0</v>
      </c>
      <c r="AJ140" s="193">
        <v>0</v>
      </c>
    </row>
    <row r="141" spans="1:36" ht="13.5">
      <c r="A141" s="182" t="s">
        <v>129</v>
      </c>
      <c r="B141" s="182" t="s">
        <v>190</v>
      </c>
      <c r="C141" s="184" t="s">
        <v>191</v>
      </c>
      <c r="D141" s="193">
        <f t="shared" si="12"/>
        <v>3173</v>
      </c>
      <c r="E141" s="193">
        <v>577</v>
      </c>
      <c r="F141" s="193">
        <f t="shared" si="13"/>
        <v>2240</v>
      </c>
      <c r="G141" s="193">
        <v>0</v>
      </c>
      <c r="H141" s="193">
        <v>633</v>
      </c>
      <c r="I141" s="193">
        <v>0</v>
      </c>
      <c r="J141" s="193">
        <v>0</v>
      </c>
      <c r="K141" s="193">
        <v>1607</v>
      </c>
      <c r="L141" s="193">
        <v>92</v>
      </c>
      <c r="M141" s="193">
        <f t="shared" si="14"/>
        <v>264</v>
      </c>
      <c r="N141" s="193">
        <v>0</v>
      </c>
      <c r="O141" s="193">
        <v>258</v>
      </c>
      <c r="P141" s="193">
        <v>0</v>
      </c>
      <c r="Q141" s="193">
        <v>0</v>
      </c>
      <c r="R141" s="193">
        <v>0</v>
      </c>
      <c r="S141" s="193">
        <v>2</v>
      </c>
      <c r="T141" s="193">
        <v>4</v>
      </c>
      <c r="U141" s="193">
        <f t="shared" si="15"/>
        <v>577</v>
      </c>
      <c r="V141" s="193">
        <v>577</v>
      </c>
      <c r="W141" s="193">
        <v>0</v>
      </c>
      <c r="X141" s="193">
        <v>0</v>
      </c>
      <c r="Y141" s="193">
        <v>0</v>
      </c>
      <c r="Z141" s="193">
        <v>0</v>
      </c>
      <c r="AA141" s="193">
        <v>0</v>
      </c>
      <c r="AB141" s="193">
        <f t="shared" si="16"/>
        <v>1791</v>
      </c>
      <c r="AC141" s="193">
        <v>92</v>
      </c>
      <c r="AD141" s="193">
        <v>92</v>
      </c>
      <c r="AE141" s="193">
        <f t="shared" si="17"/>
        <v>1607</v>
      </c>
      <c r="AF141" s="193">
        <v>0</v>
      </c>
      <c r="AG141" s="193">
        <v>0</v>
      </c>
      <c r="AH141" s="193">
        <v>0</v>
      </c>
      <c r="AI141" s="193">
        <v>0</v>
      </c>
      <c r="AJ141" s="193">
        <v>1607</v>
      </c>
    </row>
    <row r="142" spans="1:36" ht="13.5">
      <c r="A142" s="182" t="s">
        <v>129</v>
      </c>
      <c r="B142" s="182" t="s">
        <v>192</v>
      </c>
      <c r="C142" s="184" t="s">
        <v>193</v>
      </c>
      <c r="D142" s="193">
        <f t="shared" si="12"/>
        <v>19906</v>
      </c>
      <c r="E142" s="193">
        <v>0</v>
      </c>
      <c r="F142" s="193">
        <f t="shared" si="13"/>
        <v>2286</v>
      </c>
      <c r="G142" s="193">
        <v>0</v>
      </c>
      <c r="H142" s="193">
        <v>2286</v>
      </c>
      <c r="I142" s="193">
        <v>0</v>
      </c>
      <c r="J142" s="193">
        <v>0</v>
      </c>
      <c r="K142" s="193">
        <v>0</v>
      </c>
      <c r="L142" s="193">
        <v>17620</v>
      </c>
      <c r="M142" s="193">
        <f t="shared" si="14"/>
        <v>0</v>
      </c>
      <c r="N142" s="193">
        <v>0</v>
      </c>
      <c r="O142" s="193">
        <v>0</v>
      </c>
      <c r="P142" s="193">
        <v>0</v>
      </c>
      <c r="Q142" s="193">
        <v>0</v>
      </c>
      <c r="R142" s="193">
        <v>0</v>
      </c>
      <c r="S142" s="193">
        <v>0</v>
      </c>
      <c r="T142" s="193">
        <v>0</v>
      </c>
      <c r="U142" s="193">
        <f t="shared" si="15"/>
        <v>0</v>
      </c>
      <c r="V142" s="193">
        <v>0</v>
      </c>
      <c r="W142" s="193">
        <v>0</v>
      </c>
      <c r="X142" s="193">
        <v>0</v>
      </c>
      <c r="Y142" s="193">
        <v>0</v>
      </c>
      <c r="Z142" s="193">
        <v>0</v>
      </c>
      <c r="AA142" s="193">
        <v>0</v>
      </c>
      <c r="AB142" s="193">
        <f t="shared" si="16"/>
        <v>17620</v>
      </c>
      <c r="AC142" s="193">
        <v>17620</v>
      </c>
      <c r="AD142" s="193">
        <v>0</v>
      </c>
      <c r="AE142" s="193">
        <f t="shared" si="17"/>
        <v>0</v>
      </c>
      <c r="AF142" s="193">
        <v>0</v>
      </c>
      <c r="AG142" s="193">
        <v>0</v>
      </c>
      <c r="AH142" s="193">
        <v>0</v>
      </c>
      <c r="AI142" s="193">
        <v>0</v>
      </c>
      <c r="AJ142" s="193">
        <v>0</v>
      </c>
    </row>
    <row r="143" spans="1:36" ht="13.5">
      <c r="A143" s="182" t="s">
        <v>129</v>
      </c>
      <c r="B143" s="182" t="s">
        <v>194</v>
      </c>
      <c r="C143" s="184" t="s">
        <v>195</v>
      </c>
      <c r="D143" s="193">
        <f t="shared" si="12"/>
        <v>2981</v>
      </c>
      <c r="E143" s="193">
        <v>1140</v>
      </c>
      <c r="F143" s="193">
        <f t="shared" si="13"/>
        <v>616</v>
      </c>
      <c r="G143" s="193">
        <v>0</v>
      </c>
      <c r="H143" s="193">
        <v>616</v>
      </c>
      <c r="I143" s="193">
        <v>0</v>
      </c>
      <c r="J143" s="193">
        <v>0</v>
      </c>
      <c r="K143" s="193">
        <v>0</v>
      </c>
      <c r="L143" s="193">
        <v>1225</v>
      </c>
      <c r="M143" s="193">
        <f t="shared" si="14"/>
        <v>0</v>
      </c>
      <c r="N143" s="193">
        <v>0</v>
      </c>
      <c r="O143" s="193">
        <v>0</v>
      </c>
      <c r="P143" s="193">
        <v>0</v>
      </c>
      <c r="Q143" s="193">
        <v>0</v>
      </c>
      <c r="R143" s="193">
        <v>0</v>
      </c>
      <c r="S143" s="193">
        <v>0</v>
      </c>
      <c r="T143" s="193">
        <v>0</v>
      </c>
      <c r="U143" s="193">
        <f t="shared" si="15"/>
        <v>1140</v>
      </c>
      <c r="V143" s="193">
        <v>1140</v>
      </c>
      <c r="W143" s="193">
        <v>0</v>
      </c>
      <c r="X143" s="193">
        <v>0</v>
      </c>
      <c r="Y143" s="193">
        <v>0</v>
      </c>
      <c r="Z143" s="193">
        <v>0</v>
      </c>
      <c r="AA143" s="193">
        <v>0</v>
      </c>
      <c r="AB143" s="193">
        <f t="shared" si="16"/>
        <v>1384</v>
      </c>
      <c r="AC143" s="193">
        <v>1225</v>
      </c>
      <c r="AD143" s="193">
        <v>154</v>
      </c>
      <c r="AE143" s="193">
        <f t="shared" si="17"/>
        <v>5</v>
      </c>
      <c r="AF143" s="193">
        <v>0</v>
      </c>
      <c r="AG143" s="193">
        <v>5</v>
      </c>
      <c r="AH143" s="193">
        <v>0</v>
      </c>
      <c r="AI143" s="193">
        <v>0</v>
      </c>
      <c r="AJ143" s="193">
        <v>0</v>
      </c>
    </row>
    <row r="144" spans="1:36" ht="13.5">
      <c r="A144" s="182" t="s">
        <v>129</v>
      </c>
      <c r="B144" s="182" t="s">
        <v>196</v>
      </c>
      <c r="C144" s="184" t="s">
        <v>197</v>
      </c>
      <c r="D144" s="193">
        <f t="shared" si="12"/>
        <v>6861</v>
      </c>
      <c r="E144" s="193">
        <v>0</v>
      </c>
      <c r="F144" s="193">
        <f t="shared" si="13"/>
        <v>4184</v>
      </c>
      <c r="G144" s="193">
        <v>0</v>
      </c>
      <c r="H144" s="193">
        <v>4184</v>
      </c>
      <c r="I144" s="193">
        <v>0</v>
      </c>
      <c r="J144" s="193">
        <v>0</v>
      </c>
      <c r="K144" s="193">
        <v>0</v>
      </c>
      <c r="L144" s="193">
        <v>1085</v>
      </c>
      <c r="M144" s="193">
        <f t="shared" si="14"/>
        <v>1592</v>
      </c>
      <c r="N144" s="193">
        <v>1171</v>
      </c>
      <c r="O144" s="193">
        <v>91</v>
      </c>
      <c r="P144" s="193">
        <v>164</v>
      </c>
      <c r="Q144" s="193">
        <v>55</v>
      </c>
      <c r="R144" s="193">
        <v>110</v>
      </c>
      <c r="S144" s="193">
        <v>0</v>
      </c>
      <c r="T144" s="193">
        <v>1</v>
      </c>
      <c r="U144" s="193">
        <f t="shared" si="15"/>
        <v>0</v>
      </c>
      <c r="V144" s="193">
        <v>0</v>
      </c>
      <c r="W144" s="193">
        <v>0</v>
      </c>
      <c r="X144" s="193">
        <v>0</v>
      </c>
      <c r="Y144" s="193">
        <v>0</v>
      </c>
      <c r="Z144" s="193">
        <v>0</v>
      </c>
      <c r="AA144" s="193">
        <v>0</v>
      </c>
      <c r="AB144" s="193">
        <f t="shared" si="16"/>
        <v>4184</v>
      </c>
      <c r="AC144" s="193">
        <v>1085</v>
      </c>
      <c r="AD144" s="193">
        <v>0</v>
      </c>
      <c r="AE144" s="193">
        <f t="shared" si="17"/>
        <v>3099</v>
      </c>
      <c r="AF144" s="193">
        <v>0</v>
      </c>
      <c r="AG144" s="193">
        <v>3099</v>
      </c>
      <c r="AH144" s="193">
        <v>0</v>
      </c>
      <c r="AI144" s="193">
        <v>0</v>
      </c>
      <c r="AJ144" s="193">
        <v>0</v>
      </c>
    </row>
    <row r="145" spans="1:36" ht="13.5">
      <c r="A145" s="182" t="s">
        <v>129</v>
      </c>
      <c r="B145" s="182" t="s">
        <v>198</v>
      </c>
      <c r="C145" s="184" t="s">
        <v>199</v>
      </c>
      <c r="D145" s="193">
        <f t="shared" si="12"/>
        <v>1677</v>
      </c>
      <c r="E145" s="193">
        <v>921</v>
      </c>
      <c r="F145" s="193">
        <f t="shared" si="13"/>
        <v>566</v>
      </c>
      <c r="G145" s="193">
        <v>0</v>
      </c>
      <c r="H145" s="193">
        <v>312</v>
      </c>
      <c r="I145" s="193">
        <v>0</v>
      </c>
      <c r="J145" s="193">
        <v>0</v>
      </c>
      <c r="K145" s="193">
        <v>254</v>
      </c>
      <c r="L145" s="193">
        <v>190</v>
      </c>
      <c r="M145" s="193">
        <f t="shared" si="14"/>
        <v>0</v>
      </c>
      <c r="N145" s="193">
        <v>0</v>
      </c>
      <c r="O145" s="193">
        <v>0</v>
      </c>
      <c r="P145" s="193">
        <v>0</v>
      </c>
      <c r="Q145" s="193">
        <v>0</v>
      </c>
      <c r="R145" s="193">
        <v>0</v>
      </c>
      <c r="S145" s="193">
        <v>0</v>
      </c>
      <c r="T145" s="193">
        <v>0</v>
      </c>
      <c r="U145" s="193">
        <f t="shared" si="15"/>
        <v>1069</v>
      </c>
      <c r="V145" s="193">
        <v>921</v>
      </c>
      <c r="W145" s="193">
        <v>0</v>
      </c>
      <c r="X145" s="193">
        <v>0</v>
      </c>
      <c r="Y145" s="193">
        <v>0</v>
      </c>
      <c r="Z145" s="193">
        <v>0</v>
      </c>
      <c r="AA145" s="193">
        <v>148</v>
      </c>
      <c r="AB145" s="193">
        <f t="shared" si="16"/>
        <v>472</v>
      </c>
      <c r="AC145" s="193">
        <v>190</v>
      </c>
      <c r="AD145" s="193">
        <v>194</v>
      </c>
      <c r="AE145" s="193">
        <f t="shared" si="17"/>
        <v>88</v>
      </c>
      <c r="AF145" s="193">
        <v>0</v>
      </c>
      <c r="AG145" s="193">
        <v>0</v>
      </c>
      <c r="AH145" s="193">
        <v>0</v>
      </c>
      <c r="AI145" s="193">
        <v>0</v>
      </c>
      <c r="AJ145" s="193">
        <v>88</v>
      </c>
    </row>
    <row r="146" spans="1:36" ht="13.5">
      <c r="A146" s="182" t="s">
        <v>129</v>
      </c>
      <c r="B146" s="182" t="s">
        <v>200</v>
      </c>
      <c r="C146" s="184" t="s">
        <v>201</v>
      </c>
      <c r="D146" s="193">
        <f t="shared" si="12"/>
        <v>4957</v>
      </c>
      <c r="E146" s="193">
        <v>0</v>
      </c>
      <c r="F146" s="193">
        <f t="shared" si="13"/>
        <v>102</v>
      </c>
      <c r="G146" s="193">
        <v>0</v>
      </c>
      <c r="H146" s="193">
        <v>102</v>
      </c>
      <c r="I146" s="193">
        <v>0</v>
      </c>
      <c r="J146" s="193">
        <v>0</v>
      </c>
      <c r="K146" s="193">
        <v>0</v>
      </c>
      <c r="L146" s="193">
        <v>4511</v>
      </c>
      <c r="M146" s="193">
        <f t="shared" si="14"/>
        <v>344</v>
      </c>
      <c r="N146" s="193">
        <v>344</v>
      </c>
      <c r="O146" s="193">
        <v>0</v>
      </c>
      <c r="P146" s="193">
        <v>0</v>
      </c>
      <c r="Q146" s="193">
        <v>0</v>
      </c>
      <c r="R146" s="193">
        <v>0</v>
      </c>
      <c r="S146" s="193">
        <v>0</v>
      </c>
      <c r="T146" s="193">
        <v>0</v>
      </c>
      <c r="U146" s="193">
        <f t="shared" si="15"/>
        <v>0</v>
      </c>
      <c r="V146" s="193">
        <v>0</v>
      </c>
      <c r="W146" s="193">
        <v>0</v>
      </c>
      <c r="X146" s="193">
        <v>0</v>
      </c>
      <c r="Y146" s="193">
        <v>0</v>
      </c>
      <c r="Z146" s="193">
        <v>0</v>
      </c>
      <c r="AA146" s="193">
        <v>0</v>
      </c>
      <c r="AB146" s="193">
        <f t="shared" si="16"/>
        <v>4511</v>
      </c>
      <c r="AC146" s="193">
        <v>4511</v>
      </c>
      <c r="AD146" s="193">
        <v>0</v>
      </c>
      <c r="AE146" s="193">
        <f t="shared" si="17"/>
        <v>0</v>
      </c>
      <c r="AF146" s="193">
        <v>0</v>
      </c>
      <c r="AG146" s="193">
        <v>0</v>
      </c>
      <c r="AH146" s="193">
        <v>0</v>
      </c>
      <c r="AI146" s="193">
        <v>0</v>
      </c>
      <c r="AJ146" s="193">
        <v>0</v>
      </c>
    </row>
    <row r="147" spans="1:36" ht="13.5">
      <c r="A147" s="182" t="s">
        <v>129</v>
      </c>
      <c r="B147" s="182" t="s">
        <v>202</v>
      </c>
      <c r="C147" s="184" t="s">
        <v>203</v>
      </c>
      <c r="D147" s="193">
        <f t="shared" si="12"/>
        <v>3318</v>
      </c>
      <c r="E147" s="193">
        <v>403</v>
      </c>
      <c r="F147" s="193">
        <f t="shared" si="13"/>
        <v>730</v>
      </c>
      <c r="G147" s="193">
        <v>0</v>
      </c>
      <c r="H147" s="193">
        <v>730</v>
      </c>
      <c r="I147" s="193">
        <v>0</v>
      </c>
      <c r="J147" s="193">
        <v>0</v>
      </c>
      <c r="K147" s="193">
        <v>0</v>
      </c>
      <c r="L147" s="193">
        <v>2185</v>
      </c>
      <c r="M147" s="193">
        <f t="shared" si="14"/>
        <v>0</v>
      </c>
      <c r="N147" s="193">
        <v>0</v>
      </c>
      <c r="O147" s="193">
        <v>0</v>
      </c>
      <c r="P147" s="193">
        <v>0</v>
      </c>
      <c r="Q147" s="193">
        <v>0</v>
      </c>
      <c r="R147" s="193">
        <v>0</v>
      </c>
      <c r="S147" s="193">
        <v>0</v>
      </c>
      <c r="T147" s="193">
        <v>0</v>
      </c>
      <c r="U147" s="193">
        <f t="shared" si="15"/>
        <v>403</v>
      </c>
      <c r="V147" s="193">
        <v>403</v>
      </c>
      <c r="W147" s="193">
        <v>0</v>
      </c>
      <c r="X147" s="193">
        <v>0</v>
      </c>
      <c r="Y147" s="193">
        <v>0</v>
      </c>
      <c r="Z147" s="193">
        <v>0</v>
      </c>
      <c r="AA147" s="193">
        <v>0</v>
      </c>
      <c r="AB147" s="193">
        <f t="shared" si="16"/>
        <v>2225</v>
      </c>
      <c r="AC147" s="193">
        <v>2185</v>
      </c>
      <c r="AD147" s="193">
        <v>40</v>
      </c>
      <c r="AE147" s="193">
        <f t="shared" si="17"/>
        <v>0</v>
      </c>
      <c r="AF147" s="193">
        <v>0</v>
      </c>
      <c r="AG147" s="193">
        <v>0</v>
      </c>
      <c r="AH147" s="193">
        <v>0</v>
      </c>
      <c r="AI147" s="193">
        <v>0</v>
      </c>
      <c r="AJ147" s="193">
        <v>0</v>
      </c>
    </row>
    <row r="148" spans="1:36" ht="13.5">
      <c r="A148" s="182" t="s">
        <v>129</v>
      </c>
      <c r="B148" s="182" t="s">
        <v>204</v>
      </c>
      <c r="C148" s="184" t="s">
        <v>205</v>
      </c>
      <c r="D148" s="193">
        <f t="shared" si="12"/>
        <v>1115</v>
      </c>
      <c r="E148" s="193">
        <v>322</v>
      </c>
      <c r="F148" s="193">
        <f t="shared" si="13"/>
        <v>594</v>
      </c>
      <c r="G148" s="193">
        <v>0</v>
      </c>
      <c r="H148" s="193">
        <v>594</v>
      </c>
      <c r="I148" s="193">
        <v>0</v>
      </c>
      <c r="J148" s="193">
        <v>0</v>
      </c>
      <c r="K148" s="193">
        <v>0</v>
      </c>
      <c r="L148" s="193">
        <v>199</v>
      </c>
      <c r="M148" s="193">
        <f t="shared" si="14"/>
        <v>0</v>
      </c>
      <c r="N148" s="193">
        <v>0</v>
      </c>
      <c r="O148" s="193">
        <v>0</v>
      </c>
      <c r="P148" s="193">
        <v>0</v>
      </c>
      <c r="Q148" s="193">
        <v>0</v>
      </c>
      <c r="R148" s="193">
        <v>0</v>
      </c>
      <c r="S148" s="193">
        <v>0</v>
      </c>
      <c r="T148" s="193">
        <v>0</v>
      </c>
      <c r="U148" s="193">
        <f t="shared" si="15"/>
        <v>322</v>
      </c>
      <c r="V148" s="193">
        <v>322</v>
      </c>
      <c r="W148" s="193">
        <v>0</v>
      </c>
      <c r="X148" s="193">
        <v>0</v>
      </c>
      <c r="Y148" s="193">
        <v>0</v>
      </c>
      <c r="Z148" s="193">
        <v>0</v>
      </c>
      <c r="AA148" s="193">
        <v>0</v>
      </c>
      <c r="AB148" s="193">
        <f t="shared" si="16"/>
        <v>231</v>
      </c>
      <c r="AC148" s="193">
        <v>199</v>
      </c>
      <c r="AD148" s="193">
        <v>32</v>
      </c>
      <c r="AE148" s="193">
        <f t="shared" si="17"/>
        <v>0</v>
      </c>
      <c r="AF148" s="193">
        <v>0</v>
      </c>
      <c r="AG148" s="193">
        <v>0</v>
      </c>
      <c r="AH148" s="193">
        <v>0</v>
      </c>
      <c r="AI148" s="193">
        <v>0</v>
      </c>
      <c r="AJ148" s="193">
        <v>0</v>
      </c>
    </row>
    <row r="149" spans="1:36" ht="13.5">
      <c r="A149" s="182" t="s">
        <v>129</v>
      </c>
      <c r="B149" s="182" t="s">
        <v>206</v>
      </c>
      <c r="C149" s="184" t="s">
        <v>207</v>
      </c>
      <c r="D149" s="193">
        <f t="shared" si="12"/>
        <v>799</v>
      </c>
      <c r="E149" s="193">
        <v>246</v>
      </c>
      <c r="F149" s="193">
        <f t="shared" si="13"/>
        <v>359</v>
      </c>
      <c r="G149" s="193">
        <v>0</v>
      </c>
      <c r="H149" s="193">
        <v>359</v>
      </c>
      <c r="I149" s="193">
        <v>0</v>
      </c>
      <c r="J149" s="193">
        <v>0</v>
      </c>
      <c r="K149" s="193">
        <v>0</v>
      </c>
      <c r="L149" s="193">
        <v>70</v>
      </c>
      <c r="M149" s="193">
        <f t="shared" si="14"/>
        <v>124</v>
      </c>
      <c r="N149" s="193">
        <v>121</v>
      </c>
      <c r="O149" s="193">
        <v>3</v>
      </c>
      <c r="P149" s="193">
        <v>0</v>
      </c>
      <c r="Q149" s="193">
        <v>0</v>
      </c>
      <c r="R149" s="193">
        <v>0</v>
      </c>
      <c r="S149" s="193">
        <v>0</v>
      </c>
      <c r="T149" s="193">
        <v>0</v>
      </c>
      <c r="U149" s="193">
        <f t="shared" si="15"/>
        <v>246</v>
      </c>
      <c r="V149" s="193">
        <v>246</v>
      </c>
      <c r="W149" s="193">
        <v>0</v>
      </c>
      <c r="X149" s="193">
        <v>0</v>
      </c>
      <c r="Y149" s="193">
        <v>0</v>
      </c>
      <c r="Z149" s="193">
        <v>0</v>
      </c>
      <c r="AA149" s="193">
        <v>0</v>
      </c>
      <c r="AB149" s="193">
        <f t="shared" si="16"/>
        <v>93</v>
      </c>
      <c r="AC149" s="193">
        <v>70</v>
      </c>
      <c r="AD149" s="193">
        <v>23</v>
      </c>
      <c r="AE149" s="193">
        <f t="shared" si="17"/>
        <v>0</v>
      </c>
      <c r="AF149" s="193">
        <v>0</v>
      </c>
      <c r="AG149" s="193">
        <v>0</v>
      </c>
      <c r="AH149" s="193">
        <v>0</v>
      </c>
      <c r="AI149" s="193">
        <v>0</v>
      </c>
      <c r="AJ149" s="193">
        <v>0</v>
      </c>
    </row>
    <row r="150" spans="1:36" ht="13.5">
      <c r="A150" s="182" t="s">
        <v>129</v>
      </c>
      <c r="B150" s="182" t="s">
        <v>208</v>
      </c>
      <c r="C150" s="184" t="s">
        <v>343</v>
      </c>
      <c r="D150" s="193">
        <f t="shared" si="12"/>
        <v>2566</v>
      </c>
      <c r="E150" s="193">
        <v>493</v>
      </c>
      <c r="F150" s="193">
        <f t="shared" si="13"/>
        <v>1612</v>
      </c>
      <c r="G150" s="193">
        <v>0</v>
      </c>
      <c r="H150" s="193">
        <v>1612</v>
      </c>
      <c r="I150" s="193">
        <v>0</v>
      </c>
      <c r="J150" s="193">
        <v>0</v>
      </c>
      <c r="K150" s="193">
        <v>0</v>
      </c>
      <c r="L150" s="193">
        <v>461</v>
      </c>
      <c r="M150" s="193">
        <f t="shared" si="14"/>
        <v>0</v>
      </c>
      <c r="N150" s="193">
        <v>0</v>
      </c>
      <c r="O150" s="193">
        <v>0</v>
      </c>
      <c r="P150" s="193">
        <v>0</v>
      </c>
      <c r="Q150" s="193">
        <v>0</v>
      </c>
      <c r="R150" s="193">
        <v>0</v>
      </c>
      <c r="S150" s="193">
        <v>0</v>
      </c>
      <c r="T150" s="193">
        <v>0</v>
      </c>
      <c r="U150" s="193">
        <f t="shared" si="15"/>
        <v>493</v>
      </c>
      <c r="V150" s="193">
        <v>493</v>
      </c>
      <c r="W150" s="193">
        <v>0</v>
      </c>
      <c r="X150" s="193">
        <v>0</v>
      </c>
      <c r="Y150" s="193">
        <v>0</v>
      </c>
      <c r="Z150" s="193">
        <v>0</v>
      </c>
      <c r="AA150" s="193">
        <v>0</v>
      </c>
      <c r="AB150" s="193">
        <f t="shared" si="16"/>
        <v>510</v>
      </c>
      <c r="AC150" s="193">
        <v>461</v>
      </c>
      <c r="AD150" s="193">
        <v>49</v>
      </c>
      <c r="AE150" s="193">
        <f t="shared" si="17"/>
        <v>0</v>
      </c>
      <c r="AF150" s="193">
        <v>0</v>
      </c>
      <c r="AG150" s="193">
        <v>0</v>
      </c>
      <c r="AH150" s="193">
        <v>0</v>
      </c>
      <c r="AI150" s="193">
        <v>0</v>
      </c>
      <c r="AJ150" s="193">
        <v>0</v>
      </c>
    </row>
    <row r="151" spans="1:36" ht="13.5">
      <c r="A151" s="182" t="s">
        <v>129</v>
      </c>
      <c r="B151" s="182" t="s">
        <v>209</v>
      </c>
      <c r="C151" s="184" t="s">
        <v>210</v>
      </c>
      <c r="D151" s="193">
        <f t="shared" si="12"/>
        <v>2569</v>
      </c>
      <c r="E151" s="193">
        <v>823</v>
      </c>
      <c r="F151" s="193">
        <f t="shared" si="13"/>
        <v>193</v>
      </c>
      <c r="G151" s="193">
        <v>0</v>
      </c>
      <c r="H151" s="193">
        <v>193</v>
      </c>
      <c r="I151" s="193">
        <v>0</v>
      </c>
      <c r="J151" s="193">
        <v>0</v>
      </c>
      <c r="K151" s="193">
        <v>0</v>
      </c>
      <c r="L151" s="193">
        <v>1553</v>
      </c>
      <c r="M151" s="193">
        <f t="shared" si="14"/>
        <v>0</v>
      </c>
      <c r="N151" s="193">
        <v>0</v>
      </c>
      <c r="O151" s="193">
        <v>0</v>
      </c>
      <c r="P151" s="193">
        <v>0</v>
      </c>
      <c r="Q151" s="193">
        <v>0</v>
      </c>
      <c r="R151" s="193">
        <v>0</v>
      </c>
      <c r="S151" s="193">
        <v>0</v>
      </c>
      <c r="T151" s="193">
        <v>0</v>
      </c>
      <c r="U151" s="193">
        <f t="shared" si="15"/>
        <v>823</v>
      </c>
      <c r="V151" s="193">
        <v>823</v>
      </c>
      <c r="W151" s="193">
        <v>0</v>
      </c>
      <c r="X151" s="193">
        <v>0</v>
      </c>
      <c r="Y151" s="193">
        <v>0</v>
      </c>
      <c r="Z151" s="193">
        <v>0</v>
      </c>
      <c r="AA151" s="193">
        <v>0</v>
      </c>
      <c r="AB151" s="193">
        <f t="shared" si="16"/>
        <v>1633</v>
      </c>
      <c r="AC151" s="193">
        <v>1553</v>
      </c>
      <c r="AD151" s="193">
        <v>80</v>
      </c>
      <c r="AE151" s="193">
        <f t="shared" si="17"/>
        <v>0</v>
      </c>
      <c r="AF151" s="193">
        <v>0</v>
      </c>
      <c r="AG151" s="193">
        <v>0</v>
      </c>
      <c r="AH151" s="193">
        <v>0</v>
      </c>
      <c r="AI151" s="193">
        <v>0</v>
      </c>
      <c r="AJ151" s="193">
        <v>0</v>
      </c>
    </row>
    <row r="152" spans="1:36" ht="13.5">
      <c r="A152" s="182" t="s">
        <v>129</v>
      </c>
      <c r="B152" s="182" t="s">
        <v>211</v>
      </c>
      <c r="C152" s="184" t="s">
        <v>212</v>
      </c>
      <c r="D152" s="193">
        <f t="shared" si="12"/>
        <v>3340</v>
      </c>
      <c r="E152" s="193">
        <v>672</v>
      </c>
      <c r="F152" s="193">
        <f t="shared" si="13"/>
        <v>2138</v>
      </c>
      <c r="G152" s="193">
        <v>0</v>
      </c>
      <c r="H152" s="193">
        <v>2138</v>
      </c>
      <c r="I152" s="193">
        <v>0</v>
      </c>
      <c r="J152" s="193">
        <v>0</v>
      </c>
      <c r="K152" s="193">
        <v>0</v>
      </c>
      <c r="L152" s="193">
        <v>0</v>
      </c>
      <c r="M152" s="193">
        <f t="shared" si="14"/>
        <v>530</v>
      </c>
      <c r="N152" s="193">
        <v>337</v>
      </c>
      <c r="O152" s="193">
        <v>42</v>
      </c>
      <c r="P152" s="193">
        <v>56</v>
      </c>
      <c r="Q152" s="193">
        <v>20</v>
      </c>
      <c r="R152" s="193">
        <v>72</v>
      </c>
      <c r="S152" s="193">
        <v>0</v>
      </c>
      <c r="T152" s="193">
        <v>3</v>
      </c>
      <c r="U152" s="193">
        <f t="shared" si="15"/>
        <v>672</v>
      </c>
      <c r="V152" s="193">
        <v>672</v>
      </c>
      <c r="W152" s="193">
        <v>0</v>
      </c>
      <c r="X152" s="193">
        <v>0</v>
      </c>
      <c r="Y152" s="193">
        <v>0</v>
      </c>
      <c r="Z152" s="193">
        <v>0</v>
      </c>
      <c r="AA152" s="193">
        <v>0</v>
      </c>
      <c r="AB152" s="193">
        <f t="shared" si="16"/>
        <v>2104</v>
      </c>
      <c r="AC152" s="193">
        <v>0</v>
      </c>
      <c r="AD152" s="193">
        <v>110</v>
      </c>
      <c r="AE152" s="193">
        <f t="shared" si="17"/>
        <v>1994</v>
      </c>
      <c r="AF152" s="193">
        <v>0</v>
      </c>
      <c r="AG152" s="193">
        <v>1994</v>
      </c>
      <c r="AH152" s="193">
        <v>0</v>
      </c>
      <c r="AI152" s="193">
        <v>0</v>
      </c>
      <c r="AJ152" s="193">
        <v>0</v>
      </c>
    </row>
    <row r="153" spans="1:36" ht="13.5">
      <c r="A153" s="182" t="s">
        <v>129</v>
      </c>
      <c r="B153" s="182" t="s">
        <v>213</v>
      </c>
      <c r="C153" s="184" t="s">
        <v>214</v>
      </c>
      <c r="D153" s="193">
        <f t="shared" si="12"/>
        <v>998</v>
      </c>
      <c r="E153" s="193">
        <v>225</v>
      </c>
      <c r="F153" s="193">
        <f t="shared" si="13"/>
        <v>62</v>
      </c>
      <c r="G153" s="193">
        <v>0</v>
      </c>
      <c r="H153" s="193">
        <v>62</v>
      </c>
      <c r="I153" s="193">
        <v>0</v>
      </c>
      <c r="J153" s="193">
        <v>0</v>
      </c>
      <c r="K153" s="193">
        <v>0</v>
      </c>
      <c r="L153" s="193">
        <v>683</v>
      </c>
      <c r="M153" s="193">
        <f t="shared" si="14"/>
        <v>28</v>
      </c>
      <c r="N153" s="193">
        <v>28</v>
      </c>
      <c r="O153" s="193">
        <v>0</v>
      </c>
      <c r="P153" s="193">
        <v>0</v>
      </c>
      <c r="Q153" s="193">
        <v>0</v>
      </c>
      <c r="R153" s="193">
        <v>0</v>
      </c>
      <c r="S153" s="193">
        <v>0</v>
      </c>
      <c r="T153" s="193">
        <v>0</v>
      </c>
      <c r="U153" s="193">
        <f t="shared" si="15"/>
        <v>225</v>
      </c>
      <c r="V153" s="193">
        <v>225</v>
      </c>
      <c r="W153" s="193">
        <v>0</v>
      </c>
      <c r="X153" s="193">
        <v>0</v>
      </c>
      <c r="Y153" s="193">
        <v>0</v>
      </c>
      <c r="Z153" s="193">
        <v>0</v>
      </c>
      <c r="AA153" s="193">
        <v>0</v>
      </c>
      <c r="AB153" s="193">
        <f t="shared" si="16"/>
        <v>707</v>
      </c>
      <c r="AC153" s="193">
        <v>683</v>
      </c>
      <c r="AD153" s="193">
        <v>24</v>
      </c>
      <c r="AE153" s="193">
        <f t="shared" si="17"/>
        <v>0</v>
      </c>
      <c r="AF153" s="193">
        <v>0</v>
      </c>
      <c r="AG153" s="193">
        <v>0</v>
      </c>
      <c r="AH153" s="193">
        <v>0</v>
      </c>
      <c r="AI153" s="193">
        <v>0</v>
      </c>
      <c r="AJ153" s="193">
        <v>0</v>
      </c>
    </row>
    <row r="154" spans="1:36" ht="13.5">
      <c r="A154" s="182" t="s">
        <v>129</v>
      </c>
      <c r="B154" s="182" t="s">
        <v>215</v>
      </c>
      <c r="C154" s="184" t="s">
        <v>216</v>
      </c>
      <c r="D154" s="193">
        <f t="shared" si="12"/>
        <v>12435</v>
      </c>
      <c r="E154" s="193">
        <v>4233</v>
      </c>
      <c r="F154" s="193">
        <f t="shared" si="13"/>
        <v>856</v>
      </c>
      <c r="G154" s="193">
        <v>0</v>
      </c>
      <c r="H154" s="193">
        <v>856</v>
      </c>
      <c r="I154" s="193">
        <v>0</v>
      </c>
      <c r="J154" s="193">
        <v>0</v>
      </c>
      <c r="K154" s="193">
        <v>0</v>
      </c>
      <c r="L154" s="193">
        <v>6716</v>
      </c>
      <c r="M154" s="193">
        <f t="shared" si="14"/>
        <v>630</v>
      </c>
      <c r="N154" s="193">
        <v>630</v>
      </c>
      <c r="O154" s="193">
        <v>0</v>
      </c>
      <c r="P154" s="193">
        <v>0</v>
      </c>
      <c r="Q154" s="193">
        <v>0</v>
      </c>
      <c r="R154" s="193">
        <v>0</v>
      </c>
      <c r="S154" s="193">
        <v>0</v>
      </c>
      <c r="T154" s="193">
        <v>0</v>
      </c>
      <c r="U154" s="193">
        <f t="shared" si="15"/>
        <v>4233</v>
      </c>
      <c r="V154" s="193">
        <v>4233</v>
      </c>
      <c r="W154" s="193">
        <v>0</v>
      </c>
      <c r="X154" s="193">
        <v>0</v>
      </c>
      <c r="Y154" s="193">
        <v>0</v>
      </c>
      <c r="Z154" s="193">
        <v>0</v>
      </c>
      <c r="AA154" s="193">
        <v>0</v>
      </c>
      <c r="AB154" s="193">
        <f t="shared" si="16"/>
        <v>7527</v>
      </c>
      <c r="AC154" s="193">
        <v>6716</v>
      </c>
      <c r="AD154" s="193">
        <v>811</v>
      </c>
      <c r="AE154" s="193">
        <f t="shared" si="17"/>
        <v>0</v>
      </c>
      <c r="AF154" s="193">
        <v>0</v>
      </c>
      <c r="AG154" s="193">
        <v>0</v>
      </c>
      <c r="AH154" s="193">
        <v>0</v>
      </c>
      <c r="AI154" s="193">
        <v>0</v>
      </c>
      <c r="AJ154" s="193">
        <v>0</v>
      </c>
    </row>
    <row r="155" spans="1:36" ht="13.5">
      <c r="A155" s="182" t="s">
        <v>129</v>
      </c>
      <c r="B155" s="182" t="s">
        <v>217</v>
      </c>
      <c r="C155" s="184" t="s">
        <v>218</v>
      </c>
      <c r="D155" s="193">
        <f t="shared" si="12"/>
        <v>1410</v>
      </c>
      <c r="E155" s="193">
        <v>301</v>
      </c>
      <c r="F155" s="193">
        <f t="shared" si="13"/>
        <v>64</v>
      </c>
      <c r="G155" s="193">
        <v>0</v>
      </c>
      <c r="H155" s="193">
        <v>64</v>
      </c>
      <c r="I155" s="193">
        <v>0</v>
      </c>
      <c r="J155" s="193">
        <v>0</v>
      </c>
      <c r="K155" s="193">
        <v>0</v>
      </c>
      <c r="L155" s="193">
        <v>941</v>
      </c>
      <c r="M155" s="193">
        <f t="shared" si="14"/>
        <v>104</v>
      </c>
      <c r="N155" s="193">
        <v>43</v>
      </c>
      <c r="O155" s="193">
        <v>0</v>
      </c>
      <c r="P155" s="193">
        <v>0</v>
      </c>
      <c r="Q155" s="193">
        <v>0</v>
      </c>
      <c r="R155" s="193">
        <v>0</v>
      </c>
      <c r="S155" s="193">
        <v>0</v>
      </c>
      <c r="T155" s="193">
        <v>61</v>
      </c>
      <c r="U155" s="193">
        <f t="shared" si="15"/>
        <v>301</v>
      </c>
      <c r="V155" s="193">
        <v>301</v>
      </c>
      <c r="W155" s="193">
        <v>0</v>
      </c>
      <c r="X155" s="193">
        <v>0</v>
      </c>
      <c r="Y155" s="193">
        <v>0</v>
      </c>
      <c r="Z155" s="193">
        <v>0</v>
      </c>
      <c r="AA155" s="193">
        <v>0</v>
      </c>
      <c r="AB155" s="193">
        <f t="shared" si="16"/>
        <v>958</v>
      </c>
      <c r="AC155" s="193">
        <v>941</v>
      </c>
      <c r="AD155" s="193">
        <v>17</v>
      </c>
      <c r="AE155" s="193">
        <f t="shared" si="17"/>
        <v>0</v>
      </c>
      <c r="AF155" s="193">
        <v>0</v>
      </c>
      <c r="AG155" s="193">
        <v>0</v>
      </c>
      <c r="AH155" s="193">
        <v>0</v>
      </c>
      <c r="AI155" s="193">
        <v>0</v>
      </c>
      <c r="AJ155" s="193">
        <v>0</v>
      </c>
    </row>
    <row r="156" spans="1:36" ht="13.5">
      <c r="A156" s="182" t="s">
        <v>129</v>
      </c>
      <c r="B156" s="182" t="s">
        <v>219</v>
      </c>
      <c r="C156" s="184" t="s">
        <v>220</v>
      </c>
      <c r="D156" s="193">
        <f t="shared" si="12"/>
        <v>303</v>
      </c>
      <c r="E156" s="193">
        <v>129</v>
      </c>
      <c r="F156" s="193">
        <f t="shared" si="13"/>
        <v>34</v>
      </c>
      <c r="G156" s="193">
        <v>0</v>
      </c>
      <c r="H156" s="193">
        <v>34</v>
      </c>
      <c r="I156" s="193">
        <v>0</v>
      </c>
      <c r="J156" s="193">
        <v>0</v>
      </c>
      <c r="K156" s="193">
        <v>0</v>
      </c>
      <c r="L156" s="193">
        <v>140</v>
      </c>
      <c r="M156" s="193">
        <f t="shared" si="14"/>
        <v>0</v>
      </c>
      <c r="N156" s="193">
        <v>0</v>
      </c>
      <c r="O156" s="193">
        <v>0</v>
      </c>
      <c r="P156" s="193">
        <v>0</v>
      </c>
      <c r="Q156" s="193">
        <v>0</v>
      </c>
      <c r="R156" s="193">
        <v>0</v>
      </c>
      <c r="S156" s="193">
        <v>0</v>
      </c>
      <c r="T156" s="193">
        <v>0</v>
      </c>
      <c r="U156" s="193">
        <f t="shared" si="15"/>
        <v>129</v>
      </c>
      <c r="V156" s="193">
        <v>129</v>
      </c>
      <c r="W156" s="193">
        <v>0</v>
      </c>
      <c r="X156" s="193">
        <v>0</v>
      </c>
      <c r="Y156" s="193">
        <v>0</v>
      </c>
      <c r="Z156" s="193">
        <v>0</v>
      </c>
      <c r="AA156" s="193">
        <v>0</v>
      </c>
      <c r="AB156" s="193">
        <f t="shared" si="16"/>
        <v>158</v>
      </c>
      <c r="AC156" s="193">
        <v>140</v>
      </c>
      <c r="AD156" s="193">
        <v>18</v>
      </c>
      <c r="AE156" s="193">
        <f t="shared" si="17"/>
        <v>0</v>
      </c>
      <c r="AF156" s="193">
        <v>0</v>
      </c>
      <c r="AG156" s="193">
        <v>0</v>
      </c>
      <c r="AH156" s="193">
        <v>0</v>
      </c>
      <c r="AI156" s="193">
        <v>0</v>
      </c>
      <c r="AJ156" s="193">
        <v>0</v>
      </c>
    </row>
    <row r="157" spans="1:36" ht="13.5">
      <c r="A157" s="182" t="s">
        <v>129</v>
      </c>
      <c r="B157" s="182" t="s">
        <v>221</v>
      </c>
      <c r="C157" s="184" t="s">
        <v>222</v>
      </c>
      <c r="D157" s="193">
        <f t="shared" si="12"/>
        <v>1644</v>
      </c>
      <c r="E157" s="193">
        <v>892</v>
      </c>
      <c r="F157" s="193">
        <f t="shared" si="13"/>
        <v>212</v>
      </c>
      <c r="G157" s="193">
        <v>0</v>
      </c>
      <c r="H157" s="193">
        <v>212</v>
      </c>
      <c r="I157" s="193">
        <v>0</v>
      </c>
      <c r="J157" s="193">
        <v>0</v>
      </c>
      <c r="K157" s="193">
        <v>0</v>
      </c>
      <c r="L157" s="193">
        <v>500</v>
      </c>
      <c r="M157" s="193">
        <f t="shared" si="14"/>
        <v>40</v>
      </c>
      <c r="N157" s="193">
        <v>0</v>
      </c>
      <c r="O157" s="193">
        <v>40</v>
      </c>
      <c r="P157" s="193">
        <v>0</v>
      </c>
      <c r="Q157" s="193">
        <v>0</v>
      </c>
      <c r="R157" s="193">
        <v>0</v>
      </c>
      <c r="S157" s="193">
        <v>0</v>
      </c>
      <c r="T157" s="193">
        <v>0</v>
      </c>
      <c r="U157" s="193">
        <f t="shared" si="15"/>
        <v>892</v>
      </c>
      <c r="V157" s="193">
        <v>892</v>
      </c>
      <c r="W157" s="193">
        <v>0</v>
      </c>
      <c r="X157" s="193">
        <v>0</v>
      </c>
      <c r="Y157" s="193">
        <v>0</v>
      </c>
      <c r="Z157" s="193">
        <v>0</v>
      </c>
      <c r="AA157" s="193">
        <v>0</v>
      </c>
      <c r="AB157" s="193">
        <f t="shared" si="16"/>
        <v>682</v>
      </c>
      <c r="AC157" s="193">
        <v>500</v>
      </c>
      <c r="AD157" s="193">
        <v>182</v>
      </c>
      <c r="AE157" s="193">
        <f t="shared" si="17"/>
        <v>0</v>
      </c>
      <c r="AF157" s="193">
        <v>0</v>
      </c>
      <c r="AG157" s="193">
        <v>0</v>
      </c>
      <c r="AH157" s="193">
        <v>0</v>
      </c>
      <c r="AI157" s="193">
        <v>0</v>
      </c>
      <c r="AJ157" s="193">
        <v>0</v>
      </c>
    </row>
    <row r="158" spans="1:36" ht="13.5">
      <c r="A158" s="182" t="s">
        <v>129</v>
      </c>
      <c r="B158" s="182" t="s">
        <v>223</v>
      </c>
      <c r="C158" s="184" t="s">
        <v>224</v>
      </c>
      <c r="D158" s="193">
        <f t="shared" si="12"/>
        <v>2302</v>
      </c>
      <c r="E158" s="193">
        <v>734</v>
      </c>
      <c r="F158" s="193">
        <f t="shared" si="13"/>
        <v>313</v>
      </c>
      <c r="G158" s="193">
        <v>0</v>
      </c>
      <c r="H158" s="193">
        <v>313</v>
      </c>
      <c r="I158" s="193">
        <v>0</v>
      </c>
      <c r="J158" s="193">
        <v>0</v>
      </c>
      <c r="K158" s="193">
        <v>0</v>
      </c>
      <c r="L158" s="193">
        <v>1255</v>
      </c>
      <c r="M158" s="193">
        <f t="shared" si="14"/>
        <v>0</v>
      </c>
      <c r="N158" s="193">
        <v>0</v>
      </c>
      <c r="O158" s="193">
        <v>0</v>
      </c>
      <c r="P158" s="193">
        <v>0</v>
      </c>
      <c r="Q158" s="193">
        <v>0</v>
      </c>
      <c r="R158" s="193">
        <v>0</v>
      </c>
      <c r="S158" s="193">
        <v>0</v>
      </c>
      <c r="T158" s="193">
        <v>0</v>
      </c>
      <c r="U158" s="193">
        <f t="shared" si="15"/>
        <v>734</v>
      </c>
      <c r="V158" s="193">
        <v>734</v>
      </c>
      <c r="W158" s="193">
        <v>0</v>
      </c>
      <c r="X158" s="193">
        <v>0</v>
      </c>
      <c r="Y158" s="193">
        <v>0</v>
      </c>
      <c r="Z158" s="193">
        <v>0</v>
      </c>
      <c r="AA158" s="193">
        <v>0</v>
      </c>
      <c r="AB158" s="193">
        <f t="shared" si="16"/>
        <v>1390</v>
      </c>
      <c r="AC158" s="193">
        <v>1255</v>
      </c>
      <c r="AD158" s="193">
        <v>135</v>
      </c>
      <c r="AE158" s="193">
        <f t="shared" si="17"/>
        <v>0</v>
      </c>
      <c r="AF158" s="193">
        <v>0</v>
      </c>
      <c r="AG158" s="193">
        <v>0</v>
      </c>
      <c r="AH158" s="193">
        <v>0</v>
      </c>
      <c r="AI158" s="193">
        <v>0</v>
      </c>
      <c r="AJ158" s="193">
        <v>0</v>
      </c>
    </row>
    <row r="159" spans="1:36" ht="13.5">
      <c r="A159" s="182" t="s">
        <v>129</v>
      </c>
      <c r="B159" s="182" t="s">
        <v>225</v>
      </c>
      <c r="C159" s="184" t="s">
        <v>226</v>
      </c>
      <c r="D159" s="193">
        <f t="shared" si="12"/>
        <v>1294</v>
      </c>
      <c r="E159" s="193">
        <v>762</v>
      </c>
      <c r="F159" s="193">
        <f t="shared" si="13"/>
        <v>261</v>
      </c>
      <c r="G159" s="193">
        <v>11</v>
      </c>
      <c r="H159" s="193">
        <v>250</v>
      </c>
      <c r="I159" s="193">
        <v>0</v>
      </c>
      <c r="J159" s="193">
        <v>0</v>
      </c>
      <c r="K159" s="193">
        <v>0</v>
      </c>
      <c r="L159" s="193">
        <v>271</v>
      </c>
      <c r="M159" s="193">
        <f t="shared" si="14"/>
        <v>0</v>
      </c>
      <c r="N159" s="193">
        <v>0</v>
      </c>
      <c r="O159" s="193">
        <v>0</v>
      </c>
      <c r="P159" s="193">
        <v>0</v>
      </c>
      <c r="Q159" s="193">
        <v>0</v>
      </c>
      <c r="R159" s="193">
        <v>0</v>
      </c>
      <c r="S159" s="193">
        <v>0</v>
      </c>
      <c r="T159" s="193">
        <v>0</v>
      </c>
      <c r="U159" s="193">
        <f t="shared" si="15"/>
        <v>772</v>
      </c>
      <c r="V159" s="193">
        <v>762</v>
      </c>
      <c r="W159" s="193">
        <v>10</v>
      </c>
      <c r="X159" s="193">
        <v>0</v>
      </c>
      <c r="Y159" s="193">
        <v>0</v>
      </c>
      <c r="Z159" s="193">
        <v>0</v>
      </c>
      <c r="AA159" s="193">
        <v>0</v>
      </c>
      <c r="AB159" s="193">
        <f t="shared" si="16"/>
        <v>376</v>
      </c>
      <c r="AC159" s="193">
        <v>271</v>
      </c>
      <c r="AD159" s="193">
        <v>80</v>
      </c>
      <c r="AE159" s="193">
        <f t="shared" si="17"/>
        <v>25</v>
      </c>
      <c r="AF159" s="193">
        <v>0</v>
      </c>
      <c r="AG159" s="193">
        <v>25</v>
      </c>
      <c r="AH159" s="193">
        <v>0</v>
      </c>
      <c r="AI159" s="193">
        <v>0</v>
      </c>
      <c r="AJ159" s="193">
        <v>0</v>
      </c>
    </row>
    <row r="160" spans="1:36" ht="13.5">
      <c r="A160" s="182" t="s">
        <v>129</v>
      </c>
      <c r="B160" s="182" t="s">
        <v>227</v>
      </c>
      <c r="C160" s="184" t="s">
        <v>228</v>
      </c>
      <c r="D160" s="193">
        <f t="shared" si="12"/>
        <v>1643</v>
      </c>
      <c r="E160" s="193">
        <v>0</v>
      </c>
      <c r="F160" s="193">
        <f t="shared" si="13"/>
        <v>110</v>
      </c>
      <c r="G160" s="193">
        <v>0</v>
      </c>
      <c r="H160" s="193">
        <v>110</v>
      </c>
      <c r="I160" s="193">
        <v>0</v>
      </c>
      <c r="J160" s="193">
        <v>0</v>
      </c>
      <c r="K160" s="193">
        <v>0</v>
      </c>
      <c r="L160" s="193">
        <v>1324</v>
      </c>
      <c r="M160" s="193">
        <f t="shared" si="14"/>
        <v>209</v>
      </c>
      <c r="N160" s="193">
        <v>205</v>
      </c>
      <c r="O160" s="193">
        <v>4</v>
      </c>
      <c r="P160" s="193">
        <v>0</v>
      </c>
      <c r="Q160" s="193">
        <v>0</v>
      </c>
      <c r="R160" s="193">
        <v>0</v>
      </c>
      <c r="S160" s="193">
        <v>0</v>
      </c>
      <c r="T160" s="193">
        <v>0</v>
      </c>
      <c r="U160" s="193">
        <f t="shared" si="15"/>
        <v>0</v>
      </c>
      <c r="V160" s="193">
        <v>0</v>
      </c>
      <c r="W160" s="193">
        <v>0</v>
      </c>
      <c r="X160" s="193">
        <v>0</v>
      </c>
      <c r="Y160" s="193">
        <v>0</v>
      </c>
      <c r="Z160" s="193">
        <v>0</v>
      </c>
      <c r="AA160" s="193">
        <v>0</v>
      </c>
      <c r="AB160" s="193">
        <f t="shared" si="16"/>
        <v>1324</v>
      </c>
      <c r="AC160" s="193">
        <v>1324</v>
      </c>
      <c r="AD160" s="193">
        <v>0</v>
      </c>
      <c r="AE160" s="193">
        <f t="shared" si="17"/>
        <v>0</v>
      </c>
      <c r="AF160" s="193">
        <v>0</v>
      </c>
      <c r="AG160" s="193">
        <v>0</v>
      </c>
      <c r="AH160" s="193">
        <v>0</v>
      </c>
      <c r="AI160" s="193">
        <v>0</v>
      </c>
      <c r="AJ160" s="193">
        <v>0</v>
      </c>
    </row>
    <row r="161" spans="1:36" ht="13.5">
      <c r="A161" s="182" t="s">
        <v>129</v>
      </c>
      <c r="B161" s="182" t="s">
        <v>229</v>
      </c>
      <c r="C161" s="184" t="s">
        <v>230</v>
      </c>
      <c r="D161" s="193">
        <f t="shared" si="12"/>
        <v>325</v>
      </c>
      <c r="E161" s="193">
        <v>100</v>
      </c>
      <c r="F161" s="193">
        <f t="shared" si="13"/>
        <v>129</v>
      </c>
      <c r="G161" s="193">
        <v>0</v>
      </c>
      <c r="H161" s="193">
        <v>129</v>
      </c>
      <c r="I161" s="193">
        <v>0</v>
      </c>
      <c r="J161" s="193">
        <v>0</v>
      </c>
      <c r="K161" s="193">
        <v>0</v>
      </c>
      <c r="L161" s="193">
        <v>96</v>
      </c>
      <c r="M161" s="193">
        <f t="shared" si="14"/>
        <v>0</v>
      </c>
      <c r="N161" s="193">
        <v>0</v>
      </c>
      <c r="O161" s="193">
        <v>0</v>
      </c>
      <c r="P161" s="193">
        <v>0</v>
      </c>
      <c r="Q161" s="193">
        <v>0</v>
      </c>
      <c r="R161" s="193">
        <v>0</v>
      </c>
      <c r="S161" s="193">
        <v>0</v>
      </c>
      <c r="T161" s="193">
        <v>0</v>
      </c>
      <c r="U161" s="193">
        <f t="shared" si="15"/>
        <v>100</v>
      </c>
      <c r="V161" s="193">
        <v>100</v>
      </c>
      <c r="W161" s="193">
        <v>0</v>
      </c>
      <c r="X161" s="193">
        <v>0</v>
      </c>
      <c r="Y161" s="193">
        <v>0</v>
      </c>
      <c r="Z161" s="193">
        <v>0</v>
      </c>
      <c r="AA161" s="193">
        <v>0</v>
      </c>
      <c r="AB161" s="193">
        <f t="shared" si="16"/>
        <v>103</v>
      </c>
      <c r="AC161" s="193">
        <v>96</v>
      </c>
      <c r="AD161" s="193">
        <v>7</v>
      </c>
      <c r="AE161" s="193">
        <f t="shared" si="17"/>
        <v>0</v>
      </c>
      <c r="AF161" s="193">
        <v>0</v>
      </c>
      <c r="AG161" s="193">
        <v>0</v>
      </c>
      <c r="AH161" s="193">
        <v>0</v>
      </c>
      <c r="AI161" s="193">
        <v>0</v>
      </c>
      <c r="AJ161" s="193">
        <v>0</v>
      </c>
    </row>
    <row r="162" spans="1:36" ht="13.5">
      <c r="A162" s="182" t="s">
        <v>129</v>
      </c>
      <c r="B162" s="182" t="s">
        <v>231</v>
      </c>
      <c r="C162" s="184" t="s">
        <v>232</v>
      </c>
      <c r="D162" s="193">
        <f t="shared" si="12"/>
        <v>2578</v>
      </c>
      <c r="E162" s="193">
        <v>0</v>
      </c>
      <c r="F162" s="193">
        <f t="shared" si="13"/>
        <v>557</v>
      </c>
      <c r="G162" s="193">
        <v>0</v>
      </c>
      <c r="H162" s="193">
        <v>557</v>
      </c>
      <c r="I162" s="193">
        <v>0</v>
      </c>
      <c r="J162" s="193">
        <v>0</v>
      </c>
      <c r="K162" s="193">
        <v>0</v>
      </c>
      <c r="L162" s="193">
        <v>2021</v>
      </c>
      <c r="M162" s="193">
        <f t="shared" si="14"/>
        <v>0</v>
      </c>
      <c r="N162" s="193">
        <v>0</v>
      </c>
      <c r="O162" s="193">
        <v>0</v>
      </c>
      <c r="P162" s="193">
        <v>0</v>
      </c>
      <c r="Q162" s="193">
        <v>0</v>
      </c>
      <c r="R162" s="193">
        <v>0</v>
      </c>
      <c r="S162" s="193">
        <v>0</v>
      </c>
      <c r="T162" s="193">
        <v>0</v>
      </c>
      <c r="U162" s="193">
        <f t="shared" si="15"/>
        <v>0</v>
      </c>
      <c r="V162" s="193">
        <v>0</v>
      </c>
      <c r="W162" s="193">
        <v>0</v>
      </c>
      <c r="X162" s="193">
        <v>0</v>
      </c>
      <c r="Y162" s="193">
        <v>0</v>
      </c>
      <c r="Z162" s="193">
        <v>0</v>
      </c>
      <c r="AA162" s="193">
        <v>0</v>
      </c>
      <c r="AB162" s="193">
        <f t="shared" si="16"/>
        <v>2021</v>
      </c>
      <c r="AC162" s="193">
        <v>2021</v>
      </c>
      <c r="AD162" s="193">
        <v>0</v>
      </c>
      <c r="AE162" s="193">
        <f t="shared" si="17"/>
        <v>0</v>
      </c>
      <c r="AF162" s="193">
        <v>0</v>
      </c>
      <c r="AG162" s="193">
        <v>0</v>
      </c>
      <c r="AH162" s="193">
        <v>0</v>
      </c>
      <c r="AI162" s="193">
        <v>0</v>
      </c>
      <c r="AJ162" s="193">
        <v>0</v>
      </c>
    </row>
    <row r="163" spans="1:36" ht="13.5">
      <c r="A163" s="182" t="s">
        <v>129</v>
      </c>
      <c r="B163" s="182" t="s">
        <v>233</v>
      </c>
      <c r="C163" s="184" t="s">
        <v>234</v>
      </c>
      <c r="D163" s="193">
        <f t="shared" si="12"/>
        <v>5262</v>
      </c>
      <c r="E163" s="193">
        <v>1257</v>
      </c>
      <c r="F163" s="193">
        <f t="shared" si="13"/>
        <v>3999</v>
      </c>
      <c r="G163" s="193">
        <v>71</v>
      </c>
      <c r="H163" s="193">
        <v>2483</v>
      </c>
      <c r="I163" s="193">
        <v>1445</v>
      </c>
      <c r="J163" s="193">
        <v>0</v>
      </c>
      <c r="K163" s="193">
        <v>0</v>
      </c>
      <c r="L163" s="193">
        <v>6</v>
      </c>
      <c r="M163" s="193">
        <f t="shared" si="14"/>
        <v>0</v>
      </c>
      <c r="N163" s="193">
        <v>0</v>
      </c>
      <c r="O163" s="193">
        <v>0</v>
      </c>
      <c r="P163" s="193">
        <v>0</v>
      </c>
      <c r="Q163" s="193">
        <v>0</v>
      </c>
      <c r="R163" s="193">
        <v>0</v>
      </c>
      <c r="S163" s="193">
        <v>0</v>
      </c>
      <c r="T163" s="193">
        <v>0</v>
      </c>
      <c r="U163" s="193">
        <f t="shared" si="15"/>
        <v>1265</v>
      </c>
      <c r="V163" s="193">
        <v>1257</v>
      </c>
      <c r="W163" s="193">
        <v>8</v>
      </c>
      <c r="X163" s="193">
        <v>0</v>
      </c>
      <c r="Y163" s="193">
        <v>0</v>
      </c>
      <c r="Z163" s="193">
        <v>0</v>
      </c>
      <c r="AA163" s="193">
        <v>0</v>
      </c>
      <c r="AB163" s="193">
        <f t="shared" si="16"/>
        <v>76</v>
      </c>
      <c r="AC163" s="193">
        <v>6</v>
      </c>
      <c r="AD163" s="193">
        <v>70</v>
      </c>
      <c r="AE163" s="193">
        <f t="shared" si="17"/>
        <v>0</v>
      </c>
      <c r="AF163" s="193">
        <v>0</v>
      </c>
      <c r="AG163" s="193">
        <v>0</v>
      </c>
      <c r="AH163" s="193">
        <v>0</v>
      </c>
      <c r="AI163" s="193">
        <v>0</v>
      </c>
      <c r="AJ163" s="193">
        <v>0</v>
      </c>
    </row>
    <row r="164" spans="1:36" ht="13.5">
      <c r="A164" s="182" t="s">
        <v>129</v>
      </c>
      <c r="B164" s="182" t="s">
        <v>235</v>
      </c>
      <c r="C164" s="184" t="s">
        <v>236</v>
      </c>
      <c r="D164" s="193">
        <f t="shared" si="12"/>
        <v>4809</v>
      </c>
      <c r="E164" s="193">
        <v>2787</v>
      </c>
      <c r="F164" s="193">
        <f t="shared" si="13"/>
        <v>2004</v>
      </c>
      <c r="G164" s="193">
        <v>621</v>
      </c>
      <c r="H164" s="193">
        <v>129</v>
      </c>
      <c r="I164" s="193">
        <v>1254</v>
      </c>
      <c r="J164" s="193">
        <v>0</v>
      </c>
      <c r="K164" s="193">
        <v>0</v>
      </c>
      <c r="L164" s="193">
        <v>18</v>
      </c>
      <c r="M164" s="193">
        <f t="shared" si="14"/>
        <v>0</v>
      </c>
      <c r="N164" s="193">
        <v>0</v>
      </c>
      <c r="O164" s="193">
        <v>0</v>
      </c>
      <c r="P164" s="193">
        <v>0</v>
      </c>
      <c r="Q164" s="193">
        <v>0</v>
      </c>
      <c r="R164" s="193">
        <v>0</v>
      </c>
      <c r="S164" s="193">
        <v>0</v>
      </c>
      <c r="T164" s="193">
        <v>0</v>
      </c>
      <c r="U164" s="193">
        <f t="shared" si="15"/>
        <v>3043</v>
      </c>
      <c r="V164" s="193">
        <v>2787</v>
      </c>
      <c r="W164" s="193">
        <v>256</v>
      </c>
      <c r="X164" s="193">
        <v>0</v>
      </c>
      <c r="Y164" s="193">
        <v>0</v>
      </c>
      <c r="Z164" s="193">
        <v>0</v>
      </c>
      <c r="AA164" s="193">
        <v>0</v>
      </c>
      <c r="AB164" s="193">
        <f t="shared" si="16"/>
        <v>196</v>
      </c>
      <c r="AC164" s="193">
        <v>18</v>
      </c>
      <c r="AD164" s="193">
        <v>178</v>
      </c>
      <c r="AE164" s="193">
        <f t="shared" si="17"/>
        <v>0</v>
      </c>
      <c r="AF164" s="193">
        <v>0</v>
      </c>
      <c r="AG164" s="193">
        <v>0</v>
      </c>
      <c r="AH164" s="193">
        <v>0</v>
      </c>
      <c r="AI164" s="193">
        <v>0</v>
      </c>
      <c r="AJ164" s="193">
        <v>0</v>
      </c>
    </row>
    <row r="165" spans="1:36" ht="13.5">
      <c r="A165" s="182" t="s">
        <v>129</v>
      </c>
      <c r="B165" s="182" t="s">
        <v>237</v>
      </c>
      <c r="C165" s="184" t="s">
        <v>238</v>
      </c>
      <c r="D165" s="193">
        <f t="shared" si="12"/>
        <v>693</v>
      </c>
      <c r="E165" s="193">
        <v>626</v>
      </c>
      <c r="F165" s="193">
        <f t="shared" si="13"/>
        <v>64</v>
      </c>
      <c r="G165" s="193">
        <v>37</v>
      </c>
      <c r="H165" s="193">
        <v>27</v>
      </c>
      <c r="I165" s="193">
        <v>0</v>
      </c>
      <c r="J165" s="193">
        <v>0</v>
      </c>
      <c r="K165" s="193">
        <v>0</v>
      </c>
      <c r="L165" s="193">
        <v>3</v>
      </c>
      <c r="M165" s="193">
        <f t="shared" si="14"/>
        <v>0</v>
      </c>
      <c r="N165" s="193">
        <v>0</v>
      </c>
      <c r="O165" s="193">
        <v>0</v>
      </c>
      <c r="P165" s="193">
        <v>0</v>
      </c>
      <c r="Q165" s="193">
        <v>0</v>
      </c>
      <c r="R165" s="193">
        <v>0</v>
      </c>
      <c r="S165" s="193">
        <v>0</v>
      </c>
      <c r="T165" s="193">
        <v>0</v>
      </c>
      <c r="U165" s="193">
        <f t="shared" si="15"/>
        <v>626</v>
      </c>
      <c r="V165" s="193">
        <v>626</v>
      </c>
      <c r="W165" s="193">
        <v>0</v>
      </c>
      <c r="X165" s="193">
        <v>0</v>
      </c>
      <c r="Y165" s="193">
        <v>0</v>
      </c>
      <c r="Z165" s="193">
        <v>0</v>
      </c>
      <c r="AA165" s="193">
        <v>0</v>
      </c>
      <c r="AB165" s="193">
        <f t="shared" si="16"/>
        <v>38</v>
      </c>
      <c r="AC165" s="193">
        <v>3</v>
      </c>
      <c r="AD165" s="193">
        <v>35</v>
      </c>
      <c r="AE165" s="193">
        <f t="shared" si="17"/>
        <v>0</v>
      </c>
      <c r="AF165" s="193">
        <v>0</v>
      </c>
      <c r="AG165" s="193">
        <v>0</v>
      </c>
      <c r="AH165" s="193">
        <v>0</v>
      </c>
      <c r="AI165" s="193">
        <v>0</v>
      </c>
      <c r="AJ165" s="193">
        <v>0</v>
      </c>
    </row>
    <row r="166" spans="1:36" ht="13.5">
      <c r="A166" s="182" t="s">
        <v>129</v>
      </c>
      <c r="B166" s="182" t="s">
        <v>239</v>
      </c>
      <c r="C166" s="184" t="s">
        <v>240</v>
      </c>
      <c r="D166" s="193">
        <f t="shared" si="12"/>
        <v>764</v>
      </c>
      <c r="E166" s="193">
        <v>674</v>
      </c>
      <c r="F166" s="193">
        <f t="shared" si="13"/>
        <v>86</v>
      </c>
      <c r="G166" s="193">
        <v>43</v>
      </c>
      <c r="H166" s="193">
        <v>43</v>
      </c>
      <c r="I166" s="193">
        <v>0</v>
      </c>
      <c r="J166" s="193">
        <v>0</v>
      </c>
      <c r="K166" s="193">
        <v>0</v>
      </c>
      <c r="L166" s="193">
        <v>4</v>
      </c>
      <c r="M166" s="193">
        <f t="shared" si="14"/>
        <v>0</v>
      </c>
      <c r="N166" s="193">
        <v>0</v>
      </c>
      <c r="O166" s="193">
        <v>0</v>
      </c>
      <c r="P166" s="193">
        <v>0</v>
      </c>
      <c r="Q166" s="193">
        <v>0</v>
      </c>
      <c r="R166" s="193">
        <v>0</v>
      </c>
      <c r="S166" s="193">
        <v>0</v>
      </c>
      <c r="T166" s="193">
        <v>0</v>
      </c>
      <c r="U166" s="193">
        <f t="shared" si="15"/>
        <v>683</v>
      </c>
      <c r="V166" s="193">
        <v>674</v>
      </c>
      <c r="W166" s="193">
        <v>9</v>
      </c>
      <c r="X166" s="193">
        <v>0</v>
      </c>
      <c r="Y166" s="193">
        <v>0</v>
      </c>
      <c r="Z166" s="193">
        <v>0</v>
      </c>
      <c r="AA166" s="193">
        <v>0</v>
      </c>
      <c r="AB166" s="193">
        <f t="shared" si="16"/>
        <v>42</v>
      </c>
      <c r="AC166" s="193">
        <v>4</v>
      </c>
      <c r="AD166" s="193">
        <v>38</v>
      </c>
      <c r="AE166" s="193">
        <f t="shared" si="17"/>
        <v>0</v>
      </c>
      <c r="AF166" s="193">
        <v>0</v>
      </c>
      <c r="AG166" s="193">
        <v>0</v>
      </c>
      <c r="AH166" s="193">
        <v>0</v>
      </c>
      <c r="AI166" s="193">
        <v>0</v>
      </c>
      <c r="AJ166" s="193">
        <v>0</v>
      </c>
    </row>
    <row r="167" spans="1:36" ht="13.5">
      <c r="A167" s="182" t="s">
        <v>129</v>
      </c>
      <c r="B167" s="182" t="s">
        <v>241</v>
      </c>
      <c r="C167" s="184" t="s">
        <v>242</v>
      </c>
      <c r="D167" s="193">
        <f t="shared" si="12"/>
        <v>2024</v>
      </c>
      <c r="E167" s="193">
        <v>1635</v>
      </c>
      <c r="F167" s="193">
        <f t="shared" si="13"/>
        <v>266</v>
      </c>
      <c r="G167" s="193">
        <v>211</v>
      </c>
      <c r="H167" s="193">
        <v>55</v>
      </c>
      <c r="I167" s="193">
        <v>0</v>
      </c>
      <c r="J167" s="193">
        <v>0</v>
      </c>
      <c r="K167" s="193">
        <v>0</v>
      </c>
      <c r="L167" s="193">
        <v>8</v>
      </c>
      <c r="M167" s="193">
        <f t="shared" si="14"/>
        <v>115</v>
      </c>
      <c r="N167" s="193">
        <v>110</v>
      </c>
      <c r="O167" s="193">
        <v>0</v>
      </c>
      <c r="P167" s="193">
        <v>5</v>
      </c>
      <c r="Q167" s="193">
        <v>0</v>
      </c>
      <c r="R167" s="193">
        <v>0</v>
      </c>
      <c r="S167" s="193">
        <v>0</v>
      </c>
      <c r="T167" s="193">
        <v>0</v>
      </c>
      <c r="U167" s="193">
        <f t="shared" si="15"/>
        <v>1764</v>
      </c>
      <c r="V167" s="193">
        <v>1635</v>
      </c>
      <c r="W167" s="193">
        <v>129</v>
      </c>
      <c r="X167" s="193">
        <v>0</v>
      </c>
      <c r="Y167" s="193">
        <v>0</v>
      </c>
      <c r="Z167" s="193">
        <v>0</v>
      </c>
      <c r="AA167" s="193">
        <v>0</v>
      </c>
      <c r="AB167" s="193">
        <f t="shared" si="16"/>
        <v>99</v>
      </c>
      <c r="AC167" s="193">
        <v>8</v>
      </c>
      <c r="AD167" s="193">
        <v>91</v>
      </c>
      <c r="AE167" s="193">
        <f t="shared" si="17"/>
        <v>0</v>
      </c>
      <c r="AF167" s="193">
        <v>0</v>
      </c>
      <c r="AG167" s="193">
        <v>0</v>
      </c>
      <c r="AH167" s="193">
        <v>0</v>
      </c>
      <c r="AI167" s="193">
        <v>0</v>
      </c>
      <c r="AJ167" s="193">
        <v>0</v>
      </c>
    </row>
    <row r="168" spans="1:36" ht="13.5">
      <c r="A168" s="182" t="s">
        <v>129</v>
      </c>
      <c r="B168" s="182" t="s">
        <v>243</v>
      </c>
      <c r="C168" s="184" t="s">
        <v>244</v>
      </c>
      <c r="D168" s="193">
        <f t="shared" si="12"/>
        <v>9472</v>
      </c>
      <c r="E168" s="193">
        <v>7139</v>
      </c>
      <c r="F168" s="193">
        <f t="shared" si="13"/>
        <v>1046</v>
      </c>
      <c r="G168" s="193">
        <v>440</v>
      </c>
      <c r="H168" s="193">
        <v>606</v>
      </c>
      <c r="I168" s="193">
        <v>0</v>
      </c>
      <c r="J168" s="193">
        <v>0</v>
      </c>
      <c r="K168" s="193">
        <v>0</v>
      </c>
      <c r="L168" s="193">
        <v>1122</v>
      </c>
      <c r="M168" s="193">
        <f t="shared" si="14"/>
        <v>165</v>
      </c>
      <c r="N168" s="193">
        <v>29</v>
      </c>
      <c r="O168" s="193">
        <v>129</v>
      </c>
      <c r="P168" s="193">
        <v>0</v>
      </c>
      <c r="Q168" s="193">
        <v>0</v>
      </c>
      <c r="R168" s="193">
        <v>0</v>
      </c>
      <c r="S168" s="193">
        <v>0</v>
      </c>
      <c r="T168" s="193">
        <v>7</v>
      </c>
      <c r="U168" s="193">
        <f t="shared" si="15"/>
        <v>7436</v>
      </c>
      <c r="V168" s="193">
        <v>7139</v>
      </c>
      <c r="W168" s="193">
        <v>297</v>
      </c>
      <c r="X168" s="193">
        <v>0</v>
      </c>
      <c r="Y168" s="193">
        <v>0</v>
      </c>
      <c r="Z168" s="193">
        <v>0</v>
      </c>
      <c r="AA168" s="193">
        <v>0</v>
      </c>
      <c r="AB168" s="193">
        <f t="shared" si="16"/>
        <v>2073</v>
      </c>
      <c r="AC168" s="193">
        <v>1122</v>
      </c>
      <c r="AD168" s="193">
        <v>838</v>
      </c>
      <c r="AE168" s="193">
        <f t="shared" si="17"/>
        <v>113</v>
      </c>
      <c r="AF168" s="193">
        <v>0</v>
      </c>
      <c r="AG168" s="193">
        <v>113</v>
      </c>
      <c r="AH168" s="193">
        <v>0</v>
      </c>
      <c r="AI168" s="193">
        <v>0</v>
      </c>
      <c r="AJ168" s="193">
        <v>0</v>
      </c>
    </row>
    <row r="169" spans="1:36" ht="13.5">
      <c r="A169" s="182" t="s">
        <v>129</v>
      </c>
      <c r="B169" s="182" t="s">
        <v>245</v>
      </c>
      <c r="C169" s="184" t="s">
        <v>246</v>
      </c>
      <c r="D169" s="193">
        <f t="shared" si="12"/>
        <v>2058</v>
      </c>
      <c r="E169" s="193">
        <v>1227</v>
      </c>
      <c r="F169" s="193">
        <f t="shared" si="13"/>
        <v>780</v>
      </c>
      <c r="G169" s="193">
        <v>237</v>
      </c>
      <c r="H169" s="193">
        <v>19</v>
      </c>
      <c r="I169" s="193">
        <v>524</v>
      </c>
      <c r="J169" s="193">
        <v>0</v>
      </c>
      <c r="K169" s="193">
        <v>0</v>
      </c>
      <c r="L169" s="193">
        <v>0</v>
      </c>
      <c r="M169" s="193">
        <f t="shared" si="14"/>
        <v>51</v>
      </c>
      <c r="N169" s="193">
        <v>0</v>
      </c>
      <c r="O169" s="193">
        <v>51</v>
      </c>
      <c r="P169" s="193">
        <v>0</v>
      </c>
      <c r="Q169" s="193">
        <v>0</v>
      </c>
      <c r="R169" s="193">
        <v>0</v>
      </c>
      <c r="S169" s="193">
        <v>0</v>
      </c>
      <c r="T169" s="193">
        <v>0</v>
      </c>
      <c r="U169" s="193">
        <f t="shared" si="15"/>
        <v>1281</v>
      </c>
      <c r="V169" s="193">
        <v>1227</v>
      </c>
      <c r="W169" s="193">
        <v>53</v>
      </c>
      <c r="X169" s="193">
        <v>1</v>
      </c>
      <c r="Y169" s="193">
        <v>0</v>
      </c>
      <c r="Z169" s="193">
        <v>0</v>
      </c>
      <c r="AA169" s="193">
        <v>0</v>
      </c>
      <c r="AB169" s="193">
        <f t="shared" si="16"/>
        <v>263</v>
      </c>
      <c r="AC169" s="193">
        <v>0</v>
      </c>
      <c r="AD169" s="193">
        <v>142</v>
      </c>
      <c r="AE169" s="193">
        <f t="shared" si="17"/>
        <v>121</v>
      </c>
      <c r="AF169" s="193">
        <v>121</v>
      </c>
      <c r="AG169" s="193">
        <v>0</v>
      </c>
      <c r="AH169" s="193">
        <v>0</v>
      </c>
      <c r="AI169" s="193">
        <v>0</v>
      </c>
      <c r="AJ169" s="193">
        <v>0</v>
      </c>
    </row>
    <row r="170" spans="1:36" ht="13.5">
      <c r="A170" s="182" t="s">
        <v>129</v>
      </c>
      <c r="B170" s="182" t="s">
        <v>253</v>
      </c>
      <c r="C170" s="184" t="s">
        <v>254</v>
      </c>
      <c r="D170" s="193">
        <f t="shared" si="12"/>
        <v>1127</v>
      </c>
      <c r="E170" s="193">
        <v>656</v>
      </c>
      <c r="F170" s="193">
        <f t="shared" si="13"/>
        <v>446</v>
      </c>
      <c r="G170" s="193">
        <v>128</v>
      </c>
      <c r="H170" s="193">
        <v>16</v>
      </c>
      <c r="I170" s="193">
        <v>302</v>
      </c>
      <c r="J170" s="193">
        <v>0</v>
      </c>
      <c r="K170" s="193">
        <v>0</v>
      </c>
      <c r="L170" s="193">
        <v>0</v>
      </c>
      <c r="M170" s="193">
        <f t="shared" si="14"/>
        <v>25</v>
      </c>
      <c r="N170" s="193">
        <v>0</v>
      </c>
      <c r="O170" s="193">
        <v>25</v>
      </c>
      <c r="P170" s="193">
        <v>0</v>
      </c>
      <c r="Q170" s="193">
        <v>0</v>
      </c>
      <c r="R170" s="193">
        <v>0</v>
      </c>
      <c r="S170" s="193">
        <v>0</v>
      </c>
      <c r="T170" s="193">
        <v>0</v>
      </c>
      <c r="U170" s="193">
        <f t="shared" si="15"/>
        <v>683</v>
      </c>
      <c r="V170" s="193">
        <v>656</v>
      </c>
      <c r="W170" s="193">
        <v>27</v>
      </c>
      <c r="X170" s="193">
        <v>0</v>
      </c>
      <c r="Y170" s="193">
        <v>0</v>
      </c>
      <c r="Z170" s="193">
        <v>0</v>
      </c>
      <c r="AA170" s="193">
        <v>0</v>
      </c>
      <c r="AB170" s="193">
        <f t="shared" si="16"/>
        <v>136</v>
      </c>
      <c r="AC170" s="193">
        <v>0</v>
      </c>
      <c r="AD170" s="193">
        <v>76</v>
      </c>
      <c r="AE170" s="193">
        <f t="shared" si="17"/>
        <v>60</v>
      </c>
      <c r="AF170" s="193">
        <v>60</v>
      </c>
      <c r="AG170" s="193">
        <v>0</v>
      </c>
      <c r="AH170" s="193">
        <v>0</v>
      </c>
      <c r="AI170" s="193">
        <v>0</v>
      </c>
      <c r="AJ170" s="193">
        <v>0</v>
      </c>
    </row>
    <row r="171" spans="1:36" ht="13.5">
      <c r="A171" s="182" t="s">
        <v>129</v>
      </c>
      <c r="B171" s="182" t="s">
        <v>255</v>
      </c>
      <c r="C171" s="184" t="s">
        <v>256</v>
      </c>
      <c r="D171" s="193">
        <f t="shared" si="12"/>
        <v>1311</v>
      </c>
      <c r="E171" s="193">
        <v>755</v>
      </c>
      <c r="F171" s="193">
        <f t="shared" si="13"/>
        <v>519</v>
      </c>
      <c r="G171" s="193">
        <v>176</v>
      </c>
      <c r="H171" s="193">
        <v>17</v>
      </c>
      <c r="I171" s="193">
        <v>326</v>
      </c>
      <c r="J171" s="193">
        <v>0</v>
      </c>
      <c r="K171" s="193">
        <v>0</v>
      </c>
      <c r="L171" s="193">
        <v>0</v>
      </c>
      <c r="M171" s="193">
        <f t="shared" si="14"/>
        <v>37</v>
      </c>
      <c r="N171" s="193">
        <v>0</v>
      </c>
      <c r="O171" s="193">
        <v>37</v>
      </c>
      <c r="P171" s="193">
        <v>0</v>
      </c>
      <c r="Q171" s="193">
        <v>0</v>
      </c>
      <c r="R171" s="193">
        <v>0</v>
      </c>
      <c r="S171" s="193">
        <v>0</v>
      </c>
      <c r="T171" s="193">
        <v>0</v>
      </c>
      <c r="U171" s="193">
        <f t="shared" si="15"/>
        <v>795</v>
      </c>
      <c r="V171" s="193">
        <v>755</v>
      </c>
      <c r="W171" s="193">
        <v>39</v>
      </c>
      <c r="X171" s="193">
        <v>1</v>
      </c>
      <c r="Y171" s="193">
        <v>0</v>
      </c>
      <c r="Z171" s="193">
        <v>0</v>
      </c>
      <c r="AA171" s="193">
        <v>0</v>
      </c>
      <c r="AB171" s="193">
        <f t="shared" si="16"/>
        <v>178</v>
      </c>
      <c r="AC171" s="193">
        <v>0</v>
      </c>
      <c r="AD171" s="193">
        <v>88</v>
      </c>
      <c r="AE171" s="193">
        <f t="shared" si="17"/>
        <v>90</v>
      </c>
      <c r="AF171" s="193">
        <v>90</v>
      </c>
      <c r="AG171" s="193">
        <v>0</v>
      </c>
      <c r="AH171" s="193">
        <v>0</v>
      </c>
      <c r="AI171" s="193">
        <v>0</v>
      </c>
      <c r="AJ171" s="193">
        <v>0</v>
      </c>
    </row>
    <row r="172" spans="1:36" ht="13.5">
      <c r="A172" s="182" t="s">
        <v>129</v>
      </c>
      <c r="B172" s="182" t="s">
        <v>257</v>
      </c>
      <c r="C172" s="184" t="s">
        <v>258</v>
      </c>
      <c r="D172" s="193">
        <f t="shared" si="12"/>
        <v>1953</v>
      </c>
      <c r="E172" s="193">
        <v>1662</v>
      </c>
      <c r="F172" s="193">
        <f t="shared" si="13"/>
        <v>198</v>
      </c>
      <c r="G172" s="193">
        <v>198</v>
      </c>
      <c r="H172" s="193">
        <v>0</v>
      </c>
      <c r="I172" s="193">
        <v>0</v>
      </c>
      <c r="J172" s="193">
        <v>0</v>
      </c>
      <c r="K172" s="193">
        <v>0</v>
      </c>
      <c r="L172" s="193">
        <v>1</v>
      </c>
      <c r="M172" s="193">
        <f t="shared" si="14"/>
        <v>92</v>
      </c>
      <c r="N172" s="193">
        <v>0</v>
      </c>
      <c r="O172" s="193">
        <v>0</v>
      </c>
      <c r="P172" s="193">
        <v>72</v>
      </c>
      <c r="Q172" s="193">
        <v>20</v>
      </c>
      <c r="R172" s="193">
        <v>0</v>
      </c>
      <c r="S172" s="193">
        <v>0</v>
      </c>
      <c r="T172" s="193">
        <v>0</v>
      </c>
      <c r="U172" s="193">
        <f t="shared" si="15"/>
        <v>1681</v>
      </c>
      <c r="V172" s="193">
        <v>1662</v>
      </c>
      <c r="W172" s="193">
        <v>19</v>
      </c>
      <c r="X172" s="193">
        <v>0</v>
      </c>
      <c r="Y172" s="193">
        <v>0</v>
      </c>
      <c r="Z172" s="193">
        <v>0</v>
      </c>
      <c r="AA172" s="193">
        <v>0</v>
      </c>
      <c r="AB172" s="193">
        <f t="shared" si="16"/>
        <v>212</v>
      </c>
      <c r="AC172" s="193">
        <v>1</v>
      </c>
      <c r="AD172" s="193">
        <v>125</v>
      </c>
      <c r="AE172" s="193">
        <f t="shared" si="17"/>
        <v>86</v>
      </c>
      <c r="AF172" s="193">
        <v>86</v>
      </c>
      <c r="AG172" s="193">
        <v>0</v>
      </c>
      <c r="AH172" s="193">
        <v>0</v>
      </c>
      <c r="AI172" s="193">
        <v>0</v>
      </c>
      <c r="AJ172" s="193">
        <v>0</v>
      </c>
    </row>
    <row r="173" spans="1:36" ht="13.5">
      <c r="A173" s="182" t="s">
        <v>129</v>
      </c>
      <c r="B173" s="182" t="s">
        <v>259</v>
      </c>
      <c r="C173" s="184" t="s">
        <v>260</v>
      </c>
      <c r="D173" s="193">
        <f t="shared" si="12"/>
        <v>891</v>
      </c>
      <c r="E173" s="193">
        <v>726</v>
      </c>
      <c r="F173" s="193">
        <f t="shared" si="13"/>
        <v>111</v>
      </c>
      <c r="G173" s="193">
        <v>111</v>
      </c>
      <c r="H173" s="193">
        <v>0</v>
      </c>
      <c r="I173" s="193">
        <v>0</v>
      </c>
      <c r="J173" s="193">
        <v>0</v>
      </c>
      <c r="K173" s="193">
        <v>0</v>
      </c>
      <c r="L173" s="193">
        <v>2</v>
      </c>
      <c r="M173" s="193">
        <f t="shared" si="14"/>
        <v>52</v>
      </c>
      <c r="N173" s="193">
        <v>0</v>
      </c>
      <c r="O173" s="193">
        <v>0</v>
      </c>
      <c r="P173" s="193">
        <v>41</v>
      </c>
      <c r="Q173" s="193">
        <v>11</v>
      </c>
      <c r="R173" s="193">
        <v>0</v>
      </c>
      <c r="S173" s="193">
        <v>0</v>
      </c>
      <c r="T173" s="193">
        <v>0</v>
      </c>
      <c r="U173" s="193">
        <f t="shared" si="15"/>
        <v>737</v>
      </c>
      <c r="V173" s="193">
        <v>726</v>
      </c>
      <c r="W173" s="193">
        <v>11</v>
      </c>
      <c r="X173" s="193">
        <v>0</v>
      </c>
      <c r="Y173" s="193">
        <v>0</v>
      </c>
      <c r="Z173" s="193">
        <v>0</v>
      </c>
      <c r="AA173" s="193">
        <v>0</v>
      </c>
      <c r="AB173" s="193">
        <f t="shared" si="16"/>
        <v>102</v>
      </c>
      <c r="AC173" s="193">
        <v>2</v>
      </c>
      <c r="AD173" s="193">
        <v>55</v>
      </c>
      <c r="AE173" s="193">
        <f t="shared" si="17"/>
        <v>45</v>
      </c>
      <c r="AF173" s="193">
        <v>45</v>
      </c>
      <c r="AG173" s="193">
        <v>0</v>
      </c>
      <c r="AH173" s="193">
        <v>0</v>
      </c>
      <c r="AI173" s="193">
        <v>0</v>
      </c>
      <c r="AJ173" s="193">
        <v>0</v>
      </c>
    </row>
    <row r="174" spans="1:36" ht="13.5">
      <c r="A174" s="182" t="s">
        <v>129</v>
      </c>
      <c r="B174" s="182" t="s">
        <v>261</v>
      </c>
      <c r="C174" s="184" t="s">
        <v>262</v>
      </c>
      <c r="D174" s="193">
        <f t="shared" si="12"/>
        <v>886</v>
      </c>
      <c r="E174" s="193">
        <v>487</v>
      </c>
      <c r="F174" s="193">
        <f t="shared" si="13"/>
        <v>28</v>
      </c>
      <c r="G174" s="193">
        <v>0</v>
      </c>
      <c r="H174" s="193">
        <v>28</v>
      </c>
      <c r="I174" s="193">
        <v>0</v>
      </c>
      <c r="J174" s="193">
        <v>0</v>
      </c>
      <c r="K174" s="193">
        <v>0</v>
      </c>
      <c r="L174" s="193">
        <v>371</v>
      </c>
      <c r="M174" s="193">
        <f t="shared" si="14"/>
        <v>0</v>
      </c>
      <c r="N174" s="193">
        <v>0</v>
      </c>
      <c r="O174" s="193">
        <v>0</v>
      </c>
      <c r="P174" s="193">
        <v>0</v>
      </c>
      <c r="Q174" s="193">
        <v>0</v>
      </c>
      <c r="R174" s="193">
        <v>0</v>
      </c>
      <c r="S174" s="193">
        <v>0</v>
      </c>
      <c r="T174" s="193">
        <v>0</v>
      </c>
      <c r="U174" s="193">
        <f t="shared" si="15"/>
        <v>487</v>
      </c>
      <c r="V174" s="193">
        <v>487</v>
      </c>
      <c r="W174" s="193">
        <v>0</v>
      </c>
      <c r="X174" s="193">
        <v>0</v>
      </c>
      <c r="Y174" s="193">
        <v>0</v>
      </c>
      <c r="Z174" s="193">
        <v>0</v>
      </c>
      <c r="AA174" s="193">
        <v>0</v>
      </c>
      <c r="AB174" s="193">
        <f t="shared" si="16"/>
        <v>389</v>
      </c>
      <c r="AC174" s="193">
        <v>371</v>
      </c>
      <c r="AD174" s="193">
        <v>18</v>
      </c>
      <c r="AE174" s="193">
        <f t="shared" si="17"/>
        <v>0</v>
      </c>
      <c r="AF174" s="193">
        <v>0</v>
      </c>
      <c r="AG174" s="193">
        <v>0</v>
      </c>
      <c r="AH174" s="193">
        <v>0</v>
      </c>
      <c r="AI174" s="193">
        <v>0</v>
      </c>
      <c r="AJ174" s="193">
        <v>0</v>
      </c>
    </row>
    <row r="175" spans="1:36" ht="13.5">
      <c r="A175" s="182" t="s">
        <v>129</v>
      </c>
      <c r="B175" s="182" t="s">
        <v>263</v>
      </c>
      <c r="C175" s="184" t="s">
        <v>264</v>
      </c>
      <c r="D175" s="193">
        <f t="shared" si="12"/>
        <v>1689</v>
      </c>
      <c r="E175" s="193">
        <v>1393</v>
      </c>
      <c r="F175" s="193">
        <f t="shared" si="13"/>
        <v>214</v>
      </c>
      <c r="G175" s="193">
        <v>214</v>
      </c>
      <c r="H175" s="193">
        <v>0</v>
      </c>
      <c r="I175" s="193">
        <v>0</v>
      </c>
      <c r="J175" s="193">
        <v>0</v>
      </c>
      <c r="K175" s="193">
        <v>0</v>
      </c>
      <c r="L175" s="193">
        <v>1</v>
      </c>
      <c r="M175" s="193">
        <f t="shared" si="14"/>
        <v>81</v>
      </c>
      <c r="N175" s="193">
        <v>0</v>
      </c>
      <c r="O175" s="193">
        <v>0</v>
      </c>
      <c r="P175" s="193">
        <v>63</v>
      </c>
      <c r="Q175" s="193">
        <v>18</v>
      </c>
      <c r="R175" s="193">
        <v>0</v>
      </c>
      <c r="S175" s="193">
        <v>0</v>
      </c>
      <c r="T175" s="193">
        <v>0</v>
      </c>
      <c r="U175" s="193">
        <f t="shared" si="15"/>
        <v>1413</v>
      </c>
      <c r="V175" s="193">
        <v>1393</v>
      </c>
      <c r="W175" s="193">
        <v>20</v>
      </c>
      <c r="X175" s="193">
        <v>0</v>
      </c>
      <c r="Y175" s="193">
        <v>0</v>
      </c>
      <c r="Z175" s="193">
        <v>0</v>
      </c>
      <c r="AA175" s="193">
        <v>0</v>
      </c>
      <c r="AB175" s="193">
        <f t="shared" si="16"/>
        <v>199</v>
      </c>
      <c r="AC175" s="193">
        <v>1</v>
      </c>
      <c r="AD175" s="193">
        <v>105</v>
      </c>
      <c r="AE175" s="193">
        <f t="shared" si="17"/>
        <v>93</v>
      </c>
      <c r="AF175" s="193">
        <v>93</v>
      </c>
      <c r="AG175" s="193">
        <v>0</v>
      </c>
      <c r="AH175" s="193">
        <v>0</v>
      </c>
      <c r="AI175" s="193">
        <v>0</v>
      </c>
      <c r="AJ175" s="193">
        <v>0</v>
      </c>
    </row>
    <row r="176" spans="1:36" ht="13.5">
      <c r="A176" s="182" t="s">
        <v>129</v>
      </c>
      <c r="B176" s="182" t="s">
        <v>265</v>
      </c>
      <c r="C176" s="184" t="s">
        <v>266</v>
      </c>
      <c r="D176" s="193">
        <f t="shared" si="12"/>
        <v>3963</v>
      </c>
      <c r="E176" s="193">
        <v>3329</v>
      </c>
      <c r="F176" s="193">
        <f t="shared" si="13"/>
        <v>443</v>
      </c>
      <c r="G176" s="193">
        <v>443</v>
      </c>
      <c r="H176" s="193">
        <v>0</v>
      </c>
      <c r="I176" s="193">
        <v>0</v>
      </c>
      <c r="J176" s="193">
        <v>0</v>
      </c>
      <c r="K176" s="193">
        <v>0</v>
      </c>
      <c r="L176" s="193">
        <v>0</v>
      </c>
      <c r="M176" s="193">
        <f t="shared" si="14"/>
        <v>191</v>
      </c>
      <c r="N176" s="193">
        <v>0</v>
      </c>
      <c r="O176" s="193">
        <v>0</v>
      </c>
      <c r="P176" s="193">
        <v>149</v>
      </c>
      <c r="Q176" s="193">
        <v>42</v>
      </c>
      <c r="R176" s="193">
        <v>0</v>
      </c>
      <c r="S176" s="193">
        <v>0</v>
      </c>
      <c r="T176" s="193">
        <v>0</v>
      </c>
      <c r="U176" s="193">
        <f t="shared" si="15"/>
        <v>3372</v>
      </c>
      <c r="V176" s="193">
        <v>3329</v>
      </c>
      <c r="W176" s="193">
        <v>43</v>
      </c>
      <c r="X176" s="193">
        <v>0</v>
      </c>
      <c r="Y176" s="193">
        <v>0</v>
      </c>
      <c r="Z176" s="193">
        <v>0</v>
      </c>
      <c r="AA176" s="193">
        <v>0</v>
      </c>
      <c r="AB176" s="193">
        <f t="shared" si="16"/>
        <v>432</v>
      </c>
      <c r="AC176" s="193">
        <v>0</v>
      </c>
      <c r="AD176" s="193">
        <v>250</v>
      </c>
      <c r="AE176" s="193">
        <f t="shared" si="17"/>
        <v>182</v>
      </c>
      <c r="AF176" s="193">
        <v>182</v>
      </c>
      <c r="AG176" s="193">
        <v>0</v>
      </c>
      <c r="AH176" s="193">
        <v>0</v>
      </c>
      <c r="AI176" s="193">
        <v>0</v>
      </c>
      <c r="AJ176" s="193">
        <v>0</v>
      </c>
    </row>
    <row r="177" spans="1:36" ht="13.5">
      <c r="A177" s="182" t="s">
        <v>129</v>
      </c>
      <c r="B177" s="182" t="s">
        <v>267</v>
      </c>
      <c r="C177" s="184" t="s">
        <v>268</v>
      </c>
      <c r="D177" s="193">
        <f t="shared" si="12"/>
        <v>1848</v>
      </c>
      <c r="E177" s="193">
        <v>1435</v>
      </c>
      <c r="F177" s="193">
        <f t="shared" si="13"/>
        <v>413</v>
      </c>
      <c r="G177" s="193">
        <v>189</v>
      </c>
      <c r="H177" s="193">
        <v>224</v>
      </c>
      <c r="I177" s="193">
        <v>0</v>
      </c>
      <c r="J177" s="193">
        <v>0</v>
      </c>
      <c r="K177" s="193">
        <v>0</v>
      </c>
      <c r="L177" s="193">
        <v>0</v>
      </c>
      <c r="M177" s="193">
        <f t="shared" si="14"/>
        <v>0</v>
      </c>
      <c r="N177" s="193">
        <v>0</v>
      </c>
      <c r="O177" s="193">
        <v>0</v>
      </c>
      <c r="P177" s="193">
        <v>0</v>
      </c>
      <c r="Q177" s="193">
        <v>0</v>
      </c>
      <c r="R177" s="193">
        <v>0</v>
      </c>
      <c r="S177" s="193">
        <v>0</v>
      </c>
      <c r="T177" s="193">
        <v>0</v>
      </c>
      <c r="U177" s="193">
        <f t="shared" si="15"/>
        <v>1605</v>
      </c>
      <c r="V177" s="193">
        <v>1435</v>
      </c>
      <c r="W177" s="193">
        <v>168</v>
      </c>
      <c r="X177" s="193">
        <v>2</v>
      </c>
      <c r="Y177" s="193">
        <v>0</v>
      </c>
      <c r="Z177" s="193">
        <v>0</v>
      </c>
      <c r="AA177" s="193">
        <v>0</v>
      </c>
      <c r="AB177" s="193">
        <f t="shared" si="16"/>
        <v>388</v>
      </c>
      <c r="AC177" s="193">
        <v>0</v>
      </c>
      <c r="AD177" s="193">
        <v>388</v>
      </c>
      <c r="AE177" s="193">
        <f t="shared" si="17"/>
        <v>0</v>
      </c>
      <c r="AF177" s="193">
        <v>0</v>
      </c>
      <c r="AG177" s="193">
        <v>0</v>
      </c>
      <c r="AH177" s="193">
        <v>0</v>
      </c>
      <c r="AI177" s="193">
        <v>0</v>
      </c>
      <c r="AJ177" s="193">
        <v>0</v>
      </c>
    </row>
    <row r="178" spans="1:36" ht="13.5">
      <c r="A178" s="182" t="s">
        <v>129</v>
      </c>
      <c r="B178" s="182" t="s">
        <v>269</v>
      </c>
      <c r="C178" s="184" t="s">
        <v>270</v>
      </c>
      <c r="D178" s="193">
        <f t="shared" si="12"/>
        <v>8139</v>
      </c>
      <c r="E178" s="193">
        <v>6528</v>
      </c>
      <c r="F178" s="193">
        <f t="shared" si="13"/>
        <v>1611</v>
      </c>
      <c r="G178" s="193">
        <v>920</v>
      </c>
      <c r="H178" s="193">
        <v>691</v>
      </c>
      <c r="I178" s="193">
        <v>0</v>
      </c>
      <c r="J178" s="193">
        <v>0</v>
      </c>
      <c r="K178" s="193">
        <v>0</v>
      </c>
      <c r="L178" s="193">
        <v>0</v>
      </c>
      <c r="M178" s="193">
        <f t="shared" si="14"/>
        <v>0</v>
      </c>
      <c r="N178" s="193">
        <v>0</v>
      </c>
      <c r="O178" s="193">
        <v>0</v>
      </c>
      <c r="P178" s="193">
        <v>0</v>
      </c>
      <c r="Q178" s="193">
        <v>0</v>
      </c>
      <c r="R178" s="193">
        <v>0</v>
      </c>
      <c r="S178" s="193">
        <v>0</v>
      </c>
      <c r="T178" s="193">
        <v>0</v>
      </c>
      <c r="U178" s="193">
        <f t="shared" si="15"/>
        <v>7346</v>
      </c>
      <c r="V178" s="193">
        <v>6528</v>
      </c>
      <c r="W178" s="193">
        <v>816</v>
      </c>
      <c r="X178" s="193">
        <v>2</v>
      </c>
      <c r="Y178" s="193">
        <v>0</v>
      </c>
      <c r="Z178" s="193">
        <v>0</v>
      </c>
      <c r="AA178" s="193">
        <v>0</v>
      </c>
      <c r="AB178" s="193">
        <f t="shared" si="16"/>
        <v>1777</v>
      </c>
      <c r="AC178" s="193">
        <v>0</v>
      </c>
      <c r="AD178" s="193">
        <v>1777</v>
      </c>
      <c r="AE178" s="193">
        <f t="shared" si="17"/>
        <v>0</v>
      </c>
      <c r="AF178" s="193">
        <v>0</v>
      </c>
      <c r="AG178" s="193">
        <v>0</v>
      </c>
      <c r="AH178" s="193">
        <v>0</v>
      </c>
      <c r="AI178" s="193">
        <v>0</v>
      </c>
      <c r="AJ178" s="193">
        <v>0</v>
      </c>
    </row>
    <row r="179" spans="1:36" ht="13.5">
      <c r="A179" s="182" t="s">
        <v>129</v>
      </c>
      <c r="B179" s="182" t="s">
        <v>271</v>
      </c>
      <c r="C179" s="184" t="s">
        <v>272</v>
      </c>
      <c r="D179" s="193">
        <f t="shared" si="12"/>
        <v>1207</v>
      </c>
      <c r="E179" s="193">
        <v>943</v>
      </c>
      <c r="F179" s="193">
        <f t="shared" si="13"/>
        <v>264</v>
      </c>
      <c r="G179" s="193">
        <v>192</v>
      </c>
      <c r="H179" s="193">
        <v>72</v>
      </c>
      <c r="I179" s="193">
        <v>0</v>
      </c>
      <c r="J179" s="193">
        <v>0</v>
      </c>
      <c r="K179" s="193">
        <v>0</v>
      </c>
      <c r="L179" s="193">
        <v>0</v>
      </c>
      <c r="M179" s="193">
        <f t="shared" si="14"/>
        <v>0</v>
      </c>
      <c r="N179" s="193">
        <v>0</v>
      </c>
      <c r="O179" s="193">
        <v>0</v>
      </c>
      <c r="P179" s="193">
        <v>0</v>
      </c>
      <c r="Q179" s="193">
        <v>0</v>
      </c>
      <c r="R179" s="193">
        <v>0</v>
      </c>
      <c r="S179" s="193">
        <v>0</v>
      </c>
      <c r="T179" s="193">
        <v>0</v>
      </c>
      <c r="U179" s="193">
        <f t="shared" si="15"/>
        <v>1114</v>
      </c>
      <c r="V179" s="193">
        <v>943</v>
      </c>
      <c r="W179" s="193">
        <v>170</v>
      </c>
      <c r="X179" s="193">
        <v>1</v>
      </c>
      <c r="Y179" s="193">
        <v>0</v>
      </c>
      <c r="Z179" s="193">
        <v>0</v>
      </c>
      <c r="AA179" s="193">
        <v>0</v>
      </c>
      <c r="AB179" s="193">
        <f t="shared" si="16"/>
        <v>270</v>
      </c>
      <c r="AC179" s="193">
        <v>0</v>
      </c>
      <c r="AD179" s="193">
        <v>270</v>
      </c>
      <c r="AE179" s="193">
        <f t="shared" si="17"/>
        <v>0</v>
      </c>
      <c r="AF179" s="193">
        <v>0</v>
      </c>
      <c r="AG179" s="193">
        <v>0</v>
      </c>
      <c r="AH179" s="193">
        <v>0</v>
      </c>
      <c r="AI179" s="193">
        <v>0</v>
      </c>
      <c r="AJ179" s="193">
        <v>0</v>
      </c>
    </row>
    <row r="180" spans="1:36" ht="13.5">
      <c r="A180" s="182" t="s">
        <v>129</v>
      </c>
      <c r="B180" s="182" t="s">
        <v>273</v>
      </c>
      <c r="C180" s="184" t="s">
        <v>274</v>
      </c>
      <c r="D180" s="193">
        <f t="shared" si="12"/>
        <v>6102</v>
      </c>
      <c r="E180" s="193">
        <v>2874</v>
      </c>
      <c r="F180" s="193">
        <f t="shared" si="13"/>
        <v>2004</v>
      </c>
      <c r="G180" s="193">
        <v>90</v>
      </c>
      <c r="H180" s="193">
        <v>1914</v>
      </c>
      <c r="I180" s="193">
        <v>0</v>
      </c>
      <c r="J180" s="193">
        <v>0</v>
      </c>
      <c r="K180" s="193">
        <v>0</v>
      </c>
      <c r="L180" s="193">
        <v>457</v>
      </c>
      <c r="M180" s="193">
        <f t="shared" si="14"/>
        <v>767</v>
      </c>
      <c r="N180" s="193">
        <v>748</v>
      </c>
      <c r="O180" s="193">
        <v>0</v>
      </c>
      <c r="P180" s="193">
        <v>0</v>
      </c>
      <c r="Q180" s="193">
        <v>0</v>
      </c>
      <c r="R180" s="193">
        <v>19</v>
      </c>
      <c r="S180" s="193">
        <v>0</v>
      </c>
      <c r="T180" s="193">
        <v>0</v>
      </c>
      <c r="U180" s="193">
        <f t="shared" si="15"/>
        <v>3439</v>
      </c>
      <c r="V180" s="193">
        <v>2874</v>
      </c>
      <c r="W180" s="193">
        <v>48</v>
      </c>
      <c r="X180" s="193">
        <v>517</v>
      </c>
      <c r="Y180" s="193">
        <v>0</v>
      </c>
      <c r="Z180" s="193">
        <v>0</v>
      </c>
      <c r="AA180" s="193">
        <v>0</v>
      </c>
      <c r="AB180" s="193">
        <f t="shared" si="16"/>
        <v>1423</v>
      </c>
      <c r="AC180" s="193">
        <v>457</v>
      </c>
      <c r="AD180" s="193">
        <v>530</v>
      </c>
      <c r="AE180" s="193">
        <f t="shared" si="17"/>
        <v>436</v>
      </c>
      <c r="AF180" s="193">
        <v>20</v>
      </c>
      <c r="AG180" s="193">
        <v>416</v>
      </c>
      <c r="AH180" s="193">
        <v>0</v>
      </c>
      <c r="AI180" s="193">
        <v>0</v>
      </c>
      <c r="AJ180" s="193">
        <v>0</v>
      </c>
    </row>
    <row r="181" spans="1:36" ht="13.5">
      <c r="A181" s="182" t="s">
        <v>129</v>
      </c>
      <c r="B181" s="182" t="s">
        <v>275</v>
      </c>
      <c r="C181" s="184" t="s">
        <v>276</v>
      </c>
      <c r="D181" s="193">
        <f t="shared" si="12"/>
        <v>2313</v>
      </c>
      <c r="E181" s="193">
        <v>931</v>
      </c>
      <c r="F181" s="193">
        <f t="shared" si="13"/>
        <v>315</v>
      </c>
      <c r="G181" s="193">
        <v>315</v>
      </c>
      <c r="H181" s="193">
        <v>0</v>
      </c>
      <c r="I181" s="193">
        <v>0</v>
      </c>
      <c r="J181" s="193">
        <v>0</v>
      </c>
      <c r="K181" s="193">
        <v>0</v>
      </c>
      <c r="L181" s="193">
        <v>578</v>
      </c>
      <c r="M181" s="193">
        <f t="shared" si="14"/>
        <v>489</v>
      </c>
      <c r="N181" s="193">
        <v>342</v>
      </c>
      <c r="O181" s="193">
        <v>12</v>
      </c>
      <c r="P181" s="193">
        <v>0</v>
      </c>
      <c r="Q181" s="193">
        <v>21</v>
      </c>
      <c r="R181" s="193">
        <v>4</v>
      </c>
      <c r="S181" s="193">
        <v>0</v>
      </c>
      <c r="T181" s="193">
        <v>110</v>
      </c>
      <c r="U181" s="193">
        <f t="shared" si="15"/>
        <v>956</v>
      </c>
      <c r="V181" s="193">
        <v>931</v>
      </c>
      <c r="W181" s="193">
        <v>25</v>
      </c>
      <c r="X181" s="193">
        <v>0</v>
      </c>
      <c r="Y181" s="193">
        <v>0</v>
      </c>
      <c r="Z181" s="193">
        <v>0</v>
      </c>
      <c r="AA181" s="193">
        <v>0</v>
      </c>
      <c r="AB181" s="193">
        <f t="shared" si="16"/>
        <v>951</v>
      </c>
      <c r="AC181" s="193">
        <v>578</v>
      </c>
      <c r="AD181" s="193">
        <v>161</v>
      </c>
      <c r="AE181" s="193">
        <f t="shared" si="17"/>
        <v>212</v>
      </c>
      <c r="AF181" s="193">
        <v>212</v>
      </c>
      <c r="AG181" s="193">
        <v>0</v>
      </c>
      <c r="AH181" s="193">
        <v>0</v>
      </c>
      <c r="AI181" s="193">
        <v>0</v>
      </c>
      <c r="AJ181" s="193">
        <v>0</v>
      </c>
    </row>
    <row r="182" spans="1:36" ht="13.5">
      <c r="A182" s="182" t="s">
        <v>129</v>
      </c>
      <c r="B182" s="182" t="s">
        <v>277</v>
      </c>
      <c r="C182" s="184" t="s">
        <v>278</v>
      </c>
      <c r="D182" s="193">
        <f t="shared" si="12"/>
        <v>2388</v>
      </c>
      <c r="E182" s="193">
        <v>1466</v>
      </c>
      <c r="F182" s="193">
        <f t="shared" si="13"/>
        <v>41</v>
      </c>
      <c r="G182" s="193">
        <v>0</v>
      </c>
      <c r="H182" s="193">
        <v>0</v>
      </c>
      <c r="I182" s="193">
        <v>0</v>
      </c>
      <c r="J182" s="193">
        <v>0</v>
      </c>
      <c r="K182" s="193">
        <v>41</v>
      </c>
      <c r="L182" s="193">
        <v>583</v>
      </c>
      <c r="M182" s="193">
        <f t="shared" si="14"/>
        <v>298</v>
      </c>
      <c r="N182" s="193">
        <v>183</v>
      </c>
      <c r="O182" s="193">
        <v>29</v>
      </c>
      <c r="P182" s="193">
        <v>50</v>
      </c>
      <c r="Q182" s="193">
        <v>23</v>
      </c>
      <c r="R182" s="193">
        <v>7</v>
      </c>
      <c r="S182" s="193">
        <v>0</v>
      </c>
      <c r="T182" s="193">
        <v>6</v>
      </c>
      <c r="U182" s="193">
        <f t="shared" si="15"/>
        <v>1507</v>
      </c>
      <c r="V182" s="193">
        <v>1466</v>
      </c>
      <c r="W182" s="193">
        <v>0</v>
      </c>
      <c r="X182" s="193">
        <v>0</v>
      </c>
      <c r="Y182" s="193">
        <v>0</v>
      </c>
      <c r="Z182" s="193">
        <v>0</v>
      </c>
      <c r="AA182" s="193">
        <v>41</v>
      </c>
      <c r="AB182" s="193">
        <f t="shared" si="16"/>
        <v>677</v>
      </c>
      <c r="AC182" s="193">
        <v>583</v>
      </c>
      <c r="AD182" s="193">
        <v>94</v>
      </c>
      <c r="AE182" s="193">
        <f t="shared" si="17"/>
        <v>0</v>
      </c>
      <c r="AF182" s="193">
        <v>0</v>
      </c>
      <c r="AG182" s="193">
        <v>0</v>
      </c>
      <c r="AH182" s="193">
        <v>0</v>
      </c>
      <c r="AI182" s="193">
        <v>0</v>
      </c>
      <c r="AJ182" s="193">
        <v>0</v>
      </c>
    </row>
    <row r="183" spans="1:36" ht="13.5">
      <c r="A183" s="182" t="s">
        <v>129</v>
      </c>
      <c r="B183" s="182" t="s">
        <v>279</v>
      </c>
      <c r="C183" s="184" t="s">
        <v>280</v>
      </c>
      <c r="D183" s="193">
        <f t="shared" si="12"/>
        <v>16671</v>
      </c>
      <c r="E183" s="193">
        <v>10111</v>
      </c>
      <c r="F183" s="193">
        <f t="shared" si="13"/>
        <v>5629</v>
      </c>
      <c r="G183" s="193">
        <v>2802</v>
      </c>
      <c r="H183" s="193">
        <v>2827</v>
      </c>
      <c r="I183" s="193">
        <v>0</v>
      </c>
      <c r="J183" s="193">
        <v>0</v>
      </c>
      <c r="K183" s="193">
        <v>0</v>
      </c>
      <c r="L183" s="193">
        <v>69</v>
      </c>
      <c r="M183" s="193">
        <f t="shared" si="14"/>
        <v>862</v>
      </c>
      <c r="N183" s="193">
        <v>0</v>
      </c>
      <c r="O183" s="193">
        <v>862</v>
      </c>
      <c r="P183" s="193">
        <v>0</v>
      </c>
      <c r="Q183" s="193">
        <v>0</v>
      </c>
      <c r="R183" s="193">
        <v>0</v>
      </c>
      <c r="S183" s="193">
        <v>0</v>
      </c>
      <c r="T183" s="193">
        <v>0</v>
      </c>
      <c r="U183" s="193">
        <f t="shared" si="15"/>
        <v>11673</v>
      </c>
      <c r="V183" s="193">
        <v>10111</v>
      </c>
      <c r="W183" s="193">
        <v>1562</v>
      </c>
      <c r="X183" s="193">
        <v>0</v>
      </c>
      <c r="Y183" s="193">
        <v>0</v>
      </c>
      <c r="Z183" s="193">
        <v>0</v>
      </c>
      <c r="AA183" s="193">
        <v>0</v>
      </c>
      <c r="AB183" s="193">
        <f t="shared" si="16"/>
        <v>2636</v>
      </c>
      <c r="AC183" s="193">
        <v>69</v>
      </c>
      <c r="AD183" s="193">
        <v>1661</v>
      </c>
      <c r="AE183" s="193">
        <f t="shared" si="17"/>
        <v>906</v>
      </c>
      <c r="AF183" s="193">
        <v>906</v>
      </c>
      <c r="AG183" s="193">
        <v>0</v>
      </c>
      <c r="AH183" s="193">
        <v>0</v>
      </c>
      <c r="AI183" s="193">
        <v>0</v>
      </c>
      <c r="AJ183" s="193">
        <v>0</v>
      </c>
    </row>
    <row r="184" spans="1:36" ht="13.5">
      <c r="A184" s="182" t="s">
        <v>129</v>
      </c>
      <c r="B184" s="182" t="s">
        <v>281</v>
      </c>
      <c r="C184" s="184" t="s">
        <v>282</v>
      </c>
      <c r="D184" s="193">
        <f t="shared" si="12"/>
        <v>2686</v>
      </c>
      <c r="E184" s="193">
        <v>1186</v>
      </c>
      <c r="F184" s="193">
        <f t="shared" si="13"/>
        <v>949</v>
      </c>
      <c r="G184" s="193">
        <v>0</v>
      </c>
      <c r="H184" s="193">
        <v>949</v>
      </c>
      <c r="I184" s="193">
        <v>0</v>
      </c>
      <c r="J184" s="193">
        <v>0</v>
      </c>
      <c r="K184" s="193">
        <v>0</v>
      </c>
      <c r="L184" s="193">
        <v>520</v>
      </c>
      <c r="M184" s="193">
        <f t="shared" si="14"/>
        <v>31</v>
      </c>
      <c r="N184" s="193">
        <v>28</v>
      </c>
      <c r="O184" s="193">
        <v>3</v>
      </c>
      <c r="P184" s="193">
        <v>0</v>
      </c>
      <c r="Q184" s="193">
        <v>0</v>
      </c>
      <c r="R184" s="193">
        <v>0</v>
      </c>
      <c r="S184" s="193">
        <v>0</v>
      </c>
      <c r="T184" s="193">
        <v>0</v>
      </c>
      <c r="U184" s="193">
        <f t="shared" si="15"/>
        <v>1187</v>
      </c>
      <c r="V184" s="193">
        <v>1186</v>
      </c>
      <c r="W184" s="193">
        <v>0</v>
      </c>
      <c r="X184" s="193">
        <v>1</v>
      </c>
      <c r="Y184" s="193">
        <v>0</v>
      </c>
      <c r="Z184" s="193">
        <v>0</v>
      </c>
      <c r="AA184" s="193">
        <v>0</v>
      </c>
      <c r="AB184" s="193">
        <f t="shared" si="16"/>
        <v>683</v>
      </c>
      <c r="AC184" s="193">
        <v>520</v>
      </c>
      <c r="AD184" s="193">
        <v>160</v>
      </c>
      <c r="AE184" s="193">
        <f t="shared" si="17"/>
        <v>3</v>
      </c>
      <c r="AF184" s="193">
        <v>0</v>
      </c>
      <c r="AG184" s="193">
        <v>3</v>
      </c>
      <c r="AH184" s="193">
        <v>0</v>
      </c>
      <c r="AI184" s="193">
        <v>0</v>
      </c>
      <c r="AJ184" s="193">
        <v>0</v>
      </c>
    </row>
    <row r="185" spans="1:36" ht="13.5">
      <c r="A185" s="182" t="s">
        <v>129</v>
      </c>
      <c r="B185" s="182" t="s">
        <v>283</v>
      </c>
      <c r="C185" s="184" t="s">
        <v>284</v>
      </c>
      <c r="D185" s="193">
        <f t="shared" si="12"/>
        <v>2203</v>
      </c>
      <c r="E185" s="193">
        <v>1193</v>
      </c>
      <c r="F185" s="193">
        <f t="shared" si="13"/>
        <v>178</v>
      </c>
      <c r="G185" s="193">
        <v>0</v>
      </c>
      <c r="H185" s="193">
        <v>178</v>
      </c>
      <c r="I185" s="193">
        <v>0</v>
      </c>
      <c r="J185" s="193">
        <v>0</v>
      </c>
      <c r="K185" s="193">
        <v>0</v>
      </c>
      <c r="L185" s="193">
        <v>539</v>
      </c>
      <c r="M185" s="193">
        <f t="shared" si="14"/>
        <v>293</v>
      </c>
      <c r="N185" s="193">
        <v>293</v>
      </c>
      <c r="O185" s="193">
        <v>0</v>
      </c>
      <c r="P185" s="193">
        <v>0</v>
      </c>
      <c r="Q185" s="193">
        <v>0</v>
      </c>
      <c r="R185" s="193">
        <v>0</v>
      </c>
      <c r="S185" s="193">
        <v>0</v>
      </c>
      <c r="T185" s="193">
        <v>0</v>
      </c>
      <c r="U185" s="193">
        <f t="shared" si="15"/>
        <v>1193</v>
      </c>
      <c r="V185" s="193">
        <v>1193</v>
      </c>
      <c r="W185" s="193">
        <v>0</v>
      </c>
      <c r="X185" s="193">
        <v>0</v>
      </c>
      <c r="Y185" s="193">
        <v>0</v>
      </c>
      <c r="Z185" s="193">
        <v>0</v>
      </c>
      <c r="AA185" s="193">
        <v>0</v>
      </c>
      <c r="AB185" s="193">
        <f t="shared" si="16"/>
        <v>700</v>
      </c>
      <c r="AC185" s="193">
        <v>539</v>
      </c>
      <c r="AD185" s="193">
        <v>161</v>
      </c>
      <c r="AE185" s="193">
        <f t="shared" si="17"/>
        <v>0</v>
      </c>
      <c r="AF185" s="193">
        <v>0</v>
      </c>
      <c r="AG185" s="193">
        <v>0</v>
      </c>
      <c r="AH185" s="193">
        <v>0</v>
      </c>
      <c r="AI185" s="193">
        <v>0</v>
      </c>
      <c r="AJ185" s="193">
        <v>0</v>
      </c>
    </row>
    <row r="186" spans="1:36" ht="13.5">
      <c r="A186" s="182" t="s">
        <v>129</v>
      </c>
      <c r="B186" s="182" t="s">
        <v>285</v>
      </c>
      <c r="C186" s="184" t="s">
        <v>286</v>
      </c>
      <c r="D186" s="193">
        <f t="shared" si="12"/>
        <v>2443</v>
      </c>
      <c r="E186" s="193">
        <v>0</v>
      </c>
      <c r="F186" s="193">
        <f t="shared" si="13"/>
        <v>0</v>
      </c>
      <c r="G186" s="193">
        <v>0</v>
      </c>
      <c r="H186" s="193">
        <v>0</v>
      </c>
      <c r="I186" s="193">
        <v>0</v>
      </c>
      <c r="J186" s="193">
        <v>0</v>
      </c>
      <c r="K186" s="193">
        <v>0</v>
      </c>
      <c r="L186" s="193">
        <v>1161</v>
      </c>
      <c r="M186" s="193">
        <f t="shared" si="14"/>
        <v>1282</v>
      </c>
      <c r="N186" s="193">
        <v>502</v>
      </c>
      <c r="O186" s="193">
        <v>375</v>
      </c>
      <c r="P186" s="193">
        <v>0</v>
      </c>
      <c r="Q186" s="193">
        <v>27</v>
      </c>
      <c r="R186" s="193">
        <v>63</v>
      </c>
      <c r="S186" s="193">
        <v>0</v>
      </c>
      <c r="T186" s="193">
        <v>315</v>
      </c>
      <c r="U186" s="193">
        <f t="shared" si="15"/>
        <v>0</v>
      </c>
      <c r="V186" s="193">
        <v>0</v>
      </c>
      <c r="W186" s="193">
        <v>0</v>
      </c>
      <c r="X186" s="193">
        <v>0</v>
      </c>
      <c r="Y186" s="193">
        <v>0</v>
      </c>
      <c r="Z186" s="193">
        <v>0</v>
      </c>
      <c r="AA186" s="193">
        <v>0</v>
      </c>
      <c r="AB186" s="193">
        <f t="shared" si="16"/>
        <v>1161</v>
      </c>
      <c r="AC186" s="193">
        <v>1161</v>
      </c>
      <c r="AD186" s="193">
        <v>0</v>
      </c>
      <c r="AE186" s="193">
        <f t="shared" si="17"/>
        <v>0</v>
      </c>
      <c r="AF186" s="193">
        <v>0</v>
      </c>
      <c r="AG186" s="193">
        <v>0</v>
      </c>
      <c r="AH186" s="193">
        <v>0</v>
      </c>
      <c r="AI186" s="193">
        <v>0</v>
      </c>
      <c r="AJ186" s="193">
        <v>0</v>
      </c>
    </row>
    <row r="187" spans="1:36" ht="13.5">
      <c r="A187" s="182" t="s">
        <v>129</v>
      </c>
      <c r="B187" s="182" t="s">
        <v>287</v>
      </c>
      <c r="C187" s="184" t="s">
        <v>288</v>
      </c>
      <c r="D187" s="193">
        <f t="shared" si="12"/>
        <v>2818</v>
      </c>
      <c r="E187" s="193">
        <v>1681</v>
      </c>
      <c r="F187" s="193">
        <f t="shared" si="13"/>
        <v>1118</v>
      </c>
      <c r="G187" s="193">
        <v>478</v>
      </c>
      <c r="H187" s="193">
        <v>640</v>
      </c>
      <c r="I187" s="193">
        <v>0</v>
      </c>
      <c r="J187" s="193">
        <v>0</v>
      </c>
      <c r="K187" s="193">
        <v>0</v>
      </c>
      <c r="L187" s="193">
        <v>19</v>
      </c>
      <c r="M187" s="193">
        <f t="shared" si="14"/>
        <v>0</v>
      </c>
      <c r="N187" s="193">
        <v>0</v>
      </c>
      <c r="O187" s="193">
        <v>0</v>
      </c>
      <c r="P187" s="193">
        <v>0</v>
      </c>
      <c r="Q187" s="193">
        <v>0</v>
      </c>
      <c r="R187" s="193">
        <v>0</v>
      </c>
      <c r="S187" s="193">
        <v>0</v>
      </c>
      <c r="T187" s="193">
        <v>0</v>
      </c>
      <c r="U187" s="193">
        <f t="shared" si="15"/>
        <v>1740</v>
      </c>
      <c r="V187" s="193">
        <v>1681</v>
      </c>
      <c r="W187" s="193">
        <v>59</v>
      </c>
      <c r="X187" s="193">
        <v>0</v>
      </c>
      <c r="Y187" s="193">
        <v>0</v>
      </c>
      <c r="Z187" s="193">
        <v>0</v>
      </c>
      <c r="AA187" s="193">
        <v>0</v>
      </c>
      <c r="AB187" s="193">
        <f t="shared" si="16"/>
        <v>738</v>
      </c>
      <c r="AC187" s="193">
        <v>19</v>
      </c>
      <c r="AD187" s="193">
        <v>342</v>
      </c>
      <c r="AE187" s="193">
        <f t="shared" si="17"/>
        <v>377</v>
      </c>
      <c r="AF187" s="193">
        <v>377</v>
      </c>
      <c r="AG187" s="193">
        <v>0</v>
      </c>
      <c r="AH187" s="193">
        <v>0</v>
      </c>
      <c r="AI187" s="193">
        <v>0</v>
      </c>
      <c r="AJ187" s="193">
        <v>0</v>
      </c>
    </row>
    <row r="188" spans="1:36" ht="13.5">
      <c r="A188" s="182" t="s">
        <v>129</v>
      </c>
      <c r="B188" s="182" t="s">
        <v>289</v>
      </c>
      <c r="C188" s="184" t="s">
        <v>290</v>
      </c>
      <c r="D188" s="193">
        <f t="shared" si="12"/>
        <v>3630</v>
      </c>
      <c r="E188" s="193">
        <v>2174</v>
      </c>
      <c r="F188" s="193">
        <f t="shared" si="13"/>
        <v>571</v>
      </c>
      <c r="G188" s="193">
        <v>343</v>
      </c>
      <c r="H188" s="193">
        <v>228</v>
      </c>
      <c r="I188" s="193">
        <v>0</v>
      </c>
      <c r="J188" s="193">
        <v>0</v>
      </c>
      <c r="K188" s="193">
        <v>0</v>
      </c>
      <c r="L188" s="193">
        <v>142</v>
      </c>
      <c r="M188" s="193">
        <f t="shared" si="14"/>
        <v>743</v>
      </c>
      <c r="N188" s="193">
        <v>629</v>
      </c>
      <c r="O188" s="193">
        <v>79</v>
      </c>
      <c r="P188" s="193">
        <v>0</v>
      </c>
      <c r="Q188" s="193">
        <v>0</v>
      </c>
      <c r="R188" s="193">
        <v>35</v>
      </c>
      <c r="S188" s="193">
        <v>0</v>
      </c>
      <c r="T188" s="193">
        <v>0</v>
      </c>
      <c r="U188" s="193">
        <f t="shared" si="15"/>
        <v>2344</v>
      </c>
      <c r="V188" s="193">
        <v>2174</v>
      </c>
      <c r="W188" s="193">
        <v>170</v>
      </c>
      <c r="X188" s="193">
        <v>0</v>
      </c>
      <c r="Y188" s="193">
        <v>0</v>
      </c>
      <c r="Z188" s="193">
        <v>0</v>
      </c>
      <c r="AA188" s="193">
        <v>0</v>
      </c>
      <c r="AB188" s="193">
        <f t="shared" si="16"/>
        <v>727</v>
      </c>
      <c r="AC188" s="193">
        <v>142</v>
      </c>
      <c r="AD188" s="193">
        <v>441</v>
      </c>
      <c r="AE188" s="193">
        <f t="shared" si="17"/>
        <v>144</v>
      </c>
      <c r="AF188" s="193">
        <v>144</v>
      </c>
      <c r="AG188" s="193">
        <v>0</v>
      </c>
      <c r="AH188" s="193">
        <v>0</v>
      </c>
      <c r="AI188" s="193">
        <v>0</v>
      </c>
      <c r="AJ188" s="193">
        <v>0</v>
      </c>
    </row>
    <row r="189" spans="1:36" ht="13.5">
      <c r="A189" s="182" t="s">
        <v>129</v>
      </c>
      <c r="B189" s="182" t="s">
        <v>291</v>
      </c>
      <c r="C189" s="184" t="s">
        <v>292</v>
      </c>
      <c r="D189" s="193">
        <f t="shared" si="12"/>
        <v>5351</v>
      </c>
      <c r="E189" s="193">
        <v>3506</v>
      </c>
      <c r="F189" s="193">
        <f t="shared" si="13"/>
        <v>1805</v>
      </c>
      <c r="G189" s="193">
        <v>582</v>
      </c>
      <c r="H189" s="193">
        <v>1223</v>
      </c>
      <c r="I189" s="193">
        <v>0</v>
      </c>
      <c r="J189" s="193">
        <v>0</v>
      </c>
      <c r="K189" s="193">
        <v>0</v>
      </c>
      <c r="L189" s="193">
        <v>40</v>
      </c>
      <c r="M189" s="193">
        <f t="shared" si="14"/>
        <v>0</v>
      </c>
      <c r="N189" s="193">
        <v>0</v>
      </c>
      <c r="O189" s="193">
        <v>0</v>
      </c>
      <c r="P189" s="193">
        <v>0</v>
      </c>
      <c r="Q189" s="193">
        <v>0</v>
      </c>
      <c r="R189" s="193">
        <v>0</v>
      </c>
      <c r="S189" s="193">
        <v>0</v>
      </c>
      <c r="T189" s="193">
        <v>0</v>
      </c>
      <c r="U189" s="193">
        <f t="shared" si="15"/>
        <v>3830</v>
      </c>
      <c r="V189" s="193">
        <v>3506</v>
      </c>
      <c r="W189" s="193">
        <v>324</v>
      </c>
      <c r="X189" s="193">
        <v>0</v>
      </c>
      <c r="Y189" s="193">
        <v>0</v>
      </c>
      <c r="Z189" s="193">
        <v>0</v>
      </c>
      <c r="AA189" s="193">
        <v>0</v>
      </c>
      <c r="AB189" s="193">
        <f t="shared" si="16"/>
        <v>773</v>
      </c>
      <c r="AC189" s="193">
        <v>40</v>
      </c>
      <c r="AD189" s="193">
        <v>545</v>
      </c>
      <c r="AE189" s="193">
        <f t="shared" si="17"/>
        <v>188</v>
      </c>
      <c r="AF189" s="193">
        <v>188</v>
      </c>
      <c r="AG189" s="193">
        <v>0</v>
      </c>
      <c r="AH189" s="193">
        <v>0</v>
      </c>
      <c r="AI189" s="193">
        <v>0</v>
      </c>
      <c r="AJ189" s="193">
        <v>0</v>
      </c>
    </row>
    <row r="190" spans="1:36" ht="13.5">
      <c r="A190" s="182" t="s">
        <v>129</v>
      </c>
      <c r="B190" s="182" t="s">
        <v>293</v>
      </c>
      <c r="C190" s="184" t="s">
        <v>294</v>
      </c>
      <c r="D190" s="193">
        <f t="shared" si="12"/>
        <v>961</v>
      </c>
      <c r="E190" s="193">
        <v>491</v>
      </c>
      <c r="F190" s="193">
        <f t="shared" si="13"/>
        <v>469</v>
      </c>
      <c r="G190" s="193">
        <v>131</v>
      </c>
      <c r="H190" s="193">
        <v>338</v>
      </c>
      <c r="I190" s="193">
        <v>0</v>
      </c>
      <c r="J190" s="193">
        <v>0</v>
      </c>
      <c r="K190" s="193">
        <v>0</v>
      </c>
      <c r="L190" s="193">
        <v>1</v>
      </c>
      <c r="M190" s="193">
        <f t="shared" si="14"/>
        <v>0</v>
      </c>
      <c r="N190" s="193">
        <v>0</v>
      </c>
      <c r="O190" s="193">
        <v>0</v>
      </c>
      <c r="P190" s="193">
        <v>0</v>
      </c>
      <c r="Q190" s="193">
        <v>0</v>
      </c>
      <c r="R190" s="193">
        <v>0</v>
      </c>
      <c r="S190" s="193">
        <v>0</v>
      </c>
      <c r="T190" s="193">
        <v>0</v>
      </c>
      <c r="U190" s="193">
        <f t="shared" si="15"/>
        <v>564</v>
      </c>
      <c r="V190" s="193">
        <v>491</v>
      </c>
      <c r="W190" s="193">
        <v>73</v>
      </c>
      <c r="X190" s="193">
        <v>0</v>
      </c>
      <c r="Y190" s="193">
        <v>0</v>
      </c>
      <c r="Z190" s="193">
        <v>0</v>
      </c>
      <c r="AA190" s="193">
        <v>0</v>
      </c>
      <c r="AB190" s="193">
        <f t="shared" si="16"/>
        <v>123</v>
      </c>
      <c r="AC190" s="193">
        <v>1</v>
      </c>
      <c r="AD190" s="193">
        <v>80</v>
      </c>
      <c r="AE190" s="193">
        <f t="shared" si="17"/>
        <v>42</v>
      </c>
      <c r="AF190" s="193">
        <v>42</v>
      </c>
      <c r="AG190" s="193">
        <v>0</v>
      </c>
      <c r="AH190" s="193">
        <v>0</v>
      </c>
      <c r="AI190" s="193">
        <v>0</v>
      </c>
      <c r="AJ190" s="193">
        <v>0</v>
      </c>
    </row>
    <row r="191" spans="1:36" ht="13.5">
      <c r="A191" s="182" t="s">
        <v>129</v>
      </c>
      <c r="B191" s="182" t="s">
        <v>295</v>
      </c>
      <c r="C191" s="184" t="s">
        <v>296</v>
      </c>
      <c r="D191" s="193">
        <f t="shared" si="12"/>
        <v>640</v>
      </c>
      <c r="E191" s="193">
        <v>265</v>
      </c>
      <c r="F191" s="193">
        <f t="shared" si="13"/>
        <v>102</v>
      </c>
      <c r="G191" s="193">
        <v>102</v>
      </c>
      <c r="H191" s="193">
        <v>0</v>
      </c>
      <c r="I191" s="193">
        <v>0</v>
      </c>
      <c r="J191" s="193">
        <v>0</v>
      </c>
      <c r="K191" s="193">
        <v>0</v>
      </c>
      <c r="L191" s="193">
        <v>0</v>
      </c>
      <c r="M191" s="193">
        <f t="shared" si="14"/>
        <v>273</v>
      </c>
      <c r="N191" s="193">
        <v>125</v>
      </c>
      <c r="O191" s="193">
        <v>18</v>
      </c>
      <c r="P191" s="193">
        <v>40</v>
      </c>
      <c r="Q191" s="193">
        <v>7</v>
      </c>
      <c r="R191" s="193">
        <v>58</v>
      </c>
      <c r="S191" s="193">
        <v>0</v>
      </c>
      <c r="T191" s="193">
        <v>25</v>
      </c>
      <c r="U191" s="193">
        <f t="shared" si="15"/>
        <v>321</v>
      </c>
      <c r="V191" s="193">
        <v>265</v>
      </c>
      <c r="W191" s="193">
        <v>56</v>
      </c>
      <c r="X191" s="193">
        <v>0</v>
      </c>
      <c r="Y191" s="193">
        <v>0</v>
      </c>
      <c r="Z191" s="193">
        <v>0</v>
      </c>
      <c r="AA191" s="193">
        <v>0</v>
      </c>
      <c r="AB191" s="193">
        <f t="shared" si="16"/>
        <v>79</v>
      </c>
      <c r="AC191" s="193">
        <v>0</v>
      </c>
      <c r="AD191" s="193">
        <v>46</v>
      </c>
      <c r="AE191" s="193">
        <f t="shared" si="17"/>
        <v>33</v>
      </c>
      <c r="AF191" s="193">
        <v>33</v>
      </c>
      <c r="AG191" s="193">
        <v>0</v>
      </c>
      <c r="AH191" s="193">
        <v>0</v>
      </c>
      <c r="AI191" s="193">
        <v>0</v>
      </c>
      <c r="AJ191" s="193">
        <v>0</v>
      </c>
    </row>
    <row r="192" spans="1:36" ht="13.5">
      <c r="A192" s="182" t="s">
        <v>129</v>
      </c>
      <c r="B192" s="182" t="s">
        <v>297</v>
      </c>
      <c r="C192" s="184" t="s">
        <v>298</v>
      </c>
      <c r="D192" s="193">
        <f t="shared" si="12"/>
        <v>444</v>
      </c>
      <c r="E192" s="193">
        <v>322</v>
      </c>
      <c r="F192" s="193">
        <f t="shared" si="13"/>
        <v>120</v>
      </c>
      <c r="G192" s="193">
        <v>45</v>
      </c>
      <c r="H192" s="193">
        <v>75</v>
      </c>
      <c r="I192" s="193">
        <v>0</v>
      </c>
      <c r="J192" s="193">
        <v>0</v>
      </c>
      <c r="K192" s="193">
        <v>0</v>
      </c>
      <c r="L192" s="193">
        <v>2</v>
      </c>
      <c r="M192" s="193">
        <f t="shared" si="14"/>
        <v>0</v>
      </c>
      <c r="N192" s="193">
        <v>0</v>
      </c>
      <c r="O192" s="193">
        <v>0</v>
      </c>
      <c r="P192" s="193">
        <v>0</v>
      </c>
      <c r="Q192" s="193">
        <v>0</v>
      </c>
      <c r="R192" s="193">
        <v>0</v>
      </c>
      <c r="S192" s="193">
        <v>0</v>
      </c>
      <c r="T192" s="193">
        <v>0</v>
      </c>
      <c r="U192" s="193">
        <f t="shared" si="15"/>
        <v>337</v>
      </c>
      <c r="V192" s="193">
        <v>322</v>
      </c>
      <c r="W192" s="193">
        <v>1</v>
      </c>
      <c r="X192" s="193">
        <v>14</v>
      </c>
      <c r="Y192" s="193">
        <v>0</v>
      </c>
      <c r="Z192" s="193">
        <v>0</v>
      </c>
      <c r="AA192" s="193">
        <v>0</v>
      </c>
      <c r="AB192" s="193">
        <f t="shared" si="16"/>
        <v>100</v>
      </c>
      <c r="AC192" s="193">
        <v>2</v>
      </c>
      <c r="AD192" s="193">
        <v>57</v>
      </c>
      <c r="AE192" s="193">
        <f t="shared" si="17"/>
        <v>41</v>
      </c>
      <c r="AF192" s="193">
        <v>38</v>
      </c>
      <c r="AG192" s="193">
        <v>3</v>
      </c>
      <c r="AH192" s="193">
        <v>0</v>
      </c>
      <c r="AI192" s="193">
        <v>0</v>
      </c>
      <c r="AJ192" s="193">
        <v>0</v>
      </c>
    </row>
    <row r="193" spans="1:36" ht="13.5">
      <c r="A193" s="182" t="s">
        <v>129</v>
      </c>
      <c r="B193" s="182" t="s">
        <v>299</v>
      </c>
      <c r="C193" s="184" t="s">
        <v>300</v>
      </c>
      <c r="D193" s="193">
        <f t="shared" si="12"/>
        <v>2272</v>
      </c>
      <c r="E193" s="193">
        <v>1761</v>
      </c>
      <c r="F193" s="193">
        <f t="shared" si="13"/>
        <v>478</v>
      </c>
      <c r="G193" s="193">
        <v>196</v>
      </c>
      <c r="H193" s="193">
        <v>282</v>
      </c>
      <c r="I193" s="193">
        <v>0</v>
      </c>
      <c r="J193" s="193">
        <v>0</v>
      </c>
      <c r="K193" s="193">
        <v>0</v>
      </c>
      <c r="L193" s="193">
        <v>33</v>
      </c>
      <c r="M193" s="193">
        <f t="shared" si="14"/>
        <v>0</v>
      </c>
      <c r="N193" s="193">
        <v>0</v>
      </c>
      <c r="O193" s="193">
        <v>0</v>
      </c>
      <c r="P193" s="193">
        <v>0</v>
      </c>
      <c r="Q193" s="193">
        <v>0</v>
      </c>
      <c r="R193" s="193">
        <v>0</v>
      </c>
      <c r="S193" s="193">
        <v>0</v>
      </c>
      <c r="T193" s="193">
        <v>0</v>
      </c>
      <c r="U193" s="193">
        <f t="shared" si="15"/>
        <v>1822</v>
      </c>
      <c r="V193" s="193">
        <v>1761</v>
      </c>
      <c r="W193" s="193">
        <v>6</v>
      </c>
      <c r="X193" s="193">
        <v>55</v>
      </c>
      <c r="Y193" s="193">
        <v>0</v>
      </c>
      <c r="Z193" s="193">
        <v>0</v>
      </c>
      <c r="AA193" s="193">
        <v>0</v>
      </c>
      <c r="AB193" s="193">
        <f t="shared" si="16"/>
        <v>519</v>
      </c>
      <c r="AC193" s="193">
        <v>33</v>
      </c>
      <c r="AD193" s="193">
        <v>311</v>
      </c>
      <c r="AE193" s="193">
        <f t="shared" si="17"/>
        <v>175</v>
      </c>
      <c r="AF193" s="193">
        <v>165</v>
      </c>
      <c r="AG193" s="193">
        <v>10</v>
      </c>
      <c r="AH193" s="193">
        <v>0</v>
      </c>
      <c r="AI193" s="193">
        <v>0</v>
      </c>
      <c r="AJ193" s="193">
        <v>0</v>
      </c>
    </row>
    <row r="194" spans="1:36" ht="13.5">
      <c r="A194" s="182" t="s">
        <v>129</v>
      </c>
      <c r="B194" s="182" t="s">
        <v>301</v>
      </c>
      <c r="C194" s="184" t="s">
        <v>302</v>
      </c>
      <c r="D194" s="193">
        <f t="shared" si="12"/>
        <v>3407</v>
      </c>
      <c r="E194" s="193">
        <v>2489</v>
      </c>
      <c r="F194" s="193">
        <f t="shared" si="13"/>
        <v>904</v>
      </c>
      <c r="G194" s="193">
        <v>222</v>
      </c>
      <c r="H194" s="193">
        <v>682</v>
      </c>
      <c r="I194" s="193">
        <v>0</v>
      </c>
      <c r="J194" s="193">
        <v>0</v>
      </c>
      <c r="K194" s="193">
        <v>0</v>
      </c>
      <c r="L194" s="193">
        <v>14</v>
      </c>
      <c r="M194" s="193">
        <f t="shared" si="14"/>
        <v>0</v>
      </c>
      <c r="N194" s="193">
        <v>0</v>
      </c>
      <c r="O194" s="193">
        <v>0</v>
      </c>
      <c r="P194" s="193">
        <v>0</v>
      </c>
      <c r="Q194" s="193">
        <v>0</v>
      </c>
      <c r="R194" s="193">
        <v>0</v>
      </c>
      <c r="S194" s="193">
        <v>0</v>
      </c>
      <c r="T194" s="193">
        <v>0</v>
      </c>
      <c r="U194" s="193">
        <f t="shared" si="15"/>
        <v>2594</v>
      </c>
      <c r="V194" s="193">
        <v>2489</v>
      </c>
      <c r="W194" s="193">
        <v>14</v>
      </c>
      <c r="X194" s="193">
        <v>91</v>
      </c>
      <c r="Y194" s="193">
        <v>0</v>
      </c>
      <c r="Z194" s="193">
        <v>0</v>
      </c>
      <c r="AA194" s="193">
        <v>0</v>
      </c>
      <c r="AB194" s="193">
        <f t="shared" si="16"/>
        <v>655</v>
      </c>
      <c r="AC194" s="193">
        <v>14</v>
      </c>
      <c r="AD194" s="193">
        <v>439</v>
      </c>
      <c r="AE194" s="193">
        <f t="shared" si="17"/>
        <v>202</v>
      </c>
      <c r="AF194" s="193">
        <v>179</v>
      </c>
      <c r="AG194" s="193">
        <v>23</v>
      </c>
      <c r="AH194" s="193">
        <v>0</v>
      </c>
      <c r="AI194" s="193">
        <v>0</v>
      </c>
      <c r="AJ194" s="193">
        <v>0</v>
      </c>
    </row>
    <row r="195" spans="1:36" ht="13.5">
      <c r="A195" s="182" t="s">
        <v>129</v>
      </c>
      <c r="B195" s="182" t="s">
        <v>303</v>
      </c>
      <c r="C195" s="184" t="s">
        <v>304</v>
      </c>
      <c r="D195" s="193">
        <f t="shared" si="12"/>
        <v>9282</v>
      </c>
      <c r="E195" s="193">
        <v>5962</v>
      </c>
      <c r="F195" s="193">
        <f t="shared" si="13"/>
        <v>3257</v>
      </c>
      <c r="G195" s="193">
        <v>1829</v>
      </c>
      <c r="H195" s="193">
        <v>1428</v>
      </c>
      <c r="I195" s="193">
        <v>0</v>
      </c>
      <c r="J195" s="193">
        <v>0</v>
      </c>
      <c r="K195" s="193">
        <v>0</v>
      </c>
      <c r="L195" s="193">
        <v>63</v>
      </c>
      <c r="M195" s="193">
        <f t="shared" si="14"/>
        <v>0</v>
      </c>
      <c r="N195" s="193">
        <v>0</v>
      </c>
      <c r="O195" s="193">
        <v>0</v>
      </c>
      <c r="P195" s="193">
        <v>0</v>
      </c>
      <c r="Q195" s="193">
        <v>0</v>
      </c>
      <c r="R195" s="193">
        <v>0</v>
      </c>
      <c r="S195" s="193">
        <v>0</v>
      </c>
      <c r="T195" s="193">
        <v>0</v>
      </c>
      <c r="U195" s="193">
        <f t="shared" si="15"/>
        <v>6982</v>
      </c>
      <c r="V195" s="193">
        <v>5962</v>
      </c>
      <c r="W195" s="193">
        <v>1020</v>
      </c>
      <c r="X195" s="193">
        <v>0</v>
      </c>
      <c r="Y195" s="193">
        <v>0</v>
      </c>
      <c r="Z195" s="193">
        <v>0</v>
      </c>
      <c r="AA195" s="193">
        <v>0</v>
      </c>
      <c r="AB195" s="193">
        <f t="shared" si="16"/>
        <v>1647</v>
      </c>
      <c r="AC195" s="193">
        <v>63</v>
      </c>
      <c r="AD195" s="193">
        <v>993</v>
      </c>
      <c r="AE195" s="193">
        <f t="shared" si="17"/>
        <v>591</v>
      </c>
      <c r="AF195" s="193">
        <v>591</v>
      </c>
      <c r="AG195" s="193">
        <v>0</v>
      </c>
      <c r="AH195" s="193">
        <v>0</v>
      </c>
      <c r="AI195" s="193">
        <v>0</v>
      </c>
      <c r="AJ195" s="193">
        <v>0</v>
      </c>
    </row>
    <row r="196" spans="1:36" ht="13.5">
      <c r="A196" s="182" t="s">
        <v>129</v>
      </c>
      <c r="B196" s="182" t="s">
        <v>305</v>
      </c>
      <c r="C196" s="184" t="s">
        <v>306</v>
      </c>
      <c r="D196" s="193">
        <f t="shared" si="12"/>
        <v>5548</v>
      </c>
      <c r="E196" s="193">
        <v>45</v>
      </c>
      <c r="F196" s="193">
        <f t="shared" si="13"/>
        <v>301</v>
      </c>
      <c r="G196" s="193">
        <v>5</v>
      </c>
      <c r="H196" s="193">
        <v>296</v>
      </c>
      <c r="I196" s="193">
        <v>0</v>
      </c>
      <c r="J196" s="193">
        <v>0</v>
      </c>
      <c r="K196" s="193">
        <v>0</v>
      </c>
      <c r="L196" s="193">
        <v>4368</v>
      </c>
      <c r="M196" s="193">
        <f t="shared" si="14"/>
        <v>834</v>
      </c>
      <c r="N196" s="193">
        <v>588</v>
      </c>
      <c r="O196" s="193">
        <v>240</v>
      </c>
      <c r="P196" s="193">
        <v>0</v>
      </c>
      <c r="Q196" s="193">
        <v>0</v>
      </c>
      <c r="R196" s="193">
        <v>0</v>
      </c>
      <c r="S196" s="193">
        <v>1</v>
      </c>
      <c r="T196" s="193">
        <v>5</v>
      </c>
      <c r="U196" s="193">
        <f t="shared" si="15"/>
        <v>48</v>
      </c>
      <c r="V196" s="193">
        <v>45</v>
      </c>
      <c r="W196" s="193">
        <v>3</v>
      </c>
      <c r="X196" s="193">
        <v>0</v>
      </c>
      <c r="Y196" s="193">
        <v>0</v>
      </c>
      <c r="Z196" s="193">
        <v>0</v>
      </c>
      <c r="AA196" s="193">
        <v>0</v>
      </c>
      <c r="AB196" s="193">
        <f t="shared" si="16"/>
        <v>4377</v>
      </c>
      <c r="AC196" s="193">
        <v>4368</v>
      </c>
      <c r="AD196" s="193">
        <v>7</v>
      </c>
      <c r="AE196" s="193">
        <f t="shared" si="17"/>
        <v>2</v>
      </c>
      <c r="AF196" s="193">
        <v>2</v>
      </c>
      <c r="AG196" s="193">
        <v>0</v>
      </c>
      <c r="AH196" s="193">
        <v>0</v>
      </c>
      <c r="AI196" s="193">
        <v>0</v>
      </c>
      <c r="AJ196" s="193">
        <v>0</v>
      </c>
    </row>
    <row r="197" spans="1:36" ht="13.5">
      <c r="A197" s="182" t="s">
        <v>129</v>
      </c>
      <c r="B197" s="182" t="s">
        <v>307</v>
      </c>
      <c r="C197" s="184" t="s">
        <v>308</v>
      </c>
      <c r="D197" s="193">
        <f t="shared" si="12"/>
        <v>1220</v>
      </c>
      <c r="E197" s="193">
        <v>726</v>
      </c>
      <c r="F197" s="193">
        <f t="shared" si="13"/>
        <v>200</v>
      </c>
      <c r="G197" s="193">
        <v>200</v>
      </c>
      <c r="H197" s="193">
        <v>0</v>
      </c>
      <c r="I197" s="193">
        <v>0</v>
      </c>
      <c r="J197" s="193">
        <v>0</v>
      </c>
      <c r="K197" s="193">
        <v>0</v>
      </c>
      <c r="L197" s="193">
        <v>0</v>
      </c>
      <c r="M197" s="193">
        <f t="shared" si="14"/>
        <v>294</v>
      </c>
      <c r="N197" s="193">
        <v>135</v>
      </c>
      <c r="O197" s="193">
        <v>19</v>
      </c>
      <c r="P197" s="193">
        <v>43</v>
      </c>
      <c r="Q197" s="193">
        <v>8</v>
      </c>
      <c r="R197" s="193">
        <v>62</v>
      </c>
      <c r="S197" s="193">
        <v>0</v>
      </c>
      <c r="T197" s="193">
        <v>27</v>
      </c>
      <c r="U197" s="193">
        <f t="shared" si="15"/>
        <v>837</v>
      </c>
      <c r="V197" s="193">
        <v>726</v>
      </c>
      <c r="W197" s="193">
        <v>111</v>
      </c>
      <c r="X197" s="193">
        <v>0</v>
      </c>
      <c r="Y197" s="193">
        <v>0</v>
      </c>
      <c r="Z197" s="193">
        <v>0</v>
      </c>
      <c r="AA197" s="193">
        <v>0</v>
      </c>
      <c r="AB197" s="193">
        <f t="shared" si="16"/>
        <v>183</v>
      </c>
      <c r="AC197" s="193">
        <v>0</v>
      </c>
      <c r="AD197" s="193">
        <v>119</v>
      </c>
      <c r="AE197" s="193">
        <f t="shared" si="17"/>
        <v>64</v>
      </c>
      <c r="AF197" s="193">
        <v>64</v>
      </c>
      <c r="AG197" s="193">
        <v>0</v>
      </c>
      <c r="AH197" s="193">
        <v>0</v>
      </c>
      <c r="AI197" s="193">
        <v>0</v>
      </c>
      <c r="AJ197" s="193">
        <v>0</v>
      </c>
    </row>
    <row r="198" spans="1:36" ht="13.5">
      <c r="A198" s="182" t="s">
        <v>129</v>
      </c>
      <c r="B198" s="182" t="s">
        <v>309</v>
      </c>
      <c r="C198" s="184" t="s">
        <v>310</v>
      </c>
      <c r="D198" s="193">
        <f t="shared" si="12"/>
        <v>2681</v>
      </c>
      <c r="E198" s="193">
        <v>0</v>
      </c>
      <c r="F198" s="193">
        <f t="shared" si="13"/>
        <v>1532</v>
      </c>
      <c r="G198" s="193">
        <v>85</v>
      </c>
      <c r="H198" s="193">
        <v>713</v>
      </c>
      <c r="I198" s="193">
        <v>734</v>
      </c>
      <c r="J198" s="193">
        <v>0</v>
      </c>
      <c r="K198" s="193">
        <v>0</v>
      </c>
      <c r="L198" s="193">
        <v>549</v>
      </c>
      <c r="M198" s="193">
        <f t="shared" si="14"/>
        <v>600</v>
      </c>
      <c r="N198" s="193">
        <v>422</v>
      </c>
      <c r="O198" s="193">
        <v>178</v>
      </c>
      <c r="P198" s="193">
        <v>0</v>
      </c>
      <c r="Q198" s="193">
        <v>0</v>
      </c>
      <c r="R198" s="193">
        <v>0</v>
      </c>
      <c r="S198" s="193">
        <v>0</v>
      </c>
      <c r="T198" s="193">
        <v>0</v>
      </c>
      <c r="U198" s="193">
        <f t="shared" si="15"/>
        <v>0</v>
      </c>
      <c r="V198" s="193">
        <v>0</v>
      </c>
      <c r="W198" s="193">
        <v>0</v>
      </c>
      <c r="X198" s="193">
        <v>0</v>
      </c>
      <c r="Y198" s="193">
        <v>0</v>
      </c>
      <c r="Z198" s="193">
        <v>0</v>
      </c>
      <c r="AA198" s="193">
        <v>0</v>
      </c>
      <c r="AB198" s="193">
        <f t="shared" si="16"/>
        <v>549</v>
      </c>
      <c r="AC198" s="193">
        <v>549</v>
      </c>
      <c r="AD198" s="193">
        <v>0</v>
      </c>
      <c r="AE198" s="193">
        <f t="shared" si="17"/>
        <v>0</v>
      </c>
      <c r="AF198" s="193">
        <v>0</v>
      </c>
      <c r="AG198" s="193">
        <v>0</v>
      </c>
      <c r="AH198" s="193">
        <v>0</v>
      </c>
      <c r="AI198" s="193">
        <v>0</v>
      </c>
      <c r="AJ198" s="193">
        <v>0</v>
      </c>
    </row>
    <row r="199" spans="1:36" ht="13.5">
      <c r="A199" s="182" t="s">
        <v>129</v>
      </c>
      <c r="B199" s="182" t="s">
        <v>311</v>
      </c>
      <c r="C199" s="184" t="s">
        <v>312</v>
      </c>
      <c r="D199" s="193">
        <f t="shared" si="12"/>
        <v>2183</v>
      </c>
      <c r="E199" s="193">
        <v>0</v>
      </c>
      <c r="F199" s="193">
        <f t="shared" si="13"/>
        <v>680</v>
      </c>
      <c r="G199" s="193">
        <v>0</v>
      </c>
      <c r="H199" s="193">
        <v>0</v>
      </c>
      <c r="I199" s="193">
        <v>680</v>
      </c>
      <c r="J199" s="193">
        <v>0</v>
      </c>
      <c r="K199" s="193">
        <v>0</v>
      </c>
      <c r="L199" s="193">
        <v>988</v>
      </c>
      <c r="M199" s="193">
        <f t="shared" si="14"/>
        <v>515</v>
      </c>
      <c r="N199" s="193">
        <v>136</v>
      </c>
      <c r="O199" s="193">
        <v>35</v>
      </c>
      <c r="P199" s="193">
        <v>0</v>
      </c>
      <c r="Q199" s="193">
        <v>39</v>
      </c>
      <c r="R199" s="193">
        <v>145</v>
      </c>
      <c r="S199" s="193">
        <v>6</v>
      </c>
      <c r="T199" s="193">
        <v>154</v>
      </c>
      <c r="U199" s="193">
        <f t="shared" si="15"/>
        <v>0</v>
      </c>
      <c r="V199" s="193">
        <v>0</v>
      </c>
      <c r="W199" s="193">
        <v>0</v>
      </c>
      <c r="X199" s="193">
        <v>0</v>
      </c>
      <c r="Y199" s="193">
        <v>0</v>
      </c>
      <c r="Z199" s="193">
        <v>0</v>
      </c>
      <c r="AA199" s="193">
        <v>0</v>
      </c>
      <c r="AB199" s="193">
        <f t="shared" si="16"/>
        <v>988</v>
      </c>
      <c r="AC199" s="193">
        <v>988</v>
      </c>
      <c r="AD199" s="193">
        <v>0</v>
      </c>
      <c r="AE199" s="193">
        <f t="shared" si="17"/>
        <v>0</v>
      </c>
      <c r="AF199" s="193">
        <v>0</v>
      </c>
      <c r="AG199" s="193">
        <v>0</v>
      </c>
      <c r="AH199" s="193">
        <v>0</v>
      </c>
      <c r="AI199" s="193">
        <v>0</v>
      </c>
      <c r="AJ199" s="193">
        <v>0</v>
      </c>
    </row>
    <row r="200" spans="1:36" ht="13.5">
      <c r="A200" s="182" t="s">
        <v>129</v>
      </c>
      <c r="B200" s="182" t="s">
        <v>313</v>
      </c>
      <c r="C200" s="184" t="s">
        <v>314</v>
      </c>
      <c r="D200" s="193">
        <f aca="true" t="shared" si="18" ref="D200:D214">E200+F200+L200+M200</f>
        <v>1003</v>
      </c>
      <c r="E200" s="193">
        <v>0</v>
      </c>
      <c r="F200" s="193">
        <f aca="true" t="shared" si="19" ref="F200:F214">SUM(G200:K200)</f>
        <v>504</v>
      </c>
      <c r="G200" s="193">
        <v>15</v>
      </c>
      <c r="H200" s="193">
        <v>173</v>
      </c>
      <c r="I200" s="193">
        <v>303</v>
      </c>
      <c r="J200" s="193">
        <v>0</v>
      </c>
      <c r="K200" s="193">
        <v>13</v>
      </c>
      <c r="L200" s="193">
        <v>173</v>
      </c>
      <c r="M200" s="193">
        <f aca="true" t="shared" si="20" ref="M200:M214">SUM(N200:T200)</f>
        <v>326</v>
      </c>
      <c r="N200" s="193">
        <v>150</v>
      </c>
      <c r="O200" s="193">
        <v>94</v>
      </c>
      <c r="P200" s="193">
        <v>4</v>
      </c>
      <c r="Q200" s="193">
        <v>0</v>
      </c>
      <c r="R200" s="193">
        <v>0</v>
      </c>
      <c r="S200" s="193">
        <v>0</v>
      </c>
      <c r="T200" s="193">
        <v>78</v>
      </c>
      <c r="U200" s="193">
        <f aca="true" t="shared" si="21" ref="U200:U214">SUM(V200:AA200)</f>
        <v>0</v>
      </c>
      <c r="V200" s="193">
        <v>0</v>
      </c>
      <c r="W200" s="193">
        <v>0</v>
      </c>
      <c r="X200" s="193">
        <v>0</v>
      </c>
      <c r="Y200" s="193">
        <v>0</v>
      </c>
      <c r="Z200" s="193">
        <v>0</v>
      </c>
      <c r="AA200" s="193">
        <v>0</v>
      </c>
      <c r="AB200" s="193">
        <f aca="true" t="shared" si="22" ref="AB200:AB214">SUM(AC200:AE200)</f>
        <v>275</v>
      </c>
      <c r="AC200" s="193">
        <v>173</v>
      </c>
      <c r="AD200" s="193">
        <v>0</v>
      </c>
      <c r="AE200" s="193">
        <f aca="true" t="shared" si="23" ref="AE200:AE214">SUM(AF200:AJ200)</f>
        <v>102</v>
      </c>
      <c r="AF200" s="193">
        <v>8</v>
      </c>
      <c r="AG200" s="193">
        <v>56</v>
      </c>
      <c r="AH200" s="193">
        <v>27</v>
      </c>
      <c r="AI200" s="193">
        <v>0</v>
      </c>
      <c r="AJ200" s="193">
        <v>11</v>
      </c>
    </row>
    <row r="201" spans="1:36" ht="13.5">
      <c r="A201" s="182" t="s">
        <v>129</v>
      </c>
      <c r="B201" s="182" t="s">
        <v>315</v>
      </c>
      <c r="C201" s="184" t="s">
        <v>316</v>
      </c>
      <c r="D201" s="193">
        <f t="shared" si="18"/>
        <v>1964</v>
      </c>
      <c r="E201" s="193">
        <v>0</v>
      </c>
      <c r="F201" s="193">
        <f t="shared" si="19"/>
        <v>1784</v>
      </c>
      <c r="G201" s="193">
        <v>0</v>
      </c>
      <c r="H201" s="193">
        <v>438</v>
      </c>
      <c r="I201" s="193">
        <v>0</v>
      </c>
      <c r="J201" s="193">
        <v>0</v>
      </c>
      <c r="K201" s="193">
        <v>1346</v>
      </c>
      <c r="L201" s="193">
        <v>110</v>
      </c>
      <c r="M201" s="193">
        <f t="shared" si="20"/>
        <v>70</v>
      </c>
      <c r="N201" s="193">
        <v>0</v>
      </c>
      <c r="O201" s="193">
        <v>70</v>
      </c>
      <c r="P201" s="193">
        <v>0</v>
      </c>
      <c r="Q201" s="193">
        <v>0</v>
      </c>
      <c r="R201" s="193">
        <v>0</v>
      </c>
      <c r="S201" s="193">
        <v>0</v>
      </c>
      <c r="T201" s="193">
        <v>0</v>
      </c>
      <c r="U201" s="193">
        <f t="shared" si="21"/>
        <v>0</v>
      </c>
      <c r="V201" s="193">
        <v>0</v>
      </c>
      <c r="W201" s="193">
        <v>0</v>
      </c>
      <c r="X201" s="193">
        <v>0</v>
      </c>
      <c r="Y201" s="193">
        <v>0</v>
      </c>
      <c r="Z201" s="193">
        <v>0</v>
      </c>
      <c r="AA201" s="193">
        <v>0</v>
      </c>
      <c r="AB201" s="193">
        <f t="shared" si="22"/>
        <v>1456</v>
      </c>
      <c r="AC201" s="193">
        <v>110</v>
      </c>
      <c r="AD201" s="193">
        <v>0</v>
      </c>
      <c r="AE201" s="193">
        <f t="shared" si="23"/>
        <v>1346</v>
      </c>
      <c r="AF201" s="193">
        <v>0</v>
      </c>
      <c r="AG201" s="193">
        <v>0</v>
      </c>
      <c r="AH201" s="193">
        <v>0</v>
      </c>
      <c r="AI201" s="193">
        <v>0</v>
      </c>
      <c r="AJ201" s="193">
        <v>1346</v>
      </c>
    </row>
    <row r="202" spans="1:36" ht="13.5">
      <c r="A202" s="182" t="s">
        <v>129</v>
      </c>
      <c r="B202" s="182" t="s">
        <v>317</v>
      </c>
      <c r="C202" s="184" t="s">
        <v>318</v>
      </c>
      <c r="D202" s="193">
        <f t="shared" si="18"/>
        <v>12404</v>
      </c>
      <c r="E202" s="193">
        <v>0</v>
      </c>
      <c r="F202" s="193">
        <f t="shared" si="19"/>
        <v>2331</v>
      </c>
      <c r="G202" s="193">
        <v>2254</v>
      </c>
      <c r="H202" s="193">
        <v>68</v>
      </c>
      <c r="I202" s="193">
        <v>0</v>
      </c>
      <c r="J202" s="193">
        <v>0</v>
      </c>
      <c r="K202" s="193">
        <v>9</v>
      </c>
      <c r="L202" s="193">
        <v>8631</v>
      </c>
      <c r="M202" s="193">
        <f t="shared" si="20"/>
        <v>1442</v>
      </c>
      <c r="N202" s="193">
        <v>1175</v>
      </c>
      <c r="O202" s="193">
        <v>90</v>
      </c>
      <c r="P202" s="193">
        <v>165</v>
      </c>
      <c r="Q202" s="193">
        <v>0</v>
      </c>
      <c r="R202" s="193">
        <v>12</v>
      </c>
      <c r="S202" s="193">
        <v>0</v>
      </c>
      <c r="T202" s="193">
        <v>0</v>
      </c>
      <c r="U202" s="193">
        <f t="shared" si="21"/>
        <v>0</v>
      </c>
      <c r="V202" s="193">
        <v>0</v>
      </c>
      <c r="W202" s="193">
        <v>0</v>
      </c>
      <c r="X202" s="193">
        <v>0</v>
      </c>
      <c r="Y202" s="193">
        <v>0</v>
      </c>
      <c r="Z202" s="193">
        <v>0</v>
      </c>
      <c r="AA202" s="193">
        <v>0</v>
      </c>
      <c r="AB202" s="193">
        <f t="shared" si="22"/>
        <v>10894</v>
      </c>
      <c r="AC202" s="193">
        <v>8631</v>
      </c>
      <c r="AD202" s="193">
        <v>0</v>
      </c>
      <c r="AE202" s="193">
        <f t="shared" si="23"/>
        <v>2263</v>
      </c>
      <c r="AF202" s="193">
        <v>2254</v>
      </c>
      <c r="AG202" s="193">
        <v>0</v>
      </c>
      <c r="AH202" s="193">
        <v>0</v>
      </c>
      <c r="AI202" s="193">
        <v>0</v>
      </c>
      <c r="AJ202" s="193">
        <v>9</v>
      </c>
    </row>
    <row r="203" spans="1:36" ht="13.5">
      <c r="A203" s="182" t="s">
        <v>129</v>
      </c>
      <c r="B203" s="182" t="s">
        <v>319</v>
      </c>
      <c r="C203" s="184" t="s">
        <v>320</v>
      </c>
      <c r="D203" s="193">
        <f t="shared" si="18"/>
        <v>5485</v>
      </c>
      <c r="E203" s="193">
        <v>3844</v>
      </c>
      <c r="F203" s="193">
        <f t="shared" si="19"/>
        <v>1641</v>
      </c>
      <c r="G203" s="193">
        <v>0</v>
      </c>
      <c r="H203" s="193">
        <v>1641</v>
      </c>
      <c r="I203" s="193">
        <v>0</v>
      </c>
      <c r="J203" s="193">
        <v>0</v>
      </c>
      <c r="K203" s="193">
        <v>0</v>
      </c>
      <c r="L203" s="193">
        <v>0</v>
      </c>
      <c r="M203" s="193">
        <f t="shared" si="20"/>
        <v>0</v>
      </c>
      <c r="N203" s="193">
        <v>0</v>
      </c>
      <c r="O203" s="193">
        <v>0</v>
      </c>
      <c r="P203" s="193">
        <v>0</v>
      </c>
      <c r="Q203" s="193">
        <v>0</v>
      </c>
      <c r="R203" s="193">
        <v>0</v>
      </c>
      <c r="S203" s="193">
        <v>0</v>
      </c>
      <c r="T203" s="193">
        <v>0</v>
      </c>
      <c r="U203" s="193">
        <f t="shared" si="21"/>
        <v>3944</v>
      </c>
      <c r="V203" s="193">
        <v>3844</v>
      </c>
      <c r="W203" s="193">
        <v>0</v>
      </c>
      <c r="X203" s="193">
        <v>100</v>
      </c>
      <c r="Y203" s="193">
        <v>0</v>
      </c>
      <c r="Z203" s="193">
        <v>0</v>
      </c>
      <c r="AA203" s="193">
        <v>0</v>
      </c>
      <c r="AB203" s="193">
        <f t="shared" si="22"/>
        <v>1465</v>
      </c>
      <c r="AC203" s="193">
        <v>0</v>
      </c>
      <c r="AD203" s="193">
        <v>374</v>
      </c>
      <c r="AE203" s="193">
        <f t="shared" si="23"/>
        <v>1091</v>
      </c>
      <c r="AF203" s="193">
        <v>0</v>
      </c>
      <c r="AG203" s="193">
        <v>1091</v>
      </c>
      <c r="AH203" s="193">
        <v>0</v>
      </c>
      <c r="AI203" s="193">
        <v>0</v>
      </c>
      <c r="AJ203" s="193">
        <v>0</v>
      </c>
    </row>
    <row r="204" spans="1:36" ht="13.5">
      <c r="A204" s="182" t="s">
        <v>129</v>
      </c>
      <c r="B204" s="182" t="s">
        <v>321</v>
      </c>
      <c r="C204" s="184" t="s">
        <v>322</v>
      </c>
      <c r="D204" s="193">
        <f t="shared" si="18"/>
        <v>2929</v>
      </c>
      <c r="E204" s="193">
        <v>621</v>
      </c>
      <c r="F204" s="193">
        <f t="shared" si="19"/>
        <v>339</v>
      </c>
      <c r="G204" s="193">
        <v>0</v>
      </c>
      <c r="H204" s="193">
        <v>339</v>
      </c>
      <c r="I204" s="193">
        <v>0</v>
      </c>
      <c r="J204" s="193">
        <v>0</v>
      </c>
      <c r="K204" s="193">
        <v>0</v>
      </c>
      <c r="L204" s="193">
        <v>1892</v>
      </c>
      <c r="M204" s="193">
        <f t="shared" si="20"/>
        <v>77</v>
      </c>
      <c r="N204" s="193">
        <v>0</v>
      </c>
      <c r="O204" s="193">
        <v>77</v>
      </c>
      <c r="P204" s="193">
        <v>0</v>
      </c>
      <c r="Q204" s="193">
        <v>0</v>
      </c>
      <c r="R204" s="193">
        <v>0</v>
      </c>
      <c r="S204" s="193">
        <v>0</v>
      </c>
      <c r="T204" s="193">
        <v>0</v>
      </c>
      <c r="U204" s="193">
        <f t="shared" si="21"/>
        <v>621</v>
      </c>
      <c r="V204" s="193">
        <v>621</v>
      </c>
      <c r="W204" s="193">
        <v>0</v>
      </c>
      <c r="X204" s="193">
        <v>0</v>
      </c>
      <c r="Y204" s="193">
        <v>0</v>
      </c>
      <c r="Z204" s="193">
        <v>0</v>
      </c>
      <c r="AA204" s="193">
        <v>0</v>
      </c>
      <c r="AB204" s="193">
        <f t="shared" si="22"/>
        <v>2006</v>
      </c>
      <c r="AC204" s="193">
        <v>1892</v>
      </c>
      <c r="AD204" s="193">
        <v>102</v>
      </c>
      <c r="AE204" s="193">
        <f t="shared" si="23"/>
        <v>12</v>
      </c>
      <c r="AF204" s="193">
        <v>0</v>
      </c>
      <c r="AG204" s="193">
        <v>12</v>
      </c>
      <c r="AH204" s="193">
        <v>0</v>
      </c>
      <c r="AI204" s="193">
        <v>0</v>
      </c>
      <c r="AJ204" s="193">
        <v>0</v>
      </c>
    </row>
    <row r="205" spans="1:36" ht="13.5">
      <c r="A205" s="182" t="s">
        <v>129</v>
      </c>
      <c r="B205" s="182" t="s">
        <v>323</v>
      </c>
      <c r="C205" s="184" t="s">
        <v>324</v>
      </c>
      <c r="D205" s="193">
        <f t="shared" si="18"/>
        <v>3138</v>
      </c>
      <c r="E205" s="193">
        <v>2225</v>
      </c>
      <c r="F205" s="193">
        <f t="shared" si="19"/>
        <v>132</v>
      </c>
      <c r="G205" s="193">
        <v>0</v>
      </c>
      <c r="H205" s="193">
        <v>132</v>
      </c>
      <c r="I205" s="193">
        <v>0</v>
      </c>
      <c r="J205" s="193">
        <v>0</v>
      </c>
      <c r="K205" s="193">
        <v>0</v>
      </c>
      <c r="L205" s="193">
        <v>329</v>
      </c>
      <c r="M205" s="193">
        <f t="shared" si="20"/>
        <v>452</v>
      </c>
      <c r="N205" s="193">
        <v>452</v>
      </c>
      <c r="O205" s="193">
        <v>0</v>
      </c>
      <c r="P205" s="193">
        <v>0</v>
      </c>
      <c r="Q205" s="193">
        <v>0</v>
      </c>
      <c r="R205" s="193">
        <v>0</v>
      </c>
      <c r="S205" s="193">
        <v>0</v>
      </c>
      <c r="T205" s="193">
        <v>0</v>
      </c>
      <c r="U205" s="193">
        <f t="shared" si="21"/>
        <v>2225</v>
      </c>
      <c r="V205" s="193">
        <v>2225</v>
      </c>
      <c r="W205" s="193">
        <v>0</v>
      </c>
      <c r="X205" s="193">
        <v>0</v>
      </c>
      <c r="Y205" s="193">
        <v>0</v>
      </c>
      <c r="Z205" s="193">
        <v>0</v>
      </c>
      <c r="AA205" s="193">
        <v>0</v>
      </c>
      <c r="AB205" s="193">
        <f t="shared" si="22"/>
        <v>758</v>
      </c>
      <c r="AC205" s="193">
        <v>329</v>
      </c>
      <c r="AD205" s="193">
        <v>429</v>
      </c>
      <c r="AE205" s="193">
        <f t="shared" si="23"/>
        <v>0</v>
      </c>
      <c r="AF205" s="193">
        <v>0</v>
      </c>
      <c r="AG205" s="193">
        <v>0</v>
      </c>
      <c r="AH205" s="193">
        <v>0</v>
      </c>
      <c r="AI205" s="193">
        <v>0</v>
      </c>
      <c r="AJ205" s="193">
        <v>0</v>
      </c>
    </row>
    <row r="206" spans="1:36" ht="13.5">
      <c r="A206" s="182" t="s">
        <v>129</v>
      </c>
      <c r="B206" s="182" t="s">
        <v>325</v>
      </c>
      <c r="C206" s="184" t="s">
        <v>326</v>
      </c>
      <c r="D206" s="193">
        <f t="shared" si="18"/>
        <v>4222</v>
      </c>
      <c r="E206" s="193">
        <v>2730</v>
      </c>
      <c r="F206" s="193">
        <f t="shared" si="19"/>
        <v>0</v>
      </c>
      <c r="G206" s="193">
        <v>0</v>
      </c>
      <c r="H206" s="193">
        <v>0</v>
      </c>
      <c r="I206" s="193">
        <v>0</v>
      </c>
      <c r="J206" s="193">
        <v>0</v>
      </c>
      <c r="K206" s="193">
        <v>0</v>
      </c>
      <c r="L206" s="193">
        <v>818</v>
      </c>
      <c r="M206" s="193">
        <f t="shared" si="20"/>
        <v>674</v>
      </c>
      <c r="N206" s="193">
        <v>545</v>
      </c>
      <c r="O206" s="193">
        <v>43</v>
      </c>
      <c r="P206" s="193">
        <v>59</v>
      </c>
      <c r="Q206" s="193">
        <v>26</v>
      </c>
      <c r="R206" s="193">
        <v>1</v>
      </c>
      <c r="S206" s="193">
        <v>0</v>
      </c>
      <c r="T206" s="193">
        <v>0</v>
      </c>
      <c r="U206" s="193">
        <f t="shared" si="21"/>
        <v>2730</v>
      </c>
      <c r="V206" s="193">
        <v>2730</v>
      </c>
      <c r="W206" s="193">
        <v>0</v>
      </c>
      <c r="X206" s="193">
        <v>0</v>
      </c>
      <c r="Y206" s="193">
        <v>0</v>
      </c>
      <c r="Z206" s="193">
        <v>0</v>
      </c>
      <c r="AA206" s="193">
        <v>0</v>
      </c>
      <c r="AB206" s="193">
        <f t="shared" si="22"/>
        <v>1174</v>
      </c>
      <c r="AC206" s="193">
        <v>818</v>
      </c>
      <c r="AD206" s="193">
        <v>356</v>
      </c>
      <c r="AE206" s="193">
        <f t="shared" si="23"/>
        <v>0</v>
      </c>
      <c r="AF206" s="193">
        <v>0</v>
      </c>
      <c r="AG206" s="193">
        <v>0</v>
      </c>
      <c r="AH206" s="193">
        <v>0</v>
      </c>
      <c r="AI206" s="193">
        <v>0</v>
      </c>
      <c r="AJ206" s="193">
        <v>0</v>
      </c>
    </row>
    <row r="207" spans="1:36" ht="13.5">
      <c r="A207" s="182" t="s">
        <v>129</v>
      </c>
      <c r="B207" s="182" t="s">
        <v>327</v>
      </c>
      <c r="C207" s="184" t="s">
        <v>328</v>
      </c>
      <c r="D207" s="193">
        <f t="shared" si="18"/>
        <v>3107</v>
      </c>
      <c r="E207" s="193">
        <v>0</v>
      </c>
      <c r="F207" s="193">
        <f t="shared" si="19"/>
        <v>0</v>
      </c>
      <c r="G207" s="193">
        <v>0</v>
      </c>
      <c r="H207" s="193">
        <v>0</v>
      </c>
      <c r="I207" s="193">
        <v>0</v>
      </c>
      <c r="J207" s="193">
        <v>0</v>
      </c>
      <c r="K207" s="193">
        <v>0</v>
      </c>
      <c r="L207" s="193">
        <v>2542</v>
      </c>
      <c r="M207" s="193">
        <f t="shared" si="20"/>
        <v>565</v>
      </c>
      <c r="N207" s="193">
        <v>373</v>
      </c>
      <c r="O207" s="193">
        <v>39</v>
      </c>
      <c r="P207" s="193">
        <v>89</v>
      </c>
      <c r="Q207" s="193">
        <v>49</v>
      </c>
      <c r="R207" s="193">
        <v>14</v>
      </c>
      <c r="S207" s="193">
        <v>0</v>
      </c>
      <c r="T207" s="193">
        <v>1</v>
      </c>
      <c r="U207" s="193">
        <f t="shared" si="21"/>
        <v>0</v>
      </c>
      <c r="V207" s="193">
        <v>0</v>
      </c>
      <c r="W207" s="193">
        <v>0</v>
      </c>
      <c r="X207" s="193">
        <v>0</v>
      </c>
      <c r="Y207" s="193">
        <v>0</v>
      </c>
      <c r="Z207" s="193">
        <v>0</v>
      </c>
      <c r="AA207" s="193">
        <v>0</v>
      </c>
      <c r="AB207" s="193">
        <f t="shared" si="22"/>
        <v>2542</v>
      </c>
      <c r="AC207" s="193">
        <v>2542</v>
      </c>
      <c r="AD207" s="193">
        <v>0</v>
      </c>
      <c r="AE207" s="193">
        <f t="shared" si="23"/>
        <v>0</v>
      </c>
      <c r="AF207" s="193">
        <v>0</v>
      </c>
      <c r="AG207" s="193">
        <v>0</v>
      </c>
      <c r="AH207" s="193">
        <v>0</v>
      </c>
      <c r="AI207" s="193">
        <v>0</v>
      </c>
      <c r="AJ207" s="193">
        <v>0</v>
      </c>
    </row>
    <row r="208" spans="1:36" ht="13.5">
      <c r="A208" s="182" t="s">
        <v>129</v>
      </c>
      <c r="B208" s="182" t="s">
        <v>329</v>
      </c>
      <c r="C208" s="184" t="s">
        <v>330</v>
      </c>
      <c r="D208" s="193">
        <f t="shared" si="18"/>
        <v>1035</v>
      </c>
      <c r="E208" s="193">
        <v>0</v>
      </c>
      <c r="F208" s="193">
        <f t="shared" si="19"/>
        <v>10</v>
      </c>
      <c r="G208" s="193">
        <v>0</v>
      </c>
      <c r="H208" s="193">
        <v>10</v>
      </c>
      <c r="I208" s="193">
        <v>0</v>
      </c>
      <c r="J208" s="193">
        <v>0</v>
      </c>
      <c r="K208" s="193">
        <v>0</v>
      </c>
      <c r="L208" s="193">
        <v>855</v>
      </c>
      <c r="M208" s="193">
        <f t="shared" si="20"/>
        <v>170</v>
      </c>
      <c r="N208" s="193">
        <v>108</v>
      </c>
      <c r="O208" s="193">
        <v>16</v>
      </c>
      <c r="P208" s="193">
        <v>44</v>
      </c>
      <c r="Q208" s="193">
        <v>0</v>
      </c>
      <c r="R208" s="193">
        <v>2</v>
      </c>
      <c r="S208" s="193">
        <v>0</v>
      </c>
      <c r="T208" s="193">
        <v>0</v>
      </c>
      <c r="U208" s="193">
        <f t="shared" si="21"/>
        <v>0</v>
      </c>
      <c r="V208" s="193">
        <v>0</v>
      </c>
      <c r="W208" s="193">
        <v>0</v>
      </c>
      <c r="X208" s="193">
        <v>0</v>
      </c>
      <c r="Y208" s="193">
        <v>0</v>
      </c>
      <c r="Z208" s="193">
        <v>0</v>
      </c>
      <c r="AA208" s="193">
        <v>0</v>
      </c>
      <c r="AB208" s="193">
        <f t="shared" si="22"/>
        <v>855</v>
      </c>
      <c r="AC208" s="193">
        <v>855</v>
      </c>
      <c r="AD208" s="193">
        <v>0</v>
      </c>
      <c r="AE208" s="193">
        <f t="shared" si="23"/>
        <v>0</v>
      </c>
      <c r="AF208" s="193">
        <v>0</v>
      </c>
      <c r="AG208" s="193">
        <v>0</v>
      </c>
      <c r="AH208" s="193">
        <v>0</v>
      </c>
      <c r="AI208" s="193">
        <v>0</v>
      </c>
      <c r="AJ208" s="193">
        <v>0</v>
      </c>
    </row>
    <row r="209" spans="1:36" ht="13.5">
      <c r="A209" s="182" t="s">
        <v>129</v>
      </c>
      <c r="B209" s="182" t="s">
        <v>331</v>
      </c>
      <c r="C209" s="184" t="s">
        <v>332</v>
      </c>
      <c r="D209" s="193">
        <f t="shared" si="18"/>
        <v>3100</v>
      </c>
      <c r="E209" s="193">
        <v>1872</v>
      </c>
      <c r="F209" s="193">
        <f t="shared" si="19"/>
        <v>659</v>
      </c>
      <c r="G209" s="193">
        <v>659</v>
      </c>
      <c r="H209" s="193">
        <v>0</v>
      </c>
      <c r="I209" s="193">
        <v>0</v>
      </c>
      <c r="J209" s="193">
        <v>0</v>
      </c>
      <c r="K209" s="193">
        <v>0</v>
      </c>
      <c r="L209" s="193">
        <v>0</v>
      </c>
      <c r="M209" s="193">
        <f t="shared" si="20"/>
        <v>569</v>
      </c>
      <c r="N209" s="193">
        <v>380</v>
      </c>
      <c r="O209" s="193">
        <v>45</v>
      </c>
      <c r="P209" s="193">
        <v>50</v>
      </c>
      <c r="Q209" s="193">
        <v>33</v>
      </c>
      <c r="R209" s="193">
        <v>61</v>
      </c>
      <c r="S209" s="193">
        <v>0</v>
      </c>
      <c r="T209" s="193">
        <v>0</v>
      </c>
      <c r="U209" s="193">
        <f t="shared" si="21"/>
        <v>1912</v>
      </c>
      <c r="V209" s="193">
        <v>1872</v>
      </c>
      <c r="W209" s="193">
        <v>40</v>
      </c>
      <c r="X209" s="193">
        <v>0</v>
      </c>
      <c r="Y209" s="193">
        <v>0</v>
      </c>
      <c r="Z209" s="193">
        <v>0</v>
      </c>
      <c r="AA209" s="193">
        <v>0</v>
      </c>
      <c r="AB209" s="193">
        <f t="shared" si="22"/>
        <v>811</v>
      </c>
      <c r="AC209" s="193">
        <v>0</v>
      </c>
      <c r="AD209" s="193">
        <v>308</v>
      </c>
      <c r="AE209" s="193">
        <f t="shared" si="23"/>
        <v>503</v>
      </c>
      <c r="AF209" s="193">
        <v>503</v>
      </c>
      <c r="AG209" s="193">
        <v>0</v>
      </c>
      <c r="AH209" s="193">
        <v>0</v>
      </c>
      <c r="AI209" s="193">
        <v>0</v>
      </c>
      <c r="AJ209" s="193">
        <v>0</v>
      </c>
    </row>
    <row r="210" spans="1:36" ht="13.5">
      <c r="A210" s="182" t="s">
        <v>129</v>
      </c>
      <c r="B210" s="182" t="s">
        <v>333</v>
      </c>
      <c r="C210" s="184" t="s">
        <v>334</v>
      </c>
      <c r="D210" s="193">
        <f t="shared" si="18"/>
        <v>1160</v>
      </c>
      <c r="E210" s="193">
        <v>0</v>
      </c>
      <c r="F210" s="193">
        <f t="shared" si="19"/>
        <v>117</v>
      </c>
      <c r="G210" s="193">
        <v>0</v>
      </c>
      <c r="H210" s="193">
        <v>117</v>
      </c>
      <c r="I210" s="193">
        <v>0</v>
      </c>
      <c r="J210" s="193">
        <v>0</v>
      </c>
      <c r="K210" s="193">
        <v>0</v>
      </c>
      <c r="L210" s="193">
        <v>1043</v>
      </c>
      <c r="M210" s="193">
        <f t="shared" si="20"/>
        <v>0</v>
      </c>
      <c r="N210" s="193">
        <v>0</v>
      </c>
      <c r="O210" s="193">
        <v>0</v>
      </c>
      <c r="P210" s="193">
        <v>0</v>
      </c>
      <c r="Q210" s="193">
        <v>0</v>
      </c>
      <c r="R210" s="193">
        <v>0</v>
      </c>
      <c r="S210" s="193">
        <v>0</v>
      </c>
      <c r="T210" s="193">
        <v>0</v>
      </c>
      <c r="U210" s="193">
        <f t="shared" si="21"/>
        <v>0</v>
      </c>
      <c r="V210" s="193">
        <v>0</v>
      </c>
      <c r="W210" s="193">
        <v>0</v>
      </c>
      <c r="X210" s="193">
        <v>0</v>
      </c>
      <c r="Y210" s="193">
        <v>0</v>
      </c>
      <c r="Z210" s="193">
        <v>0</v>
      </c>
      <c r="AA210" s="193">
        <v>0</v>
      </c>
      <c r="AB210" s="193">
        <f t="shared" si="22"/>
        <v>1043</v>
      </c>
      <c r="AC210" s="193">
        <v>1043</v>
      </c>
      <c r="AD210" s="193">
        <v>0</v>
      </c>
      <c r="AE210" s="193">
        <f t="shared" si="23"/>
        <v>0</v>
      </c>
      <c r="AF210" s="193">
        <v>0</v>
      </c>
      <c r="AG210" s="193">
        <v>0</v>
      </c>
      <c r="AH210" s="193">
        <v>0</v>
      </c>
      <c r="AI210" s="193">
        <v>0</v>
      </c>
      <c r="AJ210" s="193">
        <v>0</v>
      </c>
    </row>
    <row r="211" spans="1:36" ht="13.5">
      <c r="A211" s="182" t="s">
        <v>129</v>
      </c>
      <c r="B211" s="182" t="s">
        <v>335</v>
      </c>
      <c r="C211" s="184" t="s">
        <v>336</v>
      </c>
      <c r="D211" s="193">
        <f t="shared" si="18"/>
        <v>5569</v>
      </c>
      <c r="E211" s="193">
        <v>0</v>
      </c>
      <c r="F211" s="193">
        <f t="shared" si="19"/>
        <v>890</v>
      </c>
      <c r="G211" s="193">
        <v>265</v>
      </c>
      <c r="H211" s="193">
        <v>625</v>
      </c>
      <c r="I211" s="193">
        <v>0</v>
      </c>
      <c r="J211" s="193">
        <v>0</v>
      </c>
      <c r="K211" s="193">
        <v>0</v>
      </c>
      <c r="L211" s="193">
        <v>3834</v>
      </c>
      <c r="M211" s="193">
        <f t="shared" si="20"/>
        <v>845</v>
      </c>
      <c r="N211" s="193">
        <v>805</v>
      </c>
      <c r="O211" s="193">
        <v>40</v>
      </c>
      <c r="P211" s="193">
        <v>0</v>
      </c>
      <c r="Q211" s="193">
        <v>0</v>
      </c>
      <c r="R211" s="193">
        <v>0</v>
      </c>
      <c r="S211" s="193">
        <v>0</v>
      </c>
      <c r="T211" s="193">
        <v>0</v>
      </c>
      <c r="U211" s="193">
        <f t="shared" si="21"/>
        <v>0</v>
      </c>
      <c r="V211" s="193">
        <v>0</v>
      </c>
      <c r="W211" s="193">
        <v>0</v>
      </c>
      <c r="X211" s="193">
        <v>0</v>
      </c>
      <c r="Y211" s="193">
        <v>0</v>
      </c>
      <c r="Z211" s="193">
        <v>0</v>
      </c>
      <c r="AA211" s="193">
        <v>0</v>
      </c>
      <c r="AB211" s="193">
        <f t="shared" si="22"/>
        <v>4033</v>
      </c>
      <c r="AC211" s="193">
        <v>3834</v>
      </c>
      <c r="AD211" s="193">
        <v>0</v>
      </c>
      <c r="AE211" s="193">
        <f t="shared" si="23"/>
        <v>199</v>
      </c>
      <c r="AF211" s="193">
        <v>195</v>
      </c>
      <c r="AG211" s="193">
        <v>4</v>
      </c>
      <c r="AH211" s="193">
        <v>0</v>
      </c>
      <c r="AI211" s="193">
        <v>0</v>
      </c>
      <c r="AJ211" s="193">
        <v>0</v>
      </c>
    </row>
    <row r="212" spans="1:36" ht="13.5">
      <c r="A212" s="182" t="s">
        <v>129</v>
      </c>
      <c r="B212" s="182" t="s">
        <v>337</v>
      </c>
      <c r="C212" s="184" t="s">
        <v>338</v>
      </c>
      <c r="D212" s="193">
        <f t="shared" si="18"/>
        <v>8654</v>
      </c>
      <c r="E212" s="193">
        <v>5819</v>
      </c>
      <c r="F212" s="193">
        <f t="shared" si="19"/>
        <v>2468</v>
      </c>
      <c r="G212" s="193">
        <v>1252</v>
      </c>
      <c r="H212" s="193">
        <v>1216</v>
      </c>
      <c r="I212" s="193">
        <v>0</v>
      </c>
      <c r="J212" s="193">
        <v>0</v>
      </c>
      <c r="K212" s="193">
        <v>0</v>
      </c>
      <c r="L212" s="193">
        <v>19</v>
      </c>
      <c r="M212" s="193">
        <f t="shared" si="20"/>
        <v>348</v>
      </c>
      <c r="N212" s="193">
        <v>230</v>
      </c>
      <c r="O212" s="193">
        <v>87</v>
      </c>
      <c r="P212" s="193">
        <v>0</v>
      </c>
      <c r="Q212" s="193">
        <v>18</v>
      </c>
      <c r="R212" s="193">
        <v>8</v>
      </c>
      <c r="S212" s="193">
        <v>0</v>
      </c>
      <c r="T212" s="193">
        <v>5</v>
      </c>
      <c r="U212" s="193">
        <f t="shared" si="21"/>
        <v>6612</v>
      </c>
      <c r="V212" s="193">
        <v>5819</v>
      </c>
      <c r="W212" s="193">
        <v>785</v>
      </c>
      <c r="X212" s="193">
        <v>8</v>
      </c>
      <c r="Y212" s="193">
        <v>0</v>
      </c>
      <c r="Z212" s="193">
        <v>0</v>
      </c>
      <c r="AA212" s="193">
        <v>0</v>
      </c>
      <c r="AB212" s="193">
        <f t="shared" si="22"/>
        <v>1211</v>
      </c>
      <c r="AC212" s="193">
        <v>19</v>
      </c>
      <c r="AD212" s="193">
        <v>731</v>
      </c>
      <c r="AE212" s="193">
        <f t="shared" si="23"/>
        <v>461</v>
      </c>
      <c r="AF212" s="193">
        <v>433</v>
      </c>
      <c r="AG212" s="193">
        <v>28</v>
      </c>
      <c r="AH212" s="193">
        <v>0</v>
      </c>
      <c r="AI212" s="193">
        <v>0</v>
      </c>
      <c r="AJ212" s="193">
        <v>0</v>
      </c>
    </row>
    <row r="213" spans="1:36" ht="13.5">
      <c r="A213" s="182" t="s">
        <v>129</v>
      </c>
      <c r="B213" s="182" t="s">
        <v>339</v>
      </c>
      <c r="C213" s="184" t="s">
        <v>340</v>
      </c>
      <c r="D213" s="193">
        <f t="shared" si="18"/>
        <v>1827</v>
      </c>
      <c r="E213" s="193">
        <v>1138</v>
      </c>
      <c r="F213" s="193">
        <f t="shared" si="19"/>
        <v>390</v>
      </c>
      <c r="G213" s="193">
        <v>186</v>
      </c>
      <c r="H213" s="193">
        <v>204</v>
      </c>
      <c r="I213" s="193">
        <v>0</v>
      </c>
      <c r="J213" s="193">
        <v>0</v>
      </c>
      <c r="K213" s="193">
        <v>0</v>
      </c>
      <c r="L213" s="193">
        <v>263</v>
      </c>
      <c r="M213" s="193">
        <f t="shared" si="20"/>
        <v>36</v>
      </c>
      <c r="N213" s="193">
        <v>28</v>
      </c>
      <c r="O213" s="193">
        <v>4</v>
      </c>
      <c r="P213" s="193">
        <v>0</v>
      </c>
      <c r="Q213" s="193">
        <v>4</v>
      </c>
      <c r="R213" s="193">
        <v>0</v>
      </c>
      <c r="S213" s="193">
        <v>0</v>
      </c>
      <c r="T213" s="193">
        <v>0</v>
      </c>
      <c r="U213" s="193">
        <f t="shared" si="21"/>
        <v>1156</v>
      </c>
      <c r="V213" s="193">
        <v>1138</v>
      </c>
      <c r="W213" s="193">
        <v>15</v>
      </c>
      <c r="X213" s="193">
        <v>3</v>
      </c>
      <c r="Y213" s="193">
        <v>0</v>
      </c>
      <c r="Z213" s="193">
        <v>0</v>
      </c>
      <c r="AA213" s="193">
        <v>0</v>
      </c>
      <c r="AB213" s="193">
        <f t="shared" si="22"/>
        <v>532</v>
      </c>
      <c r="AC213" s="193">
        <v>263</v>
      </c>
      <c r="AD213" s="193">
        <v>129</v>
      </c>
      <c r="AE213" s="193">
        <f t="shared" si="23"/>
        <v>140</v>
      </c>
      <c r="AF213" s="193">
        <v>135</v>
      </c>
      <c r="AG213" s="193">
        <v>5</v>
      </c>
      <c r="AH213" s="193">
        <v>0</v>
      </c>
      <c r="AI213" s="193">
        <v>0</v>
      </c>
      <c r="AJ213" s="193">
        <v>0</v>
      </c>
    </row>
    <row r="214" spans="1:36" ht="13.5">
      <c r="A214" s="182" t="s">
        <v>129</v>
      </c>
      <c r="B214" s="182" t="s">
        <v>341</v>
      </c>
      <c r="C214" s="184" t="s">
        <v>342</v>
      </c>
      <c r="D214" s="193">
        <f t="shared" si="18"/>
        <v>2353</v>
      </c>
      <c r="E214" s="193">
        <v>1510</v>
      </c>
      <c r="F214" s="193">
        <f t="shared" si="19"/>
        <v>329</v>
      </c>
      <c r="G214" s="193">
        <v>140</v>
      </c>
      <c r="H214" s="193">
        <v>189</v>
      </c>
      <c r="I214" s="193">
        <v>0</v>
      </c>
      <c r="J214" s="193">
        <v>0</v>
      </c>
      <c r="K214" s="193">
        <v>0</v>
      </c>
      <c r="L214" s="193">
        <v>107</v>
      </c>
      <c r="M214" s="193">
        <f t="shared" si="20"/>
        <v>407</v>
      </c>
      <c r="N214" s="193">
        <v>340</v>
      </c>
      <c r="O214" s="193">
        <v>67</v>
      </c>
      <c r="P214" s="193">
        <v>0</v>
      </c>
      <c r="Q214" s="193">
        <v>0</v>
      </c>
      <c r="R214" s="193">
        <v>0</v>
      </c>
      <c r="S214" s="193">
        <v>0</v>
      </c>
      <c r="T214" s="193">
        <v>0</v>
      </c>
      <c r="U214" s="193">
        <f t="shared" si="21"/>
        <v>1526</v>
      </c>
      <c r="V214" s="193">
        <v>1510</v>
      </c>
      <c r="W214" s="193">
        <v>15</v>
      </c>
      <c r="X214" s="193">
        <v>1</v>
      </c>
      <c r="Y214" s="193">
        <v>0</v>
      </c>
      <c r="Z214" s="193">
        <v>0</v>
      </c>
      <c r="AA214" s="193">
        <v>0</v>
      </c>
      <c r="AB214" s="193">
        <f t="shared" si="22"/>
        <v>409</v>
      </c>
      <c r="AC214" s="193">
        <v>107</v>
      </c>
      <c r="AD214" s="193">
        <v>171</v>
      </c>
      <c r="AE214" s="193">
        <f t="shared" si="23"/>
        <v>131</v>
      </c>
      <c r="AF214" s="193">
        <v>125</v>
      </c>
      <c r="AG214" s="193">
        <v>6</v>
      </c>
      <c r="AH214" s="193">
        <v>0</v>
      </c>
      <c r="AI214" s="193">
        <v>0</v>
      </c>
      <c r="AJ214" s="193">
        <v>0</v>
      </c>
    </row>
    <row r="215" spans="1:36" ht="13.5">
      <c r="A215" s="207" t="s">
        <v>11</v>
      </c>
      <c r="B215" s="208"/>
      <c r="C215" s="208"/>
      <c r="D215" s="193">
        <f aca="true" t="shared" si="24" ref="D215:AJ215">SUM(D7:D214)</f>
        <v>2525234</v>
      </c>
      <c r="E215" s="193">
        <f t="shared" si="24"/>
        <v>1333284</v>
      </c>
      <c r="F215" s="193">
        <f t="shared" si="24"/>
        <v>528212</v>
      </c>
      <c r="G215" s="193">
        <f t="shared" si="24"/>
        <v>214694</v>
      </c>
      <c r="H215" s="193">
        <f t="shared" si="24"/>
        <v>210706</v>
      </c>
      <c r="I215" s="193">
        <f t="shared" si="24"/>
        <v>21545</v>
      </c>
      <c r="J215" s="193">
        <f t="shared" si="24"/>
        <v>39953</v>
      </c>
      <c r="K215" s="193">
        <f t="shared" si="24"/>
        <v>41314</v>
      </c>
      <c r="L215" s="193">
        <f t="shared" si="24"/>
        <v>620628</v>
      </c>
      <c r="M215" s="193">
        <f t="shared" si="24"/>
        <v>43110</v>
      </c>
      <c r="N215" s="193">
        <f t="shared" si="24"/>
        <v>27478</v>
      </c>
      <c r="O215" s="193">
        <f t="shared" si="24"/>
        <v>7467</v>
      </c>
      <c r="P215" s="193">
        <f t="shared" si="24"/>
        <v>3306</v>
      </c>
      <c r="Q215" s="193">
        <f t="shared" si="24"/>
        <v>1085</v>
      </c>
      <c r="R215" s="193">
        <f t="shared" si="24"/>
        <v>1096</v>
      </c>
      <c r="S215" s="193">
        <f t="shared" si="24"/>
        <v>18</v>
      </c>
      <c r="T215" s="193">
        <f t="shared" si="24"/>
        <v>2660</v>
      </c>
      <c r="U215" s="193">
        <f t="shared" si="24"/>
        <v>1460604</v>
      </c>
      <c r="V215" s="193">
        <f t="shared" si="24"/>
        <v>1333284</v>
      </c>
      <c r="W215" s="193">
        <f t="shared" si="24"/>
        <v>110887</v>
      </c>
      <c r="X215" s="193">
        <f t="shared" si="24"/>
        <v>8778</v>
      </c>
      <c r="Y215" s="193">
        <f t="shared" si="24"/>
        <v>535</v>
      </c>
      <c r="Z215" s="193">
        <f t="shared" si="24"/>
        <v>6619</v>
      </c>
      <c r="AA215" s="193">
        <f t="shared" si="24"/>
        <v>501</v>
      </c>
      <c r="AB215" s="193">
        <f t="shared" si="24"/>
        <v>961316</v>
      </c>
      <c r="AC215" s="193">
        <f t="shared" si="24"/>
        <v>620628</v>
      </c>
      <c r="AD215" s="193">
        <f t="shared" si="24"/>
        <v>192352</v>
      </c>
      <c r="AE215" s="193">
        <f t="shared" si="24"/>
        <v>148336</v>
      </c>
      <c r="AF215" s="193">
        <f t="shared" si="24"/>
        <v>80009</v>
      </c>
      <c r="AG215" s="193">
        <f t="shared" si="24"/>
        <v>27465</v>
      </c>
      <c r="AH215" s="193">
        <f t="shared" si="24"/>
        <v>442</v>
      </c>
      <c r="AI215" s="193">
        <f t="shared" si="24"/>
        <v>288</v>
      </c>
      <c r="AJ215" s="193">
        <f t="shared" si="24"/>
        <v>40132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215:C21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&amp;L&amp;16ごみ処理の状況（平成１６年度実績）&amp;R&amp;D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21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15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06" t="s">
        <v>105</v>
      </c>
      <c r="B2" s="206" t="s">
        <v>357</v>
      </c>
      <c r="C2" s="206" t="s">
        <v>117</v>
      </c>
      <c r="D2" s="243" t="s">
        <v>8</v>
      </c>
      <c r="E2" s="244"/>
      <c r="F2" s="244"/>
      <c r="G2" s="244"/>
      <c r="H2" s="244"/>
      <c r="I2" s="244"/>
      <c r="J2" s="244"/>
      <c r="K2" s="245"/>
      <c r="L2" s="243" t="s">
        <v>9</v>
      </c>
      <c r="M2" s="244"/>
      <c r="N2" s="244"/>
      <c r="O2" s="244"/>
      <c r="P2" s="244"/>
      <c r="Q2" s="244"/>
      <c r="R2" s="244"/>
      <c r="S2" s="245"/>
      <c r="T2" s="246" t="s">
        <v>10</v>
      </c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8"/>
      <c r="BP2" s="249" t="s">
        <v>346</v>
      </c>
      <c r="BQ2" s="244"/>
      <c r="BR2" s="244"/>
      <c r="BS2" s="244"/>
      <c r="BT2" s="244"/>
      <c r="BU2" s="244"/>
      <c r="BV2" s="244"/>
      <c r="BW2" s="245"/>
    </row>
    <row r="3" spans="1:75" s="27" customFormat="1" ht="22.5" customHeight="1">
      <c r="A3" s="242"/>
      <c r="B3" s="201"/>
      <c r="C3" s="201"/>
      <c r="D3" s="201" t="s">
        <v>120</v>
      </c>
      <c r="E3" s="209" t="s">
        <v>124</v>
      </c>
      <c r="F3" s="209" t="s">
        <v>358</v>
      </c>
      <c r="G3" s="209" t="s">
        <v>125</v>
      </c>
      <c r="H3" s="209" t="s">
        <v>430</v>
      </c>
      <c r="I3" s="209" t="s">
        <v>431</v>
      </c>
      <c r="J3" s="250" t="s">
        <v>396</v>
      </c>
      <c r="K3" s="209" t="s">
        <v>359</v>
      </c>
      <c r="L3" s="201" t="s">
        <v>120</v>
      </c>
      <c r="M3" s="209" t="s">
        <v>124</v>
      </c>
      <c r="N3" s="209" t="s">
        <v>358</v>
      </c>
      <c r="O3" s="209" t="s">
        <v>125</v>
      </c>
      <c r="P3" s="209" t="s">
        <v>430</v>
      </c>
      <c r="Q3" s="209" t="s">
        <v>431</v>
      </c>
      <c r="R3" s="250" t="s">
        <v>396</v>
      </c>
      <c r="S3" s="209" t="s">
        <v>359</v>
      </c>
      <c r="T3" s="201" t="s">
        <v>120</v>
      </c>
      <c r="U3" s="209" t="s">
        <v>124</v>
      </c>
      <c r="V3" s="209" t="s">
        <v>358</v>
      </c>
      <c r="W3" s="209" t="s">
        <v>125</v>
      </c>
      <c r="X3" s="209" t="s">
        <v>430</v>
      </c>
      <c r="Y3" s="209" t="s">
        <v>431</v>
      </c>
      <c r="Z3" s="250" t="s">
        <v>396</v>
      </c>
      <c r="AA3" s="209" t="s">
        <v>359</v>
      </c>
      <c r="AB3" s="214" t="s">
        <v>347</v>
      </c>
      <c r="AC3" s="240"/>
      <c r="AD3" s="240"/>
      <c r="AE3" s="240"/>
      <c r="AF3" s="240"/>
      <c r="AG3" s="240"/>
      <c r="AH3" s="240"/>
      <c r="AI3" s="241"/>
      <c r="AJ3" s="214" t="s">
        <v>348</v>
      </c>
      <c r="AK3" s="212"/>
      <c r="AL3" s="212"/>
      <c r="AM3" s="212"/>
      <c r="AN3" s="212"/>
      <c r="AO3" s="212"/>
      <c r="AP3" s="212"/>
      <c r="AQ3" s="213"/>
      <c r="AR3" s="214" t="s">
        <v>349</v>
      </c>
      <c r="AS3" s="238"/>
      <c r="AT3" s="238"/>
      <c r="AU3" s="238"/>
      <c r="AV3" s="238"/>
      <c r="AW3" s="238"/>
      <c r="AX3" s="238"/>
      <c r="AY3" s="239"/>
      <c r="AZ3" s="214" t="s">
        <v>350</v>
      </c>
      <c r="BA3" s="240"/>
      <c r="BB3" s="240"/>
      <c r="BC3" s="240"/>
      <c r="BD3" s="240"/>
      <c r="BE3" s="240"/>
      <c r="BF3" s="240"/>
      <c r="BG3" s="241"/>
      <c r="BH3" s="214" t="s">
        <v>351</v>
      </c>
      <c r="BI3" s="240"/>
      <c r="BJ3" s="240"/>
      <c r="BK3" s="240"/>
      <c r="BL3" s="240"/>
      <c r="BM3" s="240"/>
      <c r="BN3" s="240"/>
      <c r="BO3" s="241"/>
      <c r="BP3" s="201" t="s">
        <v>120</v>
      </c>
      <c r="BQ3" s="209" t="s">
        <v>124</v>
      </c>
      <c r="BR3" s="209" t="s">
        <v>358</v>
      </c>
      <c r="BS3" s="209" t="s">
        <v>125</v>
      </c>
      <c r="BT3" s="209" t="s">
        <v>430</v>
      </c>
      <c r="BU3" s="209" t="s">
        <v>431</v>
      </c>
      <c r="BV3" s="250" t="s">
        <v>396</v>
      </c>
      <c r="BW3" s="209" t="s">
        <v>359</v>
      </c>
    </row>
    <row r="4" spans="1:75" s="27" customFormat="1" ht="22.5" customHeight="1">
      <c r="A4" s="242"/>
      <c r="B4" s="201"/>
      <c r="C4" s="201"/>
      <c r="D4" s="201"/>
      <c r="E4" s="199"/>
      <c r="F4" s="199"/>
      <c r="G4" s="199"/>
      <c r="H4" s="199"/>
      <c r="I4" s="199"/>
      <c r="J4" s="224"/>
      <c r="K4" s="199"/>
      <c r="L4" s="201"/>
      <c r="M4" s="199"/>
      <c r="N4" s="199"/>
      <c r="O4" s="199"/>
      <c r="P4" s="199"/>
      <c r="Q4" s="199"/>
      <c r="R4" s="224"/>
      <c r="S4" s="199"/>
      <c r="T4" s="201"/>
      <c r="U4" s="199"/>
      <c r="V4" s="199"/>
      <c r="W4" s="199"/>
      <c r="X4" s="199"/>
      <c r="Y4" s="199"/>
      <c r="Z4" s="224"/>
      <c r="AA4" s="199"/>
      <c r="AB4" s="201" t="s">
        <v>120</v>
      </c>
      <c r="AC4" s="209" t="s">
        <v>124</v>
      </c>
      <c r="AD4" s="209" t="s">
        <v>358</v>
      </c>
      <c r="AE4" s="209" t="s">
        <v>125</v>
      </c>
      <c r="AF4" s="209" t="s">
        <v>430</v>
      </c>
      <c r="AG4" s="209" t="s">
        <v>431</v>
      </c>
      <c r="AH4" s="250" t="s">
        <v>396</v>
      </c>
      <c r="AI4" s="209" t="s">
        <v>359</v>
      </c>
      <c r="AJ4" s="201" t="s">
        <v>120</v>
      </c>
      <c r="AK4" s="209" t="s">
        <v>124</v>
      </c>
      <c r="AL4" s="209" t="s">
        <v>358</v>
      </c>
      <c r="AM4" s="209" t="s">
        <v>125</v>
      </c>
      <c r="AN4" s="209" t="s">
        <v>430</v>
      </c>
      <c r="AO4" s="209" t="s">
        <v>431</v>
      </c>
      <c r="AP4" s="250" t="s">
        <v>396</v>
      </c>
      <c r="AQ4" s="209" t="s">
        <v>359</v>
      </c>
      <c r="AR4" s="201" t="s">
        <v>120</v>
      </c>
      <c r="AS4" s="209" t="s">
        <v>124</v>
      </c>
      <c r="AT4" s="209" t="s">
        <v>358</v>
      </c>
      <c r="AU4" s="209" t="s">
        <v>125</v>
      </c>
      <c r="AV4" s="209" t="s">
        <v>430</v>
      </c>
      <c r="AW4" s="209" t="s">
        <v>431</v>
      </c>
      <c r="AX4" s="250" t="s">
        <v>396</v>
      </c>
      <c r="AY4" s="209" t="s">
        <v>359</v>
      </c>
      <c r="AZ4" s="201" t="s">
        <v>120</v>
      </c>
      <c r="BA4" s="209" t="s">
        <v>124</v>
      </c>
      <c r="BB4" s="209" t="s">
        <v>358</v>
      </c>
      <c r="BC4" s="209" t="s">
        <v>125</v>
      </c>
      <c r="BD4" s="209" t="s">
        <v>430</v>
      </c>
      <c r="BE4" s="209" t="s">
        <v>431</v>
      </c>
      <c r="BF4" s="250" t="s">
        <v>396</v>
      </c>
      <c r="BG4" s="209" t="s">
        <v>359</v>
      </c>
      <c r="BH4" s="201" t="s">
        <v>120</v>
      </c>
      <c r="BI4" s="209" t="s">
        <v>124</v>
      </c>
      <c r="BJ4" s="209" t="s">
        <v>358</v>
      </c>
      <c r="BK4" s="209" t="s">
        <v>125</v>
      </c>
      <c r="BL4" s="209" t="s">
        <v>430</v>
      </c>
      <c r="BM4" s="209" t="s">
        <v>431</v>
      </c>
      <c r="BN4" s="250" t="s">
        <v>396</v>
      </c>
      <c r="BO4" s="209" t="s">
        <v>359</v>
      </c>
      <c r="BP4" s="201"/>
      <c r="BQ4" s="199"/>
      <c r="BR4" s="199"/>
      <c r="BS4" s="199"/>
      <c r="BT4" s="199"/>
      <c r="BU4" s="199"/>
      <c r="BV4" s="224"/>
      <c r="BW4" s="199"/>
    </row>
    <row r="5" spans="1:75" s="27" customFormat="1" ht="22.5" customHeight="1">
      <c r="A5" s="242"/>
      <c r="B5" s="201"/>
      <c r="C5" s="201"/>
      <c r="D5" s="201"/>
      <c r="E5" s="199"/>
      <c r="F5" s="199"/>
      <c r="G5" s="199"/>
      <c r="H5" s="199"/>
      <c r="I5" s="199"/>
      <c r="J5" s="224"/>
      <c r="K5" s="199"/>
      <c r="L5" s="201"/>
      <c r="M5" s="199"/>
      <c r="N5" s="199"/>
      <c r="O5" s="199"/>
      <c r="P5" s="199"/>
      <c r="Q5" s="199"/>
      <c r="R5" s="224"/>
      <c r="S5" s="199"/>
      <c r="T5" s="201"/>
      <c r="U5" s="199"/>
      <c r="V5" s="199"/>
      <c r="W5" s="199"/>
      <c r="X5" s="199"/>
      <c r="Y5" s="199"/>
      <c r="Z5" s="224"/>
      <c r="AA5" s="199"/>
      <c r="AB5" s="201"/>
      <c r="AC5" s="199"/>
      <c r="AD5" s="199"/>
      <c r="AE5" s="199"/>
      <c r="AF5" s="199"/>
      <c r="AG5" s="199"/>
      <c r="AH5" s="224"/>
      <c r="AI5" s="199"/>
      <c r="AJ5" s="201"/>
      <c r="AK5" s="199"/>
      <c r="AL5" s="199"/>
      <c r="AM5" s="199"/>
      <c r="AN5" s="199"/>
      <c r="AO5" s="199"/>
      <c r="AP5" s="224"/>
      <c r="AQ5" s="199"/>
      <c r="AR5" s="201"/>
      <c r="AS5" s="199"/>
      <c r="AT5" s="199"/>
      <c r="AU5" s="199"/>
      <c r="AV5" s="199"/>
      <c r="AW5" s="199"/>
      <c r="AX5" s="224"/>
      <c r="AY5" s="199"/>
      <c r="AZ5" s="201"/>
      <c r="BA5" s="199"/>
      <c r="BB5" s="199"/>
      <c r="BC5" s="199"/>
      <c r="BD5" s="199"/>
      <c r="BE5" s="199"/>
      <c r="BF5" s="224"/>
      <c r="BG5" s="199"/>
      <c r="BH5" s="201"/>
      <c r="BI5" s="199"/>
      <c r="BJ5" s="199"/>
      <c r="BK5" s="199"/>
      <c r="BL5" s="199"/>
      <c r="BM5" s="199"/>
      <c r="BN5" s="224"/>
      <c r="BO5" s="199"/>
      <c r="BP5" s="201"/>
      <c r="BQ5" s="199"/>
      <c r="BR5" s="199"/>
      <c r="BS5" s="199"/>
      <c r="BT5" s="199"/>
      <c r="BU5" s="199"/>
      <c r="BV5" s="224"/>
      <c r="BW5" s="199"/>
    </row>
    <row r="6" spans="1:75" s="27" customFormat="1" ht="22.5" customHeight="1">
      <c r="A6" s="202"/>
      <c r="B6" s="192"/>
      <c r="C6" s="192"/>
      <c r="D6" s="21" t="s">
        <v>113</v>
      </c>
      <c r="E6" s="28" t="s">
        <v>113</v>
      </c>
      <c r="F6" s="28" t="s">
        <v>113</v>
      </c>
      <c r="G6" s="28" t="s">
        <v>113</v>
      </c>
      <c r="H6" s="28" t="s">
        <v>113</v>
      </c>
      <c r="I6" s="28" t="s">
        <v>113</v>
      </c>
      <c r="J6" s="28" t="s">
        <v>113</v>
      </c>
      <c r="K6" s="28" t="s">
        <v>113</v>
      </c>
      <c r="L6" s="21" t="s">
        <v>113</v>
      </c>
      <c r="M6" s="28" t="s">
        <v>113</v>
      </c>
      <c r="N6" s="28" t="s">
        <v>113</v>
      </c>
      <c r="O6" s="28" t="s">
        <v>113</v>
      </c>
      <c r="P6" s="28" t="s">
        <v>113</v>
      </c>
      <c r="Q6" s="28" t="s">
        <v>113</v>
      </c>
      <c r="R6" s="28" t="s">
        <v>113</v>
      </c>
      <c r="S6" s="28" t="s">
        <v>113</v>
      </c>
      <c r="T6" s="21" t="s">
        <v>113</v>
      </c>
      <c r="U6" s="28" t="s">
        <v>113</v>
      </c>
      <c r="V6" s="28" t="s">
        <v>113</v>
      </c>
      <c r="W6" s="28" t="s">
        <v>113</v>
      </c>
      <c r="X6" s="28" t="s">
        <v>113</v>
      </c>
      <c r="Y6" s="28" t="s">
        <v>113</v>
      </c>
      <c r="Z6" s="28" t="s">
        <v>113</v>
      </c>
      <c r="AA6" s="28" t="s">
        <v>113</v>
      </c>
      <c r="AB6" s="21" t="s">
        <v>113</v>
      </c>
      <c r="AC6" s="28" t="s">
        <v>113</v>
      </c>
      <c r="AD6" s="28" t="s">
        <v>113</v>
      </c>
      <c r="AE6" s="28" t="s">
        <v>113</v>
      </c>
      <c r="AF6" s="28" t="s">
        <v>113</v>
      </c>
      <c r="AG6" s="28" t="s">
        <v>113</v>
      </c>
      <c r="AH6" s="28" t="s">
        <v>113</v>
      </c>
      <c r="AI6" s="28" t="s">
        <v>113</v>
      </c>
      <c r="AJ6" s="21" t="s">
        <v>113</v>
      </c>
      <c r="AK6" s="28" t="s">
        <v>113</v>
      </c>
      <c r="AL6" s="28" t="s">
        <v>113</v>
      </c>
      <c r="AM6" s="28" t="s">
        <v>113</v>
      </c>
      <c r="AN6" s="28" t="s">
        <v>113</v>
      </c>
      <c r="AO6" s="28" t="s">
        <v>113</v>
      </c>
      <c r="AP6" s="28" t="s">
        <v>113</v>
      </c>
      <c r="AQ6" s="28" t="s">
        <v>113</v>
      </c>
      <c r="AR6" s="21" t="s">
        <v>113</v>
      </c>
      <c r="AS6" s="28" t="s">
        <v>113</v>
      </c>
      <c r="AT6" s="28" t="s">
        <v>113</v>
      </c>
      <c r="AU6" s="28" t="s">
        <v>113</v>
      </c>
      <c r="AV6" s="28" t="s">
        <v>113</v>
      </c>
      <c r="AW6" s="28" t="s">
        <v>113</v>
      </c>
      <c r="AX6" s="28" t="s">
        <v>113</v>
      </c>
      <c r="AY6" s="28" t="s">
        <v>113</v>
      </c>
      <c r="AZ6" s="21" t="s">
        <v>113</v>
      </c>
      <c r="BA6" s="28" t="s">
        <v>113</v>
      </c>
      <c r="BB6" s="28" t="s">
        <v>113</v>
      </c>
      <c r="BC6" s="28" t="s">
        <v>113</v>
      </c>
      <c r="BD6" s="28" t="s">
        <v>113</v>
      </c>
      <c r="BE6" s="28" t="s">
        <v>113</v>
      </c>
      <c r="BF6" s="28" t="s">
        <v>113</v>
      </c>
      <c r="BG6" s="28" t="s">
        <v>113</v>
      </c>
      <c r="BH6" s="21" t="s">
        <v>113</v>
      </c>
      <c r="BI6" s="28" t="s">
        <v>113</v>
      </c>
      <c r="BJ6" s="28" t="s">
        <v>113</v>
      </c>
      <c r="BK6" s="28" t="s">
        <v>113</v>
      </c>
      <c r="BL6" s="28" t="s">
        <v>113</v>
      </c>
      <c r="BM6" s="28" t="s">
        <v>113</v>
      </c>
      <c r="BN6" s="28" t="s">
        <v>113</v>
      </c>
      <c r="BO6" s="28" t="s">
        <v>113</v>
      </c>
      <c r="BP6" s="21" t="s">
        <v>113</v>
      </c>
      <c r="BQ6" s="28" t="s">
        <v>113</v>
      </c>
      <c r="BR6" s="28" t="s">
        <v>113</v>
      </c>
      <c r="BS6" s="28" t="s">
        <v>113</v>
      </c>
      <c r="BT6" s="28" t="s">
        <v>113</v>
      </c>
      <c r="BU6" s="28" t="s">
        <v>113</v>
      </c>
      <c r="BV6" s="28" t="s">
        <v>113</v>
      </c>
      <c r="BW6" s="28" t="s">
        <v>113</v>
      </c>
    </row>
    <row r="7" spans="1:75" ht="13.5">
      <c r="A7" s="182" t="s">
        <v>129</v>
      </c>
      <c r="B7" s="182" t="s">
        <v>130</v>
      </c>
      <c r="C7" s="184" t="s">
        <v>131</v>
      </c>
      <c r="D7" s="193">
        <f>SUM(E7:K7)</f>
        <v>120459</v>
      </c>
      <c r="E7" s="193">
        <f>M7+U7+BQ7</f>
        <v>54986</v>
      </c>
      <c r="F7" s="193">
        <f aca="true" t="shared" si="0" ref="F7:K7">N7+V7+BR7</f>
        <v>9740</v>
      </c>
      <c r="G7" s="193">
        <f t="shared" si="0"/>
        <v>5886</v>
      </c>
      <c r="H7" s="193">
        <f t="shared" si="0"/>
        <v>5145</v>
      </c>
      <c r="I7" s="193">
        <f t="shared" si="0"/>
        <v>16274</v>
      </c>
      <c r="J7" s="193">
        <f t="shared" si="0"/>
        <v>0</v>
      </c>
      <c r="K7" s="193">
        <f t="shared" si="0"/>
        <v>28428</v>
      </c>
      <c r="L7" s="193">
        <f>SUM(M7:S7)</f>
        <v>0</v>
      </c>
      <c r="M7" s="193">
        <v>0</v>
      </c>
      <c r="N7" s="193">
        <v>0</v>
      </c>
      <c r="O7" s="193">
        <v>0</v>
      </c>
      <c r="P7" s="193">
        <v>0</v>
      </c>
      <c r="Q7" s="193">
        <v>0</v>
      </c>
      <c r="R7" s="193">
        <v>0</v>
      </c>
      <c r="S7" s="193">
        <v>0</v>
      </c>
      <c r="T7" s="193">
        <f>SUM(U7:AA7)</f>
        <v>65473</v>
      </c>
      <c r="U7" s="193">
        <f>AC7+AK7+AS7+BA7+BI7</f>
        <v>0</v>
      </c>
      <c r="V7" s="193">
        <f aca="true" t="shared" si="1" ref="V7:AA7">AD7+AL7+AT7+BB7+BJ7</f>
        <v>9740</v>
      </c>
      <c r="W7" s="193">
        <f t="shared" si="1"/>
        <v>5886</v>
      </c>
      <c r="X7" s="193">
        <f t="shared" si="1"/>
        <v>5145</v>
      </c>
      <c r="Y7" s="193">
        <f t="shared" si="1"/>
        <v>16274</v>
      </c>
      <c r="Z7" s="193">
        <f t="shared" si="1"/>
        <v>0</v>
      </c>
      <c r="AA7" s="193">
        <f t="shared" si="1"/>
        <v>28428</v>
      </c>
      <c r="AB7" s="193">
        <f>SUM(AC7:AI7)</f>
        <v>0</v>
      </c>
      <c r="AC7" s="193">
        <v>0</v>
      </c>
      <c r="AD7" s="193">
        <v>0</v>
      </c>
      <c r="AE7" s="193">
        <v>0</v>
      </c>
      <c r="AF7" s="193">
        <v>0</v>
      </c>
      <c r="AG7" s="193">
        <v>0</v>
      </c>
      <c r="AH7" s="193">
        <v>0</v>
      </c>
      <c r="AI7" s="193">
        <v>0</v>
      </c>
      <c r="AJ7" s="193">
        <f>SUM(AK7:AQ7)</f>
        <v>3699</v>
      </c>
      <c r="AK7" s="193">
        <v>0</v>
      </c>
      <c r="AL7" s="193">
        <v>3699</v>
      </c>
      <c r="AM7" s="193">
        <v>0</v>
      </c>
      <c r="AN7" s="193">
        <v>0</v>
      </c>
      <c r="AO7" s="193">
        <v>0</v>
      </c>
      <c r="AP7" s="193">
        <v>0</v>
      </c>
      <c r="AQ7" s="193">
        <v>0</v>
      </c>
      <c r="AR7" s="193">
        <f>SUM(AS7:AY7)</f>
        <v>33365</v>
      </c>
      <c r="AS7" s="193">
        <v>0</v>
      </c>
      <c r="AT7" s="193">
        <v>5994</v>
      </c>
      <c r="AU7" s="193">
        <v>5886</v>
      </c>
      <c r="AV7" s="193">
        <v>5145</v>
      </c>
      <c r="AW7" s="193">
        <v>16274</v>
      </c>
      <c r="AX7" s="193">
        <v>0</v>
      </c>
      <c r="AY7" s="193">
        <v>66</v>
      </c>
      <c r="AZ7" s="193">
        <f>SUM(BA7:BG7)</f>
        <v>0</v>
      </c>
      <c r="BA7" s="193">
        <v>0</v>
      </c>
      <c r="BB7" s="193">
        <v>0</v>
      </c>
      <c r="BC7" s="193">
        <v>0</v>
      </c>
      <c r="BD7" s="193">
        <v>0</v>
      </c>
      <c r="BE7" s="193">
        <v>0</v>
      </c>
      <c r="BF7" s="193">
        <v>0</v>
      </c>
      <c r="BG7" s="193">
        <v>0</v>
      </c>
      <c r="BH7" s="193">
        <f>SUM(BI7:BO7)</f>
        <v>28409</v>
      </c>
      <c r="BI7" s="193">
        <v>0</v>
      </c>
      <c r="BJ7" s="193">
        <v>47</v>
      </c>
      <c r="BK7" s="193">
        <v>0</v>
      </c>
      <c r="BL7" s="193">
        <v>0</v>
      </c>
      <c r="BM7" s="193">
        <v>0</v>
      </c>
      <c r="BN7" s="193">
        <v>0</v>
      </c>
      <c r="BO7" s="193">
        <v>28362</v>
      </c>
      <c r="BP7" s="193">
        <f>SUM(BQ7:BW7)</f>
        <v>54986</v>
      </c>
      <c r="BQ7" s="193">
        <v>54986</v>
      </c>
      <c r="BR7" s="193">
        <v>0</v>
      </c>
      <c r="BS7" s="193">
        <v>0</v>
      </c>
      <c r="BT7" s="193">
        <v>0</v>
      </c>
      <c r="BU7" s="193">
        <v>0</v>
      </c>
      <c r="BV7" s="193">
        <v>0</v>
      </c>
      <c r="BW7" s="193">
        <v>0</v>
      </c>
    </row>
    <row r="8" spans="1:75" ht="13.5">
      <c r="A8" s="182" t="s">
        <v>129</v>
      </c>
      <c r="B8" s="182" t="s">
        <v>132</v>
      </c>
      <c r="C8" s="184" t="s">
        <v>133</v>
      </c>
      <c r="D8" s="193">
        <f aca="true" t="shared" si="2" ref="D8:D71">SUM(E8:K8)</f>
        <v>19452</v>
      </c>
      <c r="E8" s="193">
        <f aca="true" t="shared" si="3" ref="E8:E71">M8+U8+BQ8</f>
        <v>9290</v>
      </c>
      <c r="F8" s="193">
        <f aca="true" t="shared" si="4" ref="F8:F71">N8+V8+BR8</f>
        <v>2185</v>
      </c>
      <c r="G8" s="193">
        <f aca="true" t="shared" si="5" ref="G8:G71">O8+W8+BS8</f>
        <v>3225</v>
      </c>
      <c r="H8" s="193">
        <f aca="true" t="shared" si="6" ref="H8:H71">P8+X8+BT8</f>
        <v>1228</v>
      </c>
      <c r="I8" s="193">
        <f aca="true" t="shared" si="7" ref="I8:I71">Q8+Y8+BU8</f>
        <v>3509</v>
      </c>
      <c r="J8" s="193">
        <f aca="true" t="shared" si="8" ref="J8:J71">R8+Z8+BV8</f>
        <v>3</v>
      </c>
      <c r="K8" s="193">
        <f aca="true" t="shared" si="9" ref="K8:K71">S8+AA8+BW8</f>
        <v>12</v>
      </c>
      <c r="L8" s="193">
        <f aca="true" t="shared" si="10" ref="L8:L71">SUM(M8:S8)</f>
        <v>575</v>
      </c>
      <c r="M8" s="193">
        <v>130</v>
      </c>
      <c r="N8" s="193">
        <v>299</v>
      </c>
      <c r="O8" s="193">
        <v>115</v>
      </c>
      <c r="P8" s="193">
        <v>19</v>
      </c>
      <c r="Q8" s="193">
        <v>12</v>
      </c>
      <c r="R8" s="193">
        <v>0</v>
      </c>
      <c r="S8" s="193">
        <v>0</v>
      </c>
      <c r="T8" s="193">
        <f aca="true" t="shared" si="11" ref="T8:T71">SUM(U8:AA8)</f>
        <v>9458</v>
      </c>
      <c r="U8" s="193">
        <f aca="true" t="shared" si="12" ref="U8:U71">AC8+AK8+AS8+BA8+BI8</f>
        <v>0</v>
      </c>
      <c r="V8" s="193">
        <f aca="true" t="shared" si="13" ref="V8:V71">AD8+AL8+AT8+BB8+BJ8</f>
        <v>1758</v>
      </c>
      <c r="W8" s="193">
        <f aca="true" t="shared" si="14" ref="W8:W71">AE8+AM8+AU8+BC8+BK8</f>
        <v>2989</v>
      </c>
      <c r="X8" s="193">
        <f aca="true" t="shared" si="15" ref="X8:X71">AF8+AN8+AV8+BD8+BL8</f>
        <v>1209</v>
      </c>
      <c r="Y8" s="193">
        <f aca="true" t="shared" si="16" ref="Y8:Y71">AG8+AO8+AW8+BE8+BM8</f>
        <v>3497</v>
      </c>
      <c r="Z8" s="193">
        <f aca="true" t="shared" si="17" ref="Z8:Z71">AH8+AP8+AX8+BF8+BN8</f>
        <v>0</v>
      </c>
      <c r="AA8" s="193">
        <f aca="true" t="shared" si="18" ref="AA8:AA71">AI8+AQ8+AY8+BG8+BO8</f>
        <v>5</v>
      </c>
      <c r="AB8" s="193">
        <f aca="true" t="shared" si="19" ref="AB8:AB71">SUM(AC8:AI8)</f>
        <v>0</v>
      </c>
      <c r="AC8" s="193">
        <v>0</v>
      </c>
      <c r="AD8" s="193">
        <v>0</v>
      </c>
      <c r="AE8" s="193">
        <v>0</v>
      </c>
      <c r="AF8" s="193">
        <v>0</v>
      </c>
      <c r="AG8" s="193">
        <v>0</v>
      </c>
      <c r="AH8" s="193">
        <v>0</v>
      </c>
      <c r="AI8" s="193">
        <v>0</v>
      </c>
      <c r="AJ8" s="193">
        <f aca="true" t="shared" si="20" ref="AJ8:AJ71">SUM(AK8:AQ8)</f>
        <v>596</v>
      </c>
      <c r="AK8" s="193">
        <v>0</v>
      </c>
      <c r="AL8" s="193">
        <v>596</v>
      </c>
      <c r="AM8" s="193">
        <v>0</v>
      </c>
      <c r="AN8" s="193">
        <v>0</v>
      </c>
      <c r="AO8" s="193">
        <v>0</v>
      </c>
      <c r="AP8" s="193">
        <v>0</v>
      </c>
      <c r="AQ8" s="193">
        <v>0</v>
      </c>
      <c r="AR8" s="193">
        <f aca="true" t="shared" si="21" ref="AR8:AR71">SUM(AS8:AY8)</f>
        <v>8862</v>
      </c>
      <c r="AS8" s="193">
        <v>0</v>
      </c>
      <c r="AT8" s="193">
        <v>1162</v>
      </c>
      <c r="AU8" s="193">
        <v>2989</v>
      </c>
      <c r="AV8" s="193">
        <v>1209</v>
      </c>
      <c r="AW8" s="193">
        <v>3497</v>
      </c>
      <c r="AX8" s="193">
        <v>0</v>
      </c>
      <c r="AY8" s="193">
        <v>5</v>
      </c>
      <c r="AZ8" s="193">
        <f aca="true" t="shared" si="22" ref="AZ8:AZ71">SUM(BA8:BG8)</f>
        <v>0</v>
      </c>
      <c r="BA8" s="193">
        <v>0</v>
      </c>
      <c r="BB8" s="193">
        <v>0</v>
      </c>
      <c r="BC8" s="193">
        <v>0</v>
      </c>
      <c r="BD8" s="193">
        <v>0</v>
      </c>
      <c r="BE8" s="193">
        <v>0</v>
      </c>
      <c r="BF8" s="193">
        <v>0</v>
      </c>
      <c r="BG8" s="193">
        <v>0</v>
      </c>
      <c r="BH8" s="193">
        <f aca="true" t="shared" si="23" ref="BH8:BH71">SUM(BI8:BO8)</f>
        <v>0</v>
      </c>
      <c r="BI8" s="193">
        <v>0</v>
      </c>
      <c r="BJ8" s="193">
        <v>0</v>
      </c>
      <c r="BK8" s="193">
        <v>0</v>
      </c>
      <c r="BL8" s="193">
        <v>0</v>
      </c>
      <c r="BM8" s="193">
        <v>0</v>
      </c>
      <c r="BN8" s="193">
        <v>0</v>
      </c>
      <c r="BO8" s="193">
        <v>0</v>
      </c>
      <c r="BP8" s="193">
        <f aca="true" t="shared" si="24" ref="BP8:BP71">SUM(BQ8:BW8)</f>
        <v>9419</v>
      </c>
      <c r="BQ8" s="193">
        <v>9160</v>
      </c>
      <c r="BR8" s="193">
        <v>128</v>
      </c>
      <c r="BS8" s="193">
        <v>121</v>
      </c>
      <c r="BT8" s="193">
        <v>0</v>
      </c>
      <c r="BU8" s="193">
        <v>0</v>
      </c>
      <c r="BV8" s="193">
        <v>3</v>
      </c>
      <c r="BW8" s="193">
        <v>7</v>
      </c>
    </row>
    <row r="9" spans="1:75" ht="13.5">
      <c r="A9" s="182" t="s">
        <v>129</v>
      </c>
      <c r="B9" s="182" t="s">
        <v>134</v>
      </c>
      <c r="C9" s="184" t="s">
        <v>135</v>
      </c>
      <c r="D9" s="193">
        <f t="shared" si="2"/>
        <v>4567</v>
      </c>
      <c r="E9" s="193">
        <f t="shared" si="3"/>
        <v>3664</v>
      </c>
      <c r="F9" s="193">
        <f t="shared" si="4"/>
        <v>240</v>
      </c>
      <c r="G9" s="193">
        <f t="shared" si="5"/>
        <v>491</v>
      </c>
      <c r="H9" s="193">
        <f t="shared" si="6"/>
        <v>158</v>
      </c>
      <c r="I9" s="193">
        <f t="shared" si="7"/>
        <v>0</v>
      </c>
      <c r="J9" s="193">
        <f t="shared" si="8"/>
        <v>7</v>
      </c>
      <c r="K9" s="193">
        <f t="shared" si="9"/>
        <v>7</v>
      </c>
      <c r="L9" s="193">
        <f t="shared" si="10"/>
        <v>0</v>
      </c>
      <c r="M9" s="193">
        <v>0</v>
      </c>
      <c r="N9" s="193">
        <v>0</v>
      </c>
      <c r="O9" s="193">
        <v>0</v>
      </c>
      <c r="P9" s="193">
        <v>0</v>
      </c>
      <c r="Q9" s="193">
        <v>0</v>
      </c>
      <c r="R9" s="193">
        <v>0</v>
      </c>
      <c r="S9" s="193">
        <v>0</v>
      </c>
      <c r="T9" s="193">
        <f t="shared" si="11"/>
        <v>784</v>
      </c>
      <c r="U9" s="193">
        <f t="shared" si="12"/>
        <v>31</v>
      </c>
      <c r="V9" s="193">
        <f t="shared" si="13"/>
        <v>175</v>
      </c>
      <c r="W9" s="193">
        <f t="shared" si="14"/>
        <v>413</v>
      </c>
      <c r="X9" s="193">
        <f t="shared" si="15"/>
        <v>158</v>
      </c>
      <c r="Y9" s="193">
        <f t="shared" si="16"/>
        <v>0</v>
      </c>
      <c r="Z9" s="193">
        <f t="shared" si="17"/>
        <v>0</v>
      </c>
      <c r="AA9" s="193">
        <f t="shared" si="18"/>
        <v>7</v>
      </c>
      <c r="AB9" s="193">
        <f t="shared" si="19"/>
        <v>0</v>
      </c>
      <c r="AC9" s="193">
        <v>0</v>
      </c>
      <c r="AD9" s="193">
        <v>0</v>
      </c>
      <c r="AE9" s="193">
        <v>0</v>
      </c>
      <c r="AF9" s="193">
        <v>0</v>
      </c>
      <c r="AG9" s="193">
        <v>0</v>
      </c>
      <c r="AH9" s="193">
        <v>0</v>
      </c>
      <c r="AI9" s="193">
        <v>0</v>
      </c>
      <c r="AJ9" s="193">
        <f t="shared" si="20"/>
        <v>0</v>
      </c>
      <c r="AK9" s="193">
        <v>0</v>
      </c>
      <c r="AL9" s="193">
        <v>0</v>
      </c>
      <c r="AM9" s="193">
        <v>0</v>
      </c>
      <c r="AN9" s="193">
        <v>0</v>
      </c>
      <c r="AO9" s="193">
        <v>0</v>
      </c>
      <c r="AP9" s="193">
        <v>0</v>
      </c>
      <c r="AQ9" s="193">
        <v>0</v>
      </c>
      <c r="AR9" s="193">
        <f t="shared" si="21"/>
        <v>784</v>
      </c>
      <c r="AS9" s="193">
        <v>31</v>
      </c>
      <c r="AT9" s="193">
        <v>175</v>
      </c>
      <c r="AU9" s="193">
        <v>413</v>
      </c>
      <c r="AV9" s="193">
        <v>158</v>
      </c>
      <c r="AW9" s="193">
        <v>0</v>
      </c>
      <c r="AX9" s="193">
        <v>0</v>
      </c>
      <c r="AY9" s="193">
        <v>7</v>
      </c>
      <c r="AZ9" s="193">
        <f t="shared" si="22"/>
        <v>0</v>
      </c>
      <c r="BA9" s="193">
        <v>0</v>
      </c>
      <c r="BB9" s="193">
        <v>0</v>
      </c>
      <c r="BC9" s="193">
        <v>0</v>
      </c>
      <c r="BD9" s="193">
        <v>0</v>
      </c>
      <c r="BE9" s="193">
        <v>0</v>
      </c>
      <c r="BF9" s="193">
        <v>0</v>
      </c>
      <c r="BG9" s="193">
        <v>0</v>
      </c>
      <c r="BH9" s="193">
        <f t="shared" si="23"/>
        <v>0</v>
      </c>
      <c r="BI9" s="193">
        <v>0</v>
      </c>
      <c r="BJ9" s="193">
        <v>0</v>
      </c>
      <c r="BK9" s="193">
        <v>0</v>
      </c>
      <c r="BL9" s="193">
        <v>0</v>
      </c>
      <c r="BM9" s="193">
        <v>0</v>
      </c>
      <c r="BN9" s="193">
        <v>0</v>
      </c>
      <c r="BO9" s="193">
        <v>0</v>
      </c>
      <c r="BP9" s="193">
        <f t="shared" si="24"/>
        <v>3783</v>
      </c>
      <c r="BQ9" s="193">
        <v>3633</v>
      </c>
      <c r="BR9" s="193">
        <v>65</v>
      </c>
      <c r="BS9" s="193">
        <v>78</v>
      </c>
      <c r="BT9" s="193">
        <v>0</v>
      </c>
      <c r="BU9" s="193">
        <v>0</v>
      </c>
      <c r="BV9" s="193">
        <v>7</v>
      </c>
      <c r="BW9" s="193">
        <v>0</v>
      </c>
    </row>
    <row r="10" spans="1:75" ht="13.5">
      <c r="A10" s="182" t="s">
        <v>129</v>
      </c>
      <c r="B10" s="182" t="s">
        <v>136</v>
      </c>
      <c r="C10" s="184" t="s">
        <v>137</v>
      </c>
      <c r="D10" s="193">
        <f t="shared" si="2"/>
        <v>14816</v>
      </c>
      <c r="E10" s="193">
        <f t="shared" si="3"/>
        <v>9492</v>
      </c>
      <c r="F10" s="193">
        <f t="shared" si="4"/>
        <v>1776</v>
      </c>
      <c r="G10" s="193">
        <f t="shared" si="5"/>
        <v>2477</v>
      </c>
      <c r="H10" s="193">
        <f t="shared" si="6"/>
        <v>974</v>
      </c>
      <c r="I10" s="193">
        <f t="shared" si="7"/>
        <v>0</v>
      </c>
      <c r="J10" s="193">
        <f t="shared" si="8"/>
        <v>14</v>
      </c>
      <c r="K10" s="193">
        <f t="shared" si="9"/>
        <v>83</v>
      </c>
      <c r="L10" s="193">
        <f t="shared" si="10"/>
        <v>780</v>
      </c>
      <c r="M10" s="193">
        <v>697</v>
      </c>
      <c r="N10" s="193">
        <v>0</v>
      </c>
      <c r="O10" s="193">
        <v>0</v>
      </c>
      <c r="P10" s="193">
        <v>0</v>
      </c>
      <c r="Q10" s="193">
        <v>0</v>
      </c>
      <c r="R10" s="193">
        <v>0</v>
      </c>
      <c r="S10" s="193">
        <v>83</v>
      </c>
      <c r="T10" s="193">
        <f t="shared" si="11"/>
        <v>5096</v>
      </c>
      <c r="U10" s="193">
        <f t="shared" si="12"/>
        <v>79</v>
      </c>
      <c r="V10" s="193">
        <f t="shared" si="13"/>
        <v>1733</v>
      </c>
      <c r="W10" s="193">
        <f t="shared" si="14"/>
        <v>2310</v>
      </c>
      <c r="X10" s="193">
        <f t="shared" si="15"/>
        <v>974</v>
      </c>
      <c r="Y10" s="193">
        <f t="shared" si="16"/>
        <v>0</v>
      </c>
      <c r="Z10" s="193">
        <f t="shared" si="17"/>
        <v>0</v>
      </c>
      <c r="AA10" s="193">
        <f t="shared" si="18"/>
        <v>0</v>
      </c>
      <c r="AB10" s="193">
        <f t="shared" si="19"/>
        <v>0</v>
      </c>
      <c r="AC10" s="193">
        <v>0</v>
      </c>
      <c r="AD10" s="193">
        <v>0</v>
      </c>
      <c r="AE10" s="193">
        <v>0</v>
      </c>
      <c r="AF10" s="193">
        <v>0</v>
      </c>
      <c r="AG10" s="193">
        <v>0</v>
      </c>
      <c r="AH10" s="193">
        <v>0</v>
      </c>
      <c r="AI10" s="193">
        <v>0</v>
      </c>
      <c r="AJ10" s="193">
        <f t="shared" si="20"/>
        <v>0</v>
      </c>
      <c r="AK10" s="193">
        <v>0</v>
      </c>
      <c r="AL10" s="193">
        <v>0</v>
      </c>
      <c r="AM10" s="193">
        <v>0</v>
      </c>
      <c r="AN10" s="193">
        <v>0</v>
      </c>
      <c r="AO10" s="193">
        <v>0</v>
      </c>
      <c r="AP10" s="193">
        <v>0</v>
      </c>
      <c r="AQ10" s="193">
        <v>0</v>
      </c>
      <c r="AR10" s="193">
        <f t="shared" si="21"/>
        <v>5096</v>
      </c>
      <c r="AS10" s="193">
        <v>79</v>
      </c>
      <c r="AT10" s="193">
        <v>1733</v>
      </c>
      <c r="AU10" s="193">
        <v>2310</v>
      </c>
      <c r="AV10" s="193">
        <v>974</v>
      </c>
      <c r="AW10" s="193">
        <v>0</v>
      </c>
      <c r="AX10" s="193">
        <v>0</v>
      </c>
      <c r="AY10" s="193">
        <v>0</v>
      </c>
      <c r="AZ10" s="193">
        <f t="shared" si="22"/>
        <v>0</v>
      </c>
      <c r="BA10" s="193">
        <v>0</v>
      </c>
      <c r="BB10" s="193">
        <v>0</v>
      </c>
      <c r="BC10" s="193">
        <v>0</v>
      </c>
      <c r="BD10" s="193">
        <v>0</v>
      </c>
      <c r="BE10" s="193">
        <v>0</v>
      </c>
      <c r="BF10" s="193">
        <v>0</v>
      </c>
      <c r="BG10" s="193">
        <v>0</v>
      </c>
      <c r="BH10" s="193">
        <f t="shared" si="23"/>
        <v>0</v>
      </c>
      <c r="BI10" s="193">
        <v>0</v>
      </c>
      <c r="BJ10" s="193">
        <v>0</v>
      </c>
      <c r="BK10" s="193">
        <v>0</v>
      </c>
      <c r="BL10" s="193">
        <v>0</v>
      </c>
      <c r="BM10" s="193">
        <v>0</v>
      </c>
      <c r="BN10" s="193">
        <v>0</v>
      </c>
      <c r="BO10" s="193">
        <v>0</v>
      </c>
      <c r="BP10" s="193">
        <f t="shared" si="24"/>
        <v>8940</v>
      </c>
      <c r="BQ10" s="193">
        <v>8716</v>
      </c>
      <c r="BR10" s="193">
        <v>43</v>
      </c>
      <c r="BS10" s="193">
        <v>167</v>
      </c>
      <c r="BT10" s="193">
        <v>0</v>
      </c>
      <c r="BU10" s="193">
        <v>0</v>
      </c>
      <c r="BV10" s="193">
        <v>14</v>
      </c>
      <c r="BW10" s="193">
        <v>0</v>
      </c>
    </row>
    <row r="11" spans="1:75" ht="13.5">
      <c r="A11" s="182" t="s">
        <v>129</v>
      </c>
      <c r="B11" s="182" t="s">
        <v>138</v>
      </c>
      <c r="C11" s="184" t="s">
        <v>139</v>
      </c>
      <c r="D11" s="193">
        <f t="shared" si="2"/>
        <v>11171</v>
      </c>
      <c r="E11" s="193">
        <f t="shared" si="3"/>
        <v>3960</v>
      </c>
      <c r="F11" s="193">
        <f t="shared" si="4"/>
        <v>2224</v>
      </c>
      <c r="G11" s="193">
        <f t="shared" si="5"/>
        <v>803</v>
      </c>
      <c r="H11" s="193">
        <f t="shared" si="6"/>
        <v>229</v>
      </c>
      <c r="I11" s="193">
        <f t="shared" si="7"/>
        <v>0</v>
      </c>
      <c r="J11" s="193">
        <f t="shared" si="8"/>
        <v>0</v>
      </c>
      <c r="K11" s="193">
        <f t="shared" si="9"/>
        <v>3955</v>
      </c>
      <c r="L11" s="193">
        <f t="shared" si="10"/>
        <v>3</v>
      </c>
      <c r="M11" s="193">
        <v>2</v>
      </c>
      <c r="N11" s="193">
        <v>0</v>
      </c>
      <c r="O11" s="193">
        <v>0</v>
      </c>
      <c r="P11" s="193">
        <v>0</v>
      </c>
      <c r="Q11" s="193">
        <v>0</v>
      </c>
      <c r="R11" s="193">
        <v>0</v>
      </c>
      <c r="S11" s="193">
        <v>1</v>
      </c>
      <c r="T11" s="193">
        <f t="shared" si="11"/>
        <v>7138</v>
      </c>
      <c r="U11" s="193">
        <f t="shared" si="12"/>
        <v>0</v>
      </c>
      <c r="V11" s="193">
        <f t="shared" si="13"/>
        <v>2222</v>
      </c>
      <c r="W11" s="193">
        <f t="shared" si="14"/>
        <v>739</v>
      </c>
      <c r="X11" s="193">
        <f t="shared" si="15"/>
        <v>229</v>
      </c>
      <c r="Y11" s="193">
        <f t="shared" si="16"/>
        <v>0</v>
      </c>
      <c r="Z11" s="193">
        <f t="shared" si="17"/>
        <v>0</v>
      </c>
      <c r="AA11" s="193">
        <f t="shared" si="18"/>
        <v>3948</v>
      </c>
      <c r="AB11" s="193">
        <f t="shared" si="19"/>
        <v>3860</v>
      </c>
      <c r="AC11" s="193">
        <v>0</v>
      </c>
      <c r="AD11" s="193">
        <v>0</v>
      </c>
      <c r="AE11" s="193">
        <v>0</v>
      </c>
      <c r="AF11" s="193">
        <v>0</v>
      </c>
      <c r="AG11" s="193">
        <v>0</v>
      </c>
      <c r="AH11" s="193">
        <v>0</v>
      </c>
      <c r="AI11" s="193">
        <v>3860</v>
      </c>
      <c r="AJ11" s="193">
        <f t="shared" si="20"/>
        <v>1941</v>
      </c>
      <c r="AK11" s="193">
        <v>0</v>
      </c>
      <c r="AL11" s="193">
        <v>1851</v>
      </c>
      <c r="AM11" s="193">
        <v>2</v>
      </c>
      <c r="AN11" s="193">
        <v>0</v>
      </c>
      <c r="AO11" s="193">
        <v>0</v>
      </c>
      <c r="AP11" s="193">
        <v>0</v>
      </c>
      <c r="AQ11" s="193">
        <v>88</v>
      </c>
      <c r="AR11" s="193">
        <f t="shared" si="21"/>
        <v>1337</v>
      </c>
      <c r="AS11" s="193">
        <v>0</v>
      </c>
      <c r="AT11" s="193">
        <v>371</v>
      </c>
      <c r="AU11" s="193">
        <v>737</v>
      </c>
      <c r="AV11" s="193">
        <v>229</v>
      </c>
      <c r="AW11" s="193">
        <v>0</v>
      </c>
      <c r="AX11" s="193">
        <v>0</v>
      </c>
      <c r="AY11" s="193">
        <v>0</v>
      </c>
      <c r="AZ11" s="193">
        <f t="shared" si="22"/>
        <v>0</v>
      </c>
      <c r="BA11" s="193">
        <v>0</v>
      </c>
      <c r="BB11" s="193">
        <v>0</v>
      </c>
      <c r="BC11" s="193">
        <v>0</v>
      </c>
      <c r="BD11" s="193">
        <v>0</v>
      </c>
      <c r="BE11" s="193">
        <v>0</v>
      </c>
      <c r="BF11" s="193">
        <v>0</v>
      </c>
      <c r="BG11" s="193">
        <v>0</v>
      </c>
      <c r="BH11" s="193">
        <f t="shared" si="23"/>
        <v>0</v>
      </c>
      <c r="BI11" s="193">
        <v>0</v>
      </c>
      <c r="BJ11" s="193">
        <v>0</v>
      </c>
      <c r="BK11" s="193">
        <v>0</v>
      </c>
      <c r="BL11" s="193">
        <v>0</v>
      </c>
      <c r="BM11" s="193">
        <v>0</v>
      </c>
      <c r="BN11" s="193">
        <v>0</v>
      </c>
      <c r="BO11" s="193">
        <v>0</v>
      </c>
      <c r="BP11" s="193">
        <f t="shared" si="24"/>
        <v>4030</v>
      </c>
      <c r="BQ11" s="193">
        <v>3958</v>
      </c>
      <c r="BR11" s="193">
        <v>2</v>
      </c>
      <c r="BS11" s="193">
        <v>64</v>
      </c>
      <c r="BT11" s="193">
        <v>0</v>
      </c>
      <c r="BU11" s="193">
        <v>0</v>
      </c>
      <c r="BV11" s="193">
        <v>0</v>
      </c>
      <c r="BW11" s="193">
        <v>6</v>
      </c>
    </row>
    <row r="12" spans="1:75" ht="13.5">
      <c r="A12" s="182" t="s">
        <v>129</v>
      </c>
      <c r="B12" s="182" t="s">
        <v>140</v>
      </c>
      <c r="C12" s="184" t="s">
        <v>141</v>
      </c>
      <c r="D12" s="193">
        <f t="shared" si="2"/>
        <v>8438</v>
      </c>
      <c r="E12" s="193">
        <f t="shared" si="3"/>
        <v>3521</v>
      </c>
      <c r="F12" s="193">
        <f t="shared" si="4"/>
        <v>2394</v>
      </c>
      <c r="G12" s="193">
        <f t="shared" si="5"/>
        <v>1730</v>
      </c>
      <c r="H12" s="193">
        <f t="shared" si="6"/>
        <v>709</v>
      </c>
      <c r="I12" s="193">
        <f t="shared" si="7"/>
        <v>79</v>
      </c>
      <c r="J12" s="193">
        <f t="shared" si="8"/>
        <v>5</v>
      </c>
      <c r="K12" s="193">
        <f t="shared" si="9"/>
        <v>0</v>
      </c>
      <c r="L12" s="193">
        <f t="shared" si="10"/>
        <v>0</v>
      </c>
      <c r="M12" s="193">
        <v>0</v>
      </c>
      <c r="N12" s="193">
        <v>0</v>
      </c>
      <c r="O12" s="193">
        <v>0</v>
      </c>
      <c r="P12" s="193">
        <v>0</v>
      </c>
      <c r="Q12" s="193">
        <v>0</v>
      </c>
      <c r="R12" s="193">
        <v>0</v>
      </c>
      <c r="S12" s="193">
        <v>0</v>
      </c>
      <c r="T12" s="193">
        <f t="shared" si="11"/>
        <v>8438</v>
      </c>
      <c r="U12" s="193">
        <f t="shared" si="12"/>
        <v>3521</v>
      </c>
      <c r="V12" s="193">
        <f t="shared" si="13"/>
        <v>2394</v>
      </c>
      <c r="W12" s="193">
        <f t="shared" si="14"/>
        <v>1730</v>
      </c>
      <c r="X12" s="193">
        <f t="shared" si="15"/>
        <v>709</v>
      </c>
      <c r="Y12" s="193">
        <f t="shared" si="16"/>
        <v>79</v>
      </c>
      <c r="Z12" s="193">
        <f t="shared" si="17"/>
        <v>5</v>
      </c>
      <c r="AA12" s="193">
        <f t="shared" si="18"/>
        <v>0</v>
      </c>
      <c r="AB12" s="193">
        <f t="shared" si="19"/>
        <v>0</v>
      </c>
      <c r="AC12" s="193">
        <v>0</v>
      </c>
      <c r="AD12" s="193">
        <v>0</v>
      </c>
      <c r="AE12" s="193">
        <v>0</v>
      </c>
      <c r="AF12" s="193">
        <v>0</v>
      </c>
      <c r="AG12" s="193">
        <v>0</v>
      </c>
      <c r="AH12" s="193">
        <v>0</v>
      </c>
      <c r="AI12" s="193">
        <v>0</v>
      </c>
      <c r="AJ12" s="193">
        <f t="shared" si="20"/>
        <v>1562</v>
      </c>
      <c r="AK12" s="193">
        <v>0</v>
      </c>
      <c r="AL12" s="193">
        <v>1562</v>
      </c>
      <c r="AM12" s="193">
        <v>0</v>
      </c>
      <c r="AN12" s="193">
        <v>0</v>
      </c>
      <c r="AO12" s="193">
        <v>0</v>
      </c>
      <c r="AP12" s="193">
        <v>0</v>
      </c>
      <c r="AQ12" s="193">
        <v>0</v>
      </c>
      <c r="AR12" s="193">
        <f t="shared" si="21"/>
        <v>6876</v>
      </c>
      <c r="AS12" s="193">
        <v>3521</v>
      </c>
      <c r="AT12" s="193">
        <v>832</v>
      </c>
      <c r="AU12" s="193">
        <v>1730</v>
      </c>
      <c r="AV12" s="193">
        <v>709</v>
      </c>
      <c r="AW12" s="193">
        <v>79</v>
      </c>
      <c r="AX12" s="193">
        <v>5</v>
      </c>
      <c r="AY12" s="193">
        <v>0</v>
      </c>
      <c r="AZ12" s="193">
        <f t="shared" si="22"/>
        <v>0</v>
      </c>
      <c r="BA12" s="193">
        <v>0</v>
      </c>
      <c r="BB12" s="193">
        <v>0</v>
      </c>
      <c r="BC12" s="193">
        <v>0</v>
      </c>
      <c r="BD12" s="193">
        <v>0</v>
      </c>
      <c r="BE12" s="193">
        <v>0</v>
      </c>
      <c r="BF12" s="193">
        <v>0</v>
      </c>
      <c r="BG12" s="193">
        <v>0</v>
      </c>
      <c r="BH12" s="193">
        <f t="shared" si="23"/>
        <v>0</v>
      </c>
      <c r="BI12" s="193">
        <v>0</v>
      </c>
      <c r="BJ12" s="193">
        <v>0</v>
      </c>
      <c r="BK12" s="193">
        <v>0</v>
      </c>
      <c r="BL12" s="193">
        <v>0</v>
      </c>
      <c r="BM12" s="193">
        <v>0</v>
      </c>
      <c r="BN12" s="193">
        <v>0</v>
      </c>
      <c r="BO12" s="193">
        <v>0</v>
      </c>
      <c r="BP12" s="193">
        <f t="shared" si="24"/>
        <v>0</v>
      </c>
      <c r="BQ12" s="193">
        <v>0</v>
      </c>
      <c r="BR12" s="193">
        <v>0</v>
      </c>
      <c r="BS12" s="193">
        <v>0</v>
      </c>
      <c r="BT12" s="193">
        <v>0</v>
      </c>
      <c r="BU12" s="193">
        <v>0</v>
      </c>
      <c r="BV12" s="193">
        <v>0</v>
      </c>
      <c r="BW12" s="193">
        <v>0</v>
      </c>
    </row>
    <row r="13" spans="1:75" ht="13.5">
      <c r="A13" s="182" t="s">
        <v>129</v>
      </c>
      <c r="B13" s="182" t="s">
        <v>142</v>
      </c>
      <c r="C13" s="184" t="s">
        <v>143</v>
      </c>
      <c r="D13" s="193">
        <f t="shared" si="2"/>
        <v>20866</v>
      </c>
      <c r="E13" s="193">
        <f t="shared" si="3"/>
        <v>12250</v>
      </c>
      <c r="F13" s="193">
        <f t="shared" si="4"/>
        <v>3248</v>
      </c>
      <c r="G13" s="193">
        <f t="shared" si="5"/>
        <v>2075</v>
      </c>
      <c r="H13" s="193">
        <f t="shared" si="6"/>
        <v>501</v>
      </c>
      <c r="I13" s="193">
        <f t="shared" si="7"/>
        <v>1915</v>
      </c>
      <c r="J13" s="193">
        <f t="shared" si="8"/>
        <v>0</v>
      </c>
      <c r="K13" s="193">
        <f t="shared" si="9"/>
        <v>877</v>
      </c>
      <c r="L13" s="193">
        <f t="shared" si="10"/>
        <v>4357</v>
      </c>
      <c r="M13" s="193">
        <v>3584</v>
      </c>
      <c r="N13" s="193">
        <v>621</v>
      </c>
      <c r="O13" s="193">
        <v>56</v>
      </c>
      <c r="P13" s="193">
        <v>0</v>
      </c>
      <c r="Q13" s="193">
        <v>0</v>
      </c>
      <c r="R13" s="193">
        <v>0</v>
      </c>
      <c r="S13" s="193">
        <v>96</v>
      </c>
      <c r="T13" s="193">
        <f t="shared" si="11"/>
        <v>6181</v>
      </c>
      <c r="U13" s="193">
        <f t="shared" si="12"/>
        <v>72</v>
      </c>
      <c r="V13" s="193">
        <f t="shared" si="13"/>
        <v>1487</v>
      </c>
      <c r="W13" s="193">
        <f t="shared" si="14"/>
        <v>1427</v>
      </c>
      <c r="X13" s="193">
        <f t="shared" si="15"/>
        <v>501</v>
      </c>
      <c r="Y13" s="193">
        <f t="shared" si="16"/>
        <v>1915</v>
      </c>
      <c r="Z13" s="193">
        <f t="shared" si="17"/>
        <v>0</v>
      </c>
      <c r="AA13" s="193">
        <f t="shared" si="18"/>
        <v>779</v>
      </c>
      <c r="AB13" s="193">
        <f t="shared" si="19"/>
        <v>0</v>
      </c>
      <c r="AC13" s="193">
        <v>0</v>
      </c>
      <c r="AD13" s="193">
        <v>0</v>
      </c>
      <c r="AE13" s="193">
        <v>0</v>
      </c>
      <c r="AF13" s="193">
        <v>0</v>
      </c>
      <c r="AG13" s="193">
        <v>0</v>
      </c>
      <c r="AH13" s="193">
        <v>0</v>
      </c>
      <c r="AI13" s="193">
        <v>0</v>
      </c>
      <c r="AJ13" s="193">
        <f t="shared" si="20"/>
        <v>1559</v>
      </c>
      <c r="AK13" s="193">
        <v>72</v>
      </c>
      <c r="AL13" s="193">
        <v>1487</v>
      </c>
      <c r="AM13" s="193">
        <v>0</v>
      </c>
      <c r="AN13" s="193">
        <v>0</v>
      </c>
      <c r="AO13" s="193">
        <v>0</v>
      </c>
      <c r="AP13" s="193">
        <v>0</v>
      </c>
      <c r="AQ13" s="193">
        <v>0</v>
      </c>
      <c r="AR13" s="193">
        <f t="shared" si="21"/>
        <v>4622</v>
      </c>
      <c r="AS13" s="193">
        <v>0</v>
      </c>
      <c r="AT13" s="193">
        <v>0</v>
      </c>
      <c r="AU13" s="193">
        <v>1427</v>
      </c>
      <c r="AV13" s="193">
        <v>501</v>
      </c>
      <c r="AW13" s="193">
        <v>1915</v>
      </c>
      <c r="AX13" s="193">
        <v>0</v>
      </c>
      <c r="AY13" s="193">
        <v>779</v>
      </c>
      <c r="AZ13" s="193">
        <f t="shared" si="22"/>
        <v>0</v>
      </c>
      <c r="BA13" s="193">
        <v>0</v>
      </c>
      <c r="BB13" s="193">
        <v>0</v>
      </c>
      <c r="BC13" s="193">
        <v>0</v>
      </c>
      <c r="BD13" s="193">
        <v>0</v>
      </c>
      <c r="BE13" s="193">
        <v>0</v>
      </c>
      <c r="BF13" s="193">
        <v>0</v>
      </c>
      <c r="BG13" s="193">
        <v>0</v>
      </c>
      <c r="BH13" s="193">
        <f t="shared" si="23"/>
        <v>0</v>
      </c>
      <c r="BI13" s="193">
        <v>0</v>
      </c>
      <c r="BJ13" s="193">
        <v>0</v>
      </c>
      <c r="BK13" s="193">
        <v>0</v>
      </c>
      <c r="BL13" s="193">
        <v>0</v>
      </c>
      <c r="BM13" s="193">
        <v>0</v>
      </c>
      <c r="BN13" s="193">
        <v>0</v>
      </c>
      <c r="BO13" s="193">
        <v>0</v>
      </c>
      <c r="BP13" s="193">
        <f t="shared" si="24"/>
        <v>10328</v>
      </c>
      <c r="BQ13" s="193">
        <v>8594</v>
      </c>
      <c r="BR13" s="193">
        <v>1140</v>
      </c>
      <c r="BS13" s="193">
        <v>592</v>
      </c>
      <c r="BT13" s="193">
        <v>0</v>
      </c>
      <c r="BU13" s="193">
        <v>0</v>
      </c>
      <c r="BV13" s="193">
        <v>0</v>
      </c>
      <c r="BW13" s="193">
        <v>2</v>
      </c>
    </row>
    <row r="14" spans="1:75" ht="13.5">
      <c r="A14" s="182" t="s">
        <v>129</v>
      </c>
      <c r="B14" s="182" t="s">
        <v>144</v>
      </c>
      <c r="C14" s="184" t="s">
        <v>145</v>
      </c>
      <c r="D14" s="193">
        <f t="shared" si="2"/>
        <v>8957</v>
      </c>
      <c r="E14" s="193">
        <f t="shared" si="3"/>
        <v>5736</v>
      </c>
      <c r="F14" s="193">
        <f t="shared" si="4"/>
        <v>1647</v>
      </c>
      <c r="G14" s="193">
        <f t="shared" si="5"/>
        <v>1063</v>
      </c>
      <c r="H14" s="193">
        <f t="shared" si="6"/>
        <v>491</v>
      </c>
      <c r="I14" s="193">
        <f t="shared" si="7"/>
        <v>20</v>
      </c>
      <c r="J14" s="193">
        <f t="shared" si="8"/>
        <v>0</v>
      </c>
      <c r="K14" s="193">
        <f t="shared" si="9"/>
        <v>0</v>
      </c>
      <c r="L14" s="193">
        <f t="shared" si="10"/>
        <v>1801</v>
      </c>
      <c r="M14" s="193">
        <v>1801</v>
      </c>
      <c r="N14" s="193">
        <v>0</v>
      </c>
      <c r="O14" s="193">
        <v>0</v>
      </c>
      <c r="P14" s="193">
        <v>0</v>
      </c>
      <c r="Q14" s="193">
        <v>0</v>
      </c>
      <c r="R14" s="193">
        <v>0</v>
      </c>
      <c r="S14" s="193">
        <v>0</v>
      </c>
      <c r="T14" s="193">
        <f t="shared" si="11"/>
        <v>7156</v>
      </c>
      <c r="U14" s="193">
        <f t="shared" si="12"/>
        <v>3935</v>
      </c>
      <c r="V14" s="193">
        <f t="shared" si="13"/>
        <v>1647</v>
      </c>
      <c r="W14" s="193">
        <f t="shared" si="14"/>
        <v>1063</v>
      </c>
      <c r="X14" s="193">
        <f t="shared" si="15"/>
        <v>491</v>
      </c>
      <c r="Y14" s="193">
        <f t="shared" si="16"/>
        <v>20</v>
      </c>
      <c r="Z14" s="193">
        <f t="shared" si="17"/>
        <v>0</v>
      </c>
      <c r="AA14" s="193">
        <f t="shared" si="18"/>
        <v>0</v>
      </c>
      <c r="AB14" s="193">
        <f t="shared" si="19"/>
        <v>213</v>
      </c>
      <c r="AC14" s="193">
        <v>0</v>
      </c>
      <c r="AD14" s="193">
        <v>213</v>
      </c>
      <c r="AE14" s="193">
        <v>0</v>
      </c>
      <c r="AF14" s="193">
        <v>0</v>
      </c>
      <c r="AG14" s="193">
        <v>0</v>
      </c>
      <c r="AH14" s="193">
        <v>0</v>
      </c>
      <c r="AI14" s="193">
        <v>0</v>
      </c>
      <c r="AJ14" s="193">
        <f t="shared" si="20"/>
        <v>637</v>
      </c>
      <c r="AK14" s="193">
        <v>0</v>
      </c>
      <c r="AL14" s="193">
        <v>637</v>
      </c>
      <c r="AM14" s="193">
        <v>0</v>
      </c>
      <c r="AN14" s="193">
        <v>0</v>
      </c>
      <c r="AO14" s="193">
        <v>0</v>
      </c>
      <c r="AP14" s="193">
        <v>0</v>
      </c>
      <c r="AQ14" s="193">
        <v>0</v>
      </c>
      <c r="AR14" s="193">
        <f t="shared" si="21"/>
        <v>6306</v>
      </c>
      <c r="AS14" s="193">
        <v>3935</v>
      </c>
      <c r="AT14" s="193">
        <v>797</v>
      </c>
      <c r="AU14" s="193">
        <v>1063</v>
      </c>
      <c r="AV14" s="193">
        <v>491</v>
      </c>
      <c r="AW14" s="193">
        <v>20</v>
      </c>
      <c r="AX14" s="193">
        <v>0</v>
      </c>
      <c r="AY14" s="193">
        <v>0</v>
      </c>
      <c r="AZ14" s="193">
        <f t="shared" si="22"/>
        <v>0</v>
      </c>
      <c r="BA14" s="193">
        <v>0</v>
      </c>
      <c r="BB14" s="193">
        <v>0</v>
      </c>
      <c r="BC14" s="193">
        <v>0</v>
      </c>
      <c r="BD14" s="193">
        <v>0</v>
      </c>
      <c r="BE14" s="193">
        <v>0</v>
      </c>
      <c r="BF14" s="193">
        <v>0</v>
      </c>
      <c r="BG14" s="193">
        <v>0</v>
      </c>
      <c r="BH14" s="193">
        <f t="shared" si="23"/>
        <v>0</v>
      </c>
      <c r="BI14" s="193">
        <v>0</v>
      </c>
      <c r="BJ14" s="193">
        <v>0</v>
      </c>
      <c r="BK14" s="193">
        <v>0</v>
      </c>
      <c r="BL14" s="193">
        <v>0</v>
      </c>
      <c r="BM14" s="193">
        <v>0</v>
      </c>
      <c r="BN14" s="193">
        <v>0</v>
      </c>
      <c r="BO14" s="193">
        <v>0</v>
      </c>
      <c r="BP14" s="193">
        <f t="shared" si="24"/>
        <v>0</v>
      </c>
      <c r="BQ14" s="193">
        <v>0</v>
      </c>
      <c r="BR14" s="193">
        <v>0</v>
      </c>
      <c r="BS14" s="193">
        <v>0</v>
      </c>
      <c r="BT14" s="193">
        <v>0</v>
      </c>
      <c r="BU14" s="193">
        <v>0</v>
      </c>
      <c r="BV14" s="193">
        <v>0</v>
      </c>
      <c r="BW14" s="193">
        <v>0</v>
      </c>
    </row>
    <row r="15" spans="1:75" ht="13.5">
      <c r="A15" s="182" t="s">
        <v>129</v>
      </c>
      <c r="B15" s="182" t="s">
        <v>146</v>
      </c>
      <c r="C15" s="184" t="s">
        <v>147</v>
      </c>
      <c r="D15" s="193">
        <f t="shared" si="2"/>
        <v>243</v>
      </c>
      <c r="E15" s="193">
        <f t="shared" si="3"/>
        <v>4</v>
      </c>
      <c r="F15" s="193">
        <f t="shared" si="4"/>
        <v>76</v>
      </c>
      <c r="G15" s="193">
        <f t="shared" si="5"/>
        <v>117</v>
      </c>
      <c r="H15" s="193">
        <f t="shared" si="6"/>
        <v>46</v>
      </c>
      <c r="I15" s="193">
        <f t="shared" si="7"/>
        <v>0</v>
      </c>
      <c r="J15" s="193">
        <f t="shared" si="8"/>
        <v>0</v>
      </c>
      <c r="K15" s="193">
        <f t="shared" si="9"/>
        <v>0</v>
      </c>
      <c r="L15" s="193">
        <f t="shared" si="10"/>
        <v>243</v>
      </c>
      <c r="M15" s="193">
        <v>4</v>
      </c>
      <c r="N15" s="193">
        <v>76</v>
      </c>
      <c r="O15" s="193">
        <v>117</v>
      </c>
      <c r="P15" s="193">
        <v>46</v>
      </c>
      <c r="Q15" s="193">
        <v>0</v>
      </c>
      <c r="R15" s="193">
        <v>0</v>
      </c>
      <c r="S15" s="193">
        <v>0</v>
      </c>
      <c r="T15" s="193">
        <f t="shared" si="11"/>
        <v>0</v>
      </c>
      <c r="U15" s="193">
        <f t="shared" si="12"/>
        <v>0</v>
      </c>
      <c r="V15" s="193">
        <f t="shared" si="13"/>
        <v>0</v>
      </c>
      <c r="W15" s="193">
        <f t="shared" si="14"/>
        <v>0</v>
      </c>
      <c r="X15" s="193">
        <f t="shared" si="15"/>
        <v>0</v>
      </c>
      <c r="Y15" s="193">
        <f t="shared" si="16"/>
        <v>0</v>
      </c>
      <c r="Z15" s="193">
        <f t="shared" si="17"/>
        <v>0</v>
      </c>
      <c r="AA15" s="193">
        <f t="shared" si="18"/>
        <v>0</v>
      </c>
      <c r="AB15" s="193">
        <f t="shared" si="19"/>
        <v>0</v>
      </c>
      <c r="AC15" s="193">
        <v>0</v>
      </c>
      <c r="AD15" s="193">
        <v>0</v>
      </c>
      <c r="AE15" s="193">
        <v>0</v>
      </c>
      <c r="AF15" s="193">
        <v>0</v>
      </c>
      <c r="AG15" s="193">
        <v>0</v>
      </c>
      <c r="AH15" s="193">
        <v>0</v>
      </c>
      <c r="AI15" s="193">
        <v>0</v>
      </c>
      <c r="AJ15" s="193">
        <f t="shared" si="20"/>
        <v>0</v>
      </c>
      <c r="AK15" s="193">
        <v>0</v>
      </c>
      <c r="AL15" s="193">
        <v>0</v>
      </c>
      <c r="AM15" s="193">
        <v>0</v>
      </c>
      <c r="AN15" s="193">
        <v>0</v>
      </c>
      <c r="AO15" s="193">
        <v>0</v>
      </c>
      <c r="AP15" s="193">
        <v>0</v>
      </c>
      <c r="AQ15" s="193">
        <v>0</v>
      </c>
      <c r="AR15" s="193">
        <f t="shared" si="21"/>
        <v>0</v>
      </c>
      <c r="AS15" s="193">
        <v>0</v>
      </c>
      <c r="AT15" s="193">
        <v>0</v>
      </c>
      <c r="AU15" s="193">
        <v>0</v>
      </c>
      <c r="AV15" s="193">
        <v>0</v>
      </c>
      <c r="AW15" s="193">
        <v>0</v>
      </c>
      <c r="AX15" s="193">
        <v>0</v>
      </c>
      <c r="AY15" s="193">
        <v>0</v>
      </c>
      <c r="AZ15" s="193">
        <f t="shared" si="22"/>
        <v>0</v>
      </c>
      <c r="BA15" s="193">
        <v>0</v>
      </c>
      <c r="BB15" s="193">
        <v>0</v>
      </c>
      <c r="BC15" s="193">
        <v>0</v>
      </c>
      <c r="BD15" s="193">
        <v>0</v>
      </c>
      <c r="BE15" s="193">
        <v>0</v>
      </c>
      <c r="BF15" s="193">
        <v>0</v>
      </c>
      <c r="BG15" s="193">
        <v>0</v>
      </c>
      <c r="BH15" s="193">
        <f t="shared" si="23"/>
        <v>0</v>
      </c>
      <c r="BI15" s="193">
        <v>0</v>
      </c>
      <c r="BJ15" s="193">
        <v>0</v>
      </c>
      <c r="BK15" s="193">
        <v>0</v>
      </c>
      <c r="BL15" s="193">
        <v>0</v>
      </c>
      <c r="BM15" s="193">
        <v>0</v>
      </c>
      <c r="BN15" s="193">
        <v>0</v>
      </c>
      <c r="BO15" s="193">
        <v>0</v>
      </c>
      <c r="BP15" s="193">
        <f t="shared" si="24"/>
        <v>0</v>
      </c>
      <c r="BQ15" s="193">
        <v>0</v>
      </c>
      <c r="BR15" s="193">
        <v>0</v>
      </c>
      <c r="BS15" s="193">
        <v>0</v>
      </c>
      <c r="BT15" s="193">
        <v>0</v>
      </c>
      <c r="BU15" s="193">
        <v>0</v>
      </c>
      <c r="BV15" s="193">
        <v>0</v>
      </c>
      <c r="BW15" s="193">
        <v>0</v>
      </c>
    </row>
    <row r="16" spans="1:75" ht="13.5">
      <c r="A16" s="185" t="s">
        <v>129</v>
      </c>
      <c r="B16" s="186" t="s">
        <v>148</v>
      </c>
      <c r="C16" s="187" t="s">
        <v>149</v>
      </c>
      <c r="D16" s="188">
        <f>SUM(E16:K16)</f>
        <v>5124</v>
      </c>
      <c r="E16" s="188">
        <f t="shared" si="3"/>
        <v>2432</v>
      </c>
      <c r="F16" s="188">
        <f t="shared" si="4"/>
        <v>797</v>
      </c>
      <c r="G16" s="188">
        <f t="shared" si="5"/>
        <v>400</v>
      </c>
      <c r="H16" s="188">
        <f t="shared" si="6"/>
        <v>155</v>
      </c>
      <c r="I16" s="188">
        <f t="shared" si="7"/>
        <v>0</v>
      </c>
      <c r="J16" s="188">
        <f t="shared" si="8"/>
        <v>0</v>
      </c>
      <c r="K16" s="188">
        <f t="shared" si="9"/>
        <v>1340</v>
      </c>
      <c r="L16" s="188">
        <f>SUM(M16:S16)</f>
        <v>2210</v>
      </c>
      <c r="M16" s="188">
        <v>216</v>
      </c>
      <c r="N16" s="188">
        <v>654</v>
      </c>
      <c r="O16" s="188">
        <v>0</v>
      </c>
      <c r="P16" s="188">
        <v>0</v>
      </c>
      <c r="Q16" s="188">
        <v>0</v>
      </c>
      <c r="R16" s="188">
        <v>0</v>
      </c>
      <c r="S16" s="188">
        <v>1340</v>
      </c>
      <c r="T16" s="188">
        <f>SUM(U16:AA16)</f>
        <v>698</v>
      </c>
      <c r="U16" s="188">
        <f t="shared" si="12"/>
        <v>0</v>
      </c>
      <c r="V16" s="188">
        <f t="shared" si="13"/>
        <v>143</v>
      </c>
      <c r="W16" s="188">
        <f t="shared" si="14"/>
        <v>400</v>
      </c>
      <c r="X16" s="188">
        <f t="shared" si="15"/>
        <v>155</v>
      </c>
      <c r="Y16" s="188">
        <f t="shared" si="16"/>
        <v>0</v>
      </c>
      <c r="Z16" s="188">
        <f t="shared" si="17"/>
        <v>0</v>
      </c>
      <c r="AA16" s="188">
        <f t="shared" si="18"/>
        <v>0</v>
      </c>
      <c r="AB16" s="188">
        <f>SUM(AC16:AI16)</f>
        <v>0</v>
      </c>
      <c r="AC16" s="188">
        <v>0</v>
      </c>
      <c r="AD16" s="188">
        <v>0</v>
      </c>
      <c r="AE16" s="188">
        <v>0</v>
      </c>
      <c r="AF16" s="188">
        <v>0</v>
      </c>
      <c r="AG16" s="188">
        <v>0</v>
      </c>
      <c r="AH16" s="188">
        <v>0</v>
      </c>
      <c r="AI16" s="188">
        <v>0</v>
      </c>
      <c r="AJ16" s="188">
        <f>SUM(AK16:AQ16)</f>
        <v>0</v>
      </c>
      <c r="AK16" s="188">
        <v>0</v>
      </c>
      <c r="AL16" s="188">
        <v>0</v>
      </c>
      <c r="AM16" s="188">
        <v>0</v>
      </c>
      <c r="AN16" s="188">
        <v>0</v>
      </c>
      <c r="AO16" s="188">
        <v>0</v>
      </c>
      <c r="AP16" s="188">
        <v>0</v>
      </c>
      <c r="AQ16" s="188">
        <v>0</v>
      </c>
      <c r="AR16" s="188">
        <f>SUM(AS16:AY16)</f>
        <v>698</v>
      </c>
      <c r="AS16" s="188">
        <v>0</v>
      </c>
      <c r="AT16" s="188">
        <v>143</v>
      </c>
      <c r="AU16" s="188">
        <v>400</v>
      </c>
      <c r="AV16" s="188">
        <v>155</v>
      </c>
      <c r="AW16" s="188">
        <v>0</v>
      </c>
      <c r="AX16" s="188">
        <v>0</v>
      </c>
      <c r="AY16" s="188">
        <v>0</v>
      </c>
      <c r="AZ16" s="188">
        <f>SUM(BA16:BG16)</f>
        <v>0</v>
      </c>
      <c r="BA16" s="188">
        <v>0</v>
      </c>
      <c r="BB16" s="188">
        <v>0</v>
      </c>
      <c r="BC16" s="188">
        <v>0</v>
      </c>
      <c r="BD16" s="188">
        <v>0</v>
      </c>
      <c r="BE16" s="188">
        <v>0</v>
      </c>
      <c r="BF16" s="188">
        <v>0</v>
      </c>
      <c r="BG16" s="188">
        <v>0</v>
      </c>
      <c r="BH16" s="188">
        <f>SUM(BI16:BO16)</f>
        <v>0</v>
      </c>
      <c r="BI16" s="188">
        <v>0</v>
      </c>
      <c r="BJ16" s="188">
        <v>0</v>
      </c>
      <c r="BK16" s="188">
        <v>0</v>
      </c>
      <c r="BL16" s="188">
        <v>0</v>
      </c>
      <c r="BM16" s="188">
        <v>0</v>
      </c>
      <c r="BN16" s="188">
        <v>0</v>
      </c>
      <c r="BO16" s="188">
        <v>0</v>
      </c>
      <c r="BP16" s="188">
        <f>SUM(BQ16:BW16)</f>
        <v>2216</v>
      </c>
      <c r="BQ16" s="188">
        <v>2216</v>
      </c>
      <c r="BR16" s="188">
        <v>0</v>
      </c>
      <c r="BS16" s="188">
        <v>0</v>
      </c>
      <c r="BT16" s="188">
        <v>0</v>
      </c>
      <c r="BU16" s="188">
        <v>0</v>
      </c>
      <c r="BV16" s="188">
        <v>0</v>
      </c>
      <c r="BW16" s="188">
        <v>0</v>
      </c>
    </row>
    <row r="17" spans="1:75" ht="13.5">
      <c r="A17" s="182" t="s">
        <v>129</v>
      </c>
      <c r="B17" s="182" t="s">
        <v>150</v>
      </c>
      <c r="C17" s="184" t="s">
        <v>151</v>
      </c>
      <c r="D17" s="193">
        <f t="shared" si="2"/>
        <v>4655</v>
      </c>
      <c r="E17" s="193">
        <f t="shared" si="3"/>
        <v>3305</v>
      </c>
      <c r="F17" s="193">
        <f t="shared" si="4"/>
        <v>774</v>
      </c>
      <c r="G17" s="193">
        <f t="shared" si="5"/>
        <v>391</v>
      </c>
      <c r="H17" s="193">
        <f t="shared" si="6"/>
        <v>139</v>
      </c>
      <c r="I17" s="193">
        <f t="shared" si="7"/>
        <v>46</v>
      </c>
      <c r="J17" s="193">
        <f t="shared" si="8"/>
        <v>0</v>
      </c>
      <c r="K17" s="193">
        <f t="shared" si="9"/>
        <v>0</v>
      </c>
      <c r="L17" s="193">
        <f t="shared" si="10"/>
        <v>1660</v>
      </c>
      <c r="M17" s="193">
        <v>1197</v>
      </c>
      <c r="N17" s="193">
        <v>463</v>
      </c>
      <c r="O17" s="193">
        <v>0</v>
      </c>
      <c r="P17" s="193">
        <v>0</v>
      </c>
      <c r="Q17" s="193">
        <v>0</v>
      </c>
      <c r="R17" s="193">
        <v>0</v>
      </c>
      <c r="S17" s="193">
        <v>0</v>
      </c>
      <c r="T17" s="193">
        <f t="shared" si="11"/>
        <v>2504</v>
      </c>
      <c r="U17" s="193">
        <f t="shared" si="12"/>
        <v>1635</v>
      </c>
      <c r="V17" s="193">
        <f t="shared" si="13"/>
        <v>302</v>
      </c>
      <c r="W17" s="193">
        <f t="shared" si="14"/>
        <v>382</v>
      </c>
      <c r="X17" s="193">
        <f t="shared" si="15"/>
        <v>139</v>
      </c>
      <c r="Y17" s="193">
        <f t="shared" si="16"/>
        <v>46</v>
      </c>
      <c r="Z17" s="193">
        <f t="shared" si="17"/>
        <v>0</v>
      </c>
      <c r="AA17" s="193">
        <f t="shared" si="18"/>
        <v>0</v>
      </c>
      <c r="AB17" s="193">
        <f t="shared" si="19"/>
        <v>0</v>
      </c>
      <c r="AC17" s="193">
        <v>0</v>
      </c>
      <c r="AD17" s="193">
        <v>0</v>
      </c>
      <c r="AE17" s="193">
        <v>0</v>
      </c>
      <c r="AF17" s="193">
        <v>0</v>
      </c>
      <c r="AG17" s="193">
        <v>0</v>
      </c>
      <c r="AH17" s="193">
        <v>0</v>
      </c>
      <c r="AI17" s="193">
        <v>0</v>
      </c>
      <c r="AJ17" s="193">
        <f t="shared" si="20"/>
        <v>73</v>
      </c>
      <c r="AK17" s="193">
        <v>0</v>
      </c>
      <c r="AL17" s="193">
        <v>73</v>
      </c>
      <c r="AM17" s="193">
        <v>0</v>
      </c>
      <c r="AN17" s="193">
        <v>0</v>
      </c>
      <c r="AO17" s="193">
        <v>0</v>
      </c>
      <c r="AP17" s="193">
        <v>0</v>
      </c>
      <c r="AQ17" s="193">
        <v>0</v>
      </c>
      <c r="AR17" s="193">
        <f t="shared" si="21"/>
        <v>2431</v>
      </c>
      <c r="AS17" s="193">
        <v>1635</v>
      </c>
      <c r="AT17" s="193">
        <v>229</v>
      </c>
      <c r="AU17" s="193">
        <v>382</v>
      </c>
      <c r="AV17" s="193">
        <v>139</v>
      </c>
      <c r="AW17" s="193">
        <v>46</v>
      </c>
      <c r="AX17" s="193">
        <v>0</v>
      </c>
      <c r="AY17" s="193">
        <v>0</v>
      </c>
      <c r="AZ17" s="193">
        <f t="shared" si="22"/>
        <v>0</v>
      </c>
      <c r="BA17" s="193">
        <v>0</v>
      </c>
      <c r="BB17" s="193">
        <v>0</v>
      </c>
      <c r="BC17" s="193">
        <v>0</v>
      </c>
      <c r="BD17" s="193">
        <v>0</v>
      </c>
      <c r="BE17" s="193">
        <v>0</v>
      </c>
      <c r="BF17" s="193">
        <v>0</v>
      </c>
      <c r="BG17" s="193">
        <v>0</v>
      </c>
      <c r="BH17" s="193">
        <f t="shared" si="23"/>
        <v>0</v>
      </c>
      <c r="BI17" s="193">
        <v>0</v>
      </c>
      <c r="BJ17" s="193">
        <v>0</v>
      </c>
      <c r="BK17" s="193">
        <v>0</v>
      </c>
      <c r="BL17" s="193">
        <v>0</v>
      </c>
      <c r="BM17" s="193">
        <v>0</v>
      </c>
      <c r="BN17" s="193">
        <v>0</v>
      </c>
      <c r="BO17" s="193">
        <v>0</v>
      </c>
      <c r="BP17" s="193">
        <f t="shared" si="24"/>
        <v>491</v>
      </c>
      <c r="BQ17" s="193">
        <v>473</v>
      </c>
      <c r="BR17" s="193">
        <v>9</v>
      </c>
      <c r="BS17" s="193">
        <v>9</v>
      </c>
      <c r="BT17" s="193">
        <v>0</v>
      </c>
      <c r="BU17" s="193">
        <v>0</v>
      </c>
      <c r="BV17" s="193">
        <v>0</v>
      </c>
      <c r="BW17" s="193">
        <v>0</v>
      </c>
    </row>
    <row r="18" spans="1:75" ht="13.5">
      <c r="A18" s="182" t="s">
        <v>129</v>
      </c>
      <c r="B18" s="182" t="s">
        <v>152</v>
      </c>
      <c r="C18" s="184" t="s">
        <v>153</v>
      </c>
      <c r="D18" s="193">
        <f t="shared" si="2"/>
        <v>4038</v>
      </c>
      <c r="E18" s="193">
        <f t="shared" si="3"/>
        <v>1185</v>
      </c>
      <c r="F18" s="193">
        <f t="shared" si="4"/>
        <v>221</v>
      </c>
      <c r="G18" s="193">
        <f t="shared" si="5"/>
        <v>50</v>
      </c>
      <c r="H18" s="193">
        <f t="shared" si="6"/>
        <v>0</v>
      </c>
      <c r="I18" s="193">
        <f t="shared" si="7"/>
        <v>0</v>
      </c>
      <c r="J18" s="193">
        <f t="shared" si="8"/>
        <v>0</v>
      </c>
      <c r="K18" s="193">
        <f t="shared" si="9"/>
        <v>2582</v>
      </c>
      <c r="L18" s="193">
        <f t="shared" si="10"/>
        <v>50</v>
      </c>
      <c r="M18" s="193">
        <v>0</v>
      </c>
      <c r="N18" s="193">
        <v>0</v>
      </c>
      <c r="O18" s="193">
        <v>50</v>
      </c>
      <c r="P18" s="193">
        <v>0</v>
      </c>
      <c r="Q18" s="193">
        <v>0</v>
      </c>
      <c r="R18" s="193">
        <v>0</v>
      </c>
      <c r="S18" s="193">
        <v>0</v>
      </c>
      <c r="T18" s="193">
        <f t="shared" si="11"/>
        <v>3988</v>
      </c>
      <c r="U18" s="193">
        <f t="shared" si="12"/>
        <v>1185</v>
      </c>
      <c r="V18" s="193">
        <f t="shared" si="13"/>
        <v>221</v>
      </c>
      <c r="W18" s="193">
        <f t="shared" si="14"/>
        <v>0</v>
      </c>
      <c r="X18" s="193">
        <f t="shared" si="15"/>
        <v>0</v>
      </c>
      <c r="Y18" s="193">
        <f t="shared" si="16"/>
        <v>0</v>
      </c>
      <c r="Z18" s="193">
        <f t="shared" si="17"/>
        <v>0</v>
      </c>
      <c r="AA18" s="193">
        <f t="shared" si="18"/>
        <v>2582</v>
      </c>
      <c r="AB18" s="193">
        <f t="shared" si="19"/>
        <v>0</v>
      </c>
      <c r="AC18" s="193">
        <v>0</v>
      </c>
      <c r="AD18" s="193">
        <v>0</v>
      </c>
      <c r="AE18" s="193">
        <v>0</v>
      </c>
      <c r="AF18" s="193">
        <v>0</v>
      </c>
      <c r="AG18" s="193">
        <v>0</v>
      </c>
      <c r="AH18" s="193">
        <v>0</v>
      </c>
      <c r="AI18" s="193">
        <v>0</v>
      </c>
      <c r="AJ18" s="193">
        <f t="shared" si="20"/>
        <v>19</v>
      </c>
      <c r="AK18" s="193">
        <v>0</v>
      </c>
      <c r="AL18" s="193">
        <v>19</v>
      </c>
      <c r="AM18" s="193">
        <v>0</v>
      </c>
      <c r="AN18" s="193">
        <v>0</v>
      </c>
      <c r="AO18" s="193">
        <v>0</v>
      </c>
      <c r="AP18" s="193">
        <v>0</v>
      </c>
      <c r="AQ18" s="193">
        <v>0</v>
      </c>
      <c r="AR18" s="193">
        <f t="shared" si="21"/>
        <v>1387</v>
      </c>
      <c r="AS18" s="193">
        <v>1185</v>
      </c>
      <c r="AT18" s="193">
        <v>202</v>
      </c>
      <c r="AU18" s="193">
        <v>0</v>
      </c>
      <c r="AV18" s="193">
        <v>0</v>
      </c>
      <c r="AW18" s="193">
        <v>0</v>
      </c>
      <c r="AX18" s="193">
        <v>0</v>
      </c>
      <c r="AY18" s="193">
        <v>0</v>
      </c>
      <c r="AZ18" s="193">
        <f t="shared" si="22"/>
        <v>600</v>
      </c>
      <c r="BA18" s="193">
        <v>0</v>
      </c>
      <c r="BB18" s="193">
        <v>0</v>
      </c>
      <c r="BC18" s="193">
        <v>0</v>
      </c>
      <c r="BD18" s="193">
        <v>0</v>
      </c>
      <c r="BE18" s="193">
        <v>0</v>
      </c>
      <c r="BF18" s="193">
        <v>0</v>
      </c>
      <c r="BG18" s="193">
        <v>600</v>
      </c>
      <c r="BH18" s="193">
        <f t="shared" si="23"/>
        <v>1982</v>
      </c>
      <c r="BI18" s="193">
        <v>0</v>
      </c>
      <c r="BJ18" s="193">
        <v>0</v>
      </c>
      <c r="BK18" s="193">
        <v>0</v>
      </c>
      <c r="BL18" s="193">
        <v>0</v>
      </c>
      <c r="BM18" s="193">
        <v>0</v>
      </c>
      <c r="BN18" s="193">
        <v>0</v>
      </c>
      <c r="BO18" s="193">
        <v>1982</v>
      </c>
      <c r="BP18" s="193">
        <f t="shared" si="24"/>
        <v>0</v>
      </c>
      <c r="BQ18" s="193">
        <v>0</v>
      </c>
      <c r="BR18" s="193">
        <v>0</v>
      </c>
      <c r="BS18" s="193">
        <v>0</v>
      </c>
      <c r="BT18" s="193">
        <v>0</v>
      </c>
      <c r="BU18" s="193">
        <v>0</v>
      </c>
      <c r="BV18" s="193">
        <v>0</v>
      </c>
      <c r="BW18" s="193">
        <v>0</v>
      </c>
    </row>
    <row r="19" spans="1:75" ht="13.5">
      <c r="A19" s="182" t="s">
        <v>129</v>
      </c>
      <c r="B19" s="182" t="s">
        <v>154</v>
      </c>
      <c r="C19" s="184" t="s">
        <v>432</v>
      </c>
      <c r="D19" s="193">
        <f t="shared" si="2"/>
        <v>7464</v>
      </c>
      <c r="E19" s="193">
        <f t="shared" si="3"/>
        <v>4451</v>
      </c>
      <c r="F19" s="193">
        <f t="shared" si="4"/>
        <v>2156</v>
      </c>
      <c r="G19" s="193">
        <f t="shared" si="5"/>
        <v>479</v>
      </c>
      <c r="H19" s="193">
        <f t="shared" si="6"/>
        <v>364</v>
      </c>
      <c r="I19" s="193">
        <f t="shared" si="7"/>
        <v>0</v>
      </c>
      <c r="J19" s="193">
        <f t="shared" si="8"/>
        <v>0</v>
      </c>
      <c r="K19" s="193">
        <f t="shared" si="9"/>
        <v>14</v>
      </c>
      <c r="L19" s="193">
        <f t="shared" si="10"/>
        <v>0</v>
      </c>
      <c r="M19" s="193">
        <v>0</v>
      </c>
      <c r="N19" s="193">
        <v>0</v>
      </c>
      <c r="O19" s="193">
        <v>0</v>
      </c>
      <c r="P19" s="193">
        <v>0</v>
      </c>
      <c r="Q19" s="193">
        <v>0</v>
      </c>
      <c r="R19" s="193">
        <v>0</v>
      </c>
      <c r="S19" s="193">
        <v>0</v>
      </c>
      <c r="T19" s="193">
        <f t="shared" si="11"/>
        <v>2924</v>
      </c>
      <c r="U19" s="193">
        <f t="shared" si="12"/>
        <v>20</v>
      </c>
      <c r="V19" s="193">
        <f t="shared" si="13"/>
        <v>2101</v>
      </c>
      <c r="W19" s="193">
        <f t="shared" si="14"/>
        <v>439</v>
      </c>
      <c r="X19" s="193">
        <f t="shared" si="15"/>
        <v>364</v>
      </c>
      <c r="Y19" s="193">
        <f t="shared" si="16"/>
        <v>0</v>
      </c>
      <c r="Z19" s="193">
        <f t="shared" si="17"/>
        <v>0</v>
      </c>
      <c r="AA19" s="193">
        <f t="shared" si="18"/>
        <v>0</v>
      </c>
      <c r="AB19" s="193">
        <f t="shared" si="19"/>
        <v>0</v>
      </c>
      <c r="AC19" s="193">
        <v>0</v>
      </c>
      <c r="AD19" s="193">
        <v>0</v>
      </c>
      <c r="AE19" s="193">
        <v>0</v>
      </c>
      <c r="AF19" s="193">
        <v>0</v>
      </c>
      <c r="AG19" s="193">
        <v>0</v>
      </c>
      <c r="AH19" s="193">
        <v>0</v>
      </c>
      <c r="AI19" s="193">
        <v>0</v>
      </c>
      <c r="AJ19" s="193">
        <f t="shared" si="20"/>
        <v>1617</v>
      </c>
      <c r="AK19" s="193">
        <v>0</v>
      </c>
      <c r="AL19" s="193">
        <v>1617</v>
      </c>
      <c r="AM19" s="193">
        <v>0</v>
      </c>
      <c r="AN19" s="193">
        <v>0</v>
      </c>
      <c r="AO19" s="193">
        <v>0</v>
      </c>
      <c r="AP19" s="193">
        <v>0</v>
      </c>
      <c r="AQ19" s="193">
        <v>0</v>
      </c>
      <c r="AR19" s="193">
        <f t="shared" si="21"/>
        <v>1307</v>
      </c>
      <c r="AS19" s="193">
        <v>20</v>
      </c>
      <c r="AT19" s="193">
        <v>484</v>
      </c>
      <c r="AU19" s="193">
        <v>439</v>
      </c>
      <c r="AV19" s="193">
        <v>364</v>
      </c>
      <c r="AW19" s="193">
        <v>0</v>
      </c>
      <c r="AX19" s="193">
        <v>0</v>
      </c>
      <c r="AY19" s="193">
        <v>0</v>
      </c>
      <c r="AZ19" s="193">
        <f t="shared" si="22"/>
        <v>0</v>
      </c>
      <c r="BA19" s="193">
        <v>0</v>
      </c>
      <c r="BB19" s="193">
        <v>0</v>
      </c>
      <c r="BC19" s="193">
        <v>0</v>
      </c>
      <c r="BD19" s="193">
        <v>0</v>
      </c>
      <c r="BE19" s="193">
        <v>0</v>
      </c>
      <c r="BF19" s="193">
        <v>0</v>
      </c>
      <c r="BG19" s="193">
        <v>0</v>
      </c>
      <c r="BH19" s="193">
        <f t="shared" si="23"/>
        <v>0</v>
      </c>
      <c r="BI19" s="193">
        <v>0</v>
      </c>
      <c r="BJ19" s="193">
        <v>0</v>
      </c>
      <c r="BK19" s="193">
        <v>0</v>
      </c>
      <c r="BL19" s="193">
        <v>0</v>
      </c>
      <c r="BM19" s="193">
        <v>0</v>
      </c>
      <c r="BN19" s="193">
        <v>0</v>
      </c>
      <c r="BO19" s="193">
        <v>0</v>
      </c>
      <c r="BP19" s="193">
        <f t="shared" si="24"/>
        <v>4540</v>
      </c>
      <c r="BQ19" s="193">
        <v>4431</v>
      </c>
      <c r="BR19" s="193">
        <v>55</v>
      </c>
      <c r="BS19" s="193">
        <v>40</v>
      </c>
      <c r="BT19" s="193">
        <v>0</v>
      </c>
      <c r="BU19" s="193">
        <v>0</v>
      </c>
      <c r="BV19" s="193">
        <v>0</v>
      </c>
      <c r="BW19" s="193">
        <v>14</v>
      </c>
    </row>
    <row r="20" spans="1:75" ht="13.5">
      <c r="A20" s="182" t="s">
        <v>129</v>
      </c>
      <c r="B20" s="182" t="s">
        <v>433</v>
      </c>
      <c r="C20" s="184" t="s">
        <v>434</v>
      </c>
      <c r="D20" s="193">
        <f t="shared" si="2"/>
        <v>2783</v>
      </c>
      <c r="E20" s="193">
        <f t="shared" si="3"/>
        <v>1953</v>
      </c>
      <c r="F20" s="193">
        <f t="shared" si="4"/>
        <v>209</v>
      </c>
      <c r="G20" s="193">
        <f t="shared" si="5"/>
        <v>437</v>
      </c>
      <c r="H20" s="193">
        <f t="shared" si="6"/>
        <v>184</v>
      </c>
      <c r="I20" s="193">
        <f t="shared" si="7"/>
        <v>0</v>
      </c>
      <c r="J20" s="193">
        <f t="shared" si="8"/>
        <v>0</v>
      </c>
      <c r="K20" s="193">
        <f t="shared" si="9"/>
        <v>0</v>
      </c>
      <c r="L20" s="193">
        <f t="shared" si="10"/>
        <v>0</v>
      </c>
      <c r="M20" s="193">
        <v>0</v>
      </c>
      <c r="N20" s="193">
        <v>0</v>
      </c>
      <c r="O20" s="193">
        <v>0</v>
      </c>
      <c r="P20" s="193">
        <v>0</v>
      </c>
      <c r="Q20" s="193">
        <v>0</v>
      </c>
      <c r="R20" s="193">
        <v>0</v>
      </c>
      <c r="S20" s="193">
        <v>0</v>
      </c>
      <c r="T20" s="193">
        <f t="shared" si="11"/>
        <v>2783</v>
      </c>
      <c r="U20" s="193">
        <f t="shared" si="12"/>
        <v>1953</v>
      </c>
      <c r="V20" s="193">
        <f t="shared" si="13"/>
        <v>209</v>
      </c>
      <c r="W20" s="193">
        <f t="shared" si="14"/>
        <v>437</v>
      </c>
      <c r="X20" s="193">
        <f t="shared" si="15"/>
        <v>184</v>
      </c>
      <c r="Y20" s="193">
        <f t="shared" si="16"/>
        <v>0</v>
      </c>
      <c r="Z20" s="193">
        <f t="shared" si="17"/>
        <v>0</v>
      </c>
      <c r="AA20" s="193">
        <f t="shared" si="18"/>
        <v>0</v>
      </c>
      <c r="AB20" s="193">
        <f t="shared" si="19"/>
        <v>0</v>
      </c>
      <c r="AC20" s="193">
        <v>0</v>
      </c>
      <c r="AD20" s="193">
        <v>0</v>
      </c>
      <c r="AE20" s="193">
        <v>0</v>
      </c>
      <c r="AF20" s="193">
        <v>0</v>
      </c>
      <c r="AG20" s="193">
        <v>0</v>
      </c>
      <c r="AH20" s="193">
        <v>0</v>
      </c>
      <c r="AI20" s="193">
        <v>0</v>
      </c>
      <c r="AJ20" s="193">
        <f t="shared" si="20"/>
        <v>0</v>
      </c>
      <c r="AK20" s="193">
        <v>0</v>
      </c>
      <c r="AL20" s="193">
        <v>0</v>
      </c>
      <c r="AM20" s="193">
        <v>0</v>
      </c>
      <c r="AN20" s="193">
        <v>0</v>
      </c>
      <c r="AO20" s="193">
        <v>0</v>
      </c>
      <c r="AP20" s="193">
        <v>0</v>
      </c>
      <c r="AQ20" s="193">
        <v>0</v>
      </c>
      <c r="AR20" s="193">
        <f t="shared" si="21"/>
        <v>2783</v>
      </c>
      <c r="AS20" s="193">
        <v>1953</v>
      </c>
      <c r="AT20" s="193">
        <v>209</v>
      </c>
      <c r="AU20" s="193">
        <v>437</v>
      </c>
      <c r="AV20" s="193">
        <v>184</v>
      </c>
      <c r="AW20" s="193">
        <v>0</v>
      </c>
      <c r="AX20" s="193">
        <v>0</v>
      </c>
      <c r="AY20" s="193">
        <v>0</v>
      </c>
      <c r="AZ20" s="193">
        <f t="shared" si="22"/>
        <v>0</v>
      </c>
      <c r="BA20" s="193">
        <v>0</v>
      </c>
      <c r="BB20" s="193">
        <v>0</v>
      </c>
      <c r="BC20" s="193">
        <v>0</v>
      </c>
      <c r="BD20" s="193">
        <v>0</v>
      </c>
      <c r="BE20" s="193">
        <v>0</v>
      </c>
      <c r="BF20" s="193">
        <v>0</v>
      </c>
      <c r="BG20" s="193">
        <v>0</v>
      </c>
      <c r="BH20" s="193">
        <f t="shared" si="23"/>
        <v>0</v>
      </c>
      <c r="BI20" s="193">
        <v>0</v>
      </c>
      <c r="BJ20" s="193">
        <v>0</v>
      </c>
      <c r="BK20" s="193">
        <v>0</v>
      </c>
      <c r="BL20" s="193">
        <v>0</v>
      </c>
      <c r="BM20" s="193">
        <v>0</v>
      </c>
      <c r="BN20" s="193">
        <v>0</v>
      </c>
      <c r="BO20" s="193">
        <v>0</v>
      </c>
      <c r="BP20" s="193">
        <f t="shared" si="24"/>
        <v>0</v>
      </c>
      <c r="BQ20" s="193">
        <v>0</v>
      </c>
      <c r="BR20" s="193">
        <v>0</v>
      </c>
      <c r="BS20" s="193">
        <v>0</v>
      </c>
      <c r="BT20" s="193">
        <v>0</v>
      </c>
      <c r="BU20" s="193">
        <v>0</v>
      </c>
      <c r="BV20" s="193">
        <v>0</v>
      </c>
      <c r="BW20" s="193">
        <v>0</v>
      </c>
    </row>
    <row r="21" spans="1:75" ht="13.5">
      <c r="A21" s="182" t="s">
        <v>129</v>
      </c>
      <c r="B21" s="182" t="s">
        <v>435</v>
      </c>
      <c r="C21" s="184" t="s">
        <v>436</v>
      </c>
      <c r="D21" s="193">
        <f t="shared" si="2"/>
        <v>1953</v>
      </c>
      <c r="E21" s="193">
        <f t="shared" si="3"/>
        <v>15</v>
      </c>
      <c r="F21" s="193">
        <f t="shared" si="4"/>
        <v>203</v>
      </c>
      <c r="G21" s="193">
        <f t="shared" si="5"/>
        <v>249</v>
      </c>
      <c r="H21" s="193">
        <f t="shared" si="6"/>
        <v>103</v>
      </c>
      <c r="I21" s="193">
        <f t="shared" si="7"/>
        <v>353</v>
      </c>
      <c r="J21" s="193">
        <f t="shared" si="8"/>
        <v>0</v>
      </c>
      <c r="K21" s="193">
        <f t="shared" si="9"/>
        <v>1030</v>
      </c>
      <c r="L21" s="193">
        <f t="shared" si="10"/>
        <v>0</v>
      </c>
      <c r="M21" s="193">
        <v>0</v>
      </c>
      <c r="N21" s="193">
        <v>0</v>
      </c>
      <c r="O21" s="193">
        <v>0</v>
      </c>
      <c r="P21" s="193">
        <v>0</v>
      </c>
      <c r="Q21" s="193">
        <v>0</v>
      </c>
      <c r="R21" s="193">
        <v>0</v>
      </c>
      <c r="S21" s="193">
        <v>0</v>
      </c>
      <c r="T21" s="193">
        <f t="shared" si="11"/>
        <v>1953</v>
      </c>
      <c r="U21" s="193">
        <f t="shared" si="12"/>
        <v>15</v>
      </c>
      <c r="V21" s="193">
        <f t="shared" si="13"/>
        <v>203</v>
      </c>
      <c r="W21" s="193">
        <f t="shared" si="14"/>
        <v>249</v>
      </c>
      <c r="X21" s="193">
        <f t="shared" si="15"/>
        <v>103</v>
      </c>
      <c r="Y21" s="193">
        <f t="shared" si="16"/>
        <v>353</v>
      </c>
      <c r="Z21" s="193">
        <f t="shared" si="17"/>
        <v>0</v>
      </c>
      <c r="AA21" s="193">
        <f t="shared" si="18"/>
        <v>1030</v>
      </c>
      <c r="AB21" s="193">
        <f t="shared" si="19"/>
        <v>0</v>
      </c>
      <c r="AC21" s="193">
        <v>0</v>
      </c>
      <c r="AD21" s="193">
        <v>0</v>
      </c>
      <c r="AE21" s="193">
        <v>0</v>
      </c>
      <c r="AF21" s="193">
        <v>0</v>
      </c>
      <c r="AG21" s="193">
        <v>0</v>
      </c>
      <c r="AH21" s="193">
        <v>0</v>
      </c>
      <c r="AI21" s="193">
        <v>0</v>
      </c>
      <c r="AJ21" s="193">
        <f t="shared" si="20"/>
        <v>0</v>
      </c>
      <c r="AK21" s="193">
        <v>0</v>
      </c>
      <c r="AL21" s="193">
        <v>0</v>
      </c>
      <c r="AM21" s="193">
        <v>0</v>
      </c>
      <c r="AN21" s="193">
        <v>0</v>
      </c>
      <c r="AO21" s="193">
        <v>0</v>
      </c>
      <c r="AP21" s="193">
        <v>0</v>
      </c>
      <c r="AQ21" s="193">
        <v>0</v>
      </c>
      <c r="AR21" s="193">
        <f t="shared" si="21"/>
        <v>1953</v>
      </c>
      <c r="AS21" s="193">
        <v>15</v>
      </c>
      <c r="AT21" s="193">
        <v>203</v>
      </c>
      <c r="AU21" s="193">
        <v>249</v>
      </c>
      <c r="AV21" s="193">
        <v>103</v>
      </c>
      <c r="AW21" s="193">
        <v>353</v>
      </c>
      <c r="AX21" s="193">
        <v>0</v>
      </c>
      <c r="AY21" s="193">
        <v>1030</v>
      </c>
      <c r="AZ21" s="193">
        <f t="shared" si="22"/>
        <v>0</v>
      </c>
      <c r="BA21" s="193">
        <v>0</v>
      </c>
      <c r="BB21" s="193">
        <v>0</v>
      </c>
      <c r="BC21" s="193">
        <v>0</v>
      </c>
      <c r="BD21" s="193">
        <v>0</v>
      </c>
      <c r="BE21" s="193">
        <v>0</v>
      </c>
      <c r="BF21" s="193">
        <v>0</v>
      </c>
      <c r="BG21" s="193">
        <v>0</v>
      </c>
      <c r="BH21" s="193">
        <f t="shared" si="23"/>
        <v>0</v>
      </c>
      <c r="BI21" s="193">
        <v>0</v>
      </c>
      <c r="BJ21" s="193">
        <v>0</v>
      </c>
      <c r="BK21" s="193">
        <v>0</v>
      </c>
      <c r="BL21" s="193">
        <v>0</v>
      </c>
      <c r="BM21" s="193">
        <v>0</v>
      </c>
      <c r="BN21" s="193">
        <v>0</v>
      </c>
      <c r="BO21" s="193">
        <v>0</v>
      </c>
      <c r="BP21" s="193">
        <f t="shared" si="24"/>
        <v>0</v>
      </c>
      <c r="BQ21" s="193">
        <v>0</v>
      </c>
      <c r="BR21" s="193">
        <v>0</v>
      </c>
      <c r="BS21" s="193">
        <v>0</v>
      </c>
      <c r="BT21" s="193">
        <v>0</v>
      </c>
      <c r="BU21" s="193">
        <v>0</v>
      </c>
      <c r="BV21" s="193">
        <v>0</v>
      </c>
      <c r="BW21" s="193">
        <v>0</v>
      </c>
    </row>
    <row r="22" spans="1:75" ht="13.5">
      <c r="A22" s="182" t="s">
        <v>129</v>
      </c>
      <c r="B22" s="182" t="s">
        <v>437</v>
      </c>
      <c r="C22" s="184" t="s">
        <v>438</v>
      </c>
      <c r="D22" s="193">
        <f t="shared" si="2"/>
        <v>2557</v>
      </c>
      <c r="E22" s="193">
        <f t="shared" si="3"/>
        <v>572</v>
      </c>
      <c r="F22" s="193">
        <f t="shared" si="4"/>
        <v>114</v>
      </c>
      <c r="G22" s="193">
        <f t="shared" si="5"/>
        <v>232</v>
      </c>
      <c r="H22" s="193">
        <f t="shared" si="6"/>
        <v>78</v>
      </c>
      <c r="I22" s="193">
        <f t="shared" si="7"/>
        <v>370</v>
      </c>
      <c r="J22" s="193">
        <f t="shared" si="8"/>
        <v>0</v>
      </c>
      <c r="K22" s="193">
        <f t="shared" si="9"/>
        <v>1191</v>
      </c>
      <c r="L22" s="193">
        <f t="shared" si="10"/>
        <v>0</v>
      </c>
      <c r="M22" s="193">
        <v>0</v>
      </c>
      <c r="N22" s="193">
        <v>0</v>
      </c>
      <c r="O22" s="193">
        <v>0</v>
      </c>
      <c r="P22" s="193">
        <v>0</v>
      </c>
      <c r="Q22" s="193">
        <v>0</v>
      </c>
      <c r="R22" s="193">
        <v>0</v>
      </c>
      <c r="S22" s="193">
        <v>0</v>
      </c>
      <c r="T22" s="193">
        <f t="shared" si="11"/>
        <v>2557</v>
      </c>
      <c r="U22" s="193">
        <f t="shared" si="12"/>
        <v>572</v>
      </c>
      <c r="V22" s="193">
        <f t="shared" si="13"/>
        <v>114</v>
      </c>
      <c r="W22" s="193">
        <f t="shared" si="14"/>
        <v>232</v>
      </c>
      <c r="X22" s="193">
        <f t="shared" si="15"/>
        <v>78</v>
      </c>
      <c r="Y22" s="193">
        <f t="shared" si="16"/>
        <v>370</v>
      </c>
      <c r="Z22" s="193">
        <f t="shared" si="17"/>
        <v>0</v>
      </c>
      <c r="AA22" s="193">
        <f t="shared" si="18"/>
        <v>1191</v>
      </c>
      <c r="AB22" s="193">
        <f t="shared" si="19"/>
        <v>0</v>
      </c>
      <c r="AC22" s="193">
        <v>0</v>
      </c>
      <c r="AD22" s="193">
        <v>0</v>
      </c>
      <c r="AE22" s="193">
        <v>0</v>
      </c>
      <c r="AF22" s="193">
        <v>0</v>
      </c>
      <c r="AG22" s="193">
        <v>0</v>
      </c>
      <c r="AH22" s="193">
        <v>0</v>
      </c>
      <c r="AI22" s="193">
        <v>0</v>
      </c>
      <c r="AJ22" s="193">
        <f t="shared" si="20"/>
        <v>0</v>
      </c>
      <c r="AK22" s="193">
        <v>0</v>
      </c>
      <c r="AL22" s="193">
        <v>0</v>
      </c>
      <c r="AM22" s="193">
        <v>0</v>
      </c>
      <c r="AN22" s="193">
        <v>0</v>
      </c>
      <c r="AO22" s="193">
        <v>0</v>
      </c>
      <c r="AP22" s="193">
        <v>0</v>
      </c>
      <c r="AQ22" s="193">
        <v>0</v>
      </c>
      <c r="AR22" s="193">
        <f t="shared" si="21"/>
        <v>2557</v>
      </c>
      <c r="AS22" s="193">
        <v>572</v>
      </c>
      <c r="AT22" s="193">
        <v>114</v>
      </c>
      <c r="AU22" s="193">
        <v>232</v>
      </c>
      <c r="AV22" s="193">
        <v>78</v>
      </c>
      <c r="AW22" s="193">
        <v>370</v>
      </c>
      <c r="AX22" s="193">
        <v>0</v>
      </c>
      <c r="AY22" s="193">
        <v>1191</v>
      </c>
      <c r="AZ22" s="193">
        <f t="shared" si="22"/>
        <v>0</v>
      </c>
      <c r="BA22" s="193">
        <v>0</v>
      </c>
      <c r="BB22" s="193">
        <v>0</v>
      </c>
      <c r="BC22" s="193">
        <v>0</v>
      </c>
      <c r="BD22" s="193">
        <v>0</v>
      </c>
      <c r="BE22" s="193">
        <v>0</v>
      </c>
      <c r="BF22" s="193">
        <v>0</v>
      </c>
      <c r="BG22" s="193">
        <v>0</v>
      </c>
      <c r="BH22" s="193">
        <f t="shared" si="23"/>
        <v>0</v>
      </c>
      <c r="BI22" s="193">
        <v>0</v>
      </c>
      <c r="BJ22" s="193">
        <v>0</v>
      </c>
      <c r="BK22" s="193">
        <v>0</v>
      </c>
      <c r="BL22" s="193">
        <v>0</v>
      </c>
      <c r="BM22" s="193">
        <v>0</v>
      </c>
      <c r="BN22" s="193">
        <v>0</v>
      </c>
      <c r="BO22" s="193">
        <v>0</v>
      </c>
      <c r="BP22" s="193">
        <f t="shared" si="24"/>
        <v>0</v>
      </c>
      <c r="BQ22" s="193">
        <v>0</v>
      </c>
      <c r="BR22" s="193">
        <v>0</v>
      </c>
      <c r="BS22" s="193">
        <v>0</v>
      </c>
      <c r="BT22" s="193">
        <v>0</v>
      </c>
      <c r="BU22" s="193">
        <v>0</v>
      </c>
      <c r="BV22" s="193">
        <v>0</v>
      </c>
      <c r="BW22" s="193">
        <v>0</v>
      </c>
    </row>
    <row r="23" spans="1:75" ht="13.5">
      <c r="A23" s="182" t="s">
        <v>129</v>
      </c>
      <c r="B23" s="182" t="s">
        <v>439</v>
      </c>
      <c r="C23" s="184" t="s">
        <v>440</v>
      </c>
      <c r="D23" s="193">
        <f t="shared" si="2"/>
        <v>10029</v>
      </c>
      <c r="E23" s="193">
        <f t="shared" si="3"/>
        <v>6448</v>
      </c>
      <c r="F23" s="193">
        <f t="shared" si="4"/>
        <v>2128</v>
      </c>
      <c r="G23" s="193">
        <f t="shared" si="5"/>
        <v>1089</v>
      </c>
      <c r="H23" s="193">
        <f t="shared" si="6"/>
        <v>303</v>
      </c>
      <c r="I23" s="193">
        <f t="shared" si="7"/>
        <v>25</v>
      </c>
      <c r="J23" s="193">
        <f t="shared" si="8"/>
        <v>18</v>
      </c>
      <c r="K23" s="193">
        <f t="shared" si="9"/>
        <v>18</v>
      </c>
      <c r="L23" s="193">
        <f t="shared" si="10"/>
        <v>0</v>
      </c>
      <c r="M23" s="193">
        <v>0</v>
      </c>
      <c r="N23" s="193">
        <v>0</v>
      </c>
      <c r="O23" s="193">
        <v>0</v>
      </c>
      <c r="P23" s="193">
        <v>0</v>
      </c>
      <c r="Q23" s="193">
        <v>0</v>
      </c>
      <c r="R23" s="193">
        <v>0</v>
      </c>
      <c r="S23" s="193">
        <v>0</v>
      </c>
      <c r="T23" s="193">
        <f t="shared" si="11"/>
        <v>2250</v>
      </c>
      <c r="U23" s="193">
        <f t="shared" si="12"/>
        <v>25</v>
      </c>
      <c r="V23" s="193">
        <f t="shared" si="13"/>
        <v>1592</v>
      </c>
      <c r="W23" s="193">
        <f t="shared" si="14"/>
        <v>287</v>
      </c>
      <c r="X23" s="193">
        <f t="shared" si="15"/>
        <v>303</v>
      </c>
      <c r="Y23" s="193">
        <f t="shared" si="16"/>
        <v>25</v>
      </c>
      <c r="Z23" s="193">
        <f t="shared" si="17"/>
        <v>0</v>
      </c>
      <c r="AA23" s="193">
        <f t="shared" si="18"/>
        <v>18</v>
      </c>
      <c r="AB23" s="193">
        <f t="shared" si="19"/>
        <v>949</v>
      </c>
      <c r="AC23" s="193">
        <v>0</v>
      </c>
      <c r="AD23" s="193">
        <v>949</v>
      </c>
      <c r="AE23" s="193">
        <v>0</v>
      </c>
      <c r="AF23" s="193">
        <v>0</v>
      </c>
      <c r="AG23" s="193">
        <v>0</v>
      </c>
      <c r="AH23" s="193">
        <v>0</v>
      </c>
      <c r="AI23" s="193">
        <v>0</v>
      </c>
      <c r="AJ23" s="193">
        <f t="shared" si="20"/>
        <v>502</v>
      </c>
      <c r="AK23" s="193">
        <v>0</v>
      </c>
      <c r="AL23" s="193">
        <v>502</v>
      </c>
      <c r="AM23" s="193">
        <v>0</v>
      </c>
      <c r="AN23" s="193">
        <v>0</v>
      </c>
      <c r="AO23" s="193">
        <v>0</v>
      </c>
      <c r="AP23" s="193">
        <v>0</v>
      </c>
      <c r="AQ23" s="193">
        <v>0</v>
      </c>
      <c r="AR23" s="193">
        <f t="shared" si="21"/>
        <v>799</v>
      </c>
      <c r="AS23" s="193">
        <v>25</v>
      </c>
      <c r="AT23" s="193">
        <v>141</v>
      </c>
      <c r="AU23" s="193">
        <v>287</v>
      </c>
      <c r="AV23" s="193">
        <v>303</v>
      </c>
      <c r="AW23" s="193">
        <v>25</v>
      </c>
      <c r="AX23" s="193">
        <v>0</v>
      </c>
      <c r="AY23" s="193">
        <v>18</v>
      </c>
      <c r="AZ23" s="193">
        <f t="shared" si="22"/>
        <v>0</v>
      </c>
      <c r="BA23" s="193">
        <v>0</v>
      </c>
      <c r="BB23" s="193">
        <v>0</v>
      </c>
      <c r="BC23" s="193">
        <v>0</v>
      </c>
      <c r="BD23" s="193">
        <v>0</v>
      </c>
      <c r="BE23" s="193">
        <v>0</v>
      </c>
      <c r="BF23" s="193">
        <v>0</v>
      </c>
      <c r="BG23" s="193">
        <v>0</v>
      </c>
      <c r="BH23" s="193">
        <f t="shared" si="23"/>
        <v>0</v>
      </c>
      <c r="BI23" s="193">
        <v>0</v>
      </c>
      <c r="BJ23" s="193">
        <v>0</v>
      </c>
      <c r="BK23" s="193">
        <v>0</v>
      </c>
      <c r="BL23" s="193">
        <v>0</v>
      </c>
      <c r="BM23" s="193">
        <v>0</v>
      </c>
      <c r="BN23" s="193">
        <v>0</v>
      </c>
      <c r="BO23" s="193">
        <v>0</v>
      </c>
      <c r="BP23" s="193">
        <f t="shared" si="24"/>
        <v>7779</v>
      </c>
      <c r="BQ23" s="193">
        <v>6423</v>
      </c>
      <c r="BR23" s="193">
        <v>536</v>
      </c>
      <c r="BS23" s="193">
        <v>802</v>
      </c>
      <c r="BT23" s="193">
        <v>0</v>
      </c>
      <c r="BU23" s="193">
        <v>0</v>
      </c>
      <c r="BV23" s="193">
        <v>18</v>
      </c>
      <c r="BW23" s="193">
        <v>0</v>
      </c>
    </row>
    <row r="24" spans="1:75" ht="13.5">
      <c r="A24" s="182" t="s">
        <v>129</v>
      </c>
      <c r="B24" s="182" t="s">
        <v>441</v>
      </c>
      <c r="C24" s="184" t="s">
        <v>442</v>
      </c>
      <c r="D24" s="193">
        <f t="shared" si="2"/>
        <v>2006</v>
      </c>
      <c r="E24" s="193">
        <f t="shared" si="3"/>
        <v>463</v>
      </c>
      <c r="F24" s="193">
        <f t="shared" si="4"/>
        <v>115</v>
      </c>
      <c r="G24" s="193">
        <f t="shared" si="5"/>
        <v>241</v>
      </c>
      <c r="H24" s="193">
        <f t="shared" si="6"/>
        <v>85</v>
      </c>
      <c r="I24" s="193">
        <f t="shared" si="7"/>
        <v>0</v>
      </c>
      <c r="J24" s="193">
        <f t="shared" si="8"/>
        <v>0</v>
      </c>
      <c r="K24" s="193">
        <f t="shared" si="9"/>
        <v>1102</v>
      </c>
      <c r="L24" s="193">
        <f t="shared" si="10"/>
        <v>511</v>
      </c>
      <c r="M24" s="193">
        <v>50</v>
      </c>
      <c r="N24" s="193">
        <v>103</v>
      </c>
      <c r="O24" s="193">
        <v>227</v>
      </c>
      <c r="P24" s="193">
        <v>85</v>
      </c>
      <c r="Q24" s="193">
        <v>0</v>
      </c>
      <c r="R24" s="193">
        <v>0</v>
      </c>
      <c r="S24" s="193">
        <v>46</v>
      </c>
      <c r="T24" s="193">
        <f t="shared" si="11"/>
        <v>1055</v>
      </c>
      <c r="U24" s="193">
        <f t="shared" si="12"/>
        <v>0</v>
      </c>
      <c r="V24" s="193">
        <f t="shared" si="13"/>
        <v>0</v>
      </c>
      <c r="W24" s="193">
        <f t="shared" si="14"/>
        <v>0</v>
      </c>
      <c r="X24" s="193">
        <f t="shared" si="15"/>
        <v>0</v>
      </c>
      <c r="Y24" s="193">
        <f t="shared" si="16"/>
        <v>0</v>
      </c>
      <c r="Z24" s="193">
        <f t="shared" si="17"/>
        <v>0</v>
      </c>
      <c r="AA24" s="193">
        <f t="shared" si="18"/>
        <v>1055</v>
      </c>
      <c r="AB24" s="193">
        <f t="shared" si="19"/>
        <v>0</v>
      </c>
      <c r="AC24" s="193">
        <v>0</v>
      </c>
      <c r="AD24" s="193">
        <v>0</v>
      </c>
      <c r="AE24" s="193">
        <v>0</v>
      </c>
      <c r="AF24" s="193">
        <v>0</v>
      </c>
      <c r="AG24" s="193">
        <v>0</v>
      </c>
      <c r="AH24" s="193">
        <v>0</v>
      </c>
      <c r="AI24" s="193">
        <v>0</v>
      </c>
      <c r="AJ24" s="193">
        <f t="shared" si="20"/>
        <v>0</v>
      </c>
      <c r="AK24" s="193">
        <v>0</v>
      </c>
      <c r="AL24" s="193">
        <v>0</v>
      </c>
      <c r="AM24" s="193">
        <v>0</v>
      </c>
      <c r="AN24" s="193">
        <v>0</v>
      </c>
      <c r="AO24" s="193">
        <v>0</v>
      </c>
      <c r="AP24" s="193">
        <v>0</v>
      </c>
      <c r="AQ24" s="193">
        <v>0</v>
      </c>
      <c r="AR24" s="193">
        <f t="shared" si="21"/>
        <v>1055</v>
      </c>
      <c r="AS24" s="193">
        <v>0</v>
      </c>
      <c r="AT24" s="193">
        <v>0</v>
      </c>
      <c r="AU24" s="193">
        <v>0</v>
      </c>
      <c r="AV24" s="193">
        <v>0</v>
      </c>
      <c r="AW24" s="193">
        <v>0</v>
      </c>
      <c r="AX24" s="193">
        <v>0</v>
      </c>
      <c r="AY24" s="193">
        <v>1055</v>
      </c>
      <c r="AZ24" s="193">
        <f t="shared" si="22"/>
        <v>0</v>
      </c>
      <c r="BA24" s="193">
        <v>0</v>
      </c>
      <c r="BB24" s="193">
        <v>0</v>
      </c>
      <c r="BC24" s="193">
        <v>0</v>
      </c>
      <c r="BD24" s="193">
        <v>0</v>
      </c>
      <c r="BE24" s="193">
        <v>0</v>
      </c>
      <c r="BF24" s="193">
        <v>0</v>
      </c>
      <c r="BG24" s="193">
        <v>0</v>
      </c>
      <c r="BH24" s="193">
        <f t="shared" si="23"/>
        <v>0</v>
      </c>
      <c r="BI24" s="193">
        <v>0</v>
      </c>
      <c r="BJ24" s="193">
        <v>0</v>
      </c>
      <c r="BK24" s="193">
        <v>0</v>
      </c>
      <c r="BL24" s="193">
        <v>0</v>
      </c>
      <c r="BM24" s="193">
        <v>0</v>
      </c>
      <c r="BN24" s="193">
        <v>0</v>
      </c>
      <c r="BO24" s="193">
        <v>0</v>
      </c>
      <c r="BP24" s="193">
        <f t="shared" si="24"/>
        <v>440</v>
      </c>
      <c r="BQ24" s="193">
        <v>413</v>
      </c>
      <c r="BR24" s="193">
        <v>12</v>
      </c>
      <c r="BS24" s="193">
        <v>14</v>
      </c>
      <c r="BT24" s="193">
        <v>0</v>
      </c>
      <c r="BU24" s="193">
        <v>0</v>
      </c>
      <c r="BV24" s="193">
        <v>0</v>
      </c>
      <c r="BW24" s="193">
        <v>1</v>
      </c>
    </row>
    <row r="25" spans="1:75" ht="13.5">
      <c r="A25" s="182" t="s">
        <v>129</v>
      </c>
      <c r="B25" s="182" t="s">
        <v>443</v>
      </c>
      <c r="C25" s="184" t="s">
        <v>444</v>
      </c>
      <c r="D25" s="193">
        <f t="shared" si="2"/>
        <v>2349</v>
      </c>
      <c r="E25" s="193">
        <f t="shared" si="3"/>
        <v>1564</v>
      </c>
      <c r="F25" s="193">
        <f t="shared" si="4"/>
        <v>174</v>
      </c>
      <c r="G25" s="193">
        <f t="shared" si="5"/>
        <v>287</v>
      </c>
      <c r="H25" s="193">
        <f t="shared" si="6"/>
        <v>103</v>
      </c>
      <c r="I25" s="193">
        <f t="shared" si="7"/>
        <v>221</v>
      </c>
      <c r="J25" s="193">
        <f t="shared" si="8"/>
        <v>0</v>
      </c>
      <c r="K25" s="193">
        <f t="shared" si="9"/>
        <v>0</v>
      </c>
      <c r="L25" s="193">
        <f t="shared" si="10"/>
        <v>0</v>
      </c>
      <c r="M25" s="193">
        <v>0</v>
      </c>
      <c r="N25" s="193">
        <v>0</v>
      </c>
      <c r="O25" s="193">
        <v>0</v>
      </c>
      <c r="P25" s="193">
        <v>0</v>
      </c>
      <c r="Q25" s="193">
        <v>0</v>
      </c>
      <c r="R25" s="193">
        <v>0</v>
      </c>
      <c r="S25" s="193">
        <v>0</v>
      </c>
      <c r="T25" s="193">
        <f t="shared" si="11"/>
        <v>2349</v>
      </c>
      <c r="U25" s="193">
        <f t="shared" si="12"/>
        <v>1564</v>
      </c>
      <c r="V25" s="193">
        <f t="shared" si="13"/>
        <v>174</v>
      </c>
      <c r="W25" s="193">
        <f t="shared" si="14"/>
        <v>287</v>
      </c>
      <c r="X25" s="193">
        <f t="shared" si="15"/>
        <v>103</v>
      </c>
      <c r="Y25" s="193">
        <f t="shared" si="16"/>
        <v>221</v>
      </c>
      <c r="Z25" s="193">
        <f t="shared" si="17"/>
        <v>0</v>
      </c>
      <c r="AA25" s="193">
        <f t="shared" si="18"/>
        <v>0</v>
      </c>
      <c r="AB25" s="193">
        <f t="shared" si="19"/>
        <v>0</v>
      </c>
      <c r="AC25" s="193">
        <v>0</v>
      </c>
      <c r="AD25" s="193">
        <v>0</v>
      </c>
      <c r="AE25" s="193">
        <v>0</v>
      </c>
      <c r="AF25" s="193">
        <v>0</v>
      </c>
      <c r="AG25" s="193">
        <v>0</v>
      </c>
      <c r="AH25" s="193">
        <v>0</v>
      </c>
      <c r="AI25" s="193">
        <v>0</v>
      </c>
      <c r="AJ25" s="193">
        <f t="shared" si="20"/>
        <v>0</v>
      </c>
      <c r="AK25" s="193">
        <v>0</v>
      </c>
      <c r="AL25" s="193">
        <v>0</v>
      </c>
      <c r="AM25" s="193">
        <v>0</v>
      </c>
      <c r="AN25" s="193">
        <v>0</v>
      </c>
      <c r="AO25" s="193">
        <v>0</v>
      </c>
      <c r="AP25" s="193">
        <v>0</v>
      </c>
      <c r="AQ25" s="193">
        <v>0</v>
      </c>
      <c r="AR25" s="193">
        <f t="shared" si="21"/>
        <v>2349</v>
      </c>
      <c r="AS25" s="193">
        <v>1564</v>
      </c>
      <c r="AT25" s="193">
        <v>174</v>
      </c>
      <c r="AU25" s="193">
        <v>287</v>
      </c>
      <c r="AV25" s="193">
        <v>103</v>
      </c>
      <c r="AW25" s="193">
        <v>221</v>
      </c>
      <c r="AX25" s="193">
        <v>0</v>
      </c>
      <c r="AY25" s="193">
        <v>0</v>
      </c>
      <c r="AZ25" s="193">
        <f t="shared" si="22"/>
        <v>0</v>
      </c>
      <c r="BA25" s="193">
        <v>0</v>
      </c>
      <c r="BB25" s="193">
        <v>0</v>
      </c>
      <c r="BC25" s="193">
        <v>0</v>
      </c>
      <c r="BD25" s="193">
        <v>0</v>
      </c>
      <c r="BE25" s="193">
        <v>0</v>
      </c>
      <c r="BF25" s="193">
        <v>0</v>
      </c>
      <c r="BG25" s="193">
        <v>0</v>
      </c>
      <c r="BH25" s="193">
        <f t="shared" si="23"/>
        <v>0</v>
      </c>
      <c r="BI25" s="193">
        <v>0</v>
      </c>
      <c r="BJ25" s="193">
        <v>0</v>
      </c>
      <c r="BK25" s="193">
        <v>0</v>
      </c>
      <c r="BL25" s="193">
        <v>0</v>
      </c>
      <c r="BM25" s="193">
        <v>0</v>
      </c>
      <c r="BN25" s="193">
        <v>0</v>
      </c>
      <c r="BO25" s="193">
        <v>0</v>
      </c>
      <c r="BP25" s="193">
        <f t="shared" si="24"/>
        <v>0</v>
      </c>
      <c r="BQ25" s="193">
        <v>0</v>
      </c>
      <c r="BR25" s="193">
        <v>0</v>
      </c>
      <c r="BS25" s="193">
        <v>0</v>
      </c>
      <c r="BT25" s="193">
        <v>0</v>
      </c>
      <c r="BU25" s="193">
        <v>0</v>
      </c>
      <c r="BV25" s="193">
        <v>0</v>
      </c>
      <c r="BW25" s="193">
        <v>0</v>
      </c>
    </row>
    <row r="26" spans="1:75" ht="13.5">
      <c r="A26" s="182" t="s">
        <v>129</v>
      </c>
      <c r="B26" s="182" t="s">
        <v>445</v>
      </c>
      <c r="C26" s="184" t="s">
        <v>446</v>
      </c>
      <c r="D26" s="193">
        <f t="shared" si="2"/>
        <v>1869</v>
      </c>
      <c r="E26" s="193">
        <f t="shared" si="3"/>
        <v>966</v>
      </c>
      <c r="F26" s="193">
        <f t="shared" si="4"/>
        <v>201</v>
      </c>
      <c r="G26" s="193">
        <f t="shared" si="5"/>
        <v>244</v>
      </c>
      <c r="H26" s="193">
        <f t="shared" si="6"/>
        <v>80</v>
      </c>
      <c r="I26" s="193">
        <f t="shared" si="7"/>
        <v>364</v>
      </c>
      <c r="J26" s="193">
        <f t="shared" si="8"/>
        <v>0</v>
      </c>
      <c r="K26" s="193">
        <f t="shared" si="9"/>
        <v>14</v>
      </c>
      <c r="L26" s="193">
        <f t="shared" si="10"/>
        <v>3</v>
      </c>
      <c r="M26" s="193">
        <v>0</v>
      </c>
      <c r="N26" s="193">
        <v>3</v>
      </c>
      <c r="O26" s="193">
        <v>0</v>
      </c>
      <c r="P26" s="193">
        <v>0</v>
      </c>
      <c r="Q26" s="193">
        <v>0</v>
      </c>
      <c r="R26" s="193">
        <v>0</v>
      </c>
      <c r="S26" s="193">
        <v>0</v>
      </c>
      <c r="T26" s="193">
        <f t="shared" si="11"/>
        <v>1866</v>
      </c>
      <c r="U26" s="193">
        <f t="shared" si="12"/>
        <v>966</v>
      </c>
      <c r="V26" s="193">
        <f t="shared" si="13"/>
        <v>198</v>
      </c>
      <c r="W26" s="193">
        <f t="shared" si="14"/>
        <v>244</v>
      </c>
      <c r="X26" s="193">
        <f t="shared" si="15"/>
        <v>80</v>
      </c>
      <c r="Y26" s="193">
        <f t="shared" si="16"/>
        <v>364</v>
      </c>
      <c r="Z26" s="193">
        <f t="shared" si="17"/>
        <v>0</v>
      </c>
      <c r="AA26" s="193">
        <f t="shared" si="18"/>
        <v>14</v>
      </c>
      <c r="AB26" s="193">
        <f t="shared" si="19"/>
        <v>0</v>
      </c>
      <c r="AC26" s="193">
        <v>0</v>
      </c>
      <c r="AD26" s="193">
        <v>0</v>
      </c>
      <c r="AE26" s="193">
        <v>0</v>
      </c>
      <c r="AF26" s="193">
        <v>0</v>
      </c>
      <c r="AG26" s="193">
        <v>0</v>
      </c>
      <c r="AH26" s="193">
        <v>0</v>
      </c>
      <c r="AI26" s="193">
        <v>0</v>
      </c>
      <c r="AJ26" s="193">
        <f t="shared" si="20"/>
        <v>29</v>
      </c>
      <c r="AK26" s="193">
        <v>0</v>
      </c>
      <c r="AL26" s="193">
        <v>29</v>
      </c>
      <c r="AM26" s="193">
        <v>0</v>
      </c>
      <c r="AN26" s="193">
        <v>0</v>
      </c>
      <c r="AO26" s="193">
        <v>0</v>
      </c>
      <c r="AP26" s="193">
        <v>0</v>
      </c>
      <c r="AQ26" s="193">
        <v>0</v>
      </c>
      <c r="AR26" s="193">
        <f t="shared" si="21"/>
        <v>1837</v>
      </c>
      <c r="AS26" s="193">
        <v>966</v>
      </c>
      <c r="AT26" s="193">
        <v>169</v>
      </c>
      <c r="AU26" s="193">
        <v>244</v>
      </c>
      <c r="AV26" s="193">
        <v>80</v>
      </c>
      <c r="AW26" s="193">
        <v>364</v>
      </c>
      <c r="AX26" s="193">
        <v>0</v>
      </c>
      <c r="AY26" s="193">
        <v>14</v>
      </c>
      <c r="AZ26" s="193">
        <f t="shared" si="22"/>
        <v>0</v>
      </c>
      <c r="BA26" s="193">
        <v>0</v>
      </c>
      <c r="BB26" s="193">
        <v>0</v>
      </c>
      <c r="BC26" s="193">
        <v>0</v>
      </c>
      <c r="BD26" s="193">
        <v>0</v>
      </c>
      <c r="BE26" s="193">
        <v>0</v>
      </c>
      <c r="BF26" s="193">
        <v>0</v>
      </c>
      <c r="BG26" s="193">
        <v>0</v>
      </c>
      <c r="BH26" s="193">
        <f t="shared" si="23"/>
        <v>0</v>
      </c>
      <c r="BI26" s="193">
        <v>0</v>
      </c>
      <c r="BJ26" s="193">
        <v>0</v>
      </c>
      <c r="BK26" s="193">
        <v>0</v>
      </c>
      <c r="BL26" s="193">
        <v>0</v>
      </c>
      <c r="BM26" s="193">
        <v>0</v>
      </c>
      <c r="BN26" s="193">
        <v>0</v>
      </c>
      <c r="BO26" s="193">
        <v>0</v>
      </c>
      <c r="BP26" s="193">
        <f t="shared" si="24"/>
        <v>0</v>
      </c>
      <c r="BQ26" s="193">
        <v>0</v>
      </c>
      <c r="BR26" s="193">
        <v>0</v>
      </c>
      <c r="BS26" s="193">
        <v>0</v>
      </c>
      <c r="BT26" s="193">
        <v>0</v>
      </c>
      <c r="BU26" s="193">
        <v>0</v>
      </c>
      <c r="BV26" s="193">
        <v>0</v>
      </c>
      <c r="BW26" s="193">
        <v>0</v>
      </c>
    </row>
    <row r="27" spans="1:75" ht="13.5">
      <c r="A27" s="182" t="s">
        <v>129</v>
      </c>
      <c r="B27" s="182" t="s">
        <v>447</v>
      </c>
      <c r="C27" s="184" t="s">
        <v>448</v>
      </c>
      <c r="D27" s="193">
        <f t="shared" si="2"/>
        <v>2358</v>
      </c>
      <c r="E27" s="193">
        <f t="shared" si="3"/>
        <v>1129</v>
      </c>
      <c r="F27" s="193">
        <f t="shared" si="4"/>
        <v>206</v>
      </c>
      <c r="G27" s="193">
        <f t="shared" si="5"/>
        <v>292</v>
      </c>
      <c r="H27" s="193">
        <f t="shared" si="6"/>
        <v>124</v>
      </c>
      <c r="I27" s="193">
        <f t="shared" si="7"/>
        <v>332</v>
      </c>
      <c r="J27" s="193">
        <f t="shared" si="8"/>
        <v>0</v>
      </c>
      <c r="K27" s="193">
        <f t="shared" si="9"/>
        <v>275</v>
      </c>
      <c r="L27" s="193">
        <f t="shared" si="10"/>
        <v>0</v>
      </c>
      <c r="M27" s="193">
        <v>0</v>
      </c>
      <c r="N27" s="193">
        <v>0</v>
      </c>
      <c r="O27" s="193">
        <v>0</v>
      </c>
      <c r="P27" s="193">
        <v>0</v>
      </c>
      <c r="Q27" s="193">
        <v>0</v>
      </c>
      <c r="R27" s="193">
        <v>0</v>
      </c>
      <c r="S27" s="193">
        <v>0</v>
      </c>
      <c r="T27" s="193">
        <f t="shared" si="11"/>
        <v>1864</v>
      </c>
      <c r="U27" s="193">
        <f t="shared" si="12"/>
        <v>660</v>
      </c>
      <c r="V27" s="193">
        <f t="shared" si="13"/>
        <v>191</v>
      </c>
      <c r="W27" s="193">
        <f t="shared" si="14"/>
        <v>282</v>
      </c>
      <c r="X27" s="193">
        <f t="shared" si="15"/>
        <v>124</v>
      </c>
      <c r="Y27" s="193">
        <f t="shared" si="16"/>
        <v>332</v>
      </c>
      <c r="Z27" s="193">
        <f t="shared" si="17"/>
        <v>0</v>
      </c>
      <c r="AA27" s="193">
        <f t="shared" si="18"/>
        <v>275</v>
      </c>
      <c r="AB27" s="193">
        <f t="shared" si="19"/>
        <v>275</v>
      </c>
      <c r="AC27" s="193">
        <v>0</v>
      </c>
      <c r="AD27" s="193">
        <v>0</v>
      </c>
      <c r="AE27" s="193">
        <v>0</v>
      </c>
      <c r="AF27" s="193">
        <v>0</v>
      </c>
      <c r="AG27" s="193">
        <v>0</v>
      </c>
      <c r="AH27" s="193">
        <v>0</v>
      </c>
      <c r="AI27" s="193">
        <v>275</v>
      </c>
      <c r="AJ27" s="193">
        <f t="shared" si="20"/>
        <v>0</v>
      </c>
      <c r="AK27" s="193">
        <v>0</v>
      </c>
      <c r="AL27" s="193">
        <v>0</v>
      </c>
      <c r="AM27" s="193">
        <v>0</v>
      </c>
      <c r="AN27" s="193">
        <v>0</v>
      </c>
      <c r="AO27" s="193">
        <v>0</v>
      </c>
      <c r="AP27" s="193">
        <v>0</v>
      </c>
      <c r="AQ27" s="193">
        <v>0</v>
      </c>
      <c r="AR27" s="193">
        <f t="shared" si="21"/>
        <v>1589</v>
      </c>
      <c r="AS27" s="193">
        <v>660</v>
      </c>
      <c r="AT27" s="193">
        <v>191</v>
      </c>
      <c r="AU27" s="193">
        <v>282</v>
      </c>
      <c r="AV27" s="193">
        <v>124</v>
      </c>
      <c r="AW27" s="193">
        <v>332</v>
      </c>
      <c r="AX27" s="193">
        <v>0</v>
      </c>
      <c r="AY27" s="193">
        <v>0</v>
      </c>
      <c r="AZ27" s="193">
        <f t="shared" si="22"/>
        <v>0</v>
      </c>
      <c r="BA27" s="193">
        <v>0</v>
      </c>
      <c r="BB27" s="193">
        <v>0</v>
      </c>
      <c r="BC27" s="193">
        <v>0</v>
      </c>
      <c r="BD27" s="193">
        <v>0</v>
      </c>
      <c r="BE27" s="193">
        <v>0</v>
      </c>
      <c r="BF27" s="193">
        <v>0</v>
      </c>
      <c r="BG27" s="193">
        <v>0</v>
      </c>
      <c r="BH27" s="193">
        <f t="shared" si="23"/>
        <v>0</v>
      </c>
      <c r="BI27" s="193">
        <v>0</v>
      </c>
      <c r="BJ27" s="193">
        <v>0</v>
      </c>
      <c r="BK27" s="193">
        <v>0</v>
      </c>
      <c r="BL27" s="193">
        <v>0</v>
      </c>
      <c r="BM27" s="193">
        <v>0</v>
      </c>
      <c r="BN27" s="193">
        <v>0</v>
      </c>
      <c r="BO27" s="193">
        <v>0</v>
      </c>
      <c r="BP27" s="193">
        <f t="shared" si="24"/>
        <v>494</v>
      </c>
      <c r="BQ27" s="193">
        <v>469</v>
      </c>
      <c r="BR27" s="193">
        <v>15</v>
      </c>
      <c r="BS27" s="193">
        <v>10</v>
      </c>
      <c r="BT27" s="193">
        <v>0</v>
      </c>
      <c r="BU27" s="193">
        <v>0</v>
      </c>
      <c r="BV27" s="193">
        <v>0</v>
      </c>
      <c r="BW27" s="193">
        <v>0</v>
      </c>
    </row>
    <row r="28" spans="1:75" ht="13.5">
      <c r="A28" s="182" t="s">
        <v>129</v>
      </c>
      <c r="B28" s="182" t="s">
        <v>449</v>
      </c>
      <c r="C28" s="184" t="s">
        <v>450</v>
      </c>
      <c r="D28" s="193">
        <f t="shared" si="2"/>
        <v>1165</v>
      </c>
      <c r="E28" s="193">
        <f t="shared" si="3"/>
        <v>726</v>
      </c>
      <c r="F28" s="193">
        <f t="shared" si="4"/>
        <v>90</v>
      </c>
      <c r="G28" s="193">
        <f t="shared" si="5"/>
        <v>142</v>
      </c>
      <c r="H28" s="193">
        <f t="shared" si="6"/>
        <v>38</v>
      </c>
      <c r="I28" s="193">
        <f t="shared" si="7"/>
        <v>169</v>
      </c>
      <c r="J28" s="193">
        <f t="shared" si="8"/>
        <v>0</v>
      </c>
      <c r="K28" s="193">
        <f t="shared" si="9"/>
        <v>0</v>
      </c>
      <c r="L28" s="193">
        <f t="shared" si="10"/>
        <v>0</v>
      </c>
      <c r="M28" s="193">
        <v>0</v>
      </c>
      <c r="N28" s="193">
        <v>0</v>
      </c>
      <c r="O28" s="193">
        <v>0</v>
      </c>
      <c r="P28" s="193">
        <v>0</v>
      </c>
      <c r="Q28" s="193">
        <v>0</v>
      </c>
      <c r="R28" s="193">
        <v>0</v>
      </c>
      <c r="S28" s="193">
        <v>0</v>
      </c>
      <c r="T28" s="193">
        <f t="shared" si="11"/>
        <v>1165</v>
      </c>
      <c r="U28" s="193">
        <f t="shared" si="12"/>
        <v>726</v>
      </c>
      <c r="V28" s="193">
        <f t="shared" si="13"/>
        <v>90</v>
      </c>
      <c r="W28" s="193">
        <f t="shared" si="14"/>
        <v>142</v>
      </c>
      <c r="X28" s="193">
        <f t="shared" si="15"/>
        <v>38</v>
      </c>
      <c r="Y28" s="193">
        <f t="shared" si="16"/>
        <v>169</v>
      </c>
      <c r="Z28" s="193">
        <f t="shared" si="17"/>
        <v>0</v>
      </c>
      <c r="AA28" s="193">
        <f t="shared" si="18"/>
        <v>0</v>
      </c>
      <c r="AB28" s="193">
        <f t="shared" si="19"/>
        <v>0</v>
      </c>
      <c r="AC28" s="193">
        <v>0</v>
      </c>
      <c r="AD28" s="193">
        <v>0</v>
      </c>
      <c r="AE28" s="193">
        <v>0</v>
      </c>
      <c r="AF28" s="193">
        <v>0</v>
      </c>
      <c r="AG28" s="193">
        <v>0</v>
      </c>
      <c r="AH28" s="193">
        <v>0</v>
      </c>
      <c r="AI28" s="193">
        <v>0</v>
      </c>
      <c r="AJ28" s="193">
        <f t="shared" si="20"/>
        <v>0</v>
      </c>
      <c r="AK28" s="193">
        <v>0</v>
      </c>
      <c r="AL28" s="193">
        <v>0</v>
      </c>
      <c r="AM28" s="193">
        <v>0</v>
      </c>
      <c r="AN28" s="193">
        <v>0</v>
      </c>
      <c r="AO28" s="193">
        <v>0</v>
      </c>
      <c r="AP28" s="193">
        <v>0</v>
      </c>
      <c r="AQ28" s="193">
        <v>0</v>
      </c>
      <c r="AR28" s="193">
        <f t="shared" si="21"/>
        <v>1165</v>
      </c>
      <c r="AS28" s="193">
        <v>726</v>
      </c>
      <c r="AT28" s="193">
        <v>90</v>
      </c>
      <c r="AU28" s="193">
        <v>142</v>
      </c>
      <c r="AV28" s="193">
        <v>38</v>
      </c>
      <c r="AW28" s="193">
        <v>169</v>
      </c>
      <c r="AX28" s="193">
        <v>0</v>
      </c>
      <c r="AY28" s="193">
        <v>0</v>
      </c>
      <c r="AZ28" s="193">
        <f t="shared" si="22"/>
        <v>0</v>
      </c>
      <c r="BA28" s="193">
        <v>0</v>
      </c>
      <c r="BB28" s="193">
        <v>0</v>
      </c>
      <c r="BC28" s="193">
        <v>0</v>
      </c>
      <c r="BD28" s="193">
        <v>0</v>
      </c>
      <c r="BE28" s="193">
        <v>0</v>
      </c>
      <c r="BF28" s="193">
        <v>0</v>
      </c>
      <c r="BG28" s="193">
        <v>0</v>
      </c>
      <c r="BH28" s="193">
        <f t="shared" si="23"/>
        <v>0</v>
      </c>
      <c r="BI28" s="193">
        <v>0</v>
      </c>
      <c r="BJ28" s="193">
        <v>0</v>
      </c>
      <c r="BK28" s="193">
        <v>0</v>
      </c>
      <c r="BL28" s="193">
        <v>0</v>
      </c>
      <c r="BM28" s="193">
        <v>0</v>
      </c>
      <c r="BN28" s="193">
        <v>0</v>
      </c>
      <c r="BO28" s="193">
        <v>0</v>
      </c>
      <c r="BP28" s="193">
        <f t="shared" si="24"/>
        <v>0</v>
      </c>
      <c r="BQ28" s="193">
        <v>0</v>
      </c>
      <c r="BR28" s="193">
        <v>0</v>
      </c>
      <c r="BS28" s="193">
        <v>0</v>
      </c>
      <c r="BT28" s="193">
        <v>0</v>
      </c>
      <c r="BU28" s="193">
        <v>0</v>
      </c>
      <c r="BV28" s="193">
        <v>0</v>
      </c>
      <c r="BW28" s="193">
        <v>0</v>
      </c>
    </row>
    <row r="29" spans="1:75" ht="13.5">
      <c r="A29" s="182" t="s">
        <v>129</v>
      </c>
      <c r="B29" s="182" t="s">
        <v>451</v>
      </c>
      <c r="C29" s="184" t="s">
        <v>452</v>
      </c>
      <c r="D29" s="193">
        <f t="shared" si="2"/>
        <v>1786</v>
      </c>
      <c r="E29" s="193">
        <f t="shared" si="3"/>
        <v>1522</v>
      </c>
      <c r="F29" s="193">
        <f t="shared" si="4"/>
        <v>171</v>
      </c>
      <c r="G29" s="193">
        <f t="shared" si="5"/>
        <v>23</v>
      </c>
      <c r="H29" s="193">
        <f t="shared" si="6"/>
        <v>66</v>
      </c>
      <c r="I29" s="193">
        <f t="shared" si="7"/>
        <v>0</v>
      </c>
      <c r="J29" s="193">
        <f t="shared" si="8"/>
        <v>0</v>
      </c>
      <c r="K29" s="193">
        <f t="shared" si="9"/>
        <v>4</v>
      </c>
      <c r="L29" s="193">
        <f t="shared" si="10"/>
        <v>0</v>
      </c>
      <c r="M29" s="193">
        <v>0</v>
      </c>
      <c r="N29" s="193">
        <v>0</v>
      </c>
      <c r="O29" s="193">
        <v>0</v>
      </c>
      <c r="P29" s="193">
        <v>0</v>
      </c>
      <c r="Q29" s="193">
        <v>0</v>
      </c>
      <c r="R29" s="193">
        <v>0</v>
      </c>
      <c r="S29" s="193">
        <v>0</v>
      </c>
      <c r="T29" s="193">
        <f t="shared" si="11"/>
        <v>900</v>
      </c>
      <c r="U29" s="193">
        <f t="shared" si="12"/>
        <v>663</v>
      </c>
      <c r="V29" s="193">
        <f t="shared" si="13"/>
        <v>171</v>
      </c>
      <c r="W29" s="193">
        <f t="shared" si="14"/>
        <v>0</v>
      </c>
      <c r="X29" s="193">
        <f t="shared" si="15"/>
        <v>66</v>
      </c>
      <c r="Y29" s="193">
        <f t="shared" si="16"/>
        <v>0</v>
      </c>
      <c r="Z29" s="193">
        <f t="shared" si="17"/>
        <v>0</v>
      </c>
      <c r="AA29" s="193">
        <f t="shared" si="18"/>
        <v>0</v>
      </c>
      <c r="AB29" s="193">
        <f t="shared" si="19"/>
        <v>0</v>
      </c>
      <c r="AC29" s="193">
        <v>0</v>
      </c>
      <c r="AD29" s="193">
        <v>0</v>
      </c>
      <c r="AE29" s="193">
        <v>0</v>
      </c>
      <c r="AF29" s="193">
        <v>0</v>
      </c>
      <c r="AG29" s="193">
        <v>0</v>
      </c>
      <c r="AH29" s="193">
        <v>0</v>
      </c>
      <c r="AI29" s="193">
        <v>0</v>
      </c>
      <c r="AJ29" s="193">
        <f t="shared" si="20"/>
        <v>0</v>
      </c>
      <c r="AK29" s="193">
        <v>0</v>
      </c>
      <c r="AL29" s="193">
        <v>0</v>
      </c>
      <c r="AM29" s="193">
        <v>0</v>
      </c>
      <c r="AN29" s="193">
        <v>0</v>
      </c>
      <c r="AO29" s="193">
        <v>0</v>
      </c>
      <c r="AP29" s="193">
        <v>0</v>
      </c>
      <c r="AQ29" s="193">
        <v>0</v>
      </c>
      <c r="AR29" s="193">
        <f t="shared" si="21"/>
        <v>900</v>
      </c>
      <c r="AS29" s="193">
        <v>663</v>
      </c>
      <c r="AT29" s="193">
        <v>171</v>
      </c>
      <c r="AU29" s="193">
        <v>0</v>
      </c>
      <c r="AV29" s="193">
        <v>66</v>
      </c>
      <c r="AW29" s="193">
        <v>0</v>
      </c>
      <c r="AX29" s="193">
        <v>0</v>
      </c>
      <c r="AY29" s="193">
        <v>0</v>
      </c>
      <c r="AZ29" s="193">
        <f t="shared" si="22"/>
        <v>0</v>
      </c>
      <c r="BA29" s="193">
        <v>0</v>
      </c>
      <c r="BB29" s="193">
        <v>0</v>
      </c>
      <c r="BC29" s="193">
        <v>0</v>
      </c>
      <c r="BD29" s="193">
        <v>0</v>
      </c>
      <c r="BE29" s="193">
        <v>0</v>
      </c>
      <c r="BF29" s="193">
        <v>0</v>
      </c>
      <c r="BG29" s="193">
        <v>0</v>
      </c>
      <c r="BH29" s="193">
        <f t="shared" si="23"/>
        <v>0</v>
      </c>
      <c r="BI29" s="193">
        <v>0</v>
      </c>
      <c r="BJ29" s="193">
        <v>0</v>
      </c>
      <c r="BK29" s="193">
        <v>0</v>
      </c>
      <c r="BL29" s="193">
        <v>0</v>
      </c>
      <c r="BM29" s="193">
        <v>0</v>
      </c>
      <c r="BN29" s="193">
        <v>0</v>
      </c>
      <c r="BO29" s="193">
        <v>0</v>
      </c>
      <c r="BP29" s="193">
        <f t="shared" si="24"/>
        <v>886</v>
      </c>
      <c r="BQ29" s="193">
        <v>859</v>
      </c>
      <c r="BR29" s="193">
        <v>0</v>
      </c>
      <c r="BS29" s="193">
        <v>23</v>
      </c>
      <c r="BT29" s="193">
        <v>0</v>
      </c>
      <c r="BU29" s="193">
        <v>0</v>
      </c>
      <c r="BV29" s="193">
        <v>0</v>
      </c>
      <c r="BW29" s="193">
        <v>4</v>
      </c>
    </row>
    <row r="30" spans="1:75" ht="13.5">
      <c r="A30" s="182" t="s">
        <v>129</v>
      </c>
      <c r="B30" s="182" t="s">
        <v>453</v>
      </c>
      <c r="C30" s="184" t="s">
        <v>454</v>
      </c>
      <c r="D30" s="193">
        <f t="shared" si="2"/>
        <v>5661</v>
      </c>
      <c r="E30" s="193">
        <f t="shared" si="3"/>
        <v>3847</v>
      </c>
      <c r="F30" s="193">
        <f t="shared" si="4"/>
        <v>1226</v>
      </c>
      <c r="G30" s="193">
        <f t="shared" si="5"/>
        <v>362</v>
      </c>
      <c r="H30" s="193">
        <f t="shared" si="6"/>
        <v>176</v>
      </c>
      <c r="I30" s="193">
        <f t="shared" si="7"/>
        <v>50</v>
      </c>
      <c r="J30" s="193">
        <f t="shared" si="8"/>
        <v>0</v>
      </c>
      <c r="K30" s="193">
        <f t="shared" si="9"/>
        <v>0</v>
      </c>
      <c r="L30" s="193">
        <f t="shared" si="10"/>
        <v>0</v>
      </c>
      <c r="M30" s="193">
        <v>0</v>
      </c>
      <c r="N30" s="193">
        <v>0</v>
      </c>
      <c r="O30" s="193">
        <v>0</v>
      </c>
      <c r="P30" s="193">
        <v>0</v>
      </c>
      <c r="Q30" s="193">
        <v>0</v>
      </c>
      <c r="R30" s="193">
        <v>0</v>
      </c>
      <c r="S30" s="193">
        <v>0</v>
      </c>
      <c r="T30" s="193">
        <f t="shared" si="11"/>
        <v>1434</v>
      </c>
      <c r="U30" s="193">
        <f t="shared" si="12"/>
        <v>0</v>
      </c>
      <c r="V30" s="193">
        <f t="shared" si="13"/>
        <v>912</v>
      </c>
      <c r="W30" s="193">
        <f t="shared" si="14"/>
        <v>296</v>
      </c>
      <c r="X30" s="193">
        <f t="shared" si="15"/>
        <v>176</v>
      </c>
      <c r="Y30" s="193">
        <f t="shared" si="16"/>
        <v>50</v>
      </c>
      <c r="Z30" s="193">
        <f t="shared" si="17"/>
        <v>0</v>
      </c>
      <c r="AA30" s="193">
        <f t="shared" si="18"/>
        <v>0</v>
      </c>
      <c r="AB30" s="193">
        <f t="shared" si="19"/>
        <v>0</v>
      </c>
      <c r="AC30" s="193">
        <v>0</v>
      </c>
      <c r="AD30" s="193">
        <v>0</v>
      </c>
      <c r="AE30" s="193">
        <v>0</v>
      </c>
      <c r="AF30" s="193">
        <v>0</v>
      </c>
      <c r="AG30" s="193">
        <v>0</v>
      </c>
      <c r="AH30" s="193">
        <v>0</v>
      </c>
      <c r="AI30" s="193">
        <v>0</v>
      </c>
      <c r="AJ30" s="193">
        <f t="shared" si="20"/>
        <v>816</v>
      </c>
      <c r="AK30" s="193">
        <v>0</v>
      </c>
      <c r="AL30" s="193">
        <v>816</v>
      </c>
      <c r="AM30" s="193">
        <v>0</v>
      </c>
      <c r="AN30" s="193">
        <v>0</v>
      </c>
      <c r="AO30" s="193">
        <v>0</v>
      </c>
      <c r="AP30" s="193">
        <v>0</v>
      </c>
      <c r="AQ30" s="193">
        <v>0</v>
      </c>
      <c r="AR30" s="193">
        <f t="shared" si="21"/>
        <v>618</v>
      </c>
      <c r="AS30" s="193">
        <v>0</v>
      </c>
      <c r="AT30" s="193">
        <v>96</v>
      </c>
      <c r="AU30" s="193">
        <v>296</v>
      </c>
      <c r="AV30" s="193">
        <v>176</v>
      </c>
      <c r="AW30" s="193">
        <v>50</v>
      </c>
      <c r="AX30" s="193">
        <v>0</v>
      </c>
      <c r="AY30" s="193">
        <v>0</v>
      </c>
      <c r="AZ30" s="193">
        <f t="shared" si="22"/>
        <v>0</v>
      </c>
      <c r="BA30" s="193">
        <v>0</v>
      </c>
      <c r="BB30" s="193">
        <v>0</v>
      </c>
      <c r="BC30" s="193">
        <v>0</v>
      </c>
      <c r="BD30" s="193">
        <v>0</v>
      </c>
      <c r="BE30" s="193">
        <v>0</v>
      </c>
      <c r="BF30" s="193">
        <v>0</v>
      </c>
      <c r="BG30" s="193">
        <v>0</v>
      </c>
      <c r="BH30" s="193">
        <f t="shared" si="23"/>
        <v>0</v>
      </c>
      <c r="BI30" s="193">
        <v>0</v>
      </c>
      <c r="BJ30" s="193">
        <v>0</v>
      </c>
      <c r="BK30" s="193">
        <v>0</v>
      </c>
      <c r="BL30" s="193">
        <v>0</v>
      </c>
      <c r="BM30" s="193">
        <v>0</v>
      </c>
      <c r="BN30" s="193">
        <v>0</v>
      </c>
      <c r="BO30" s="193">
        <v>0</v>
      </c>
      <c r="BP30" s="193">
        <f t="shared" si="24"/>
        <v>4227</v>
      </c>
      <c r="BQ30" s="193">
        <v>3847</v>
      </c>
      <c r="BR30" s="193">
        <v>314</v>
      </c>
      <c r="BS30" s="193">
        <v>66</v>
      </c>
      <c r="BT30" s="193">
        <v>0</v>
      </c>
      <c r="BU30" s="193">
        <v>0</v>
      </c>
      <c r="BV30" s="193">
        <v>0</v>
      </c>
      <c r="BW30" s="193">
        <v>0</v>
      </c>
    </row>
    <row r="31" spans="1:75" ht="13.5">
      <c r="A31" s="182" t="s">
        <v>129</v>
      </c>
      <c r="B31" s="182" t="s">
        <v>455</v>
      </c>
      <c r="C31" s="184" t="s">
        <v>456</v>
      </c>
      <c r="D31" s="193">
        <f t="shared" si="2"/>
        <v>7663</v>
      </c>
      <c r="E31" s="193">
        <f t="shared" si="3"/>
        <v>2290</v>
      </c>
      <c r="F31" s="193">
        <f t="shared" si="4"/>
        <v>864</v>
      </c>
      <c r="G31" s="193">
        <f t="shared" si="5"/>
        <v>631</v>
      </c>
      <c r="H31" s="193">
        <f t="shared" si="6"/>
        <v>235</v>
      </c>
      <c r="I31" s="193">
        <f t="shared" si="7"/>
        <v>0</v>
      </c>
      <c r="J31" s="193">
        <f t="shared" si="8"/>
        <v>1</v>
      </c>
      <c r="K31" s="193">
        <f t="shared" si="9"/>
        <v>3642</v>
      </c>
      <c r="L31" s="193">
        <f t="shared" si="10"/>
        <v>0</v>
      </c>
      <c r="M31" s="193">
        <v>0</v>
      </c>
      <c r="N31" s="193">
        <v>0</v>
      </c>
      <c r="O31" s="193">
        <v>0</v>
      </c>
      <c r="P31" s="193">
        <v>0</v>
      </c>
      <c r="Q31" s="193">
        <v>0</v>
      </c>
      <c r="R31" s="193">
        <v>0</v>
      </c>
      <c r="S31" s="193">
        <v>0</v>
      </c>
      <c r="T31" s="193">
        <f t="shared" si="11"/>
        <v>4923</v>
      </c>
      <c r="U31" s="193">
        <f t="shared" si="12"/>
        <v>53</v>
      </c>
      <c r="V31" s="193">
        <f t="shared" si="13"/>
        <v>696</v>
      </c>
      <c r="W31" s="193">
        <f t="shared" si="14"/>
        <v>392</v>
      </c>
      <c r="X31" s="193">
        <f t="shared" si="15"/>
        <v>141</v>
      </c>
      <c r="Y31" s="193">
        <f t="shared" si="16"/>
        <v>0</v>
      </c>
      <c r="Z31" s="193">
        <f t="shared" si="17"/>
        <v>0</v>
      </c>
      <c r="AA31" s="193">
        <f t="shared" si="18"/>
        <v>3641</v>
      </c>
      <c r="AB31" s="193">
        <f t="shared" si="19"/>
        <v>0</v>
      </c>
      <c r="AC31" s="193">
        <v>0</v>
      </c>
      <c r="AD31" s="193">
        <v>0</v>
      </c>
      <c r="AE31" s="193">
        <v>0</v>
      </c>
      <c r="AF31" s="193">
        <v>0</v>
      </c>
      <c r="AG31" s="193">
        <v>0</v>
      </c>
      <c r="AH31" s="193">
        <v>0</v>
      </c>
      <c r="AI31" s="193">
        <v>0</v>
      </c>
      <c r="AJ31" s="193">
        <f t="shared" si="20"/>
        <v>0</v>
      </c>
      <c r="AK31" s="193">
        <v>0</v>
      </c>
      <c r="AL31" s="193">
        <v>0</v>
      </c>
      <c r="AM31" s="193">
        <v>0</v>
      </c>
      <c r="AN31" s="193">
        <v>0</v>
      </c>
      <c r="AO31" s="193">
        <v>0</v>
      </c>
      <c r="AP31" s="193">
        <v>0</v>
      </c>
      <c r="AQ31" s="193">
        <v>0</v>
      </c>
      <c r="AR31" s="193">
        <f t="shared" si="21"/>
        <v>4923</v>
      </c>
      <c r="AS31" s="193">
        <v>53</v>
      </c>
      <c r="AT31" s="193">
        <v>696</v>
      </c>
      <c r="AU31" s="193">
        <v>392</v>
      </c>
      <c r="AV31" s="193">
        <v>141</v>
      </c>
      <c r="AW31" s="193">
        <v>0</v>
      </c>
      <c r="AX31" s="193">
        <v>0</v>
      </c>
      <c r="AY31" s="193">
        <v>3641</v>
      </c>
      <c r="AZ31" s="193">
        <f t="shared" si="22"/>
        <v>0</v>
      </c>
      <c r="BA31" s="193">
        <v>0</v>
      </c>
      <c r="BB31" s="193">
        <v>0</v>
      </c>
      <c r="BC31" s="193">
        <v>0</v>
      </c>
      <c r="BD31" s="193">
        <v>0</v>
      </c>
      <c r="BE31" s="193">
        <v>0</v>
      </c>
      <c r="BF31" s="193">
        <v>0</v>
      </c>
      <c r="BG31" s="193">
        <v>0</v>
      </c>
      <c r="BH31" s="193">
        <f t="shared" si="23"/>
        <v>0</v>
      </c>
      <c r="BI31" s="193">
        <v>0</v>
      </c>
      <c r="BJ31" s="193">
        <v>0</v>
      </c>
      <c r="BK31" s="193">
        <v>0</v>
      </c>
      <c r="BL31" s="193">
        <v>0</v>
      </c>
      <c r="BM31" s="193">
        <v>0</v>
      </c>
      <c r="BN31" s="193">
        <v>0</v>
      </c>
      <c r="BO31" s="193">
        <v>0</v>
      </c>
      <c r="BP31" s="193">
        <f t="shared" si="24"/>
        <v>2740</v>
      </c>
      <c r="BQ31" s="193">
        <v>2237</v>
      </c>
      <c r="BR31" s="193">
        <v>168</v>
      </c>
      <c r="BS31" s="193">
        <v>239</v>
      </c>
      <c r="BT31" s="193">
        <v>94</v>
      </c>
      <c r="BU31" s="193">
        <v>0</v>
      </c>
      <c r="BV31" s="193">
        <v>1</v>
      </c>
      <c r="BW31" s="193">
        <v>1</v>
      </c>
    </row>
    <row r="32" spans="1:75" ht="13.5">
      <c r="A32" s="182" t="s">
        <v>129</v>
      </c>
      <c r="B32" s="182" t="s">
        <v>457</v>
      </c>
      <c r="C32" s="184" t="s">
        <v>458</v>
      </c>
      <c r="D32" s="193">
        <f t="shared" si="2"/>
        <v>2084</v>
      </c>
      <c r="E32" s="193">
        <f t="shared" si="3"/>
        <v>1092</v>
      </c>
      <c r="F32" s="193">
        <f t="shared" si="4"/>
        <v>304</v>
      </c>
      <c r="G32" s="193">
        <f t="shared" si="5"/>
        <v>242</v>
      </c>
      <c r="H32" s="193">
        <f t="shared" si="6"/>
        <v>74</v>
      </c>
      <c r="I32" s="193">
        <f t="shared" si="7"/>
        <v>0</v>
      </c>
      <c r="J32" s="193">
        <f t="shared" si="8"/>
        <v>0</v>
      </c>
      <c r="K32" s="193">
        <f t="shared" si="9"/>
        <v>372</v>
      </c>
      <c r="L32" s="193">
        <f t="shared" si="10"/>
        <v>788</v>
      </c>
      <c r="M32" s="193">
        <v>267</v>
      </c>
      <c r="N32" s="193">
        <v>225</v>
      </c>
      <c r="O32" s="193">
        <v>222</v>
      </c>
      <c r="P32" s="193">
        <v>74</v>
      </c>
      <c r="Q32" s="193">
        <v>0</v>
      </c>
      <c r="R32" s="193">
        <v>0</v>
      </c>
      <c r="S32" s="193">
        <v>0</v>
      </c>
      <c r="T32" s="193">
        <f t="shared" si="11"/>
        <v>372</v>
      </c>
      <c r="U32" s="193">
        <f t="shared" si="12"/>
        <v>0</v>
      </c>
      <c r="V32" s="193">
        <f t="shared" si="13"/>
        <v>0</v>
      </c>
      <c r="W32" s="193">
        <f t="shared" si="14"/>
        <v>0</v>
      </c>
      <c r="X32" s="193">
        <f t="shared" si="15"/>
        <v>0</v>
      </c>
      <c r="Y32" s="193">
        <f t="shared" si="16"/>
        <v>0</v>
      </c>
      <c r="Z32" s="193">
        <f t="shared" si="17"/>
        <v>0</v>
      </c>
      <c r="AA32" s="193">
        <f t="shared" si="18"/>
        <v>372</v>
      </c>
      <c r="AB32" s="193">
        <f t="shared" si="19"/>
        <v>0</v>
      </c>
      <c r="AC32" s="193">
        <v>0</v>
      </c>
      <c r="AD32" s="193">
        <v>0</v>
      </c>
      <c r="AE32" s="193">
        <v>0</v>
      </c>
      <c r="AF32" s="193">
        <v>0</v>
      </c>
      <c r="AG32" s="193">
        <v>0</v>
      </c>
      <c r="AH32" s="193">
        <v>0</v>
      </c>
      <c r="AI32" s="193">
        <v>0</v>
      </c>
      <c r="AJ32" s="193">
        <f t="shared" si="20"/>
        <v>0</v>
      </c>
      <c r="AK32" s="193">
        <v>0</v>
      </c>
      <c r="AL32" s="193">
        <v>0</v>
      </c>
      <c r="AM32" s="193">
        <v>0</v>
      </c>
      <c r="AN32" s="193">
        <v>0</v>
      </c>
      <c r="AO32" s="193">
        <v>0</v>
      </c>
      <c r="AP32" s="193">
        <v>0</v>
      </c>
      <c r="AQ32" s="193">
        <v>0</v>
      </c>
      <c r="AR32" s="193">
        <f t="shared" si="21"/>
        <v>372</v>
      </c>
      <c r="AS32" s="193">
        <v>0</v>
      </c>
      <c r="AT32" s="193">
        <v>0</v>
      </c>
      <c r="AU32" s="193">
        <v>0</v>
      </c>
      <c r="AV32" s="193">
        <v>0</v>
      </c>
      <c r="AW32" s="193">
        <v>0</v>
      </c>
      <c r="AX32" s="193">
        <v>0</v>
      </c>
      <c r="AY32" s="193">
        <v>372</v>
      </c>
      <c r="AZ32" s="193">
        <f t="shared" si="22"/>
        <v>0</v>
      </c>
      <c r="BA32" s="193">
        <v>0</v>
      </c>
      <c r="BB32" s="193">
        <v>0</v>
      </c>
      <c r="BC32" s="193">
        <v>0</v>
      </c>
      <c r="BD32" s="193">
        <v>0</v>
      </c>
      <c r="BE32" s="193">
        <v>0</v>
      </c>
      <c r="BF32" s="193">
        <v>0</v>
      </c>
      <c r="BG32" s="193">
        <v>0</v>
      </c>
      <c r="BH32" s="193">
        <f t="shared" si="23"/>
        <v>0</v>
      </c>
      <c r="BI32" s="193">
        <v>0</v>
      </c>
      <c r="BJ32" s="193">
        <v>0</v>
      </c>
      <c r="BK32" s="193">
        <v>0</v>
      </c>
      <c r="BL32" s="193">
        <v>0</v>
      </c>
      <c r="BM32" s="193">
        <v>0</v>
      </c>
      <c r="BN32" s="193">
        <v>0</v>
      </c>
      <c r="BO32" s="193">
        <v>0</v>
      </c>
      <c r="BP32" s="193">
        <f t="shared" si="24"/>
        <v>924</v>
      </c>
      <c r="BQ32" s="193">
        <v>825</v>
      </c>
      <c r="BR32" s="193">
        <v>79</v>
      </c>
      <c r="BS32" s="193">
        <v>20</v>
      </c>
      <c r="BT32" s="193">
        <v>0</v>
      </c>
      <c r="BU32" s="193">
        <v>0</v>
      </c>
      <c r="BV32" s="193">
        <v>0</v>
      </c>
      <c r="BW32" s="193">
        <v>0</v>
      </c>
    </row>
    <row r="33" spans="1:75" ht="13.5">
      <c r="A33" s="182" t="s">
        <v>129</v>
      </c>
      <c r="B33" s="182" t="s">
        <v>459</v>
      </c>
      <c r="C33" s="184" t="s">
        <v>460</v>
      </c>
      <c r="D33" s="193">
        <f t="shared" si="2"/>
        <v>543</v>
      </c>
      <c r="E33" s="193">
        <f t="shared" si="3"/>
        <v>332</v>
      </c>
      <c r="F33" s="193">
        <f t="shared" si="4"/>
        <v>41</v>
      </c>
      <c r="G33" s="193">
        <f t="shared" si="5"/>
        <v>67</v>
      </c>
      <c r="H33" s="193">
        <f t="shared" si="6"/>
        <v>28</v>
      </c>
      <c r="I33" s="193">
        <f t="shared" si="7"/>
        <v>0</v>
      </c>
      <c r="J33" s="193">
        <f t="shared" si="8"/>
        <v>0</v>
      </c>
      <c r="K33" s="193">
        <f t="shared" si="9"/>
        <v>75</v>
      </c>
      <c r="L33" s="193">
        <f t="shared" si="10"/>
        <v>159</v>
      </c>
      <c r="M33" s="193">
        <v>132</v>
      </c>
      <c r="N33" s="193">
        <v>25</v>
      </c>
      <c r="O33" s="193">
        <v>2</v>
      </c>
      <c r="P33" s="193">
        <v>0</v>
      </c>
      <c r="Q33" s="193">
        <v>0</v>
      </c>
      <c r="R33" s="193">
        <v>0</v>
      </c>
      <c r="S33" s="193">
        <v>0</v>
      </c>
      <c r="T33" s="193">
        <f t="shared" si="11"/>
        <v>159</v>
      </c>
      <c r="U33" s="193">
        <f t="shared" si="12"/>
        <v>0</v>
      </c>
      <c r="V33" s="193">
        <f t="shared" si="13"/>
        <v>0</v>
      </c>
      <c r="W33" s="193">
        <f t="shared" si="14"/>
        <v>56</v>
      </c>
      <c r="X33" s="193">
        <f t="shared" si="15"/>
        <v>28</v>
      </c>
      <c r="Y33" s="193">
        <f t="shared" si="16"/>
        <v>0</v>
      </c>
      <c r="Z33" s="193">
        <f t="shared" si="17"/>
        <v>0</v>
      </c>
      <c r="AA33" s="193">
        <f t="shared" si="18"/>
        <v>75</v>
      </c>
      <c r="AB33" s="193">
        <f t="shared" si="19"/>
        <v>0</v>
      </c>
      <c r="AC33" s="193">
        <v>0</v>
      </c>
      <c r="AD33" s="193">
        <v>0</v>
      </c>
      <c r="AE33" s="193">
        <v>0</v>
      </c>
      <c r="AF33" s="193">
        <v>0</v>
      </c>
      <c r="AG33" s="193">
        <v>0</v>
      </c>
      <c r="AH33" s="193">
        <v>0</v>
      </c>
      <c r="AI33" s="193">
        <v>0</v>
      </c>
      <c r="AJ33" s="193">
        <f t="shared" si="20"/>
        <v>0</v>
      </c>
      <c r="AK33" s="193">
        <v>0</v>
      </c>
      <c r="AL33" s="193">
        <v>0</v>
      </c>
      <c r="AM33" s="193">
        <v>0</v>
      </c>
      <c r="AN33" s="193">
        <v>0</v>
      </c>
      <c r="AO33" s="193">
        <v>0</v>
      </c>
      <c r="AP33" s="193">
        <v>0</v>
      </c>
      <c r="AQ33" s="193">
        <v>0</v>
      </c>
      <c r="AR33" s="193">
        <f t="shared" si="21"/>
        <v>159</v>
      </c>
      <c r="AS33" s="193">
        <v>0</v>
      </c>
      <c r="AT33" s="193">
        <v>0</v>
      </c>
      <c r="AU33" s="193">
        <v>56</v>
      </c>
      <c r="AV33" s="193">
        <v>28</v>
      </c>
      <c r="AW33" s="193">
        <v>0</v>
      </c>
      <c r="AX33" s="193">
        <v>0</v>
      </c>
      <c r="AY33" s="193">
        <v>75</v>
      </c>
      <c r="AZ33" s="193">
        <f t="shared" si="22"/>
        <v>0</v>
      </c>
      <c r="BA33" s="193">
        <v>0</v>
      </c>
      <c r="BB33" s="193">
        <v>0</v>
      </c>
      <c r="BC33" s="193">
        <v>0</v>
      </c>
      <c r="BD33" s="193">
        <v>0</v>
      </c>
      <c r="BE33" s="193">
        <v>0</v>
      </c>
      <c r="BF33" s="193">
        <v>0</v>
      </c>
      <c r="BG33" s="193">
        <v>0</v>
      </c>
      <c r="BH33" s="193">
        <f t="shared" si="23"/>
        <v>0</v>
      </c>
      <c r="BI33" s="193">
        <v>0</v>
      </c>
      <c r="BJ33" s="193">
        <v>0</v>
      </c>
      <c r="BK33" s="193">
        <v>0</v>
      </c>
      <c r="BL33" s="193">
        <v>0</v>
      </c>
      <c r="BM33" s="193">
        <v>0</v>
      </c>
      <c r="BN33" s="193">
        <v>0</v>
      </c>
      <c r="BO33" s="193">
        <v>0</v>
      </c>
      <c r="BP33" s="193">
        <f t="shared" si="24"/>
        <v>225</v>
      </c>
      <c r="BQ33" s="193">
        <v>200</v>
      </c>
      <c r="BR33" s="193">
        <v>16</v>
      </c>
      <c r="BS33" s="193">
        <v>9</v>
      </c>
      <c r="BT33" s="193">
        <v>0</v>
      </c>
      <c r="BU33" s="193">
        <v>0</v>
      </c>
      <c r="BV33" s="193">
        <v>0</v>
      </c>
      <c r="BW33" s="193">
        <v>0</v>
      </c>
    </row>
    <row r="34" spans="1:75" ht="13.5">
      <c r="A34" s="182" t="s">
        <v>129</v>
      </c>
      <c r="B34" s="182" t="s">
        <v>461</v>
      </c>
      <c r="C34" s="184" t="s">
        <v>462</v>
      </c>
      <c r="D34" s="193">
        <f t="shared" si="2"/>
        <v>2755</v>
      </c>
      <c r="E34" s="193">
        <f t="shared" si="3"/>
        <v>605</v>
      </c>
      <c r="F34" s="193">
        <f t="shared" si="4"/>
        <v>327</v>
      </c>
      <c r="G34" s="193">
        <f t="shared" si="5"/>
        <v>304</v>
      </c>
      <c r="H34" s="193">
        <f t="shared" si="6"/>
        <v>77</v>
      </c>
      <c r="I34" s="193">
        <f t="shared" si="7"/>
        <v>5</v>
      </c>
      <c r="J34" s="193">
        <f t="shared" si="8"/>
        <v>0</v>
      </c>
      <c r="K34" s="193">
        <f t="shared" si="9"/>
        <v>1437</v>
      </c>
      <c r="L34" s="193">
        <f t="shared" si="10"/>
        <v>1331</v>
      </c>
      <c r="M34" s="193">
        <v>605</v>
      </c>
      <c r="N34" s="193">
        <v>327</v>
      </c>
      <c r="O34" s="193">
        <v>304</v>
      </c>
      <c r="P34" s="193">
        <v>77</v>
      </c>
      <c r="Q34" s="193">
        <v>5</v>
      </c>
      <c r="R34" s="193">
        <v>0</v>
      </c>
      <c r="S34" s="193">
        <v>13</v>
      </c>
      <c r="T34" s="193">
        <f t="shared" si="11"/>
        <v>1424</v>
      </c>
      <c r="U34" s="193">
        <f t="shared" si="12"/>
        <v>0</v>
      </c>
      <c r="V34" s="193">
        <f t="shared" si="13"/>
        <v>0</v>
      </c>
      <c r="W34" s="193">
        <f t="shared" si="14"/>
        <v>0</v>
      </c>
      <c r="X34" s="193">
        <f t="shared" si="15"/>
        <v>0</v>
      </c>
      <c r="Y34" s="193">
        <f t="shared" si="16"/>
        <v>0</v>
      </c>
      <c r="Z34" s="193">
        <f t="shared" si="17"/>
        <v>0</v>
      </c>
      <c r="AA34" s="193">
        <f t="shared" si="18"/>
        <v>1424</v>
      </c>
      <c r="AB34" s="193">
        <f t="shared" si="19"/>
        <v>0</v>
      </c>
      <c r="AC34" s="193">
        <v>0</v>
      </c>
      <c r="AD34" s="193">
        <v>0</v>
      </c>
      <c r="AE34" s="193">
        <v>0</v>
      </c>
      <c r="AF34" s="193">
        <v>0</v>
      </c>
      <c r="AG34" s="193">
        <v>0</v>
      </c>
      <c r="AH34" s="193">
        <v>0</v>
      </c>
      <c r="AI34" s="193">
        <v>0</v>
      </c>
      <c r="AJ34" s="193">
        <f t="shared" si="20"/>
        <v>0</v>
      </c>
      <c r="AK34" s="193">
        <v>0</v>
      </c>
      <c r="AL34" s="193">
        <v>0</v>
      </c>
      <c r="AM34" s="193">
        <v>0</v>
      </c>
      <c r="AN34" s="193">
        <v>0</v>
      </c>
      <c r="AO34" s="193">
        <v>0</v>
      </c>
      <c r="AP34" s="193">
        <v>0</v>
      </c>
      <c r="AQ34" s="193">
        <v>0</v>
      </c>
      <c r="AR34" s="193">
        <f t="shared" si="21"/>
        <v>1424</v>
      </c>
      <c r="AS34" s="193">
        <v>0</v>
      </c>
      <c r="AT34" s="193">
        <v>0</v>
      </c>
      <c r="AU34" s="193">
        <v>0</v>
      </c>
      <c r="AV34" s="193">
        <v>0</v>
      </c>
      <c r="AW34" s="193">
        <v>0</v>
      </c>
      <c r="AX34" s="193">
        <v>0</v>
      </c>
      <c r="AY34" s="193">
        <v>1424</v>
      </c>
      <c r="AZ34" s="193">
        <f t="shared" si="22"/>
        <v>0</v>
      </c>
      <c r="BA34" s="193">
        <v>0</v>
      </c>
      <c r="BB34" s="193">
        <v>0</v>
      </c>
      <c r="BC34" s="193">
        <v>0</v>
      </c>
      <c r="BD34" s="193">
        <v>0</v>
      </c>
      <c r="BE34" s="193">
        <v>0</v>
      </c>
      <c r="BF34" s="193">
        <v>0</v>
      </c>
      <c r="BG34" s="193">
        <v>0</v>
      </c>
      <c r="BH34" s="193">
        <f t="shared" si="23"/>
        <v>0</v>
      </c>
      <c r="BI34" s="193">
        <v>0</v>
      </c>
      <c r="BJ34" s="193">
        <v>0</v>
      </c>
      <c r="BK34" s="193">
        <v>0</v>
      </c>
      <c r="BL34" s="193">
        <v>0</v>
      </c>
      <c r="BM34" s="193">
        <v>0</v>
      </c>
      <c r="BN34" s="193">
        <v>0</v>
      </c>
      <c r="BO34" s="193">
        <v>0</v>
      </c>
      <c r="BP34" s="193">
        <f t="shared" si="24"/>
        <v>0</v>
      </c>
      <c r="BQ34" s="193">
        <v>0</v>
      </c>
      <c r="BR34" s="193">
        <v>0</v>
      </c>
      <c r="BS34" s="193">
        <v>0</v>
      </c>
      <c r="BT34" s="193">
        <v>0</v>
      </c>
      <c r="BU34" s="193">
        <v>0</v>
      </c>
      <c r="BV34" s="193">
        <v>0</v>
      </c>
      <c r="BW34" s="193">
        <v>0</v>
      </c>
    </row>
    <row r="35" spans="1:75" ht="13.5">
      <c r="A35" s="182" t="s">
        <v>129</v>
      </c>
      <c r="B35" s="182" t="s">
        <v>463</v>
      </c>
      <c r="C35" s="184" t="s">
        <v>464</v>
      </c>
      <c r="D35" s="193">
        <f t="shared" si="2"/>
        <v>5818</v>
      </c>
      <c r="E35" s="193">
        <f t="shared" si="3"/>
        <v>804</v>
      </c>
      <c r="F35" s="193">
        <f t="shared" si="4"/>
        <v>390</v>
      </c>
      <c r="G35" s="193">
        <f t="shared" si="5"/>
        <v>466</v>
      </c>
      <c r="H35" s="193">
        <f t="shared" si="6"/>
        <v>119</v>
      </c>
      <c r="I35" s="193">
        <f t="shared" si="7"/>
        <v>807</v>
      </c>
      <c r="J35" s="193">
        <f t="shared" si="8"/>
        <v>0</v>
      </c>
      <c r="K35" s="193">
        <f t="shared" si="9"/>
        <v>3232</v>
      </c>
      <c r="L35" s="193">
        <f t="shared" si="10"/>
        <v>0</v>
      </c>
      <c r="M35" s="193">
        <v>0</v>
      </c>
      <c r="N35" s="193">
        <v>0</v>
      </c>
      <c r="O35" s="193">
        <v>0</v>
      </c>
      <c r="P35" s="193">
        <v>0</v>
      </c>
      <c r="Q35" s="193">
        <v>0</v>
      </c>
      <c r="R35" s="193">
        <v>0</v>
      </c>
      <c r="S35" s="193">
        <v>0</v>
      </c>
      <c r="T35" s="193">
        <f t="shared" si="11"/>
        <v>5818</v>
      </c>
      <c r="U35" s="193">
        <f t="shared" si="12"/>
        <v>804</v>
      </c>
      <c r="V35" s="193">
        <f t="shared" si="13"/>
        <v>390</v>
      </c>
      <c r="W35" s="193">
        <f t="shared" si="14"/>
        <v>466</v>
      </c>
      <c r="X35" s="193">
        <f t="shared" si="15"/>
        <v>119</v>
      </c>
      <c r="Y35" s="193">
        <f t="shared" si="16"/>
        <v>807</v>
      </c>
      <c r="Z35" s="193">
        <f t="shared" si="17"/>
        <v>0</v>
      </c>
      <c r="AA35" s="193">
        <f t="shared" si="18"/>
        <v>3232</v>
      </c>
      <c r="AB35" s="193">
        <f t="shared" si="19"/>
        <v>0</v>
      </c>
      <c r="AC35" s="193">
        <v>0</v>
      </c>
      <c r="AD35" s="193">
        <v>0</v>
      </c>
      <c r="AE35" s="193">
        <v>0</v>
      </c>
      <c r="AF35" s="193">
        <v>0</v>
      </c>
      <c r="AG35" s="193">
        <v>0</v>
      </c>
      <c r="AH35" s="193">
        <v>0</v>
      </c>
      <c r="AI35" s="193">
        <v>0</v>
      </c>
      <c r="AJ35" s="193">
        <f t="shared" si="20"/>
        <v>0</v>
      </c>
      <c r="AK35" s="193">
        <v>0</v>
      </c>
      <c r="AL35" s="193">
        <v>0</v>
      </c>
      <c r="AM35" s="193">
        <v>0</v>
      </c>
      <c r="AN35" s="193">
        <v>0</v>
      </c>
      <c r="AO35" s="193">
        <v>0</v>
      </c>
      <c r="AP35" s="193">
        <v>0</v>
      </c>
      <c r="AQ35" s="193">
        <v>0</v>
      </c>
      <c r="AR35" s="193">
        <f t="shared" si="21"/>
        <v>3126</v>
      </c>
      <c r="AS35" s="193">
        <v>804</v>
      </c>
      <c r="AT35" s="193">
        <v>390</v>
      </c>
      <c r="AU35" s="193">
        <v>466</v>
      </c>
      <c r="AV35" s="193">
        <v>119</v>
      </c>
      <c r="AW35" s="193">
        <v>807</v>
      </c>
      <c r="AX35" s="193">
        <v>0</v>
      </c>
      <c r="AY35" s="193">
        <v>540</v>
      </c>
      <c r="AZ35" s="193">
        <f t="shared" si="22"/>
        <v>478</v>
      </c>
      <c r="BA35" s="193">
        <v>0</v>
      </c>
      <c r="BB35" s="193">
        <v>0</v>
      </c>
      <c r="BC35" s="193">
        <v>0</v>
      </c>
      <c r="BD35" s="193">
        <v>0</v>
      </c>
      <c r="BE35" s="193">
        <v>0</v>
      </c>
      <c r="BF35" s="193">
        <v>0</v>
      </c>
      <c r="BG35" s="193">
        <v>478</v>
      </c>
      <c r="BH35" s="193">
        <f t="shared" si="23"/>
        <v>2214</v>
      </c>
      <c r="BI35" s="193">
        <v>0</v>
      </c>
      <c r="BJ35" s="193">
        <v>0</v>
      </c>
      <c r="BK35" s="193">
        <v>0</v>
      </c>
      <c r="BL35" s="193">
        <v>0</v>
      </c>
      <c r="BM35" s="193">
        <v>0</v>
      </c>
      <c r="BN35" s="193">
        <v>0</v>
      </c>
      <c r="BO35" s="193">
        <v>2214</v>
      </c>
      <c r="BP35" s="193">
        <f t="shared" si="24"/>
        <v>0</v>
      </c>
      <c r="BQ35" s="193">
        <v>0</v>
      </c>
      <c r="BR35" s="193">
        <v>0</v>
      </c>
      <c r="BS35" s="193">
        <v>0</v>
      </c>
      <c r="BT35" s="193">
        <v>0</v>
      </c>
      <c r="BU35" s="193">
        <v>0</v>
      </c>
      <c r="BV35" s="193">
        <v>0</v>
      </c>
      <c r="BW35" s="193">
        <v>0</v>
      </c>
    </row>
    <row r="36" spans="1:75" ht="13.5">
      <c r="A36" s="182" t="s">
        <v>129</v>
      </c>
      <c r="B36" s="182" t="s">
        <v>465</v>
      </c>
      <c r="C36" s="184" t="s">
        <v>466</v>
      </c>
      <c r="D36" s="193">
        <f t="shared" si="2"/>
        <v>3414</v>
      </c>
      <c r="E36" s="193">
        <f t="shared" si="3"/>
        <v>1730</v>
      </c>
      <c r="F36" s="193">
        <f t="shared" si="4"/>
        <v>1019</v>
      </c>
      <c r="G36" s="193">
        <f t="shared" si="5"/>
        <v>410</v>
      </c>
      <c r="H36" s="193">
        <f t="shared" si="6"/>
        <v>201</v>
      </c>
      <c r="I36" s="193">
        <f t="shared" si="7"/>
        <v>0</v>
      </c>
      <c r="J36" s="193">
        <f t="shared" si="8"/>
        <v>2</v>
      </c>
      <c r="K36" s="193">
        <f t="shared" si="9"/>
        <v>52</v>
      </c>
      <c r="L36" s="193">
        <f t="shared" si="10"/>
        <v>0</v>
      </c>
      <c r="M36" s="193">
        <v>0</v>
      </c>
      <c r="N36" s="193">
        <v>0</v>
      </c>
      <c r="O36" s="193">
        <v>0</v>
      </c>
      <c r="P36" s="193">
        <v>0</v>
      </c>
      <c r="Q36" s="193">
        <v>0</v>
      </c>
      <c r="R36" s="193">
        <v>0</v>
      </c>
      <c r="S36" s="193">
        <v>0</v>
      </c>
      <c r="T36" s="193">
        <f t="shared" si="11"/>
        <v>1647</v>
      </c>
      <c r="U36" s="193">
        <f t="shared" si="12"/>
        <v>1</v>
      </c>
      <c r="V36" s="193">
        <f t="shared" si="13"/>
        <v>1012</v>
      </c>
      <c r="W36" s="193">
        <f t="shared" si="14"/>
        <v>381</v>
      </c>
      <c r="X36" s="193">
        <f t="shared" si="15"/>
        <v>201</v>
      </c>
      <c r="Y36" s="193">
        <f t="shared" si="16"/>
        <v>0</v>
      </c>
      <c r="Z36" s="193">
        <f t="shared" si="17"/>
        <v>0</v>
      </c>
      <c r="AA36" s="193">
        <f t="shared" si="18"/>
        <v>52</v>
      </c>
      <c r="AB36" s="193">
        <f t="shared" si="19"/>
        <v>86</v>
      </c>
      <c r="AC36" s="193">
        <v>0</v>
      </c>
      <c r="AD36" s="193">
        <v>86</v>
      </c>
      <c r="AE36" s="193">
        <v>0</v>
      </c>
      <c r="AF36" s="193">
        <v>0</v>
      </c>
      <c r="AG36" s="193">
        <v>0</v>
      </c>
      <c r="AH36" s="193">
        <v>0</v>
      </c>
      <c r="AI36" s="193">
        <v>0</v>
      </c>
      <c r="AJ36" s="193">
        <f t="shared" si="20"/>
        <v>412</v>
      </c>
      <c r="AK36" s="193">
        <v>0</v>
      </c>
      <c r="AL36" s="193">
        <v>412</v>
      </c>
      <c r="AM36" s="193">
        <v>0</v>
      </c>
      <c r="AN36" s="193">
        <v>0</v>
      </c>
      <c r="AO36" s="193">
        <v>0</v>
      </c>
      <c r="AP36" s="193">
        <v>0</v>
      </c>
      <c r="AQ36" s="193">
        <v>0</v>
      </c>
      <c r="AR36" s="193">
        <f t="shared" si="21"/>
        <v>1097</v>
      </c>
      <c r="AS36" s="193">
        <v>1</v>
      </c>
      <c r="AT36" s="193">
        <v>514</v>
      </c>
      <c r="AU36" s="193">
        <v>381</v>
      </c>
      <c r="AV36" s="193">
        <v>201</v>
      </c>
      <c r="AW36" s="193">
        <v>0</v>
      </c>
      <c r="AX36" s="193">
        <v>0</v>
      </c>
      <c r="AY36" s="193">
        <v>0</v>
      </c>
      <c r="AZ36" s="193">
        <f t="shared" si="22"/>
        <v>52</v>
      </c>
      <c r="BA36" s="193">
        <v>0</v>
      </c>
      <c r="BB36" s="193">
        <v>0</v>
      </c>
      <c r="BC36" s="193">
        <v>0</v>
      </c>
      <c r="BD36" s="193">
        <v>0</v>
      </c>
      <c r="BE36" s="193">
        <v>0</v>
      </c>
      <c r="BF36" s="193">
        <v>0</v>
      </c>
      <c r="BG36" s="193">
        <v>52</v>
      </c>
      <c r="BH36" s="193">
        <f t="shared" si="23"/>
        <v>0</v>
      </c>
      <c r="BI36" s="193">
        <v>0</v>
      </c>
      <c r="BJ36" s="193">
        <v>0</v>
      </c>
      <c r="BK36" s="193">
        <v>0</v>
      </c>
      <c r="BL36" s="193">
        <v>0</v>
      </c>
      <c r="BM36" s="193">
        <v>0</v>
      </c>
      <c r="BN36" s="193">
        <v>0</v>
      </c>
      <c r="BO36" s="193">
        <v>0</v>
      </c>
      <c r="BP36" s="193">
        <f t="shared" si="24"/>
        <v>1767</v>
      </c>
      <c r="BQ36" s="193">
        <v>1729</v>
      </c>
      <c r="BR36" s="193">
        <v>7</v>
      </c>
      <c r="BS36" s="193">
        <v>29</v>
      </c>
      <c r="BT36" s="193">
        <v>0</v>
      </c>
      <c r="BU36" s="193">
        <v>0</v>
      </c>
      <c r="BV36" s="193">
        <v>2</v>
      </c>
      <c r="BW36" s="193">
        <v>0</v>
      </c>
    </row>
    <row r="37" spans="1:75" ht="13.5">
      <c r="A37" s="182" t="s">
        <v>129</v>
      </c>
      <c r="B37" s="182" t="s">
        <v>467</v>
      </c>
      <c r="C37" s="184" t="s">
        <v>468</v>
      </c>
      <c r="D37" s="193">
        <f t="shared" si="2"/>
        <v>3964</v>
      </c>
      <c r="E37" s="193">
        <f t="shared" si="3"/>
        <v>3004</v>
      </c>
      <c r="F37" s="193">
        <f t="shared" si="4"/>
        <v>272</v>
      </c>
      <c r="G37" s="193">
        <f t="shared" si="5"/>
        <v>388</v>
      </c>
      <c r="H37" s="193">
        <f t="shared" si="6"/>
        <v>209</v>
      </c>
      <c r="I37" s="193">
        <f t="shared" si="7"/>
        <v>66</v>
      </c>
      <c r="J37" s="193">
        <f t="shared" si="8"/>
        <v>0</v>
      </c>
      <c r="K37" s="193">
        <f t="shared" si="9"/>
        <v>25</v>
      </c>
      <c r="L37" s="193">
        <f t="shared" si="10"/>
        <v>0</v>
      </c>
      <c r="M37" s="193">
        <v>0</v>
      </c>
      <c r="N37" s="193">
        <v>0</v>
      </c>
      <c r="O37" s="193">
        <v>0</v>
      </c>
      <c r="P37" s="193">
        <v>0</v>
      </c>
      <c r="Q37" s="193">
        <v>0</v>
      </c>
      <c r="R37" s="193">
        <v>0</v>
      </c>
      <c r="S37" s="193">
        <v>0</v>
      </c>
      <c r="T37" s="193">
        <f t="shared" si="11"/>
        <v>1845</v>
      </c>
      <c r="U37" s="193">
        <f t="shared" si="12"/>
        <v>920</v>
      </c>
      <c r="V37" s="193">
        <f t="shared" si="13"/>
        <v>259</v>
      </c>
      <c r="W37" s="193">
        <f t="shared" si="14"/>
        <v>367</v>
      </c>
      <c r="X37" s="193">
        <f t="shared" si="15"/>
        <v>209</v>
      </c>
      <c r="Y37" s="193">
        <f t="shared" si="16"/>
        <v>66</v>
      </c>
      <c r="Z37" s="193">
        <f t="shared" si="17"/>
        <v>0</v>
      </c>
      <c r="AA37" s="193">
        <f t="shared" si="18"/>
        <v>24</v>
      </c>
      <c r="AB37" s="193">
        <f t="shared" si="19"/>
        <v>0</v>
      </c>
      <c r="AC37" s="193">
        <v>0</v>
      </c>
      <c r="AD37" s="193">
        <v>0</v>
      </c>
      <c r="AE37" s="193">
        <v>0</v>
      </c>
      <c r="AF37" s="193">
        <v>0</v>
      </c>
      <c r="AG37" s="193">
        <v>0</v>
      </c>
      <c r="AH37" s="193">
        <v>0</v>
      </c>
      <c r="AI37" s="193">
        <v>0</v>
      </c>
      <c r="AJ37" s="193">
        <f t="shared" si="20"/>
        <v>0</v>
      </c>
      <c r="AK37" s="193">
        <v>0</v>
      </c>
      <c r="AL37" s="193">
        <v>0</v>
      </c>
      <c r="AM37" s="193">
        <v>0</v>
      </c>
      <c r="AN37" s="193">
        <v>0</v>
      </c>
      <c r="AO37" s="193">
        <v>0</v>
      </c>
      <c r="AP37" s="193">
        <v>0</v>
      </c>
      <c r="AQ37" s="193">
        <v>0</v>
      </c>
      <c r="AR37" s="193">
        <f t="shared" si="21"/>
        <v>1845</v>
      </c>
      <c r="AS37" s="193">
        <v>920</v>
      </c>
      <c r="AT37" s="193">
        <v>259</v>
      </c>
      <c r="AU37" s="193">
        <v>367</v>
      </c>
      <c r="AV37" s="193">
        <v>209</v>
      </c>
      <c r="AW37" s="193">
        <v>66</v>
      </c>
      <c r="AX37" s="193">
        <v>0</v>
      </c>
      <c r="AY37" s="193">
        <v>24</v>
      </c>
      <c r="AZ37" s="193">
        <f t="shared" si="22"/>
        <v>0</v>
      </c>
      <c r="BA37" s="193">
        <v>0</v>
      </c>
      <c r="BB37" s="193">
        <v>0</v>
      </c>
      <c r="BC37" s="193">
        <v>0</v>
      </c>
      <c r="BD37" s="193">
        <v>0</v>
      </c>
      <c r="BE37" s="193">
        <v>0</v>
      </c>
      <c r="BF37" s="193">
        <v>0</v>
      </c>
      <c r="BG37" s="193">
        <v>0</v>
      </c>
      <c r="BH37" s="193">
        <f t="shared" si="23"/>
        <v>0</v>
      </c>
      <c r="BI37" s="193">
        <v>0</v>
      </c>
      <c r="BJ37" s="193">
        <v>0</v>
      </c>
      <c r="BK37" s="193">
        <v>0</v>
      </c>
      <c r="BL37" s="193">
        <v>0</v>
      </c>
      <c r="BM37" s="193">
        <v>0</v>
      </c>
      <c r="BN37" s="193">
        <v>0</v>
      </c>
      <c r="BO37" s="193">
        <v>0</v>
      </c>
      <c r="BP37" s="193">
        <f t="shared" si="24"/>
        <v>2119</v>
      </c>
      <c r="BQ37" s="193">
        <v>2084</v>
      </c>
      <c r="BR37" s="193">
        <v>13</v>
      </c>
      <c r="BS37" s="193">
        <v>21</v>
      </c>
      <c r="BT37" s="193">
        <v>0</v>
      </c>
      <c r="BU37" s="193">
        <v>0</v>
      </c>
      <c r="BV37" s="193">
        <v>0</v>
      </c>
      <c r="BW37" s="193">
        <v>1</v>
      </c>
    </row>
    <row r="38" spans="1:75" ht="13.5">
      <c r="A38" s="182" t="s">
        <v>129</v>
      </c>
      <c r="B38" s="182" t="s">
        <v>469</v>
      </c>
      <c r="C38" s="184" t="s">
        <v>470</v>
      </c>
      <c r="D38" s="193">
        <f t="shared" si="2"/>
        <v>4527</v>
      </c>
      <c r="E38" s="193">
        <f t="shared" si="3"/>
        <v>1372</v>
      </c>
      <c r="F38" s="193">
        <f t="shared" si="4"/>
        <v>574</v>
      </c>
      <c r="G38" s="193">
        <f t="shared" si="5"/>
        <v>325</v>
      </c>
      <c r="H38" s="193">
        <f t="shared" si="6"/>
        <v>80</v>
      </c>
      <c r="I38" s="193">
        <f t="shared" si="7"/>
        <v>0</v>
      </c>
      <c r="J38" s="193">
        <f t="shared" si="8"/>
        <v>7</v>
      </c>
      <c r="K38" s="193">
        <f t="shared" si="9"/>
        <v>2169</v>
      </c>
      <c r="L38" s="193">
        <f t="shared" si="10"/>
        <v>0</v>
      </c>
      <c r="M38" s="193">
        <v>0</v>
      </c>
      <c r="N38" s="193">
        <v>0</v>
      </c>
      <c r="O38" s="193">
        <v>0</v>
      </c>
      <c r="P38" s="193">
        <v>0</v>
      </c>
      <c r="Q38" s="193">
        <v>0</v>
      </c>
      <c r="R38" s="193">
        <v>0</v>
      </c>
      <c r="S38" s="193">
        <v>0</v>
      </c>
      <c r="T38" s="193">
        <f t="shared" si="11"/>
        <v>3116</v>
      </c>
      <c r="U38" s="193">
        <f t="shared" si="12"/>
        <v>0</v>
      </c>
      <c r="V38" s="193">
        <f t="shared" si="13"/>
        <v>572</v>
      </c>
      <c r="W38" s="193">
        <f t="shared" si="14"/>
        <v>295</v>
      </c>
      <c r="X38" s="193">
        <f t="shared" si="15"/>
        <v>80</v>
      </c>
      <c r="Y38" s="193">
        <f t="shared" si="16"/>
        <v>0</v>
      </c>
      <c r="Z38" s="193">
        <f t="shared" si="17"/>
        <v>0</v>
      </c>
      <c r="AA38" s="193">
        <f t="shared" si="18"/>
        <v>2169</v>
      </c>
      <c r="AB38" s="193">
        <f t="shared" si="19"/>
        <v>989</v>
      </c>
      <c r="AC38" s="193">
        <v>0</v>
      </c>
      <c r="AD38" s="193">
        <v>0</v>
      </c>
      <c r="AE38" s="193">
        <v>0</v>
      </c>
      <c r="AF38" s="193">
        <v>0</v>
      </c>
      <c r="AG38" s="193">
        <v>0</v>
      </c>
      <c r="AH38" s="193">
        <v>0</v>
      </c>
      <c r="AI38" s="193">
        <v>989</v>
      </c>
      <c r="AJ38" s="193">
        <f t="shared" si="20"/>
        <v>474</v>
      </c>
      <c r="AK38" s="193">
        <v>0</v>
      </c>
      <c r="AL38" s="193">
        <v>474</v>
      </c>
      <c r="AM38" s="193">
        <v>0</v>
      </c>
      <c r="AN38" s="193">
        <v>0</v>
      </c>
      <c r="AO38" s="193">
        <v>0</v>
      </c>
      <c r="AP38" s="193">
        <v>0</v>
      </c>
      <c r="AQ38" s="193">
        <v>0</v>
      </c>
      <c r="AR38" s="193">
        <f t="shared" si="21"/>
        <v>473</v>
      </c>
      <c r="AS38" s="193">
        <v>0</v>
      </c>
      <c r="AT38" s="193">
        <v>98</v>
      </c>
      <c r="AU38" s="193">
        <v>295</v>
      </c>
      <c r="AV38" s="193">
        <v>80</v>
      </c>
      <c r="AW38" s="193">
        <v>0</v>
      </c>
      <c r="AX38" s="193">
        <v>0</v>
      </c>
      <c r="AY38" s="193">
        <v>0</v>
      </c>
      <c r="AZ38" s="193">
        <f t="shared" si="22"/>
        <v>1180</v>
      </c>
      <c r="BA38" s="193">
        <v>0</v>
      </c>
      <c r="BB38" s="193">
        <v>0</v>
      </c>
      <c r="BC38" s="193">
        <v>0</v>
      </c>
      <c r="BD38" s="193">
        <v>0</v>
      </c>
      <c r="BE38" s="193">
        <v>0</v>
      </c>
      <c r="BF38" s="193">
        <v>0</v>
      </c>
      <c r="BG38" s="193">
        <v>1180</v>
      </c>
      <c r="BH38" s="193">
        <f t="shared" si="23"/>
        <v>0</v>
      </c>
      <c r="BI38" s="193">
        <v>0</v>
      </c>
      <c r="BJ38" s="193">
        <v>0</v>
      </c>
      <c r="BK38" s="193">
        <v>0</v>
      </c>
      <c r="BL38" s="193">
        <v>0</v>
      </c>
      <c r="BM38" s="193">
        <v>0</v>
      </c>
      <c r="BN38" s="193">
        <v>0</v>
      </c>
      <c r="BO38" s="193">
        <v>0</v>
      </c>
      <c r="BP38" s="193">
        <f t="shared" si="24"/>
        <v>1411</v>
      </c>
      <c r="BQ38" s="193">
        <v>1372</v>
      </c>
      <c r="BR38" s="193">
        <v>2</v>
      </c>
      <c r="BS38" s="193">
        <v>30</v>
      </c>
      <c r="BT38" s="193">
        <v>0</v>
      </c>
      <c r="BU38" s="193">
        <v>0</v>
      </c>
      <c r="BV38" s="193">
        <v>7</v>
      </c>
      <c r="BW38" s="193">
        <v>0</v>
      </c>
    </row>
    <row r="39" spans="1:75" ht="13.5">
      <c r="A39" s="182" t="s">
        <v>129</v>
      </c>
      <c r="B39" s="182" t="s">
        <v>471</v>
      </c>
      <c r="C39" s="184" t="s">
        <v>472</v>
      </c>
      <c r="D39" s="193">
        <f t="shared" si="2"/>
        <v>3487</v>
      </c>
      <c r="E39" s="193">
        <f t="shared" si="3"/>
        <v>2796</v>
      </c>
      <c r="F39" s="193">
        <f t="shared" si="4"/>
        <v>150</v>
      </c>
      <c r="G39" s="193">
        <f t="shared" si="5"/>
        <v>201</v>
      </c>
      <c r="H39" s="193">
        <f t="shared" si="6"/>
        <v>82</v>
      </c>
      <c r="I39" s="193">
        <f t="shared" si="7"/>
        <v>255</v>
      </c>
      <c r="J39" s="193">
        <f t="shared" si="8"/>
        <v>3</v>
      </c>
      <c r="K39" s="193">
        <f t="shared" si="9"/>
        <v>0</v>
      </c>
      <c r="L39" s="193">
        <f t="shared" si="10"/>
        <v>519</v>
      </c>
      <c r="M39" s="193">
        <v>519</v>
      </c>
      <c r="N39" s="193">
        <v>0</v>
      </c>
      <c r="O39" s="193">
        <v>0</v>
      </c>
      <c r="P39" s="193">
        <v>0</v>
      </c>
      <c r="Q39" s="193">
        <v>0</v>
      </c>
      <c r="R39" s="193">
        <v>0</v>
      </c>
      <c r="S39" s="193">
        <v>0</v>
      </c>
      <c r="T39" s="193">
        <f t="shared" si="11"/>
        <v>667</v>
      </c>
      <c r="U39" s="193">
        <f t="shared" si="12"/>
        <v>0</v>
      </c>
      <c r="V39" s="193">
        <f t="shared" si="13"/>
        <v>140</v>
      </c>
      <c r="W39" s="193">
        <f t="shared" si="14"/>
        <v>190</v>
      </c>
      <c r="X39" s="193">
        <f t="shared" si="15"/>
        <v>82</v>
      </c>
      <c r="Y39" s="193">
        <f t="shared" si="16"/>
        <v>255</v>
      </c>
      <c r="Z39" s="193">
        <f t="shared" si="17"/>
        <v>0</v>
      </c>
      <c r="AA39" s="193">
        <f t="shared" si="18"/>
        <v>0</v>
      </c>
      <c r="AB39" s="193">
        <f t="shared" si="19"/>
        <v>0</v>
      </c>
      <c r="AC39" s="193">
        <v>0</v>
      </c>
      <c r="AD39" s="193">
        <v>0</v>
      </c>
      <c r="AE39" s="193">
        <v>0</v>
      </c>
      <c r="AF39" s="193">
        <v>0</v>
      </c>
      <c r="AG39" s="193">
        <v>0</v>
      </c>
      <c r="AH39" s="193">
        <v>0</v>
      </c>
      <c r="AI39" s="193">
        <v>0</v>
      </c>
      <c r="AJ39" s="193">
        <f t="shared" si="20"/>
        <v>0</v>
      </c>
      <c r="AK39" s="193">
        <v>0</v>
      </c>
      <c r="AL39" s="193">
        <v>0</v>
      </c>
      <c r="AM39" s="193">
        <v>0</v>
      </c>
      <c r="AN39" s="193">
        <v>0</v>
      </c>
      <c r="AO39" s="193">
        <v>0</v>
      </c>
      <c r="AP39" s="193">
        <v>0</v>
      </c>
      <c r="AQ39" s="193">
        <v>0</v>
      </c>
      <c r="AR39" s="193">
        <f t="shared" si="21"/>
        <v>667</v>
      </c>
      <c r="AS39" s="193">
        <v>0</v>
      </c>
      <c r="AT39" s="193">
        <v>140</v>
      </c>
      <c r="AU39" s="193">
        <v>190</v>
      </c>
      <c r="AV39" s="193">
        <v>82</v>
      </c>
      <c r="AW39" s="193">
        <v>255</v>
      </c>
      <c r="AX39" s="193">
        <v>0</v>
      </c>
      <c r="AY39" s="193">
        <v>0</v>
      </c>
      <c r="AZ39" s="193">
        <f t="shared" si="22"/>
        <v>0</v>
      </c>
      <c r="BA39" s="193">
        <v>0</v>
      </c>
      <c r="BB39" s="193">
        <v>0</v>
      </c>
      <c r="BC39" s="193">
        <v>0</v>
      </c>
      <c r="BD39" s="193">
        <v>0</v>
      </c>
      <c r="BE39" s="193">
        <v>0</v>
      </c>
      <c r="BF39" s="193">
        <v>0</v>
      </c>
      <c r="BG39" s="193">
        <v>0</v>
      </c>
      <c r="BH39" s="193">
        <f t="shared" si="23"/>
        <v>0</v>
      </c>
      <c r="BI39" s="193">
        <v>0</v>
      </c>
      <c r="BJ39" s="193">
        <v>0</v>
      </c>
      <c r="BK39" s="193">
        <v>0</v>
      </c>
      <c r="BL39" s="193">
        <v>0</v>
      </c>
      <c r="BM39" s="193">
        <v>0</v>
      </c>
      <c r="BN39" s="193">
        <v>0</v>
      </c>
      <c r="BO39" s="193">
        <v>0</v>
      </c>
      <c r="BP39" s="193">
        <f t="shared" si="24"/>
        <v>2301</v>
      </c>
      <c r="BQ39" s="193">
        <v>2277</v>
      </c>
      <c r="BR39" s="193">
        <v>10</v>
      </c>
      <c r="BS39" s="193">
        <v>11</v>
      </c>
      <c r="BT39" s="193">
        <v>0</v>
      </c>
      <c r="BU39" s="193">
        <v>0</v>
      </c>
      <c r="BV39" s="193">
        <v>3</v>
      </c>
      <c r="BW39" s="193">
        <v>0</v>
      </c>
    </row>
    <row r="40" spans="1:75" ht="13.5">
      <c r="A40" s="182" t="s">
        <v>129</v>
      </c>
      <c r="B40" s="182" t="s">
        <v>473</v>
      </c>
      <c r="C40" s="184" t="s">
        <v>474</v>
      </c>
      <c r="D40" s="193">
        <f t="shared" si="2"/>
        <v>3771</v>
      </c>
      <c r="E40" s="193">
        <f t="shared" si="3"/>
        <v>2271</v>
      </c>
      <c r="F40" s="193">
        <f t="shared" si="4"/>
        <v>754</v>
      </c>
      <c r="G40" s="193">
        <f t="shared" si="5"/>
        <v>326</v>
      </c>
      <c r="H40" s="193">
        <f t="shared" si="6"/>
        <v>185</v>
      </c>
      <c r="I40" s="193">
        <f t="shared" si="7"/>
        <v>41</v>
      </c>
      <c r="J40" s="193">
        <f t="shared" si="8"/>
        <v>0</v>
      </c>
      <c r="K40" s="193">
        <f t="shared" si="9"/>
        <v>194</v>
      </c>
      <c r="L40" s="193">
        <f t="shared" si="10"/>
        <v>0</v>
      </c>
      <c r="M40" s="193">
        <v>0</v>
      </c>
      <c r="N40" s="193">
        <v>0</v>
      </c>
      <c r="O40" s="193">
        <v>0</v>
      </c>
      <c r="P40" s="193">
        <v>0</v>
      </c>
      <c r="Q40" s="193">
        <v>0</v>
      </c>
      <c r="R40" s="193">
        <v>0</v>
      </c>
      <c r="S40" s="193">
        <v>0</v>
      </c>
      <c r="T40" s="193">
        <f t="shared" si="11"/>
        <v>1479</v>
      </c>
      <c r="U40" s="193">
        <f t="shared" si="12"/>
        <v>0</v>
      </c>
      <c r="V40" s="193">
        <f t="shared" si="13"/>
        <v>754</v>
      </c>
      <c r="W40" s="193">
        <f t="shared" si="14"/>
        <v>305</v>
      </c>
      <c r="X40" s="193">
        <f t="shared" si="15"/>
        <v>185</v>
      </c>
      <c r="Y40" s="193">
        <f t="shared" si="16"/>
        <v>41</v>
      </c>
      <c r="Z40" s="193">
        <f t="shared" si="17"/>
        <v>0</v>
      </c>
      <c r="AA40" s="193">
        <f t="shared" si="18"/>
        <v>194</v>
      </c>
      <c r="AB40" s="193">
        <f t="shared" si="19"/>
        <v>0</v>
      </c>
      <c r="AC40" s="193">
        <v>0</v>
      </c>
      <c r="AD40" s="193">
        <v>0</v>
      </c>
      <c r="AE40" s="193">
        <v>0</v>
      </c>
      <c r="AF40" s="193">
        <v>0</v>
      </c>
      <c r="AG40" s="193">
        <v>0</v>
      </c>
      <c r="AH40" s="193">
        <v>0</v>
      </c>
      <c r="AI40" s="193">
        <v>0</v>
      </c>
      <c r="AJ40" s="193">
        <f t="shared" si="20"/>
        <v>470</v>
      </c>
      <c r="AK40" s="193">
        <v>0</v>
      </c>
      <c r="AL40" s="193">
        <v>470</v>
      </c>
      <c r="AM40" s="193">
        <v>0</v>
      </c>
      <c r="AN40" s="193">
        <v>0</v>
      </c>
      <c r="AO40" s="193">
        <v>0</v>
      </c>
      <c r="AP40" s="193">
        <v>0</v>
      </c>
      <c r="AQ40" s="193">
        <v>0</v>
      </c>
      <c r="AR40" s="193">
        <f t="shared" si="21"/>
        <v>1009</v>
      </c>
      <c r="AS40" s="193">
        <v>0</v>
      </c>
      <c r="AT40" s="193">
        <v>284</v>
      </c>
      <c r="AU40" s="193">
        <v>305</v>
      </c>
      <c r="AV40" s="193">
        <v>185</v>
      </c>
      <c r="AW40" s="193">
        <v>41</v>
      </c>
      <c r="AX40" s="193">
        <v>0</v>
      </c>
      <c r="AY40" s="193">
        <v>194</v>
      </c>
      <c r="AZ40" s="193">
        <f t="shared" si="22"/>
        <v>0</v>
      </c>
      <c r="BA40" s="193">
        <v>0</v>
      </c>
      <c r="BB40" s="193">
        <v>0</v>
      </c>
      <c r="BC40" s="193">
        <v>0</v>
      </c>
      <c r="BD40" s="193">
        <v>0</v>
      </c>
      <c r="BE40" s="193">
        <v>0</v>
      </c>
      <c r="BF40" s="193">
        <v>0</v>
      </c>
      <c r="BG40" s="193">
        <v>0</v>
      </c>
      <c r="BH40" s="193">
        <f t="shared" si="23"/>
        <v>0</v>
      </c>
      <c r="BI40" s="193">
        <v>0</v>
      </c>
      <c r="BJ40" s="193">
        <v>0</v>
      </c>
      <c r="BK40" s="193">
        <v>0</v>
      </c>
      <c r="BL40" s="193">
        <v>0</v>
      </c>
      <c r="BM40" s="193">
        <v>0</v>
      </c>
      <c r="BN40" s="193">
        <v>0</v>
      </c>
      <c r="BO40" s="193">
        <v>0</v>
      </c>
      <c r="BP40" s="193">
        <f t="shared" si="24"/>
        <v>2292</v>
      </c>
      <c r="BQ40" s="193">
        <v>2271</v>
      </c>
      <c r="BR40" s="193">
        <v>0</v>
      </c>
      <c r="BS40" s="193">
        <v>21</v>
      </c>
      <c r="BT40" s="193">
        <v>0</v>
      </c>
      <c r="BU40" s="193">
        <v>0</v>
      </c>
      <c r="BV40" s="193">
        <v>0</v>
      </c>
      <c r="BW40" s="193">
        <v>0</v>
      </c>
    </row>
    <row r="41" spans="1:75" ht="13.5">
      <c r="A41" s="182" t="s">
        <v>129</v>
      </c>
      <c r="B41" s="182" t="s">
        <v>475</v>
      </c>
      <c r="C41" s="184" t="s">
        <v>476</v>
      </c>
      <c r="D41" s="193">
        <f t="shared" si="2"/>
        <v>1141</v>
      </c>
      <c r="E41" s="193">
        <f t="shared" si="3"/>
        <v>833</v>
      </c>
      <c r="F41" s="193">
        <f t="shared" si="4"/>
        <v>233</v>
      </c>
      <c r="G41" s="193">
        <f t="shared" si="5"/>
        <v>53</v>
      </c>
      <c r="H41" s="193">
        <f t="shared" si="6"/>
        <v>22</v>
      </c>
      <c r="I41" s="193">
        <f t="shared" si="7"/>
        <v>0</v>
      </c>
      <c r="J41" s="193">
        <f t="shared" si="8"/>
        <v>0</v>
      </c>
      <c r="K41" s="193">
        <f t="shared" si="9"/>
        <v>0</v>
      </c>
      <c r="L41" s="193">
        <f t="shared" si="10"/>
        <v>298</v>
      </c>
      <c r="M41" s="193">
        <v>211</v>
      </c>
      <c r="N41" s="193">
        <v>23</v>
      </c>
      <c r="O41" s="193">
        <v>42</v>
      </c>
      <c r="P41" s="193">
        <v>22</v>
      </c>
      <c r="Q41" s="193">
        <v>0</v>
      </c>
      <c r="R41" s="193">
        <v>0</v>
      </c>
      <c r="S41" s="193">
        <v>0</v>
      </c>
      <c r="T41" s="193">
        <f t="shared" si="11"/>
        <v>203</v>
      </c>
      <c r="U41" s="193">
        <f t="shared" si="12"/>
        <v>0</v>
      </c>
      <c r="V41" s="193">
        <f t="shared" si="13"/>
        <v>203</v>
      </c>
      <c r="W41" s="193">
        <f t="shared" si="14"/>
        <v>0</v>
      </c>
      <c r="X41" s="193">
        <f t="shared" si="15"/>
        <v>0</v>
      </c>
      <c r="Y41" s="193">
        <f t="shared" si="16"/>
        <v>0</v>
      </c>
      <c r="Z41" s="193">
        <f t="shared" si="17"/>
        <v>0</v>
      </c>
      <c r="AA41" s="193">
        <f t="shared" si="18"/>
        <v>0</v>
      </c>
      <c r="AB41" s="193">
        <f t="shared" si="19"/>
        <v>0</v>
      </c>
      <c r="AC41" s="193">
        <v>0</v>
      </c>
      <c r="AD41" s="193">
        <v>0</v>
      </c>
      <c r="AE41" s="193">
        <v>0</v>
      </c>
      <c r="AF41" s="193">
        <v>0</v>
      </c>
      <c r="AG41" s="193">
        <v>0</v>
      </c>
      <c r="AH41" s="193">
        <v>0</v>
      </c>
      <c r="AI41" s="193">
        <v>0</v>
      </c>
      <c r="AJ41" s="193">
        <f t="shared" si="20"/>
        <v>203</v>
      </c>
      <c r="AK41" s="193">
        <v>0</v>
      </c>
      <c r="AL41" s="193">
        <v>203</v>
      </c>
      <c r="AM41" s="193">
        <v>0</v>
      </c>
      <c r="AN41" s="193">
        <v>0</v>
      </c>
      <c r="AO41" s="193">
        <v>0</v>
      </c>
      <c r="AP41" s="193">
        <v>0</v>
      </c>
      <c r="AQ41" s="193">
        <v>0</v>
      </c>
      <c r="AR41" s="193">
        <f t="shared" si="21"/>
        <v>0</v>
      </c>
      <c r="AS41" s="193">
        <v>0</v>
      </c>
      <c r="AT41" s="193">
        <v>0</v>
      </c>
      <c r="AU41" s="193">
        <v>0</v>
      </c>
      <c r="AV41" s="193">
        <v>0</v>
      </c>
      <c r="AW41" s="193">
        <v>0</v>
      </c>
      <c r="AX41" s="193">
        <v>0</v>
      </c>
      <c r="AY41" s="193">
        <v>0</v>
      </c>
      <c r="AZ41" s="193">
        <f t="shared" si="22"/>
        <v>0</v>
      </c>
      <c r="BA41" s="193">
        <v>0</v>
      </c>
      <c r="BB41" s="193">
        <v>0</v>
      </c>
      <c r="BC41" s="193">
        <v>0</v>
      </c>
      <c r="BD41" s="193">
        <v>0</v>
      </c>
      <c r="BE41" s="193">
        <v>0</v>
      </c>
      <c r="BF41" s="193">
        <v>0</v>
      </c>
      <c r="BG41" s="193">
        <v>0</v>
      </c>
      <c r="BH41" s="193">
        <f t="shared" si="23"/>
        <v>0</v>
      </c>
      <c r="BI41" s="193">
        <v>0</v>
      </c>
      <c r="BJ41" s="193">
        <v>0</v>
      </c>
      <c r="BK41" s="193">
        <v>0</v>
      </c>
      <c r="BL41" s="193">
        <v>0</v>
      </c>
      <c r="BM41" s="193">
        <v>0</v>
      </c>
      <c r="BN41" s="193">
        <v>0</v>
      </c>
      <c r="BO41" s="193">
        <v>0</v>
      </c>
      <c r="BP41" s="193">
        <f t="shared" si="24"/>
        <v>640</v>
      </c>
      <c r="BQ41" s="193">
        <v>622</v>
      </c>
      <c r="BR41" s="193">
        <v>7</v>
      </c>
      <c r="BS41" s="193">
        <v>11</v>
      </c>
      <c r="BT41" s="193">
        <v>0</v>
      </c>
      <c r="BU41" s="193">
        <v>0</v>
      </c>
      <c r="BV41" s="193">
        <v>0</v>
      </c>
      <c r="BW41" s="193">
        <v>0</v>
      </c>
    </row>
    <row r="42" spans="1:75" ht="13.5">
      <c r="A42" s="182" t="s">
        <v>129</v>
      </c>
      <c r="B42" s="182" t="s">
        <v>477</v>
      </c>
      <c r="C42" s="184" t="s">
        <v>478</v>
      </c>
      <c r="D42" s="193">
        <f t="shared" si="2"/>
        <v>110</v>
      </c>
      <c r="E42" s="193">
        <f t="shared" si="3"/>
        <v>0</v>
      </c>
      <c r="F42" s="193">
        <f t="shared" si="4"/>
        <v>49</v>
      </c>
      <c r="G42" s="193">
        <f t="shared" si="5"/>
        <v>22</v>
      </c>
      <c r="H42" s="193">
        <f t="shared" si="6"/>
        <v>5</v>
      </c>
      <c r="I42" s="193">
        <f t="shared" si="7"/>
        <v>0</v>
      </c>
      <c r="J42" s="193">
        <f t="shared" si="8"/>
        <v>0</v>
      </c>
      <c r="K42" s="193">
        <f t="shared" si="9"/>
        <v>34</v>
      </c>
      <c r="L42" s="193">
        <f t="shared" si="10"/>
        <v>83</v>
      </c>
      <c r="M42" s="193">
        <v>0</v>
      </c>
      <c r="N42" s="193">
        <v>22</v>
      </c>
      <c r="O42" s="193">
        <v>22</v>
      </c>
      <c r="P42" s="193">
        <v>5</v>
      </c>
      <c r="Q42" s="193">
        <v>0</v>
      </c>
      <c r="R42" s="193">
        <v>0</v>
      </c>
      <c r="S42" s="193">
        <v>34</v>
      </c>
      <c r="T42" s="193">
        <f t="shared" si="11"/>
        <v>27</v>
      </c>
      <c r="U42" s="193">
        <f t="shared" si="12"/>
        <v>0</v>
      </c>
      <c r="V42" s="193">
        <f t="shared" si="13"/>
        <v>27</v>
      </c>
      <c r="W42" s="193">
        <f t="shared" si="14"/>
        <v>0</v>
      </c>
      <c r="X42" s="193">
        <f t="shared" si="15"/>
        <v>0</v>
      </c>
      <c r="Y42" s="193">
        <f t="shared" si="16"/>
        <v>0</v>
      </c>
      <c r="Z42" s="193">
        <f t="shared" si="17"/>
        <v>0</v>
      </c>
      <c r="AA42" s="193">
        <f t="shared" si="18"/>
        <v>0</v>
      </c>
      <c r="AB42" s="193">
        <f t="shared" si="19"/>
        <v>0</v>
      </c>
      <c r="AC42" s="193">
        <v>0</v>
      </c>
      <c r="AD42" s="193">
        <v>0</v>
      </c>
      <c r="AE42" s="193">
        <v>0</v>
      </c>
      <c r="AF42" s="193">
        <v>0</v>
      </c>
      <c r="AG42" s="193">
        <v>0</v>
      </c>
      <c r="AH42" s="193">
        <v>0</v>
      </c>
      <c r="AI42" s="193">
        <v>0</v>
      </c>
      <c r="AJ42" s="193">
        <f t="shared" si="20"/>
        <v>27</v>
      </c>
      <c r="AK42" s="193">
        <v>0</v>
      </c>
      <c r="AL42" s="193">
        <v>27</v>
      </c>
      <c r="AM42" s="193">
        <v>0</v>
      </c>
      <c r="AN42" s="193">
        <v>0</v>
      </c>
      <c r="AO42" s="193">
        <v>0</v>
      </c>
      <c r="AP42" s="193">
        <v>0</v>
      </c>
      <c r="AQ42" s="193">
        <v>0</v>
      </c>
      <c r="AR42" s="193">
        <f t="shared" si="21"/>
        <v>0</v>
      </c>
      <c r="AS42" s="193">
        <v>0</v>
      </c>
      <c r="AT42" s="193">
        <v>0</v>
      </c>
      <c r="AU42" s="193">
        <v>0</v>
      </c>
      <c r="AV42" s="193">
        <v>0</v>
      </c>
      <c r="AW42" s="193">
        <v>0</v>
      </c>
      <c r="AX42" s="193">
        <v>0</v>
      </c>
      <c r="AY42" s="193">
        <v>0</v>
      </c>
      <c r="AZ42" s="193">
        <f t="shared" si="22"/>
        <v>0</v>
      </c>
      <c r="BA42" s="193">
        <v>0</v>
      </c>
      <c r="BB42" s="193">
        <v>0</v>
      </c>
      <c r="BC42" s="193">
        <v>0</v>
      </c>
      <c r="BD42" s="193">
        <v>0</v>
      </c>
      <c r="BE42" s="193">
        <v>0</v>
      </c>
      <c r="BF42" s="193">
        <v>0</v>
      </c>
      <c r="BG42" s="193">
        <v>0</v>
      </c>
      <c r="BH42" s="193">
        <f t="shared" si="23"/>
        <v>0</v>
      </c>
      <c r="BI42" s="193">
        <v>0</v>
      </c>
      <c r="BJ42" s="193">
        <v>0</v>
      </c>
      <c r="BK42" s="193">
        <v>0</v>
      </c>
      <c r="BL42" s="193">
        <v>0</v>
      </c>
      <c r="BM42" s="193">
        <v>0</v>
      </c>
      <c r="BN42" s="193">
        <v>0</v>
      </c>
      <c r="BO42" s="193">
        <v>0</v>
      </c>
      <c r="BP42" s="193">
        <f t="shared" si="24"/>
        <v>0</v>
      </c>
      <c r="BQ42" s="193">
        <v>0</v>
      </c>
      <c r="BR42" s="193">
        <v>0</v>
      </c>
      <c r="BS42" s="193">
        <v>0</v>
      </c>
      <c r="BT42" s="193">
        <v>0</v>
      </c>
      <c r="BU42" s="193">
        <v>0</v>
      </c>
      <c r="BV42" s="193">
        <v>0</v>
      </c>
      <c r="BW42" s="193">
        <v>0</v>
      </c>
    </row>
    <row r="43" spans="1:75" ht="13.5">
      <c r="A43" s="182" t="s">
        <v>129</v>
      </c>
      <c r="B43" s="182" t="s">
        <v>479</v>
      </c>
      <c r="C43" s="184" t="s">
        <v>480</v>
      </c>
      <c r="D43" s="193">
        <f t="shared" si="2"/>
        <v>110</v>
      </c>
      <c r="E43" s="193">
        <f t="shared" si="3"/>
        <v>65</v>
      </c>
      <c r="F43" s="193">
        <f t="shared" si="4"/>
        <v>45</v>
      </c>
      <c r="G43" s="193">
        <f t="shared" si="5"/>
        <v>0</v>
      </c>
      <c r="H43" s="193">
        <f t="shared" si="6"/>
        <v>0</v>
      </c>
      <c r="I43" s="193">
        <f t="shared" si="7"/>
        <v>0</v>
      </c>
      <c r="J43" s="193">
        <f t="shared" si="8"/>
        <v>0</v>
      </c>
      <c r="K43" s="193">
        <f t="shared" si="9"/>
        <v>0</v>
      </c>
      <c r="L43" s="193">
        <f t="shared" si="10"/>
        <v>78</v>
      </c>
      <c r="M43" s="193">
        <v>65</v>
      </c>
      <c r="N43" s="193">
        <v>13</v>
      </c>
      <c r="O43" s="193">
        <v>0</v>
      </c>
      <c r="P43" s="193">
        <v>0</v>
      </c>
      <c r="Q43" s="193">
        <v>0</v>
      </c>
      <c r="R43" s="193">
        <v>0</v>
      </c>
      <c r="S43" s="193">
        <v>0</v>
      </c>
      <c r="T43" s="193">
        <f t="shared" si="11"/>
        <v>32</v>
      </c>
      <c r="U43" s="193">
        <f t="shared" si="12"/>
        <v>0</v>
      </c>
      <c r="V43" s="193">
        <f t="shared" si="13"/>
        <v>32</v>
      </c>
      <c r="W43" s="193">
        <f t="shared" si="14"/>
        <v>0</v>
      </c>
      <c r="X43" s="193">
        <f t="shared" si="15"/>
        <v>0</v>
      </c>
      <c r="Y43" s="193">
        <f t="shared" si="16"/>
        <v>0</v>
      </c>
      <c r="Z43" s="193">
        <f t="shared" si="17"/>
        <v>0</v>
      </c>
      <c r="AA43" s="193">
        <f t="shared" si="18"/>
        <v>0</v>
      </c>
      <c r="AB43" s="193">
        <f t="shared" si="19"/>
        <v>0</v>
      </c>
      <c r="AC43" s="193">
        <v>0</v>
      </c>
      <c r="AD43" s="193">
        <v>0</v>
      </c>
      <c r="AE43" s="193">
        <v>0</v>
      </c>
      <c r="AF43" s="193">
        <v>0</v>
      </c>
      <c r="AG43" s="193">
        <v>0</v>
      </c>
      <c r="AH43" s="193">
        <v>0</v>
      </c>
      <c r="AI43" s="193">
        <v>0</v>
      </c>
      <c r="AJ43" s="193">
        <f t="shared" si="20"/>
        <v>32</v>
      </c>
      <c r="AK43" s="193">
        <v>0</v>
      </c>
      <c r="AL43" s="193">
        <v>32</v>
      </c>
      <c r="AM43" s="193">
        <v>0</v>
      </c>
      <c r="AN43" s="193">
        <v>0</v>
      </c>
      <c r="AO43" s="193">
        <v>0</v>
      </c>
      <c r="AP43" s="193">
        <v>0</v>
      </c>
      <c r="AQ43" s="193">
        <v>0</v>
      </c>
      <c r="AR43" s="193">
        <f t="shared" si="21"/>
        <v>0</v>
      </c>
      <c r="AS43" s="193">
        <v>0</v>
      </c>
      <c r="AT43" s="193">
        <v>0</v>
      </c>
      <c r="AU43" s="193">
        <v>0</v>
      </c>
      <c r="AV43" s="193">
        <v>0</v>
      </c>
      <c r="AW43" s="193">
        <v>0</v>
      </c>
      <c r="AX43" s="193">
        <v>0</v>
      </c>
      <c r="AY43" s="193">
        <v>0</v>
      </c>
      <c r="AZ43" s="193">
        <f t="shared" si="22"/>
        <v>0</v>
      </c>
      <c r="BA43" s="193">
        <v>0</v>
      </c>
      <c r="BB43" s="193">
        <v>0</v>
      </c>
      <c r="BC43" s="193">
        <v>0</v>
      </c>
      <c r="BD43" s="193">
        <v>0</v>
      </c>
      <c r="BE43" s="193">
        <v>0</v>
      </c>
      <c r="BF43" s="193">
        <v>0</v>
      </c>
      <c r="BG43" s="193">
        <v>0</v>
      </c>
      <c r="BH43" s="193">
        <f t="shared" si="23"/>
        <v>0</v>
      </c>
      <c r="BI43" s="193">
        <v>0</v>
      </c>
      <c r="BJ43" s="193">
        <v>0</v>
      </c>
      <c r="BK43" s="193">
        <v>0</v>
      </c>
      <c r="BL43" s="193">
        <v>0</v>
      </c>
      <c r="BM43" s="193">
        <v>0</v>
      </c>
      <c r="BN43" s="193">
        <v>0</v>
      </c>
      <c r="BO43" s="193">
        <v>0</v>
      </c>
      <c r="BP43" s="193">
        <f t="shared" si="24"/>
        <v>0</v>
      </c>
      <c r="BQ43" s="193">
        <v>0</v>
      </c>
      <c r="BR43" s="193">
        <v>0</v>
      </c>
      <c r="BS43" s="193">
        <v>0</v>
      </c>
      <c r="BT43" s="193">
        <v>0</v>
      </c>
      <c r="BU43" s="193">
        <v>0</v>
      </c>
      <c r="BV43" s="193">
        <v>0</v>
      </c>
      <c r="BW43" s="193">
        <v>0</v>
      </c>
    </row>
    <row r="44" spans="1:75" ht="13.5">
      <c r="A44" s="182" t="s">
        <v>129</v>
      </c>
      <c r="B44" s="182" t="s">
        <v>481</v>
      </c>
      <c r="C44" s="184" t="s">
        <v>482</v>
      </c>
      <c r="D44" s="193">
        <f t="shared" si="2"/>
        <v>79</v>
      </c>
      <c r="E44" s="193">
        <f t="shared" si="3"/>
        <v>39</v>
      </c>
      <c r="F44" s="193">
        <f t="shared" si="4"/>
        <v>40</v>
      </c>
      <c r="G44" s="193">
        <f t="shared" si="5"/>
        <v>0</v>
      </c>
      <c r="H44" s="193">
        <f t="shared" si="6"/>
        <v>0</v>
      </c>
      <c r="I44" s="193">
        <f t="shared" si="7"/>
        <v>0</v>
      </c>
      <c r="J44" s="193">
        <f t="shared" si="8"/>
        <v>0</v>
      </c>
      <c r="K44" s="193">
        <f t="shared" si="9"/>
        <v>0</v>
      </c>
      <c r="L44" s="193">
        <f t="shared" si="10"/>
        <v>0</v>
      </c>
      <c r="M44" s="193">
        <v>0</v>
      </c>
      <c r="N44" s="193">
        <v>0</v>
      </c>
      <c r="O44" s="193">
        <v>0</v>
      </c>
      <c r="P44" s="193">
        <v>0</v>
      </c>
      <c r="Q44" s="193">
        <v>0</v>
      </c>
      <c r="R44" s="193">
        <v>0</v>
      </c>
      <c r="S44" s="193">
        <v>0</v>
      </c>
      <c r="T44" s="193">
        <f t="shared" si="11"/>
        <v>38</v>
      </c>
      <c r="U44" s="193">
        <f t="shared" si="12"/>
        <v>0</v>
      </c>
      <c r="V44" s="193">
        <f t="shared" si="13"/>
        <v>38</v>
      </c>
      <c r="W44" s="193">
        <f t="shared" si="14"/>
        <v>0</v>
      </c>
      <c r="X44" s="193">
        <f t="shared" si="15"/>
        <v>0</v>
      </c>
      <c r="Y44" s="193">
        <f t="shared" si="16"/>
        <v>0</v>
      </c>
      <c r="Z44" s="193">
        <f t="shared" si="17"/>
        <v>0</v>
      </c>
      <c r="AA44" s="193">
        <f t="shared" si="18"/>
        <v>0</v>
      </c>
      <c r="AB44" s="193">
        <f t="shared" si="19"/>
        <v>0</v>
      </c>
      <c r="AC44" s="193">
        <v>0</v>
      </c>
      <c r="AD44" s="193">
        <v>0</v>
      </c>
      <c r="AE44" s="193">
        <v>0</v>
      </c>
      <c r="AF44" s="193">
        <v>0</v>
      </c>
      <c r="AG44" s="193">
        <v>0</v>
      </c>
      <c r="AH44" s="193">
        <v>0</v>
      </c>
      <c r="AI44" s="193">
        <v>0</v>
      </c>
      <c r="AJ44" s="193">
        <f t="shared" si="20"/>
        <v>38</v>
      </c>
      <c r="AK44" s="193">
        <v>0</v>
      </c>
      <c r="AL44" s="193">
        <v>38</v>
      </c>
      <c r="AM44" s="193">
        <v>0</v>
      </c>
      <c r="AN44" s="193">
        <v>0</v>
      </c>
      <c r="AO44" s="193">
        <v>0</v>
      </c>
      <c r="AP44" s="193">
        <v>0</v>
      </c>
      <c r="AQ44" s="193">
        <v>0</v>
      </c>
      <c r="AR44" s="193">
        <f t="shared" si="21"/>
        <v>0</v>
      </c>
      <c r="AS44" s="193">
        <v>0</v>
      </c>
      <c r="AT44" s="193">
        <v>0</v>
      </c>
      <c r="AU44" s="193">
        <v>0</v>
      </c>
      <c r="AV44" s="193">
        <v>0</v>
      </c>
      <c r="AW44" s="193">
        <v>0</v>
      </c>
      <c r="AX44" s="193">
        <v>0</v>
      </c>
      <c r="AY44" s="193">
        <v>0</v>
      </c>
      <c r="AZ44" s="193">
        <f t="shared" si="22"/>
        <v>0</v>
      </c>
      <c r="BA44" s="193">
        <v>0</v>
      </c>
      <c r="BB44" s="193">
        <v>0</v>
      </c>
      <c r="BC44" s="193">
        <v>0</v>
      </c>
      <c r="BD44" s="193">
        <v>0</v>
      </c>
      <c r="BE44" s="193">
        <v>0</v>
      </c>
      <c r="BF44" s="193">
        <v>0</v>
      </c>
      <c r="BG44" s="193">
        <v>0</v>
      </c>
      <c r="BH44" s="193">
        <f t="shared" si="23"/>
        <v>0</v>
      </c>
      <c r="BI44" s="193">
        <v>0</v>
      </c>
      <c r="BJ44" s="193">
        <v>0</v>
      </c>
      <c r="BK44" s="193">
        <v>0</v>
      </c>
      <c r="BL44" s="193">
        <v>0</v>
      </c>
      <c r="BM44" s="193">
        <v>0</v>
      </c>
      <c r="BN44" s="193">
        <v>0</v>
      </c>
      <c r="BO44" s="193">
        <v>0</v>
      </c>
      <c r="BP44" s="193">
        <f t="shared" si="24"/>
        <v>41</v>
      </c>
      <c r="BQ44" s="193">
        <v>39</v>
      </c>
      <c r="BR44" s="193">
        <v>2</v>
      </c>
      <c r="BS44" s="193">
        <v>0</v>
      </c>
      <c r="BT44" s="193">
        <v>0</v>
      </c>
      <c r="BU44" s="193">
        <v>0</v>
      </c>
      <c r="BV44" s="193">
        <v>0</v>
      </c>
      <c r="BW44" s="193">
        <v>0</v>
      </c>
    </row>
    <row r="45" spans="1:75" ht="13.5">
      <c r="A45" s="182" t="s">
        <v>129</v>
      </c>
      <c r="B45" s="182" t="s">
        <v>483</v>
      </c>
      <c r="C45" s="184" t="s">
        <v>484</v>
      </c>
      <c r="D45" s="193">
        <f t="shared" si="2"/>
        <v>671</v>
      </c>
      <c r="E45" s="193">
        <f t="shared" si="3"/>
        <v>283</v>
      </c>
      <c r="F45" s="193">
        <f t="shared" si="4"/>
        <v>219</v>
      </c>
      <c r="G45" s="193">
        <f t="shared" si="5"/>
        <v>102</v>
      </c>
      <c r="H45" s="193">
        <f t="shared" si="6"/>
        <v>26</v>
      </c>
      <c r="I45" s="193">
        <f t="shared" si="7"/>
        <v>41</v>
      </c>
      <c r="J45" s="193">
        <f t="shared" si="8"/>
        <v>0</v>
      </c>
      <c r="K45" s="193">
        <f t="shared" si="9"/>
        <v>0</v>
      </c>
      <c r="L45" s="193">
        <f t="shared" si="10"/>
        <v>0</v>
      </c>
      <c r="M45" s="193">
        <v>0</v>
      </c>
      <c r="N45" s="193">
        <v>0</v>
      </c>
      <c r="O45" s="193">
        <v>0</v>
      </c>
      <c r="P45" s="193">
        <v>0</v>
      </c>
      <c r="Q45" s="193">
        <v>0</v>
      </c>
      <c r="R45" s="193">
        <v>0</v>
      </c>
      <c r="S45" s="193">
        <v>0</v>
      </c>
      <c r="T45" s="193">
        <f t="shared" si="11"/>
        <v>591</v>
      </c>
      <c r="U45" s="193">
        <f t="shared" si="12"/>
        <v>203</v>
      </c>
      <c r="V45" s="193">
        <f t="shared" si="13"/>
        <v>219</v>
      </c>
      <c r="W45" s="193">
        <f t="shared" si="14"/>
        <v>102</v>
      </c>
      <c r="X45" s="193">
        <f t="shared" si="15"/>
        <v>26</v>
      </c>
      <c r="Y45" s="193">
        <f t="shared" si="16"/>
        <v>41</v>
      </c>
      <c r="Z45" s="193">
        <f t="shared" si="17"/>
        <v>0</v>
      </c>
      <c r="AA45" s="193">
        <f t="shared" si="18"/>
        <v>0</v>
      </c>
      <c r="AB45" s="193">
        <f t="shared" si="19"/>
        <v>0</v>
      </c>
      <c r="AC45" s="193">
        <v>0</v>
      </c>
      <c r="AD45" s="193">
        <v>0</v>
      </c>
      <c r="AE45" s="193">
        <v>0</v>
      </c>
      <c r="AF45" s="193">
        <v>0</v>
      </c>
      <c r="AG45" s="193">
        <v>0</v>
      </c>
      <c r="AH45" s="193">
        <v>0</v>
      </c>
      <c r="AI45" s="193">
        <v>0</v>
      </c>
      <c r="AJ45" s="193">
        <f t="shared" si="20"/>
        <v>160</v>
      </c>
      <c r="AK45" s="193">
        <v>0</v>
      </c>
      <c r="AL45" s="193">
        <v>160</v>
      </c>
      <c r="AM45" s="193">
        <v>0</v>
      </c>
      <c r="AN45" s="193">
        <v>0</v>
      </c>
      <c r="AO45" s="193">
        <v>0</v>
      </c>
      <c r="AP45" s="193">
        <v>0</v>
      </c>
      <c r="AQ45" s="193">
        <v>0</v>
      </c>
      <c r="AR45" s="193">
        <f t="shared" si="21"/>
        <v>431</v>
      </c>
      <c r="AS45" s="193">
        <v>203</v>
      </c>
      <c r="AT45" s="193">
        <v>59</v>
      </c>
      <c r="AU45" s="193">
        <v>102</v>
      </c>
      <c r="AV45" s="193">
        <v>26</v>
      </c>
      <c r="AW45" s="193">
        <v>41</v>
      </c>
      <c r="AX45" s="193">
        <v>0</v>
      </c>
      <c r="AY45" s="193">
        <v>0</v>
      </c>
      <c r="AZ45" s="193">
        <f t="shared" si="22"/>
        <v>0</v>
      </c>
      <c r="BA45" s="193">
        <v>0</v>
      </c>
      <c r="BB45" s="193">
        <v>0</v>
      </c>
      <c r="BC45" s="193">
        <v>0</v>
      </c>
      <c r="BD45" s="193">
        <v>0</v>
      </c>
      <c r="BE45" s="193">
        <v>0</v>
      </c>
      <c r="BF45" s="193">
        <v>0</v>
      </c>
      <c r="BG45" s="193">
        <v>0</v>
      </c>
      <c r="BH45" s="193">
        <f t="shared" si="23"/>
        <v>0</v>
      </c>
      <c r="BI45" s="193">
        <v>0</v>
      </c>
      <c r="BJ45" s="193">
        <v>0</v>
      </c>
      <c r="BK45" s="193">
        <v>0</v>
      </c>
      <c r="BL45" s="193">
        <v>0</v>
      </c>
      <c r="BM45" s="193">
        <v>0</v>
      </c>
      <c r="BN45" s="193">
        <v>0</v>
      </c>
      <c r="BO45" s="193">
        <v>0</v>
      </c>
      <c r="BP45" s="193">
        <f t="shared" si="24"/>
        <v>80</v>
      </c>
      <c r="BQ45" s="193">
        <v>80</v>
      </c>
      <c r="BR45" s="193">
        <v>0</v>
      </c>
      <c r="BS45" s="193">
        <v>0</v>
      </c>
      <c r="BT45" s="193">
        <v>0</v>
      </c>
      <c r="BU45" s="193">
        <v>0</v>
      </c>
      <c r="BV45" s="193">
        <v>0</v>
      </c>
      <c r="BW45" s="193">
        <v>0</v>
      </c>
    </row>
    <row r="46" spans="1:75" ht="13.5">
      <c r="A46" s="182" t="s">
        <v>129</v>
      </c>
      <c r="B46" s="182" t="s">
        <v>485</v>
      </c>
      <c r="C46" s="184" t="s">
        <v>486</v>
      </c>
      <c r="D46" s="193">
        <f t="shared" si="2"/>
        <v>430</v>
      </c>
      <c r="E46" s="193">
        <f t="shared" si="3"/>
        <v>209</v>
      </c>
      <c r="F46" s="193">
        <f t="shared" si="4"/>
        <v>143</v>
      </c>
      <c r="G46" s="193">
        <f t="shared" si="5"/>
        <v>45</v>
      </c>
      <c r="H46" s="193">
        <f t="shared" si="6"/>
        <v>13</v>
      </c>
      <c r="I46" s="193">
        <f t="shared" si="7"/>
        <v>20</v>
      </c>
      <c r="J46" s="193">
        <f t="shared" si="8"/>
        <v>0</v>
      </c>
      <c r="K46" s="193">
        <f t="shared" si="9"/>
        <v>0</v>
      </c>
      <c r="L46" s="193">
        <f t="shared" si="10"/>
        <v>0</v>
      </c>
      <c r="M46" s="193">
        <v>0</v>
      </c>
      <c r="N46" s="193">
        <v>0</v>
      </c>
      <c r="O46" s="193">
        <v>0</v>
      </c>
      <c r="P46" s="193">
        <v>0</v>
      </c>
      <c r="Q46" s="193">
        <v>0</v>
      </c>
      <c r="R46" s="193">
        <v>0</v>
      </c>
      <c r="S46" s="193">
        <v>0</v>
      </c>
      <c r="T46" s="193">
        <f t="shared" si="11"/>
        <v>430</v>
      </c>
      <c r="U46" s="193">
        <f t="shared" si="12"/>
        <v>209</v>
      </c>
      <c r="V46" s="193">
        <f t="shared" si="13"/>
        <v>143</v>
      </c>
      <c r="W46" s="193">
        <f t="shared" si="14"/>
        <v>45</v>
      </c>
      <c r="X46" s="193">
        <f t="shared" si="15"/>
        <v>13</v>
      </c>
      <c r="Y46" s="193">
        <f t="shared" si="16"/>
        <v>20</v>
      </c>
      <c r="Z46" s="193">
        <f t="shared" si="17"/>
        <v>0</v>
      </c>
      <c r="AA46" s="193">
        <f t="shared" si="18"/>
        <v>0</v>
      </c>
      <c r="AB46" s="193">
        <f t="shared" si="19"/>
        <v>0</v>
      </c>
      <c r="AC46" s="193">
        <v>0</v>
      </c>
      <c r="AD46" s="193">
        <v>0</v>
      </c>
      <c r="AE46" s="193">
        <v>0</v>
      </c>
      <c r="AF46" s="193">
        <v>0</v>
      </c>
      <c r="AG46" s="193">
        <v>0</v>
      </c>
      <c r="AH46" s="193">
        <v>0</v>
      </c>
      <c r="AI46" s="193">
        <v>0</v>
      </c>
      <c r="AJ46" s="193">
        <f t="shared" si="20"/>
        <v>114</v>
      </c>
      <c r="AK46" s="193">
        <v>0</v>
      </c>
      <c r="AL46" s="193">
        <v>114</v>
      </c>
      <c r="AM46" s="193">
        <v>0</v>
      </c>
      <c r="AN46" s="193">
        <v>0</v>
      </c>
      <c r="AO46" s="193">
        <v>0</v>
      </c>
      <c r="AP46" s="193">
        <v>0</v>
      </c>
      <c r="AQ46" s="193">
        <v>0</v>
      </c>
      <c r="AR46" s="193">
        <f t="shared" si="21"/>
        <v>316</v>
      </c>
      <c r="AS46" s="193">
        <v>209</v>
      </c>
      <c r="AT46" s="193">
        <v>29</v>
      </c>
      <c r="AU46" s="193">
        <v>45</v>
      </c>
      <c r="AV46" s="193">
        <v>13</v>
      </c>
      <c r="AW46" s="193">
        <v>20</v>
      </c>
      <c r="AX46" s="193">
        <v>0</v>
      </c>
      <c r="AY46" s="193">
        <v>0</v>
      </c>
      <c r="AZ46" s="193">
        <f t="shared" si="22"/>
        <v>0</v>
      </c>
      <c r="BA46" s="193">
        <v>0</v>
      </c>
      <c r="BB46" s="193">
        <v>0</v>
      </c>
      <c r="BC46" s="193">
        <v>0</v>
      </c>
      <c r="BD46" s="193">
        <v>0</v>
      </c>
      <c r="BE46" s="193">
        <v>0</v>
      </c>
      <c r="BF46" s="193">
        <v>0</v>
      </c>
      <c r="BG46" s="193">
        <v>0</v>
      </c>
      <c r="BH46" s="193">
        <f t="shared" si="23"/>
        <v>0</v>
      </c>
      <c r="BI46" s="193">
        <v>0</v>
      </c>
      <c r="BJ46" s="193">
        <v>0</v>
      </c>
      <c r="BK46" s="193">
        <v>0</v>
      </c>
      <c r="BL46" s="193">
        <v>0</v>
      </c>
      <c r="BM46" s="193">
        <v>0</v>
      </c>
      <c r="BN46" s="193">
        <v>0</v>
      </c>
      <c r="BO46" s="193">
        <v>0</v>
      </c>
      <c r="BP46" s="193">
        <f t="shared" si="24"/>
        <v>0</v>
      </c>
      <c r="BQ46" s="193">
        <v>0</v>
      </c>
      <c r="BR46" s="193">
        <v>0</v>
      </c>
      <c r="BS46" s="193">
        <v>0</v>
      </c>
      <c r="BT46" s="193">
        <v>0</v>
      </c>
      <c r="BU46" s="193">
        <v>0</v>
      </c>
      <c r="BV46" s="193">
        <v>0</v>
      </c>
      <c r="BW46" s="193">
        <v>0</v>
      </c>
    </row>
    <row r="47" spans="1:75" ht="13.5">
      <c r="A47" s="182" t="s">
        <v>129</v>
      </c>
      <c r="B47" s="182" t="s">
        <v>487</v>
      </c>
      <c r="C47" s="184" t="s">
        <v>488</v>
      </c>
      <c r="D47" s="193">
        <f t="shared" si="2"/>
        <v>329</v>
      </c>
      <c r="E47" s="193">
        <f t="shared" si="3"/>
        <v>106</v>
      </c>
      <c r="F47" s="193">
        <f t="shared" si="4"/>
        <v>131</v>
      </c>
      <c r="G47" s="193">
        <f t="shared" si="5"/>
        <v>55</v>
      </c>
      <c r="H47" s="193">
        <f t="shared" si="6"/>
        <v>10</v>
      </c>
      <c r="I47" s="193">
        <f t="shared" si="7"/>
        <v>27</v>
      </c>
      <c r="J47" s="193">
        <f t="shared" si="8"/>
        <v>0</v>
      </c>
      <c r="K47" s="193">
        <f t="shared" si="9"/>
        <v>0</v>
      </c>
      <c r="L47" s="193">
        <f t="shared" si="10"/>
        <v>0</v>
      </c>
      <c r="M47" s="193">
        <v>0</v>
      </c>
      <c r="N47" s="193">
        <v>0</v>
      </c>
      <c r="O47" s="193">
        <v>0</v>
      </c>
      <c r="P47" s="193">
        <v>0</v>
      </c>
      <c r="Q47" s="193">
        <v>0</v>
      </c>
      <c r="R47" s="193">
        <v>0</v>
      </c>
      <c r="S47" s="193">
        <v>0</v>
      </c>
      <c r="T47" s="193">
        <f t="shared" si="11"/>
        <v>329</v>
      </c>
      <c r="U47" s="193">
        <f t="shared" si="12"/>
        <v>106</v>
      </c>
      <c r="V47" s="193">
        <f t="shared" si="13"/>
        <v>131</v>
      </c>
      <c r="W47" s="193">
        <f t="shared" si="14"/>
        <v>55</v>
      </c>
      <c r="X47" s="193">
        <f t="shared" si="15"/>
        <v>10</v>
      </c>
      <c r="Y47" s="193">
        <f t="shared" si="16"/>
        <v>27</v>
      </c>
      <c r="Z47" s="193">
        <f t="shared" si="17"/>
        <v>0</v>
      </c>
      <c r="AA47" s="193">
        <f t="shared" si="18"/>
        <v>0</v>
      </c>
      <c r="AB47" s="193">
        <f t="shared" si="19"/>
        <v>0</v>
      </c>
      <c r="AC47" s="193">
        <v>0</v>
      </c>
      <c r="AD47" s="193">
        <v>0</v>
      </c>
      <c r="AE47" s="193">
        <v>0</v>
      </c>
      <c r="AF47" s="193">
        <v>0</v>
      </c>
      <c r="AG47" s="193">
        <v>0</v>
      </c>
      <c r="AH47" s="193">
        <v>0</v>
      </c>
      <c r="AI47" s="193">
        <v>0</v>
      </c>
      <c r="AJ47" s="193">
        <f t="shared" si="20"/>
        <v>98</v>
      </c>
      <c r="AK47" s="193">
        <v>0</v>
      </c>
      <c r="AL47" s="193">
        <v>98</v>
      </c>
      <c r="AM47" s="193">
        <v>0</v>
      </c>
      <c r="AN47" s="193">
        <v>0</v>
      </c>
      <c r="AO47" s="193">
        <v>0</v>
      </c>
      <c r="AP47" s="193">
        <v>0</v>
      </c>
      <c r="AQ47" s="193">
        <v>0</v>
      </c>
      <c r="AR47" s="193">
        <f t="shared" si="21"/>
        <v>231</v>
      </c>
      <c r="AS47" s="193">
        <v>106</v>
      </c>
      <c r="AT47" s="193">
        <v>33</v>
      </c>
      <c r="AU47" s="193">
        <v>55</v>
      </c>
      <c r="AV47" s="193">
        <v>10</v>
      </c>
      <c r="AW47" s="193">
        <v>27</v>
      </c>
      <c r="AX47" s="193">
        <v>0</v>
      </c>
      <c r="AY47" s="193">
        <v>0</v>
      </c>
      <c r="AZ47" s="193">
        <f t="shared" si="22"/>
        <v>0</v>
      </c>
      <c r="BA47" s="193">
        <v>0</v>
      </c>
      <c r="BB47" s="193">
        <v>0</v>
      </c>
      <c r="BC47" s="193">
        <v>0</v>
      </c>
      <c r="BD47" s="193">
        <v>0</v>
      </c>
      <c r="BE47" s="193">
        <v>0</v>
      </c>
      <c r="BF47" s="193">
        <v>0</v>
      </c>
      <c r="BG47" s="193">
        <v>0</v>
      </c>
      <c r="BH47" s="193">
        <f t="shared" si="23"/>
        <v>0</v>
      </c>
      <c r="BI47" s="193">
        <v>0</v>
      </c>
      <c r="BJ47" s="193">
        <v>0</v>
      </c>
      <c r="BK47" s="193">
        <v>0</v>
      </c>
      <c r="BL47" s="193">
        <v>0</v>
      </c>
      <c r="BM47" s="193">
        <v>0</v>
      </c>
      <c r="BN47" s="193">
        <v>0</v>
      </c>
      <c r="BO47" s="193">
        <v>0</v>
      </c>
      <c r="BP47" s="193">
        <f t="shared" si="24"/>
        <v>0</v>
      </c>
      <c r="BQ47" s="193">
        <v>0</v>
      </c>
      <c r="BR47" s="193">
        <v>0</v>
      </c>
      <c r="BS47" s="193">
        <v>0</v>
      </c>
      <c r="BT47" s="193">
        <v>0</v>
      </c>
      <c r="BU47" s="193">
        <v>0</v>
      </c>
      <c r="BV47" s="193">
        <v>0</v>
      </c>
      <c r="BW47" s="193">
        <v>0</v>
      </c>
    </row>
    <row r="48" spans="1:75" ht="13.5">
      <c r="A48" s="182" t="s">
        <v>129</v>
      </c>
      <c r="B48" s="182" t="s">
        <v>489</v>
      </c>
      <c r="C48" s="184" t="s">
        <v>490</v>
      </c>
      <c r="D48" s="193">
        <f t="shared" si="2"/>
        <v>271</v>
      </c>
      <c r="E48" s="193">
        <f t="shared" si="3"/>
        <v>74</v>
      </c>
      <c r="F48" s="193">
        <f t="shared" si="4"/>
        <v>109</v>
      </c>
      <c r="G48" s="193">
        <f t="shared" si="5"/>
        <v>58</v>
      </c>
      <c r="H48" s="193">
        <f t="shared" si="6"/>
        <v>12</v>
      </c>
      <c r="I48" s="193">
        <f t="shared" si="7"/>
        <v>18</v>
      </c>
      <c r="J48" s="193">
        <f t="shared" si="8"/>
        <v>0</v>
      </c>
      <c r="K48" s="193">
        <f t="shared" si="9"/>
        <v>0</v>
      </c>
      <c r="L48" s="193">
        <f t="shared" si="10"/>
        <v>0</v>
      </c>
      <c r="M48" s="193">
        <v>0</v>
      </c>
      <c r="N48" s="193">
        <v>0</v>
      </c>
      <c r="O48" s="193">
        <v>0</v>
      </c>
      <c r="P48" s="193">
        <v>0</v>
      </c>
      <c r="Q48" s="193">
        <v>0</v>
      </c>
      <c r="R48" s="193">
        <v>0</v>
      </c>
      <c r="S48" s="193">
        <v>0</v>
      </c>
      <c r="T48" s="193">
        <f t="shared" si="11"/>
        <v>271</v>
      </c>
      <c r="U48" s="193">
        <f t="shared" si="12"/>
        <v>74</v>
      </c>
      <c r="V48" s="193">
        <f t="shared" si="13"/>
        <v>109</v>
      </c>
      <c r="W48" s="193">
        <f t="shared" si="14"/>
        <v>58</v>
      </c>
      <c r="X48" s="193">
        <f t="shared" si="15"/>
        <v>12</v>
      </c>
      <c r="Y48" s="193">
        <f t="shared" si="16"/>
        <v>18</v>
      </c>
      <c r="Z48" s="193">
        <f t="shared" si="17"/>
        <v>0</v>
      </c>
      <c r="AA48" s="193">
        <f t="shared" si="18"/>
        <v>0</v>
      </c>
      <c r="AB48" s="193">
        <f t="shared" si="19"/>
        <v>0</v>
      </c>
      <c r="AC48" s="193">
        <v>0</v>
      </c>
      <c r="AD48" s="193">
        <v>0</v>
      </c>
      <c r="AE48" s="193">
        <v>0</v>
      </c>
      <c r="AF48" s="193">
        <v>0</v>
      </c>
      <c r="AG48" s="193">
        <v>0</v>
      </c>
      <c r="AH48" s="193">
        <v>0</v>
      </c>
      <c r="AI48" s="193">
        <v>0</v>
      </c>
      <c r="AJ48" s="193">
        <f t="shared" si="20"/>
        <v>83</v>
      </c>
      <c r="AK48" s="193">
        <v>0</v>
      </c>
      <c r="AL48" s="193">
        <v>83</v>
      </c>
      <c r="AM48" s="193">
        <v>0</v>
      </c>
      <c r="AN48" s="193">
        <v>0</v>
      </c>
      <c r="AO48" s="193">
        <v>0</v>
      </c>
      <c r="AP48" s="193">
        <v>0</v>
      </c>
      <c r="AQ48" s="193">
        <v>0</v>
      </c>
      <c r="AR48" s="193">
        <f t="shared" si="21"/>
        <v>188</v>
      </c>
      <c r="AS48" s="193">
        <v>74</v>
      </c>
      <c r="AT48" s="193">
        <v>26</v>
      </c>
      <c r="AU48" s="193">
        <v>58</v>
      </c>
      <c r="AV48" s="193">
        <v>12</v>
      </c>
      <c r="AW48" s="193">
        <v>18</v>
      </c>
      <c r="AX48" s="193">
        <v>0</v>
      </c>
      <c r="AY48" s="193">
        <v>0</v>
      </c>
      <c r="AZ48" s="193">
        <f t="shared" si="22"/>
        <v>0</v>
      </c>
      <c r="BA48" s="193">
        <v>0</v>
      </c>
      <c r="BB48" s="193">
        <v>0</v>
      </c>
      <c r="BC48" s="193">
        <v>0</v>
      </c>
      <c r="BD48" s="193">
        <v>0</v>
      </c>
      <c r="BE48" s="193">
        <v>0</v>
      </c>
      <c r="BF48" s="193">
        <v>0</v>
      </c>
      <c r="BG48" s="193">
        <v>0</v>
      </c>
      <c r="BH48" s="193">
        <f t="shared" si="23"/>
        <v>0</v>
      </c>
      <c r="BI48" s="193">
        <v>0</v>
      </c>
      <c r="BJ48" s="193">
        <v>0</v>
      </c>
      <c r="BK48" s="193">
        <v>0</v>
      </c>
      <c r="BL48" s="193">
        <v>0</v>
      </c>
      <c r="BM48" s="193">
        <v>0</v>
      </c>
      <c r="BN48" s="193">
        <v>0</v>
      </c>
      <c r="BO48" s="193">
        <v>0</v>
      </c>
      <c r="BP48" s="193">
        <f t="shared" si="24"/>
        <v>0</v>
      </c>
      <c r="BQ48" s="193">
        <v>0</v>
      </c>
      <c r="BR48" s="193">
        <v>0</v>
      </c>
      <c r="BS48" s="193">
        <v>0</v>
      </c>
      <c r="BT48" s="193">
        <v>0</v>
      </c>
      <c r="BU48" s="193">
        <v>0</v>
      </c>
      <c r="BV48" s="193">
        <v>0</v>
      </c>
      <c r="BW48" s="193">
        <v>0</v>
      </c>
    </row>
    <row r="49" spans="1:75" ht="13.5">
      <c r="A49" s="182" t="s">
        <v>129</v>
      </c>
      <c r="B49" s="182" t="s">
        <v>491</v>
      </c>
      <c r="C49" s="184" t="s">
        <v>492</v>
      </c>
      <c r="D49" s="193">
        <f t="shared" si="2"/>
        <v>2497</v>
      </c>
      <c r="E49" s="193">
        <f t="shared" si="3"/>
        <v>2207</v>
      </c>
      <c r="F49" s="193">
        <f t="shared" si="4"/>
        <v>49</v>
      </c>
      <c r="G49" s="193">
        <f t="shared" si="5"/>
        <v>108</v>
      </c>
      <c r="H49" s="193">
        <f t="shared" si="6"/>
        <v>112</v>
      </c>
      <c r="I49" s="193">
        <f t="shared" si="7"/>
        <v>21</v>
      </c>
      <c r="J49" s="193">
        <f t="shared" si="8"/>
        <v>0</v>
      </c>
      <c r="K49" s="193">
        <f t="shared" si="9"/>
        <v>0</v>
      </c>
      <c r="L49" s="193">
        <f t="shared" si="10"/>
        <v>0</v>
      </c>
      <c r="M49" s="193">
        <v>0</v>
      </c>
      <c r="N49" s="193">
        <v>0</v>
      </c>
      <c r="O49" s="193">
        <v>0</v>
      </c>
      <c r="P49" s="193">
        <v>0</v>
      </c>
      <c r="Q49" s="193">
        <v>0</v>
      </c>
      <c r="R49" s="193">
        <v>0</v>
      </c>
      <c r="S49" s="193">
        <v>0</v>
      </c>
      <c r="T49" s="193">
        <f t="shared" si="11"/>
        <v>133</v>
      </c>
      <c r="U49" s="193">
        <f t="shared" si="12"/>
        <v>0</v>
      </c>
      <c r="V49" s="193">
        <f t="shared" si="13"/>
        <v>0</v>
      </c>
      <c r="W49" s="193">
        <f t="shared" si="14"/>
        <v>0</v>
      </c>
      <c r="X49" s="193">
        <f t="shared" si="15"/>
        <v>112</v>
      </c>
      <c r="Y49" s="193">
        <f t="shared" si="16"/>
        <v>21</v>
      </c>
      <c r="Z49" s="193">
        <f t="shared" si="17"/>
        <v>0</v>
      </c>
      <c r="AA49" s="193">
        <f t="shared" si="18"/>
        <v>0</v>
      </c>
      <c r="AB49" s="193">
        <f t="shared" si="19"/>
        <v>0</v>
      </c>
      <c r="AC49" s="193">
        <v>0</v>
      </c>
      <c r="AD49" s="193">
        <v>0</v>
      </c>
      <c r="AE49" s="193">
        <v>0</v>
      </c>
      <c r="AF49" s="193">
        <v>0</v>
      </c>
      <c r="AG49" s="193">
        <v>0</v>
      </c>
      <c r="AH49" s="193">
        <v>0</v>
      </c>
      <c r="AI49" s="193">
        <v>0</v>
      </c>
      <c r="AJ49" s="193">
        <f t="shared" si="20"/>
        <v>0</v>
      </c>
      <c r="AK49" s="193">
        <v>0</v>
      </c>
      <c r="AL49" s="193">
        <v>0</v>
      </c>
      <c r="AM49" s="193">
        <v>0</v>
      </c>
      <c r="AN49" s="193">
        <v>0</v>
      </c>
      <c r="AO49" s="193">
        <v>0</v>
      </c>
      <c r="AP49" s="193">
        <v>0</v>
      </c>
      <c r="AQ49" s="193">
        <v>0</v>
      </c>
      <c r="AR49" s="193">
        <f t="shared" si="21"/>
        <v>133</v>
      </c>
      <c r="AS49" s="193">
        <v>0</v>
      </c>
      <c r="AT49" s="193">
        <v>0</v>
      </c>
      <c r="AU49" s="193">
        <v>0</v>
      </c>
      <c r="AV49" s="193">
        <v>112</v>
      </c>
      <c r="AW49" s="193">
        <v>21</v>
      </c>
      <c r="AX49" s="193">
        <v>0</v>
      </c>
      <c r="AY49" s="193">
        <v>0</v>
      </c>
      <c r="AZ49" s="193">
        <f t="shared" si="22"/>
        <v>0</v>
      </c>
      <c r="BA49" s="193">
        <v>0</v>
      </c>
      <c r="BB49" s="193">
        <v>0</v>
      </c>
      <c r="BC49" s="193">
        <v>0</v>
      </c>
      <c r="BD49" s="193">
        <v>0</v>
      </c>
      <c r="BE49" s="193">
        <v>0</v>
      </c>
      <c r="BF49" s="193">
        <v>0</v>
      </c>
      <c r="BG49" s="193">
        <v>0</v>
      </c>
      <c r="BH49" s="193">
        <f t="shared" si="23"/>
        <v>0</v>
      </c>
      <c r="BI49" s="193">
        <v>0</v>
      </c>
      <c r="BJ49" s="193">
        <v>0</v>
      </c>
      <c r="BK49" s="193">
        <v>0</v>
      </c>
      <c r="BL49" s="193">
        <v>0</v>
      </c>
      <c r="BM49" s="193">
        <v>0</v>
      </c>
      <c r="BN49" s="193">
        <v>0</v>
      </c>
      <c r="BO49" s="193">
        <v>0</v>
      </c>
      <c r="BP49" s="193">
        <f t="shared" si="24"/>
        <v>2364</v>
      </c>
      <c r="BQ49" s="193">
        <v>2207</v>
      </c>
      <c r="BR49" s="193">
        <v>49</v>
      </c>
      <c r="BS49" s="193">
        <v>108</v>
      </c>
      <c r="BT49" s="193">
        <v>0</v>
      </c>
      <c r="BU49" s="193">
        <v>0</v>
      </c>
      <c r="BV49" s="193">
        <v>0</v>
      </c>
      <c r="BW49" s="193">
        <v>0</v>
      </c>
    </row>
    <row r="50" spans="1:75" ht="13.5">
      <c r="A50" s="182" t="s">
        <v>129</v>
      </c>
      <c r="B50" s="182" t="s">
        <v>493</v>
      </c>
      <c r="C50" s="184" t="s">
        <v>494</v>
      </c>
      <c r="D50" s="193">
        <f t="shared" si="2"/>
        <v>703</v>
      </c>
      <c r="E50" s="193">
        <f t="shared" si="3"/>
        <v>494</v>
      </c>
      <c r="F50" s="193">
        <f t="shared" si="4"/>
        <v>75</v>
      </c>
      <c r="G50" s="193">
        <f t="shared" si="5"/>
        <v>91</v>
      </c>
      <c r="H50" s="193">
        <f t="shared" si="6"/>
        <v>28</v>
      </c>
      <c r="I50" s="193">
        <f t="shared" si="7"/>
        <v>6</v>
      </c>
      <c r="J50" s="193">
        <f t="shared" si="8"/>
        <v>0</v>
      </c>
      <c r="K50" s="193">
        <f t="shared" si="9"/>
        <v>9</v>
      </c>
      <c r="L50" s="193">
        <f t="shared" si="10"/>
        <v>0</v>
      </c>
      <c r="M50" s="193">
        <v>0</v>
      </c>
      <c r="N50" s="193">
        <v>0</v>
      </c>
      <c r="O50" s="193">
        <v>0</v>
      </c>
      <c r="P50" s="193">
        <v>0</v>
      </c>
      <c r="Q50" s="193">
        <v>0</v>
      </c>
      <c r="R50" s="193">
        <v>0</v>
      </c>
      <c r="S50" s="193">
        <v>0</v>
      </c>
      <c r="T50" s="193">
        <f t="shared" si="11"/>
        <v>285</v>
      </c>
      <c r="U50" s="193">
        <f t="shared" si="12"/>
        <v>110</v>
      </c>
      <c r="V50" s="193">
        <f t="shared" si="13"/>
        <v>61</v>
      </c>
      <c r="W50" s="193">
        <f t="shared" si="14"/>
        <v>72</v>
      </c>
      <c r="X50" s="193">
        <f t="shared" si="15"/>
        <v>28</v>
      </c>
      <c r="Y50" s="193">
        <f t="shared" si="16"/>
        <v>6</v>
      </c>
      <c r="Z50" s="193">
        <f t="shared" si="17"/>
        <v>0</v>
      </c>
      <c r="AA50" s="193">
        <f t="shared" si="18"/>
        <v>8</v>
      </c>
      <c r="AB50" s="193">
        <f t="shared" si="19"/>
        <v>0</v>
      </c>
      <c r="AC50" s="193">
        <v>0</v>
      </c>
      <c r="AD50" s="193">
        <v>0</v>
      </c>
      <c r="AE50" s="193">
        <v>0</v>
      </c>
      <c r="AF50" s="193">
        <v>0</v>
      </c>
      <c r="AG50" s="193">
        <v>0</v>
      </c>
      <c r="AH50" s="193">
        <v>0</v>
      </c>
      <c r="AI50" s="193">
        <v>0</v>
      </c>
      <c r="AJ50" s="193">
        <f t="shared" si="20"/>
        <v>18</v>
      </c>
      <c r="AK50" s="193">
        <v>0</v>
      </c>
      <c r="AL50" s="193">
        <v>8</v>
      </c>
      <c r="AM50" s="193">
        <v>0</v>
      </c>
      <c r="AN50" s="193">
        <v>0</v>
      </c>
      <c r="AO50" s="193">
        <v>2</v>
      </c>
      <c r="AP50" s="193">
        <v>0</v>
      </c>
      <c r="AQ50" s="193">
        <v>8</v>
      </c>
      <c r="AR50" s="193">
        <f t="shared" si="21"/>
        <v>267</v>
      </c>
      <c r="AS50" s="193">
        <v>110</v>
      </c>
      <c r="AT50" s="193">
        <v>53</v>
      </c>
      <c r="AU50" s="193">
        <v>72</v>
      </c>
      <c r="AV50" s="193">
        <v>28</v>
      </c>
      <c r="AW50" s="193">
        <v>4</v>
      </c>
      <c r="AX50" s="193">
        <v>0</v>
      </c>
      <c r="AY50" s="193">
        <v>0</v>
      </c>
      <c r="AZ50" s="193">
        <f t="shared" si="22"/>
        <v>0</v>
      </c>
      <c r="BA50" s="193">
        <v>0</v>
      </c>
      <c r="BB50" s="193">
        <v>0</v>
      </c>
      <c r="BC50" s="193">
        <v>0</v>
      </c>
      <c r="BD50" s="193">
        <v>0</v>
      </c>
      <c r="BE50" s="193">
        <v>0</v>
      </c>
      <c r="BF50" s="193">
        <v>0</v>
      </c>
      <c r="BG50" s="193">
        <v>0</v>
      </c>
      <c r="BH50" s="193">
        <f t="shared" si="23"/>
        <v>0</v>
      </c>
      <c r="BI50" s="193">
        <v>0</v>
      </c>
      <c r="BJ50" s="193">
        <v>0</v>
      </c>
      <c r="BK50" s="193">
        <v>0</v>
      </c>
      <c r="BL50" s="193">
        <v>0</v>
      </c>
      <c r="BM50" s="193">
        <v>0</v>
      </c>
      <c r="BN50" s="193">
        <v>0</v>
      </c>
      <c r="BO50" s="193">
        <v>0</v>
      </c>
      <c r="BP50" s="193">
        <f t="shared" si="24"/>
        <v>418</v>
      </c>
      <c r="BQ50" s="193">
        <v>384</v>
      </c>
      <c r="BR50" s="193">
        <v>14</v>
      </c>
      <c r="BS50" s="193">
        <v>19</v>
      </c>
      <c r="BT50" s="193">
        <v>0</v>
      </c>
      <c r="BU50" s="193">
        <v>0</v>
      </c>
      <c r="BV50" s="193">
        <v>0</v>
      </c>
      <c r="BW50" s="193">
        <v>1</v>
      </c>
    </row>
    <row r="51" spans="1:75" ht="13.5">
      <c r="A51" s="182" t="s">
        <v>129</v>
      </c>
      <c r="B51" s="182" t="s">
        <v>495</v>
      </c>
      <c r="C51" s="184" t="s">
        <v>496</v>
      </c>
      <c r="D51" s="193">
        <f t="shared" si="2"/>
        <v>2194</v>
      </c>
      <c r="E51" s="193">
        <f t="shared" si="3"/>
        <v>1447</v>
      </c>
      <c r="F51" s="193">
        <f t="shared" si="4"/>
        <v>141</v>
      </c>
      <c r="G51" s="193">
        <f t="shared" si="5"/>
        <v>264</v>
      </c>
      <c r="H51" s="193">
        <f t="shared" si="6"/>
        <v>89</v>
      </c>
      <c r="I51" s="193">
        <f t="shared" si="7"/>
        <v>246</v>
      </c>
      <c r="J51" s="193">
        <f t="shared" si="8"/>
        <v>0</v>
      </c>
      <c r="K51" s="193">
        <f t="shared" si="9"/>
        <v>7</v>
      </c>
      <c r="L51" s="193">
        <f t="shared" si="10"/>
        <v>290</v>
      </c>
      <c r="M51" s="193">
        <v>290</v>
      </c>
      <c r="N51" s="193">
        <v>0</v>
      </c>
      <c r="O51" s="193">
        <v>0</v>
      </c>
      <c r="P51" s="193">
        <v>0</v>
      </c>
      <c r="Q51" s="193">
        <v>0</v>
      </c>
      <c r="R51" s="193">
        <v>0</v>
      </c>
      <c r="S51" s="193">
        <v>0</v>
      </c>
      <c r="T51" s="193">
        <f t="shared" si="11"/>
        <v>696</v>
      </c>
      <c r="U51" s="193">
        <f t="shared" si="12"/>
        <v>0</v>
      </c>
      <c r="V51" s="193">
        <f t="shared" si="13"/>
        <v>117</v>
      </c>
      <c r="W51" s="193">
        <f t="shared" si="14"/>
        <v>237</v>
      </c>
      <c r="X51" s="193">
        <f t="shared" si="15"/>
        <v>89</v>
      </c>
      <c r="Y51" s="193">
        <f t="shared" si="16"/>
        <v>246</v>
      </c>
      <c r="Z51" s="193">
        <f t="shared" si="17"/>
        <v>0</v>
      </c>
      <c r="AA51" s="193">
        <f t="shared" si="18"/>
        <v>7</v>
      </c>
      <c r="AB51" s="193">
        <f t="shared" si="19"/>
        <v>0</v>
      </c>
      <c r="AC51" s="193">
        <v>0</v>
      </c>
      <c r="AD51" s="193">
        <v>0</v>
      </c>
      <c r="AE51" s="193">
        <v>0</v>
      </c>
      <c r="AF51" s="193">
        <v>0</v>
      </c>
      <c r="AG51" s="193">
        <v>0</v>
      </c>
      <c r="AH51" s="193">
        <v>0</v>
      </c>
      <c r="AI51" s="193">
        <v>0</v>
      </c>
      <c r="AJ51" s="193">
        <f t="shared" si="20"/>
        <v>0</v>
      </c>
      <c r="AK51" s="193">
        <v>0</v>
      </c>
      <c r="AL51" s="193">
        <v>0</v>
      </c>
      <c r="AM51" s="193">
        <v>0</v>
      </c>
      <c r="AN51" s="193">
        <v>0</v>
      </c>
      <c r="AO51" s="193">
        <v>0</v>
      </c>
      <c r="AP51" s="193">
        <v>0</v>
      </c>
      <c r="AQ51" s="193">
        <v>0</v>
      </c>
      <c r="AR51" s="193">
        <f t="shared" si="21"/>
        <v>696</v>
      </c>
      <c r="AS51" s="193">
        <v>0</v>
      </c>
      <c r="AT51" s="193">
        <v>117</v>
      </c>
      <c r="AU51" s="193">
        <v>237</v>
      </c>
      <c r="AV51" s="193">
        <v>89</v>
      </c>
      <c r="AW51" s="193">
        <v>246</v>
      </c>
      <c r="AX51" s="193">
        <v>0</v>
      </c>
      <c r="AY51" s="193">
        <v>7</v>
      </c>
      <c r="AZ51" s="193">
        <f t="shared" si="22"/>
        <v>0</v>
      </c>
      <c r="BA51" s="193">
        <v>0</v>
      </c>
      <c r="BB51" s="193">
        <v>0</v>
      </c>
      <c r="BC51" s="193">
        <v>0</v>
      </c>
      <c r="BD51" s="193">
        <v>0</v>
      </c>
      <c r="BE51" s="193">
        <v>0</v>
      </c>
      <c r="BF51" s="193">
        <v>0</v>
      </c>
      <c r="BG51" s="193">
        <v>0</v>
      </c>
      <c r="BH51" s="193">
        <f t="shared" si="23"/>
        <v>0</v>
      </c>
      <c r="BI51" s="193">
        <v>0</v>
      </c>
      <c r="BJ51" s="193">
        <v>0</v>
      </c>
      <c r="BK51" s="193">
        <v>0</v>
      </c>
      <c r="BL51" s="193">
        <v>0</v>
      </c>
      <c r="BM51" s="193">
        <v>0</v>
      </c>
      <c r="BN51" s="193">
        <v>0</v>
      </c>
      <c r="BO51" s="193">
        <v>0</v>
      </c>
      <c r="BP51" s="193">
        <f t="shared" si="24"/>
        <v>1208</v>
      </c>
      <c r="BQ51" s="193">
        <v>1157</v>
      </c>
      <c r="BR51" s="193">
        <v>24</v>
      </c>
      <c r="BS51" s="193">
        <v>27</v>
      </c>
      <c r="BT51" s="193">
        <v>0</v>
      </c>
      <c r="BU51" s="193">
        <v>0</v>
      </c>
      <c r="BV51" s="193">
        <v>0</v>
      </c>
      <c r="BW51" s="193">
        <v>0</v>
      </c>
    </row>
    <row r="52" spans="1:75" ht="13.5">
      <c r="A52" s="182" t="s">
        <v>129</v>
      </c>
      <c r="B52" s="182" t="s">
        <v>497</v>
      </c>
      <c r="C52" s="184" t="s">
        <v>498</v>
      </c>
      <c r="D52" s="193">
        <f t="shared" si="2"/>
        <v>172</v>
      </c>
      <c r="E52" s="193">
        <f t="shared" si="3"/>
        <v>93</v>
      </c>
      <c r="F52" s="193">
        <f t="shared" si="4"/>
        <v>32</v>
      </c>
      <c r="G52" s="193">
        <f t="shared" si="5"/>
        <v>26</v>
      </c>
      <c r="H52" s="193">
        <f t="shared" si="6"/>
        <v>19</v>
      </c>
      <c r="I52" s="193">
        <f t="shared" si="7"/>
        <v>0</v>
      </c>
      <c r="J52" s="193">
        <f t="shared" si="8"/>
        <v>0</v>
      </c>
      <c r="K52" s="193">
        <f t="shared" si="9"/>
        <v>2</v>
      </c>
      <c r="L52" s="193">
        <f t="shared" si="10"/>
        <v>170</v>
      </c>
      <c r="M52" s="193">
        <v>91</v>
      </c>
      <c r="N52" s="193">
        <v>32</v>
      </c>
      <c r="O52" s="193">
        <v>26</v>
      </c>
      <c r="P52" s="193">
        <v>19</v>
      </c>
      <c r="Q52" s="193">
        <v>0</v>
      </c>
      <c r="R52" s="193">
        <v>0</v>
      </c>
      <c r="S52" s="193">
        <v>2</v>
      </c>
      <c r="T52" s="193">
        <f t="shared" si="11"/>
        <v>0</v>
      </c>
      <c r="U52" s="193">
        <f t="shared" si="12"/>
        <v>0</v>
      </c>
      <c r="V52" s="193">
        <f t="shared" si="13"/>
        <v>0</v>
      </c>
      <c r="W52" s="193">
        <f t="shared" si="14"/>
        <v>0</v>
      </c>
      <c r="X52" s="193">
        <f t="shared" si="15"/>
        <v>0</v>
      </c>
      <c r="Y52" s="193">
        <f t="shared" si="16"/>
        <v>0</v>
      </c>
      <c r="Z52" s="193">
        <f t="shared" si="17"/>
        <v>0</v>
      </c>
      <c r="AA52" s="193">
        <f t="shared" si="18"/>
        <v>0</v>
      </c>
      <c r="AB52" s="193">
        <f t="shared" si="19"/>
        <v>0</v>
      </c>
      <c r="AC52" s="193">
        <v>0</v>
      </c>
      <c r="AD52" s="193">
        <v>0</v>
      </c>
      <c r="AE52" s="193">
        <v>0</v>
      </c>
      <c r="AF52" s="193">
        <v>0</v>
      </c>
      <c r="AG52" s="193">
        <v>0</v>
      </c>
      <c r="AH52" s="193">
        <v>0</v>
      </c>
      <c r="AI52" s="193">
        <v>0</v>
      </c>
      <c r="AJ52" s="193">
        <f t="shared" si="20"/>
        <v>0</v>
      </c>
      <c r="AK52" s="193">
        <v>0</v>
      </c>
      <c r="AL52" s="193">
        <v>0</v>
      </c>
      <c r="AM52" s="193">
        <v>0</v>
      </c>
      <c r="AN52" s="193">
        <v>0</v>
      </c>
      <c r="AO52" s="193">
        <v>0</v>
      </c>
      <c r="AP52" s="193">
        <v>0</v>
      </c>
      <c r="AQ52" s="193">
        <v>0</v>
      </c>
      <c r="AR52" s="193">
        <f t="shared" si="21"/>
        <v>0</v>
      </c>
      <c r="AS52" s="193">
        <v>0</v>
      </c>
      <c r="AT52" s="193">
        <v>0</v>
      </c>
      <c r="AU52" s="193">
        <v>0</v>
      </c>
      <c r="AV52" s="193">
        <v>0</v>
      </c>
      <c r="AW52" s="193">
        <v>0</v>
      </c>
      <c r="AX52" s="193">
        <v>0</v>
      </c>
      <c r="AY52" s="193">
        <v>0</v>
      </c>
      <c r="AZ52" s="193">
        <f t="shared" si="22"/>
        <v>0</v>
      </c>
      <c r="BA52" s="193">
        <v>0</v>
      </c>
      <c r="BB52" s="193">
        <v>0</v>
      </c>
      <c r="BC52" s="193">
        <v>0</v>
      </c>
      <c r="BD52" s="193">
        <v>0</v>
      </c>
      <c r="BE52" s="193">
        <v>0</v>
      </c>
      <c r="BF52" s="193">
        <v>0</v>
      </c>
      <c r="BG52" s="193">
        <v>0</v>
      </c>
      <c r="BH52" s="193">
        <f t="shared" si="23"/>
        <v>0</v>
      </c>
      <c r="BI52" s="193">
        <v>0</v>
      </c>
      <c r="BJ52" s="193">
        <v>0</v>
      </c>
      <c r="BK52" s="193">
        <v>0</v>
      </c>
      <c r="BL52" s="193">
        <v>0</v>
      </c>
      <c r="BM52" s="193">
        <v>0</v>
      </c>
      <c r="BN52" s="193">
        <v>0</v>
      </c>
      <c r="BO52" s="193">
        <v>0</v>
      </c>
      <c r="BP52" s="193">
        <f t="shared" si="24"/>
        <v>2</v>
      </c>
      <c r="BQ52" s="193">
        <v>2</v>
      </c>
      <c r="BR52" s="193">
        <v>0</v>
      </c>
      <c r="BS52" s="193">
        <v>0</v>
      </c>
      <c r="BT52" s="193">
        <v>0</v>
      </c>
      <c r="BU52" s="193">
        <v>0</v>
      </c>
      <c r="BV52" s="193">
        <v>0</v>
      </c>
      <c r="BW52" s="193">
        <v>0</v>
      </c>
    </row>
    <row r="53" spans="1:75" ht="13.5">
      <c r="A53" s="182" t="s">
        <v>129</v>
      </c>
      <c r="B53" s="182" t="s">
        <v>499</v>
      </c>
      <c r="C53" s="184" t="s">
        <v>500</v>
      </c>
      <c r="D53" s="193">
        <f t="shared" si="2"/>
        <v>130</v>
      </c>
      <c r="E53" s="193">
        <f t="shared" si="3"/>
        <v>55</v>
      </c>
      <c r="F53" s="193">
        <f t="shared" si="4"/>
        <v>34</v>
      </c>
      <c r="G53" s="193">
        <f t="shared" si="5"/>
        <v>23</v>
      </c>
      <c r="H53" s="193">
        <f t="shared" si="6"/>
        <v>16</v>
      </c>
      <c r="I53" s="193">
        <f t="shared" si="7"/>
        <v>2</v>
      </c>
      <c r="J53" s="193">
        <f t="shared" si="8"/>
        <v>0</v>
      </c>
      <c r="K53" s="193">
        <f t="shared" si="9"/>
        <v>0</v>
      </c>
      <c r="L53" s="193">
        <f t="shared" si="10"/>
        <v>130</v>
      </c>
      <c r="M53" s="193">
        <v>55</v>
      </c>
      <c r="N53" s="193">
        <v>34</v>
      </c>
      <c r="O53" s="193">
        <v>23</v>
      </c>
      <c r="P53" s="193">
        <v>16</v>
      </c>
      <c r="Q53" s="193">
        <v>2</v>
      </c>
      <c r="R53" s="193">
        <v>0</v>
      </c>
      <c r="S53" s="193">
        <v>0</v>
      </c>
      <c r="T53" s="193">
        <f t="shared" si="11"/>
        <v>0</v>
      </c>
      <c r="U53" s="193">
        <f t="shared" si="12"/>
        <v>0</v>
      </c>
      <c r="V53" s="193">
        <f t="shared" si="13"/>
        <v>0</v>
      </c>
      <c r="W53" s="193">
        <f t="shared" si="14"/>
        <v>0</v>
      </c>
      <c r="X53" s="193">
        <f t="shared" si="15"/>
        <v>0</v>
      </c>
      <c r="Y53" s="193">
        <f t="shared" si="16"/>
        <v>0</v>
      </c>
      <c r="Z53" s="193">
        <f t="shared" si="17"/>
        <v>0</v>
      </c>
      <c r="AA53" s="193">
        <f t="shared" si="18"/>
        <v>0</v>
      </c>
      <c r="AB53" s="193">
        <f t="shared" si="19"/>
        <v>0</v>
      </c>
      <c r="AC53" s="193">
        <v>0</v>
      </c>
      <c r="AD53" s="193">
        <v>0</v>
      </c>
      <c r="AE53" s="193">
        <v>0</v>
      </c>
      <c r="AF53" s="193">
        <v>0</v>
      </c>
      <c r="AG53" s="193">
        <v>0</v>
      </c>
      <c r="AH53" s="193">
        <v>0</v>
      </c>
      <c r="AI53" s="193">
        <v>0</v>
      </c>
      <c r="AJ53" s="193">
        <f t="shared" si="20"/>
        <v>0</v>
      </c>
      <c r="AK53" s="193">
        <v>0</v>
      </c>
      <c r="AL53" s="193">
        <v>0</v>
      </c>
      <c r="AM53" s="193">
        <v>0</v>
      </c>
      <c r="AN53" s="193">
        <v>0</v>
      </c>
      <c r="AO53" s="193">
        <v>0</v>
      </c>
      <c r="AP53" s="193">
        <v>0</v>
      </c>
      <c r="AQ53" s="193">
        <v>0</v>
      </c>
      <c r="AR53" s="193">
        <f t="shared" si="21"/>
        <v>0</v>
      </c>
      <c r="AS53" s="193">
        <v>0</v>
      </c>
      <c r="AT53" s="193">
        <v>0</v>
      </c>
      <c r="AU53" s="193">
        <v>0</v>
      </c>
      <c r="AV53" s="193">
        <v>0</v>
      </c>
      <c r="AW53" s="193">
        <v>0</v>
      </c>
      <c r="AX53" s="193">
        <v>0</v>
      </c>
      <c r="AY53" s="193">
        <v>0</v>
      </c>
      <c r="AZ53" s="193">
        <f t="shared" si="22"/>
        <v>0</v>
      </c>
      <c r="BA53" s="193">
        <v>0</v>
      </c>
      <c r="BB53" s="193">
        <v>0</v>
      </c>
      <c r="BC53" s="193">
        <v>0</v>
      </c>
      <c r="BD53" s="193">
        <v>0</v>
      </c>
      <c r="BE53" s="193">
        <v>0</v>
      </c>
      <c r="BF53" s="193">
        <v>0</v>
      </c>
      <c r="BG53" s="193">
        <v>0</v>
      </c>
      <c r="BH53" s="193">
        <f t="shared" si="23"/>
        <v>0</v>
      </c>
      <c r="BI53" s="193">
        <v>0</v>
      </c>
      <c r="BJ53" s="193">
        <v>0</v>
      </c>
      <c r="BK53" s="193">
        <v>0</v>
      </c>
      <c r="BL53" s="193">
        <v>0</v>
      </c>
      <c r="BM53" s="193">
        <v>0</v>
      </c>
      <c r="BN53" s="193">
        <v>0</v>
      </c>
      <c r="BO53" s="193">
        <v>0</v>
      </c>
      <c r="BP53" s="193">
        <f t="shared" si="24"/>
        <v>0</v>
      </c>
      <c r="BQ53" s="193">
        <v>0</v>
      </c>
      <c r="BR53" s="193">
        <v>0</v>
      </c>
      <c r="BS53" s="193">
        <v>0</v>
      </c>
      <c r="BT53" s="193">
        <v>0</v>
      </c>
      <c r="BU53" s="193">
        <v>0</v>
      </c>
      <c r="BV53" s="193">
        <v>0</v>
      </c>
      <c r="BW53" s="193">
        <v>0</v>
      </c>
    </row>
    <row r="54" spans="1:75" ht="13.5">
      <c r="A54" s="182" t="s">
        <v>129</v>
      </c>
      <c r="B54" s="182" t="s">
        <v>501</v>
      </c>
      <c r="C54" s="184" t="s">
        <v>502</v>
      </c>
      <c r="D54" s="193">
        <f t="shared" si="2"/>
        <v>609</v>
      </c>
      <c r="E54" s="193">
        <f t="shared" si="3"/>
        <v>288</v>
      </c>
      <c r="F54" s="193">
        <f t="shared" si="4"/>
        <v>112</v>
      </c>
      <c r="G54" s="193">
        <f t="shared" si="5"/>
        <v>152</v>
      </c>
      <c r="H54" s="193">
        <f t="shared" si="6"/>
        <v>42</v>
      </c>
      <c r="I54" s="193">
        <f t="shared" si="7"/>
        <v>15</v>
      </c>
      <c r="J54" s="193">
        <f t="shared" si="8"/>
        <v>0</v>
      </c>
      <c r="K54" s="193">
        <f t="shared" si="9"/>
        <v>0</v>
      </c>
      <c r="L54" s="193">
        <f t="shared" si="10"/>
        <v>609</v>
      </c>
      <c r="M54" s="193">
        <v>288</v>
      </c>
      <c r="N54" s="193">
        <v>112</v>
      </c>
      <c r="O54" s="193">
        <v>152</v>
      </c>
      <c r="P54" s="193">
        <v>42</v>
      </c>
      <c r="Q54" s="193">
        <v>15</v>
      </c>
      <c r="R54" s="193">
        <v>0</v>
      </c>
      <c r="S54" s="193">
        <v>0</v>
      </c>
      <c r="T54" s="193">
        <f t="shared" si="11"/>
        <v>0</v>
      </c>
      <c r="U54" s="193">
        <f t="shared" si="12"/>
        <v>0</v>
      </c>
      <c r="V54" s="193">
        <f t="shared" si="13"/>
        <v>0</v>
      </c>
      <c r="W54" s="193">
        <f t="shared" si="14"/>
        <v>0</v>
      </c>
      <c r="X54" s="193">
        <f t="shared" si="15"/>
        <v>0</v>
      </c>
      <c r="Y54" s="193">
        <f t="shared" si="16"/>
        <v>0</v>
      </c>
      <c r="Z54" s="193">
        <f t="shared" si="17"/>
        <v>0</v>
      </c>
      <c r="AA54" s="193">
        <f t="shared" si="18"/>
        <v>0</v>
      </c>
      <c r="AB54" s="193">
        <f t="shared" si="19"/>
        <v>0</v>
      </c>
      <c r="AC54" s="193">
        <v>0</v>
      </c>
      <c r="AD54" s="193">
        <v>0</v>
      </c>
      <c r="AE54" s="193">
        <v>0</v>
      </c>
      <c r="AF54" s="193">
        <v>0</v>
      </c>
      <c r="AG54" s="193">
        <v>0</v>
      </c>
      <c r="AH54" s="193">
        <v>0</v>
      </c>
      <c r="AI54" s="193">
        <v>0</v>
      </c>
      <c r="AJ54" s="193">
        <f t="shared" si="20"/>
        <v>0</v>
      </c>
      <c r="AK54" s="193">
        <v>0</v>
      </c>
      <c r="AL54" s="193">
        <v>0</v>
      </c>
      <c r="AM54" s="193">
        <v>0</v>
      </c>
      <c r="AN54" s="193">
        <v>0</v>
      </c>
      <c r="AO54" s="193">
        <v>0</v>
      </c>
      <c r="AP54" s="193">
        <v>0</v>
      </c>
      <c r="AQ54" s="193">
        <v>0</v>
      </c>
      <c r="AR54" s="193">
        <f t="shared" si="21"/>
        <v>0</v>
      </c>
      <c r="AS54" s="193">
        <v>0</v>
      </c>
      <c r="AT54" s="193">
        <v>0</v>
      </c>
      <c r="AU54" s="193">
        <v>0</v>
      </c>
      <c r="AV54" s="193">
        <v>0</v>
      </c>
      <c r="AW54" s="193">
        <v>0</v>
      </c>
      <c r="AX54" s="193">
        <v>0</v>
      </c>
      <c r="AY54" s="193">
        <v>0</v>
      </c>
      <c r="AZ54" s="193">
        <f t="shared" si="22"/>
        <v>0</v>
      </c>
      <c r="BA54" s="193">
        <v>0</v>
      </c>
      <c r="BB54" s="193">
        <v>0</v>
      </c>
      <c r="BC54" s="193">
        <v>0</v>
      </c>
      <c r="BD54" s="193">
        <v>0</v>
      </c>
      <c r="BE54" s="193">
        <v>0</v>
      </c>
      <c r="BF54" s="193">
        <v>0</v>
      </c>
      <c r="BG54" s="193">
        <v>0</v>
      </c>
      <c r="BH54" s="193">
        <f t="shared" si="23"/>
        <v>0</v>
      </c>
      <c r="BI54" s="193">
        <v>0</v>
      </c>
      <c r="BJ54" s="193">
        <v>0</v>
      </c>
      <c r="BK54" s="193">
        <v>0</v>
      </c>
      <c r="BL54" s="193">
        <v>0</v>
      </c>
      <c r="BM54" s="193">
        <v>0</v>
      </c>
      <c r="BN54" s="193">
        <v>0</v>
      </c>
      <c r="BO54" s="193">
        <v>0</v>
      </c>
      <c r="BP54" s="193">
        <f t="shared" si="24"/>
        <v>0</v>
      </c>
      <c r="BQ54" s="193">
        <v>0</v>
      </c>
      <c r="BR54" s="193">
        <v>0</v>
      </c>
      <c r="BS54" s="193">
        <v>0</v>
      </c>
      <c r="BT54" s="193">
        <v>0</v>
      </c>
      <c r="BU54" s="193">
        <v>0</v>
      </c>
      <c r="BV54" s="193">
        <v>0</v>
      </c>
      <c r="BW54" s="193">
        <v>0</v>
      </c>
    </row>
    <row r="55" spans="1:75" ht="13.5">
      <c r="A55" s="182" t="s">
        <v>129</v>
      </c>
      <c r="B55" s="182" t="s">
        <v>503</v>
      </c>
      <c r="C55" s="184" t="s">
        <v>504</v>
      </c>
      <c r="D55" s="193">
        <f t="shared" si="2"/>
        <v>892</v>
      </c>
      <c r="E55" s="193">
        <f t="shared" si="3"/>
        <v>531</v>
      </c>
      <c r="F55" s="193">
        <f t="shared" si="4"/>
        <v>163</v>
      </c>
      <c r="G55" s="193">
        <f t="shared" si="5"/>
        <v>138</v>
      </c>
      <c r="H55" s="193">
        <f t="shared" si="6"/>
        <v>59</v>
      </c>
      <c r="I55" s="193">
        <f t="shared" si="7"/>
        <v>1</v>
      </c>
      <c r="J55" s="193">
        <f t="shared" si="8"/>
        <v>0</v>
      </c>
      <c r="K55" s="193">
        <f t="shared" si="9"/>
        <v>0</v>
      </c>
      <c r="L55" s="193">
        <f t="shared" si="10"/>
        <v>581</v>
      </c>
      <c r="M55" s="193">
        <v>452</v>
      </c>
      <c r="N55" s="193">
        <v>0</v>
      </c>
      <c r="O55" s="193">
        <v>129</v>
      </c>
      <c r="P55" s="193">
        <v>0</v>
      </c>
      <c r="Q55" s="193">
        <v>0</v>
      </c>
      <c r="R55" s="193">
        <v>0</v>
      </c>
      <c r="S55" s="193">
        <v>0</v>
      </c>
      <c r="T55" s="193">
        <f t="shared" si="11"/>
        <v>214</v>
      </c>
      <c r="U55" s="193">
        <f t="shared" si="12"/>
        <v>0</v>
      </c>
      <c r="V55" s="193">
        <f t="shared" si="13"/>
        <v>154</v>
      </c>
      <c r="W55" s="193">
        <f t="shared" si="14"/>
        <v>0</v>
      </c>
      <c r="X55" s="193">
        <f t="shared" si="15"/>
        <v>59</v>
      </c>
      <c r="Y55" s="193">
        <f t="shared" si="16"/>
        <v>1</v>
      </c>
      <c r="Z55" s="193">
        <f t="shared" si="17"/>
        <v>0</v>
      </c>
      <c r="AA55" s="193">
        <f t="shared" si="18"/>
        <v>0</v>
      </c>
      <c r="AB55" s="193">
        <f t="shared" si="19"/>
        <v>0</v>
      </c>
      <c r="AC55" s="193">
        <v>0</v>
      </c>
      <c r="AD55" s="193">
        <v>0</v>
      </c>
      <c r="AE55" s="193">
        <v>0</v>
      </c>
      <c r="AF55" s="193">
        <v>0</v>
      </c>
      <c r="AG55" s="193">
        <v>0</v>
      </c>
      <c r="AH55" s="193">
        <v>0</v>
      </c>
      <c r="AI55" s="193">
        <v>0</v>
      </c>
      <c r="AJ55" s="193">
        <f t="shared" si="20"/>
        <v>0</v>
      </c>
      <c r="AK55" s="193">
        <v>0</v>
      </c>
      <c r="AL55" s="193">
        <v>0</v>
      </c>
      <c r="AM55" s="193">
        <v>0</v>
      </c>
      <c r="AN55" s="193">
        <v>0</v>
      </c>
      <c r="AO55" s="193">
        <v>0</v>
      </c>
      <c r="AP55" s="193">
        <v>0</v>
      </c>
      <c r="AQ55" s="193">
        <v>0</v>
      </c>
      <c r="AR55" s="193">
        <f t="shared" si="21"/>
        <v>214</v>
      </c>
      <c r="AS55" s="193">
        <v>0</v>
      </c>
      <c r="AT55" s="193">
        <v>154</v>
      </c>
      <c r="AU55" s="193">
        <v>0</v>
      </c>
      <c r="AV55" s="193">
        <v>59</v>
      </c>
      <c r="AW55" s="193">
        <v>1</v>
      </c>
      <c r="AX55" s="193">
        <v>0</v>
      </c>
      <c r="AY55" s="193">
        <v>0</v>
      </c>
      <c r="AZ55" s="193">
        <f t="shared" si="22"/>
        <v>0</v>
      </c>
      <c r="BA55" s="193">
        <v>0</v>
      </c>
      <c r="BB55" s="193">
        <v>0</v>
      </c>
      <c r="BC55" s="193">
        <v>0</v>
      </c>
      <c r="BD55" s="193">
        <v>0</v>
      </c>
      <c r="BE55" s="193">
        <v>0</v>
      </c>
      <c r="BF55" s="193">
        <v>0</v>
      </c>
      <c r="BG55" s="193">
        <v>0</v>
      </c>
      <c r="BH55" s="193">
        <f t="shared" si="23"/>
        <v>0</v>
      </c>
      <c r="BI55" s="193">
        <v>0</v>
      </c>
      <c r="BJ55" s="193">
        <v>0</v>
      </c>
      <c r="BK55" s="193">
        <v>0</v>
      </c>
      <c r="BL55" s="193">
        <v>0</v>
      </c>
      <c r="BM55" s="193">
        <v>0</v>
      </c>
      <c r="BN55" s="193">
        <v>0</v>
      </c>
      <c r="BO55" s="193">
        <v>0</v>
      </c>
      <c r="BP55" s="193">
        <f t="shared" si="24"/>
        <v>97</v>
      </c>
      <c r="BQ55" s="193">
        <v>79</v>
      </c>
      <c r="BR55" s="193">
        <v>9</v>
      </c>
      <c r="BS55" s="193">
        <v>9</v>
      </c>
      <c r="BT55" s="193">
        <v>0</v>
      </c>
      <c r="BU55" s="193">
        <v>0</v>
      </c>
      <c r="BV55" s="193">
        <v>0</v>
      </c>
      <c r="BW55" s="193">
        <v>0</v>
      </c>
    </row>
    <row r="56" spans="1:75" ht="13.5">
      <c r="A56" s="182" t="s">
        <v>129</v>
      </c>
      <c r="B56" s="182" t="s">
        <v>505</v>
      </c>
      <c r="C56" s="184" t="s">
        <v>506</v>
      </c>
      <c r="D56" s="193">
        <f t="shared" si="2"/>
        <v>405</v>
      </c>
      <c r="E56" s="193">
        <f t="shared" si="3"/>
        <v>171</v>
      </c>
      <c r="F56" s="193">
        <f t="shared" si="4"/>
        <v>124</v>
      </c>
      <c r="G56" s="193">
        <f t="shared" si="5"/>
        <v>87</v>
      </c>
      <c r="H56" s="193">
        <f t="shared" si="6"/>
        <v>20</v>
      </c>
      <c r="I56" s="193">
        <f t="shared" si="7"/>
        <v>3</v>
      </c>
      <c r="J56" s="193">
        <f t="shared" si="8"/>
        <v>0</v>
      </c>
      <c r="K56" s="193">
        <f t="shared" si="9"/>
        <v>0</v>
      </c>
      <c r="L56" s="193">
        <f t="shared" si="10"/>
        <v>0</v>
      </c>
      <c r="M56" s="193">
        <v>0</v>
      </c>
      <c r="N56" s="193">
        <v>0</v>
      </c>
      <c r="O56" s="193">
        <v>0</v>
      </c>
      <c r="P56" s="193">
        <v>0</v>
      </c>
      <c r="Q56" s="193">
        <v>0</v>
      </c>
      <c r="R56" s="193">
        <v>0</v>
      </c>
      <c r="S56" s="193">
        <v>0</v>
      </c>
      <c r="T56" s="193">
        <f t="shared" si="11"/>
        <v>405</v>
      </c>
      <c r="U56" s="193">
        <f t="shared" si="12"/>
        <v>171</v>
      </c>
      <c r="V56" s="193">
        <f t="shared" si="13"/>
        <v>124</v>
      </c>
      <c r="W56" s="193">
        <f t="shared" si="14"/>
        <v>87</v>
      </c>
      <c r="X56" s="193">
        <f t="shared" si="15"/>
        <v>20</v>
      </c>
      <c r="Y56" s="193">
        <f t="shared" si="16"/>
        <v>3</v>
      </c>
      <c r="Z56" s="193">
        <f t="shared" si="17"/>
        <v>0</v>
      </c>
      <c r="AA56" s="193">
        <f t="shared" si="18"/>
        <v>0</v>
      </c>
      <c r="AB56" s="193">
        <f t="shared" si="19"/>
        <v>0</v>
      </c>
      <c r="AC56" s="193">
        <v>0</v>
      </c>
      <c r="AD56" s="193">
        <v>0</v>
      </c>
      <c r="AE56" s="193">
        <v>0</v>
      </c>
      <c r="AF56" s="193">
        <v>0</v>
      </c>
      <c r="AG56" s="193">
        <v>0</v>
      </c>
      <c r="AH56" s="193">
        <v>0</v>
      </c>
      <c r="AI56" s="193">
        <v>0</v>
      </c>
      <c r="AJ56" s="193">
        <f t="shared" si="20"/>
        <v>0</v>
      </c>
      <c r="AK56" s="193">
        <v>0</v>
      </c>
      <c r="AL56" s="193">
        <v>0</v>
      </c>
      <c r="AM56" s="193">
        <v>0</v>
      </c>
      <c r="AN56" s="193">
        <v>0</v>
      </c>
      <c r="AO56" s="193">
        <v>0</v>
      </c>
      <c r="AP56" s="193">
        <v>0</v>
      </c>
      <c r="AQ56" s="193">
        <v>0</v>
      </c>
      <c r="AR56" s="193">
        <f t="shared" si="21"/>
        <v>405</v>
      </c>
      <c r="AS56" s="193">
        <v>171</v>
      </c>
      <c r="AT56" s="193">
        <v>124</v>
      </c>
      <c r="AU56" s="193">
        <v>87</v>
      </c>
      <c r="AV56" s="193">
        <v>20</v>
      </c>
      <c r="AW56" s="193">
        <v>3</v>
      </c>
      <c r="AX56" s="193">
        <v>0</v>
      </c>
      <c r="AY56" s="193">
        <v>0</v>
      </c>
      <c r="AZ56" s="193">
        <f t="shared" si="22"/>
        <v>0</v>
      </c>
      <c r="BA56" s="193">
        <v>0</v>
      </c>
      <c r="BB56" s="193">
        <v>0</v>
      </c>
      <c r="BC56" s="193">
        <v>0</v>
      </c>
      <c r="BD56" s="193">
        <v>0</v>
      </c>
      <c r="BE56" s="193">
        <v>0</v>
      </c>
      <c r="BF56" s="193">
        <v>0</v>
      </c>
      <c r="BG56" s="193">
        <v>0</v>
      </c>
      <c r="BH56" s="193">
        <f t="shared" si="23"/>
        <v>0</v>
      </c>
      <c r="BI56" s="193">
        <v>0</v>
      </c>
      <c r="BJ56" s="193">
        <v>0</v>
      </c>
      <c r="BK56" s="193">
        <v>0</v>
      </c>
      <c r="BL56" s="193">
        <v>0</v>
      </c>
      <c r="BM56" s="193">
        <v>0</v>
      </c>
      <c r="BN56" s="193">
        <v>0</v>
      </c>
      <c r="BO56" s="193">
        <v>0</v>
      </c>
      <c r="BP56" s="193">
        <f t="shared" si="24"/>
        <v>0</v>
      </c>
      <c r="BQ56" s="193">
        <v>0</v>
      </c>
      <c r="BR56" s="193">
        <v>0</v>
      </c>
      <c r="BS56" s="193">
        <v>0</v>
      </c>
      <c r="BT56" s="193">
        <v>0</v>
      </c>
      <c r="BU56" s="193">
        <v>0</v>
      </c>
      <c r="BV56" s="193">
        <v>0</v>
      </c>
      <c r="BW56" s="193">
        <v>0</v>
      </c>
    </row>
    <row r="57" spans="1:75" ht="13.5">
      <c r="A57" s="182" t="s">
        <v>129</v>
      </c>
      <c r="B57" s="182" t="s">
        <v>507</v>
      </c>
      <c r="C57" s="184" t="s">
        <v>508</v>
      </c>
      <c r="D57" s="193">
        <f t="shared" si="2"/>
        <v>361</v>
      </c>
      <c r="E57" s="193">
        <f t="shared" si="3"/>
        <v>164</v>
      </c>
      <c r="F57" s="193">
        <f t="shared" si="4"/>
        <v>189</v>
      </c>
      <c r="G57" s="193">
        <f t="shared" si="5"/>
        <v>8</v>
      </c>
      <c r="H57" s="193">
        <f t="shared" si="6"/>
        <v>0</v>
      </c>
      <c r="I57" s="193">
        <f t="shared" si="7"/>
        <v>0</v>
      </c>
      <c r="J57" s="193">
        <f t="shared" si="8"/>
        <v>0</v>
      </c>
      <c r="K57" s="193">
        <f t="shared" si="9"/>
        <v>0</v>
      </c>
      <c r="L57" s="193">
        <f t="shared" si="10"/>
        <v>0</v>
      </c>
      <c r="M57" s="193">
        <v>0</v>
      </c>
      <c r="N57" s="193">
        <v>0</v>
      </c>
      <c r="O57" s="193">
        <v>0</v>
      </c>
      <c r="P57" s="193">
        <v>0</v>
      </c>
      <c r="Q57" s="193">
        <v>0</v>
      </c>
      <c r="R57" s="193">
        <v>0</v>
      </c>
      <c r="S57" s="193">
        <v>0</v>
      </c>
      <c r="T57" s="193">
        <f t="shared" si="11"/>
        <v>189</v>
      </c>
      <c r="U57" s="193">
        <f t="shared" si="12"/>
        <v>0</v>
      </c>
      <c r="V57" s="193">
        <f t="shared" si="13"/>
        <v>189</v>
      </c>
      <c r="W57" s="193">
        <f t="shared" si="14"/>
        <v>0</v>
      </c>
      <c r="X57" s="193">
        <f t="shared" si="15"/>
        <v>0</v>
      </c>
      <c r="Y57" s="193">
        <f t="shared" si="16"/>
        <v>0</v>
      </c>
      <c r="Z57" s="193">
        <f t="shared" si="17"/>
        <v>0</v>
      </c>
      <c r="AA57" s="193">
        <f t="shared" si="18"/>
        <v>0</v>
      </c>
      <c r="AB57" s="193">
        <f t="shared" si="19"/>
        <v>0</v>
      </c>
      <c r="AC57" s="193">
        <v>0</v>
      </c>
      <c r="AD57" s="193">
        <v>0</v>
      </c>
      <c r="AE57" s="193">
        <v>0</v>
      </c>
      <c r="AF57" s="193">
        <v>0</v>
      </c>
      <c r="AG57" s="193">
        <v>0</v>
      </c>
      <c r="AH57" s="193">
        <v>0</v>
      </c>
      <c r="AI57" s="193">
        <v>0</v>
      </c>
      <c r="AJ57" s="193">
        <f t="shared" si="20"/>
        <v>189</v>
      </c>
      <c r="AK57" s="193">
        <v>0</v>
      </c>
      <c r="AL57" s="193">
        <v>189</v>
      </c>
      <c r="AM57" s="193">
        <v>0</v>
      </c>
      <c r="AN57" s="193">
        <v>0</v>
      </c>
      <c r="AO57" s="193">
        <v>0</v>
      </c>
      <c r="AP57" s="193">
        <v>0</v>
      </c>
      <c r="AQ57" s="193">
        <v>0</v>
      </c>
      <c r="AR57" s="193">
        <f t="shared" si="21"/>
        <v>0</v>
      </c>
      <c r="AS57" s="193">
        <v>0</v>
      </c>
      <c r="AT57" s="193">
        <v>0</v>
      </c>
      <c r="AU57" s="193">
        <v>0</v>
      </c>
      <c r="AV57" s="193">
        <v>0</v>
      </c>
      <c r="AW57" s="193">
        <v>0</v>
      </c>
      <c r="AX57" s="193">
        <v>0</v>
      </c>
      <c r="AY57" s="193">
        <v>0</v>
      </c>
      <c r="AZ57" s="193">
        <f t="shared" si="22"/>
        <v>0</v>
      </c>
      <c r="BA57" s="193">
        <v>0</v>
      </c>
      <c r="BB57" s="193">
        <v>0</v>
      </c>
      <c r="BC57" s="193">
        <v>0</v>
      </c>
      <c r="BD57" s="193">
        <v>0</v>
      </c>
      <c r="BE57" s="193">
        <v>0</v>
      </c>
      <c r="BF57" s="193">
        <v>0</v>
      </c>
      <c r="BG57" s="193">
        <v>0</v>
      </c>
      <c r="BH57" s="193">
        <f t="shared" si="23"/>
        <v>0</v>
      </c>
      <c r="BI57" s="193">
        <v>0</v>
      </c>
      <c r="BJ57" s="193">
        <v>0</v>
      </c>
      <c r="BK57" s="193">
        <v>0</v>
      </c>
      <c r="BL57" s="193">
        <v>0</v>
      </c>
      <c r="BM57" s="193">
        <v>0</v>
      </c>
      <c r="BN57" s="193">
        <v>0</v>
      </c>
      <c r="BO57" s="193">
        <v>0</v>
      </c>
      <c r="BP57" s="193">
        <f t="shared" si="24"/>
        <v>172</v>
      </c>
      <c r="BQ57" s="193">
        <v>164</v>
      </c>
      <c r="BR57" s="193">
        <v>0</v>
      </c>
      <c r="BS57" s="193">
        <v>8</v>
      </c>
      <c r="BT57" s="193">
        <v>0</v>
      </c>
      <c r="BU57" s="193">
        <v>0</v>
      </c>
      <c r="BV57" s="193">
        <v>0</v>
      </c>
      <c r="BW57" s="193">
        <v>0</v>
      </c>
    </row>
    <row r="58" spans="1:75" ht="13.5">
      <c r="A58" s="182" t="s">
        <v>129</v>
      </c>
      <c r="B58" s="182" t="s">
        <v>509</v>
      </c>
      <c r="C58" s="184" t="s">
        <v>510</v>
      </c>
      <c r="D58" s="193">
        <f t="shared" si="2"/>
        <v>272</v>
      </c>
      <c r="E58" s="193">
        <f t="shared" si="3"/>
        <v>156</v>
      </c>
      <c r="F58" s="193">
        <f t="shared" si="4"/>
        <v>104</v>
      </c>
      <c r="G58" s="193">
        <f t="shared" si="5"/>
        <v>12</v>
      </c>
      <c r="H58" s="193">
        <f t="shared" si="6"/>
        <v>0</v>
      </c>
      <c r="I58" s="193">
        <f t="shared" si="7"/>
        <v>0</v>
      </c>
      <c r="J58" s="193">
        <f t="shared" si="8"/>
        <v>0</v>
      </c>
      <c r="K58" s="193">
        <f t="shared" si="9"/>
        <v>0</v>
      </c>
      <c r="L58" s="193">
        <f t="shared" si="10"/>
        <v>0</v>
      </c>
      <c r="M58" s="193">
        <v>0</v>
      </c>
      <c r="N58" s="193">
        <v>0</v>
      </c>
      <c r="O58" s="193">
        <v>0</v>
      </c>
      <c r="P58" s="193">
        <v>0</v>
      </c>
      <c r="Q58" s="193">
        <v>0</v>
      </c>
      <c r="R58" s="193">
        <v>0</v>
      </c>
      <c r="S58" s="193">
        <v>0</v>
      </c>
      <c r="T58" s="193">
        <f t="shared" si="11"/>
        <v>93</v>
      </c>
      <c r="U58" s="193">
        <f t="shared" si="12"/>
        <v>0</v>
      </c>
      <c r="V58" s="193">
        <f t="shared" si="13"/>
        <v>93</v>
      </c>
      <c r="W58" s="193">
        <f t="shared" si="14"/>
        <v>0</v>
      </c>
      <c r="X58" s="193">
        <f t="shared" si="15"/>
        <v>0</v>
      </c>
      <c r="Y58" s="193">
        <f t="shared" si="16"/>
        <v>0</v>
      </c>
      <c r="Z58" s="193">
        <f t="shared" si="17"/>
        <v>0</v>
      </c>
      <c r="AA58" s="193">
        <f t="shared" si="18"/>
        <v>0</v>
      </c>
      <c r="AB58" s="193">
        <f t="shared" si="19"/>
        <v>0</v>
      </c>
      <c r="AC58" s="193">
        <v>0</v>
      </c>
      <c r="AD58" s="193">
        <v>0</v>
      </c>
      <c r="AE58" s="193">
        <v>0</v>
      </c>
      <c r="AF58" s="193">
        <v>0</v>
      </c>
      <c r="AG58" s="193">
        <v>0</v>
      </c>
      <c r="AH58" s="193">
        <v>0</v>
      </c>
      <c r="AI58" s="193">
        <v>0</v>
      </c>
      <c r="AJ58" s="193">
        <f t="shared" si="20"/>
        <v>93</v>
      </c>
      <c r="AK58" s="193">
        <v>0</v>
      </c>
      <c r="AL58" s="193">
        <v>93</v>
      </c>
      <c r="AM58" s="193">
        <v>0</v>
      </c>
      <c r="AN58" s="193">
        <v>0</v>
      </c>
      <c r="AO58" s="193">
        <v>0</v>
      </c>
      <c r="AP58" s="193">
        <v>0</v>
      </c>
      <c r="AQ58" s="193">
        <v>0</v>
      </c>
      <c r="AR58" s="193">
        <f t="shared" si="21"/>
        <v>0</v>
      </c>
      <c r="AS58" s="193">
        <v>0</v>
      </c>
      <c r="AT58" s="193">
        <v>0</v>
      </c>
      <c r="AU58" s="193">
        <v>0</v>
      </c>
      <c r="AV58" s="193">
        <v>0</v>
      </c>
      <c r="AW58" s="193">
        <v>0</v>
      </c>
      <c r="AX58" s="193">
        <v>0</v>
      </c>
      <c r="AY58" s="193">
        <v>0</v>
      </c>
      <c r="AZ58" s="193">
        <f t="shared" si="22"/>
        <v>0</v>
      </c>
      <c r="BA58" s="193">
        <v>0</v>
      </c>
      <c r="BB58" s="193">
        <v>0</v>
      </c>
      <c r="BC58" s="193">
        <v>0</v>
      </c>
      <c r="BD58" s="193">
        <v>0</v>
      </c>
      <c r="BE58" s="193">
        <v>0</v>
      </c>
      <c r="BF58" s="193">
        <v>0</v>
      </c>
      <c r="BG58" s="193">
        <v>0</v>
      </c>
      <c r="BH58" s="193">
        <f t="shared" si="23"/>
        <v>0</v>
      </c>
      <c r="BI58" s="193">
        <v>0</v>
      </c>
      <c r="BJ58" s="193">
        <v>0</v>
      </c>
      <c r="BK58" s="193">
        <v>0</v>
      </c>
      <c r="BL58" s="193">
        <v>0</v>
      </c>
      <c r="BM58" s="193">
        <v>0</v>
      </c>
      <c r="BN58" s="193">
        <v>0</v>
      </c>
      <c r="BO58" s="193">
        <v>0</v>
      </c>
      <c r="BP58" s="193">
        <f t="shared" si="24"/>
        <v>179</v>
      </c>
      <c r="BQ58" s="193">
        <v>156</v>
      </c>
      <c r="BR58" s="193">
        <v>11</v>
      </c>
      <c r="BS58" s="193">
        <v>12</v>
      </c>
      <c r="BT58" s="193">
        <v>0</v>
      </c>
      <c r="BU58" s="193">
        <v>0</v>
      </c>
      <c r="BV58" s="193">
        <v>0</v>
      </c>
      <c r="BW58" s="193">
        <v>0</v>
      </c>
    </row>
    <row r="59" spans="1:75" ht="13.5">
      <c r="A59" s="182" t="s">
        <v>129</v>
      </c>
      <c r="B59" s="182" t="s">
        <v>511</v>
      </c>
      <c r="C59" s="184" t="s">
        <v>512</v>
      </c>
      <c r="D59" s="193">
        <f t="shared" si="2"/>
        <v>138</v>
      </c>
      <c r="E59" s="193">
        <f t="shared" si="3"/>
        <v>47</v>
      </c>
      <c r="F59" s="193">
        <f t="shared" si="4"/>
        <v>91</v>
      </c>
      <c r="G59" s="193">
        <f t="shared" si="5"/>
        <v>0</v>
      </c>
      <c r="H59" s="193">
        <f t="shared" si="6"/>
        <v>0</v>
      </c>
      <c r="I59" s="193">
        <f t="shared" si="7"/>
        <v>0</v>
      </c>
      <c r="J59" s="193">
        <f t="shared" si="8"/>
        <v>0</v>
      </c>
      <c r="K59" s="193">
        <f t="shared" si="9"/>
        <v>0</v>
      </c>
      <c r="L59" s="193">
        <f t="shared" si="10"/>
        <v>0</v>
      </c>
      <c r="M59" s="193">
        <v>0</v>
      </c>
      <c r="N59" s="193">
        <v>0</v>
      </c>
      <c r="O59" s="193">
        <v>0</v>
      </c>
      <c r="P59" s="193">
        <v>0</v>
      </c>
      <c r="Q59" s="193">
        <v>0</v>
      </c>
      <c r="R59" s="193">
        <v>0</v>
      </c>
      <c r="S59" s="193">
        <v>0</v>
      </c>
      <c r="T59" s="193">
        <f t="shared" si="11"/>
        <v>90</v>
      </c>
      <c r="U59" s="193">
        <f t="shared" si="12"/>
        <v>0</v>
      </c>
      <c r="V59" s="193">
        <f t="shared" si="13"/>
        <v>90</v>
      </c>
      <c r="W59" s="193">
        <f t="shared" si="14"/>
        <v>0</v>
      </c>
      <c r="X59" s="193">
        <f t="shared" si="15"/>
        <v>0</v>
      </c>
      <c r="Y59" s="193">
        <f t="shared" si="16"/>
        <v>0</v>
      </c>
      <c r="Z59" s="193">
        <f t="shared" si="17"/>
        <v>0</v>
      </c>
      <c r="AA59" s="193">
        <f t="shared" si="18"/>
        <v>0</v>
      </c>
      <c r="AB59" s="193">
        <f t="shared" si="19"/>
        <v>0</v>
      </c>
      <c r="AC59" s="193">
        <v>0</v>
      </c>
      <c r="AD59" s="193">
        <v>0</v>
      </c>
      <c r="AE59" s="193">
        <v>0</v>
      </c>
      <c r="AF59" s="193">
        <v>0</v>
      </c>
      <c r="AG59" s="193">
        <v>0</v>
      </c>
      <c r="AH59" s="193">
        <v>0</v>
      </c>
      <c r="AI59" s="193">
        <v>0</v>
      </c>
      <c r="AJ59" s="193">
        <f t="shared" si="20"/>
        <v>90</v>
      </c>
      <c r="AK59" s="193">
        <v>0</v>
      </c>
      <c r="AL59" s="193">
        <v>90</v>
      </c>
      <c r="AM59" s="193">
        <v>0</v>
      </c>
      <c r="AN59" s="193">
        <v>0</v>
      </c>
      <c r="AO59" s="193">
        <v>0</v>
      </c>
      <c r="AP59" s="193">
        <v>0</v>
      </c>
      <c r="AQ59" s="193">
        <v>0</v>
      </c>
      <c r="AR59" s="193">
        <f t="shared" si="21"/>
        <v>0</v>
      </c>
      <c r="AS59" s="193">
        <v>0</v>
      </c>
      <c r="AT59" s="193">
        <v>0</v>
      </c>
      <c r="AU59" s="193">
        <v>0</v>
      </c>
      <c r="AV59" s="193">
        <v>0</v>
      </c>
      <c r="AW59" s="193">
        <v>0</v>
      </c>
      <c r="AX59" s="193">
        <v>0</v>
      </c>
      <c r="AY59" s="193">
        <v>0</v>
      </c>
      <c r="AZ59" s="193">
        <f t="shared" si="22"/>
        <v>0</v>
      </c>
      <c r="BA59" s="193">
        <v>0</v>
      </c>
      <c r="BB59" s="193">
        <v>0</v>
      </c>
      <c r="BC59" s="193">
        <v>0</v>
      </c>
      <c r="BD59" s="193">
        <v>0</v>
      </c>
      <c r="BE59" s="193">
        <v>0</v>
      </c>
      <c r="BF59" s="193">
        <v>0</v>
      </c>
      <c r="BG59" s="193">
        <v>0</v>
      </c>
      <c r="BH59" s="193">
        <f t="shared" si="23"/>
        <v>0</v>
      </c>
      <c r="BI59" s="193">
        <v>0</v>
      </c>
      <c r="BJ59" s="193">
        <v>0</v>
      </c>
      <c r="BK59" s="193">
        <v>0</v>
      </c>
      <c r="BL59" s="193">
        <v>0</v>
      </c>
      <c r="BM59" s="193">
        <v>0</v>
      </c>
      <c r="BN59" s="193">
        <v>0</v>
      </c>
      <c r="BO59" s="193">
        <v>0</v>
      </c>
      <c r="BP59" s="193">
        <f t="shared" si="24"/>
        <v>48</v>
      </c>
      <c r="BQ59" s="193">
        <v>47</v>
      </c>
      <c r="BR59" s="193">
        <v>1</v>
      </c>
      <c r="BS59" s="193">
        <v>0</v>
      </c>
      <c r="BT59" s="193">
        <v>0</v>
      </c>
      <c r="BU59" s="193">
        <v>0</v>
      </c>
      <c r="BV59" s="193">
        <v>0</v>
      </c>
      <c r="BW59" s="193">
        <v>0</v>
      </c>
    </row>
    <row r="60" spans="1:75" ht="13.5">
      <c r="A60" s="182" t="s">
        <v>129</v>
      </c>
      <c r="B60" s="182" t="s">
        <v>513</v>
      </c>
      <c r="C60" s="184" t="s">
        <v>514</v>
      </c>
      <c r="D60" s="193">
        <f t="shared" si="2"/>
        <v>145</v>
      </c>
      <c r="E60" s="193">
        <f t="shared" si="3"/>
        <v>55</v>
      </c>
      <c r="F60" s="193">
        <f t="shared" si="4"/>
        <v>86</v>
      </c>
      <c r="G60" s="193">
        <f t="shared" si="5"/>
        <v>4</v>
      </c>
      <c r="H60" s="193">
        <f t="shared" si="6"/>
        <v>0</v>
      </c>
      <c r="I60" s="193">
        <f t="shared" si="7"/>
        <v>0</v>
      </c>
      <c r="J60" s="193">
        <f t="shared" si="8"/>
        <v>0</v>
      </c>
      <c r="K60" s="193">
        <f t="shared" si="9"/>
        <v>0</v>
      </c>
      <c r="L60" s="193">
        <f t="shared" si="10"/>
        <v>0</v>
      </c>
      <c r="M60" s="193">
        <v>0</v>
      </c>
      <c r="N60" s="193">
        <v>0</v>
      </c>
      <c r="O60" s="193">
        <v>0</v>
      </c>
      <c r="P60" s="193">
        <v>0</v>
      </c>
      <c r="Q60" s="193">
        <v>0</v>
      </c>
      <c r="R60" s="193">
        <v>0</v>
      </c>
      <c r="S60" s="193">
        <v>0</v>
      </c>
      <c r="T60" s="193">
        <f t="shared" si="11"/>
        <v>75</v>
      </c>
      <c r="U60" s="193">
        <f t="shared" si="12"/>
        <v>0</v>
      </c>
      <c r="V60" s="193">
        <f t="shared" si="13"/>
        <v>75</v>
      </c>
      <c r="W60" s="193">
        <f t="shared" si="14"/>
        <v>0</v>
      </c>
      <c r="X60" s="193">
        <f t="shared" si="15"/>
        <v>0</v>
      </c>
      <c r="Y60" s="193">
        <f t="shared" si="16"/>
        <v>0</v>
      </c>
      <c r="Z60" s="193">
        <f t="shared" si="17"/>
        <v>0</v>
      </c>
      <c r="AA60" s="193">
        <f t="shared" si="18"/>
        <v>0</v>
      </c>
      <c r="AB60" s="193">
        <f t="shared" si="19"/>
        <v>0</v>
      </c>
      <c r="AC60" s="193">
        <v>0</v>
      </c>
      <c r="AD60" s="193">
        <v>0</v>
      </c>
      <c r="AE60" s="193">
        <v>0</v>
      </c>
      <c r="AF60" s="193">
        <v>0</v>
      </c>
      <c r="AG60" s="193">
        <v>0</v>
      </c>
      <c r="AH60" s="193">
        <v>0</v>
      </c>
      <c r="AI60" s="193">
        <v>0</v>
      </c>
      <c r="AJ60" s="193">
        <f t="shared" si="20"/>
        <v>75</v>
      </c>
      <c r="AK60" s="193">
        <v>0</v>
      </c>
      <c r="AL60" s="193">
        <v>75</v>
      </c>
      <c r="AM60" s="193">
        <v>0</v>
      </c>
      <c r="AN60" s="193">
        <v>0</v>
      </c>
      <c r="AO60" s="193">
        <v>0</v>
      </c>
      <c r="AP60" s="193">
        <v>0</v>
      </c>
      <c r="AQ60" s="193">
        <v>0</v>
      </c>
      <c r="AR60" s="193">
        <f t="shared" si="21"/>
        <v>0</v>
      </c>
      <c r="AS60" s="193">
        <v>0</v>
      </c>
      <c r="AT60" s="193">
        <v>0</v>
      </c>
      <c r="AU60" s="193">
        <v>0</v>
      </c>
      <c r="AV60" s="193">
        <v>0</v>
      </c>
      <c r="AW60" s="193">
        <v>0</v>
      </c>
      <c r="AX60" s="193">
        <v>0</v>
      </c>
      <c r="AY60" s="193">
        <v>0</v>
      </c>
      <c r="AZ60" s="193">
        <f t="shared" si="22"/>
        <v>0</v>
      </c>
      <c r="BA60" s="193">
        <v>0</v>
      </c>
      <c r="BB60" s="193">
        <v>0</v>
      </c>
      <c r="BC60" s="193">
        <v>0</v>
      </c>
      <c r="BD60" s="193">
        <v>0</v>
      </c>
      <c r="BE60" s="193">
        <v>0</v>
      </c>
      <c r="BF60" s="193">
        <v>0</v>
      </c>
      <c r="BG60" s="193">
        <v>0</v>
      </c>
      <c r="BH60" s="193">
        <f t="shared" si="23"/>
        <v>0</v>
      </c>
      <c r="BI60" s="193">
        <v>0</v>
      </c>
      <c r="BJ60" s="193">
        <v>0</v>
      </c>
      <c r="BK60" s="193">
        <v>0</v>
      </c>
      <c r="BL60" s="193">
        <v>0</v>
      </c>
      <c r="BM60" s="193">
        <v>0</v>
      </c>
      <c r="BN60" s="193">
        <v>0</v>
      </c>
      <c r="BO60" s="193">
        <v>0</v>
      </c>
      <c r="BP60" s="193">
        <f t="shared" si="24"/>
        <v>70</v>
      </c>
      <c r="BQ60" s="193">
        <v>55</v>
      </c>
      <c r="BR60" s="193">
        <v>11</v>
      </c>
      <c r="BS60" s="193">
        <v>4</v>
      </c>
      <c r="BT60" s="193">
        <v>0</v>
      </c>
      <c r="BU60" s="193">
        <v>0</v>
      </c>
      <c r="BV60" s="193">
        <v>0</v>
      </c>
      <c r="BW60" s="193">
        <v>0</v>
      </c>
    </row>
    <row r="61" spans="1:75" ht="13.5">
      <c r="A61" s="182" t="s">
        <v>129</v>
      </c>
      <c r="B61" s="182" t="s">
        <v>515</v>
      </c>
      <c r="C61" s="184" t="s">
        <v>516</v>
      </c>
      <c r="D61" s="193">
        <f t="shared" si="2"/>
        <v>50</v>
      </c>
      <c r="E61" s="193">
        <f t="shared" si="3"/>
        <v>0</v>
      </c>
      <c r="F61" s="193">
        <f t="shared" si="4"/>
        <v>50</v>
      </c>
      <c r="G61" s="193">
        <f t="shared" si="5"/>
        <v>0</v>
      </c>
      <c r="H61" s="193">
        <f t="shared" si="6"/>
        <v>0</v>
      </c>
      <c r="I61" s="193">
        <f t="shared" si="7"/>
        <v>0</v>
      </c>
      <c r="J61" s="193">
        <f t="shared" si="8"/>
        <v>0</v>
      </c>
      <c r="K61" s="193">
        <f t="shared" si="9"/>
        <v>0</v>
      </c>
      <c r="L61" s="193">
        <f t="shared" si="10"/>
        <v>0</v>
      </c>
      <c r="M61" s="193">
        <v>0</v>
      </c>
      <c r="N61" s="193">
        <v>0</v>
      </c>
      <c r="O61" s="193">
        <v>0</v>
      </c>
      <c r="P61" s="193">
        <v>0</v>
      </c>
      <c r="Q61" s="193">
        <v>0</v>
      </c>
      <c r="R61" s="193">
        <v>0</v>
      </c>
      <c r="S61" s="193">
        <v>0</v>
      </c>
      <c r="T61" s="193">
        <f t="shared" si="11"/>
        <v>50</v>
      </c>
      <c r="U61" s="193">
        <f t="shared" si="12"/>
        <v>0</v>
      </c>
      <c r="V61" s="193">
        <f t="shared" si="13"/>
        <v>50</v>
      </c>
      <c r="W61" s="193">
        <f t="shared" si="14"/>
        <v>0</v>
      </c>
      <c r="X61" s="193">
        <f t="shared" si="15"/>
        <v>0</v>
      </c>
      <c r="Y61" s="193">
        <f t="shared" si="16"/>
        <v>0</v>
      </c>
      <c r="Z61" s="193">
        <f t="shared" si="17"/>
        <v>0</v>
      </c>
      <c r="AA61" s="193">
        <f t="shared" si="18"/>
        <v>0</v>
      </c>
      <c r="AB61" s="193">
        <f t="shared" si="19"/>
        <v>0</v>
      </c>
      <c r="AC61" s="193">
        <v>0</v>
      </c>
      <c r="AD61" s="193">
        <v>0</v>
      </c>
      <c r="AE61" s="193">
        <v>0</v>
      </c>
      <c r="AF61" s="193">
        <v>0</v>
      </c>
      <c r="AG61" s="193">
        <v>0</v>
      </c>
      <c r="AH61" s="193">
        <v>0</v>
      </c>
      <c r="AI61" s="193">
        <v>0</v>
      </c>
      <c r="AJ61" s="193">
        <f t="shared" si="20"/>
        <v>50</v>
      </c>
      <c r="AK61" s="193">
        <v>0</v>
      </c>
      <c r="AL61" s="193">
        <v>50</v>
      </c>
      <c r="AM61" s="193">
        <v>0</v>
      </c>
      <c r="AN61" s="193">
        <v>0</v>
      </c>
      <c r="AO61" s="193">
        <v>0</v>
      </c>
      <c r="AP61" s="193">
        <v>0</v>
      </c>
      <c r="AQ61" s="193">
        <v>0</v>
      </c>
      <c r="AR61" s="193">
        <f t="shared" si="21"/>
        <v>0</v>
      </c>
      <c r="AS61" s="193">
        <v>0</v>
      </c>
      <c r="AT61" s="193">
        <v>0</v>
      </c>
      <c r="AU61" s="193">
        <v>0</v>
      </c>
      <c r="AV61" s="193">
        <v>0</v>
      </c>
      <c r="AW61" s="193">
        <v>0</v>
      </c>
      <c r="AX61" s="193">
        <v>0</v>
      </c>
      <c r="AY61" s="193">
        <v>0</v>
      </c>
      <c r="AZ61" s="193">
        <f t="shared" si="22"/>
        <v>0</v>
      </c>
      <c r="BA61" s="193">
        <v>0</v>
      </c>
      <c r="BB61" s="193">
        <v>0</v>
      </c>
      <c r="BC61" s="193">
        <v>0</v>
      </c>
      <c r="BD61" s="193">
        <v>0</v>
      </c>
      <c r="BE61" s="193">
        <v>0</v>
      </c>
      <c r="BF61" s="193">
        <v>0</v>
      </c>
      <c r="BG61" s="193">
        <v>0</v>
      </c>
      <c r="BH61" s="193">
        <f t="shared" si="23"/>
        <v>0</v>
      </c>
      <c r="BI61" s="193">
        <v>0</v>
      </c>
      <c r="BJ61" s="193">
        <v>0</v>
      </c>
      <c r="BK61" s="193">
        <v>0</v>
      </c>
      <c r="BL61" s="193">
        <v>0</v>
      </c>
      <c r="BM61" s="193">
        <v>0</v>
      </c>
      <c r="BN61" s="193">
        <v>0</v>
      </c>
      <c r="BO61" s="193">
        <v>0</v>
      </c>
      <c r="BP61" s="193">
        <f t="shared" si="24"/>
        <v>0</v>
      </c>
      <c r="BQ61" s="193">
        <v>0</v>
      </c>
      <c r="BR61" s="193">
        <v>0</v>
      </c>
      <c r="BS61" s="193">
        <v>0</v>
      </c>
      <c r="BT61" s="193">
        <v>0</v>
      </c>
      <c r="BU61" s="193">
        <v>0</v>
      </c>
      <c r="BV61" s="193">
        <v>0</v>
      </c>
      <c r="BW61" s="193">
        <v>0</v>
      </c>
    </row>
    <row r="62" spans="1:75" ht="13.5">
      <c r="A62" s="182" t="s">
        <v>129</v>
      </c>
      <c r="B62" s="182" t="s">
        <v>517</v>
      </c>
      <c r="C62" s="184" t="s">
        <v>518</v>
      </c>
      <c r="D62" s="193">
        <f t="shared" si="2"/>
        <v>162</v>
      </c>
      <c r="E62" s="193">
        <f t="shared" si="3"/>
        <v>26</v>
      </c>
      <c r="F62" s="193">
        <f t="shared" si="4"/>
        <v>118</v>
      </c>
      <c r="G62" s="193">
        <f t="shared" si="5"/>
        <v>11</v>
      </c>
      <c r="H62" s="193">
        <f t="shared" si="6"/>
        <v>2</v>
      </c>
      <c r="I62" s="193">
        <f t="shared" si="7"/>
        <v>5</v>
      </c>
      <c r="J62" s="193">
        <f t="shared" si="8"/>
        <v>0</v>
      </c>
      <c r="K62" s="193">
        <f t="shared" si="9"/>
        <v>0</v>
      </c>
      <c r="L62" s="193">
        <f t="shared" si="10"/>
        <v>0</v>
      </c>
      <c r="M62" s="193">
        <v>0</v>
      </c>
      <c r="N62" s="193">
        <v>0</v>
      </c>
      <c r="O62" s="193">
        <v>0</v>
      </c>
      <c r="P62" s="193">
        <v>0</v>
      </c>
      <c r="Q62" s="193">
        <v>0</v>
      </c>
      <c r="R62" s="193">
        <v>0</v>
      </c>
      <c r="S62" s="193">
        <v>0</v>
      </c>
      <c r="T62" s="193">
        <f t="shared" si="11"/>
        <v>137</v>
      </c>
      <c r="U62" s="193">
        <f t="shared" si="12"/>
        <v>5</v>
      </c>
      <c r="V62" s="193">
        <f t="shared" si="13"/>
        <v>118</v>
      </c>
      <c r="W62" s="193">
        <f t="shared" si="14"/>
        <v>7</v>
      </c>
      <c r="X62" s="193">
        <f t="shared" si="15"/>
        <v>2</v>
      </c>
      <c r="Y62" s="193">
        <f t="shared" si="16"/>
        <v>5</v>
      </c>
      <c r="Z62" s="193">
        <f t="shared" si="17"/>
        <v>0</v>
      </c>
      <c r="AA62" s="193">
        <f t="shared" si="18"/>
        <v>0</v>
      </c>
      <c r="AB62" s="193">
        <f t="shared" si="19"/>
        <v>0</v>
      </c>
      <c r="AC62" s="193">
        <v>0</v>
      </c>
      <c r="AD62" s="193">
        <v>0</v>
      </c>
      <c r="AE62" s="193">
        <v>0</v>
      </c>
      <c r="AF62" s="193">
        <v>0</v>
      </c>
      <c r="AG62" s="193">
        <v>0</v>
      </c>
      <c r="AH62" s="193">
        <v>0</v>
      </c>
      <c r="AI62" s="193">
        <v>0</v>
      </c>
      <c r="AJ62" s="193">
        <f t="shared" si="20"/>
        <v>114</v>
      </c>
      <c r="AK62" s="193">
        <v>0</v>
      </c>
      <c r="AL62" s="193">
        <v>114</v>
      </c>
      <c r="AM62" s="193">
        <v>0</v>
      </c>
      <c r="AN62" s="193">
        <v>0</v>
      </c>
      <c r="AO62" s="193">
        <v>0</v>
      </c>
      <c r="AP62" s="193">
        <v>0</v>
      </c>
      <c r="AQ62" s="193">
        <v>0</v>
      </c>
      <c r="AR62" s="193">
        <f t="shared" si="21"/>
        <v>23</v>
      </c>
      <c r="AS62" s="193">
        <v>5</v>
      </c>
      <c r="AT62" s="193">
        <v>4</v>
      </c>
      <c r="AU62" s="193">
        <v>7</v>
      </c>
      <c r="AV62" s="193">
        <v>2</v>
      </c>
      <c r="AW62" s="193">
        <v>5</v>
      </c>
      <c r="AX62" s="193">
        <v>0</v>
      </c>
      <c r="AY62" s="193">
        <v>0</v>
      </c>
      <c r="AZ62" s="193">
        <f t="shared" si="22"/>
        <v>0</v>
      </c>
      <c r="BA62" s="193">
        <v>0</v>
      </c>
      <c r="BB62" s="193">
        <v>0</v>
      </c>
      <c r="BC62" s="193">
        <v>0</v>
      </c>
      <c r="BD62" s="193">
        <v>0</v>
      </c>
      <c r="BE62" s="193">
        <v>0</v>
      </c>
      <c r="BF62" s="193">
        <v>0</v>
      </c>
      <c r="BG62" s="193">
        <v>0</v>
      </c>
      <c r="BH62" s="193">
        <f t="shared" si="23"/>
        <v>0</v>
      </c>
      <c r="BI62" s="193">
        <v>0</v>
      </c>
      <c r="BJ62" s="193">
        <v>0</v>
      </c>
      <c r="BK62" s="193">
        <v>0</v>
      </c>
      <c r="BL62" s="193">
        <v>0</v>
      </c>
      <c r="BM62" s="193">
        <v>0</v>
      </c>
      <c r="BN62" s="193">
        <v>0</v>
      </c>
      <c r="BO62" s="193">
        <v>0</v>
      </c>
      <c r="BP62" s="193">
        <f t="shared" si="24"/>
        <v>25</v>
      </c>
      <c r="BQ62" s="193">
        <v>21</v>
      </c>
      <c r="BR62" s="193">
        <v>0</v>
      </c>
      <c r="BS62" s="193">
        <v>4</v>
      </c>
      <c r="BT62" s="193">
        <v>0</v>
      </c>
      <c r="BU62" s="193">
        <v>0</v>
      </c>
      <c r="BV62" s="193">
        <v>0</v>
      </c>
      <c r="BW62" s="193">
        <v>0</v>
      </c>
    </row>
    <row r="63" spans="1:75" ht="13.5">
      <c r="A63" s="182" t="s">
        <v>129</v>
      </c>
      <c r="B63" s="182" t="s">
        <v>519</v>
      </c>
      <c r="C63" s="184" t="s">
        <v>520</v>
      </c>
      <c r="D63" s="193">
        <f t="shared" si="2"/>
        <v>130</v>
      </c>
      <c r="E63" s="193">
        <f t="shared" si="3"/>
        <v>85</v>
      </c>
      <c r="F63" s="193">
        <f t="shared" si="4"/>
        <v>26</v>
      </c>
      <c r="G63" s="193">
        <f t="shared" si="5"/>
        <v>5</v>
      </c>
      <c r="H63" s="193">
        <f t="shared" si="6"/>
        <v>14</v>
      </c>
      <c r="I63" s="193">
        <f t="shared" si="7"/>
        <v>0</v>
      </c>
      <c r="J63" s="193">
        <f t="shared" si="8"/>
        <v>0</v>
      </c>
      <c r="K63" s="193">
        <f t="shared" si="9"/>
        <v>0</v>
      </c>
      <c r="L63" s="193">
        <f t="shared" si="10"/>
        <v>0</v>
      </c>
      <c r="M63" s="193">
        <v>0</v>
      </c>
      <c r="N63" s="193">
        <v>0</v>
      </c>
      <c r="O63" s="193">
        <v>0</v>
      </c>
      <c r="P63" s="193">
        <v>0</v>
      </c>
      <c r="Q63" s="193">
        <v>0</v>
      </c>
      <c r="R63" s="193">
        <v>0</v>
      </c>
      <c r="S63" s="193">
        <v>0</v>
      </c>
      <c r="T63" s="193">
        <f t="shared" si="11"/>
        <v>130</v>
      </c>
      <c r="U63" s="193">
        <f t="shared" si="12"/>
        <v>85</v>
      </c>
      <c r="V63" s="193">
        <f t="shared" si="13"/>
        <v>26</v>
      </c>
      <c r="W63" s="193">
        <f t="shared" si="14"/>
        <v>5</v>
      </c>
      <c r="X63" s="193">
        <f t="shared" si="15"/>
        <v>14</v>
      </c>
      <c r="Y63" s="193">
        <f t="shared" si="16"/>
        <v>0</v>
      </c>
      <c r="Z63" s="193">
        <f t="shared" si="17"/>
        <v>0</v>
      </c>
      <c r="AA63" s="193">
        <f t="shared" si="18"/>
        <v>0</v>
      </c>
      <c r="AB63" s="193">
        <f t="shared" si="19"/>
        <v>0</v>
      </c>
      <c r="AC63" s="193">
        <v>0</v>
      </c>
      <c r="AD63" s="193">
        <v>0</v>
      </c>
      <c r="AE63" s="193">
        <v>0</v>
      </c>
      <c r="AF63" s="193">
        <v>0</v>
      </c>
      <c r="AG63" s="193">
        <v>0</v>
      </c>
      <c r="AH63" s="193">
        <v>0</v>
      </c>
      <c r="AI63" s="193">
        <v>0</v>
      </c>
      <c r="AJ63" s="193">
        <f t="shared" si="20"/>
        <v>0</v>
      </c>
      <c r="AK63" s="193">
        <v>0</v>
      </c>
      <c r="AL63" s="193">
        <v>0</v>
      </c>
      <c r="AM63" s="193">
        <v>0</v>
      </c>
      <c r="AN63" s="193">
        <v>0</v>
      </c>
      <c r="AO63" s="193">
        <v>0</v>
      </c>
      <c r="AP63" s="193">
        <v>0</v>
      </c>
      <c r="AQ63" s="193">
        <v>0</v>
      </c>
      <c r="AR63" s="193">
        <f t="shared" si="21"/>
        <v>130</v>
      </c>
      <c r="AS63" s="193">
        <v>85</v>
      </c>
      <c r="AT63" s="193">
        <v>26</v>
      </c>
      <c r="AU63" s="193">
        <v>5</v>
      </c>
      <c r="AV63" s="193">
        <v>14</v>
      </c>
      <c r="AW63" s="193">
        <v>0</v>
      </c>
      <c r="AX63" s="193">
        <v>0</v>
      </c>
      <c r="AY63" s="193">
        <v>0</v>
      </c>
      <c r="AZ63" s="193">
        <f t="shared" si="22"/>
        <v>0</v>
      </c>
      <c r="BA63" s="193">
        <v>0</v>
      </c>
      <c r="BB63" s="193">
        <v>0</v>
      </c>
      <c r="BC63" s="193">
        <v>0</v>
      </c>
      <c r="BD63" s="193">
        <v>0</v>
      </c>
      <c r="BE63" s="193">
        <v>0</v>
      </c>
      <c r="BF63" s="193">
        <v>0</v>
      </c>
      <c r="BG63" s="193">
        <v>0</v>
      </c>
      <c r="BH63" s="193">
        <f t="shared" si="23"/>
        <v>0</v>
      </c>
      <c r="BI63" s="193">
        <v>0</v>
      </c>
      <c r="BJ63" s="193">
        <v>0</v>
      </c>
      <c r="BK63" s="193">
        <v>0</v>
      </c>
      <c r="BL63" s="193">
        <v>0</v>
      </c>
      <c r="BM63" s="193">
        <v>0</v>
      </c>
      <c r="BN63" s="193">
        <v>0</v>
      </c>
      <c r="BO63" s="193">
        <v>0</v>
      </c>
      <c r="BP63" s="193">
        <f t="shared" si="24"/>
        <v>0</v>
      </c>
      <c r="BQ63" s="193">
        <v>0</v>
      </c>
      <c r="BR63" s="193">
        <v>0</v>
      </c>
      <c r="BS63" s="193">
        <v>0</v>
      </c>
      <c r="BT63" s="193">
        <v>0</v>
      </c>
      <c r="BU63" s="193">
        <v>0</v>
      </c>
      <c r="BV63" s="193">
        <v>0</v>
      </c>
      <c r="BW63" s="193">
        <v>0</v>
      </c>
    </row>
    <row r="64" spans="1:75" ht="13.5">
      <c r="A64" s="182" t="s">
        <v>129</v>
      </c>
      <c r="B64" s="182" t="s">
        <v>521</v>
      </c>
      <c r="C64" s="184" t="s">
        <v>522</v>
      </c>
      <c r="D64" s="193">
        <f t="shared" si="2"/>
        <v>102</v>
      </c>
      <c r="E64" s="193">
        <f t="shared" si="3"/>
        <v>5</v>
      </c>
      <c r="F64" s="193">
        <f t="shared" si="4"/>
        <v>85</v>
      </c>
      <c r="G64" s="193">
        <f t="shared" si="5"/>
        <v>6</v>
      </c>
      <c r="H64" s="193">
        <f t="shared" si="6"/>
        <v>2</v>
      </c>
      <c r="I64" s="193">
        <f t="shared" si="7"/>
        <v>4</v>
      </c>
      <c r="J64" s="193">
        <f t="shared" si="8"/>
        <v>0</v>
      </c>
      <c r="K64" s="193">
        <f t="shared" si="9"/>
        <v>0</v>
      </c>
      <c r="L64" s="193">
        <f t="shared" si="10"/>
        <v>0</v>
      </c>
      <c r="M64" s="193">
        <v>0</v>
      </c>
      <c r="N64" s="193">
        <v>0</v>
      </c>
      <c r="O64" s="193">
        <v>0</v>
      </c>
      <c r="P64" s="193">
        <v>0</v>
      </c>
      <c r="Q64" s="193">
        <v>0</v>
      </c>
      <c r="R64" s="193">
        <v>0</v>
      </c>
      <c r="S64" s="193">
        <v>0</v>
      </c>
      <c r="T64" s="193">
        <f t="shared" si="11"/>
        <v>102</v>
      </c>
      <c r="U64" s="193">
        <f t="shared" si="12"/>
        <v>5</v>
      </c>
      <c r="V64" s="193">
        <f t="shared" si="13"/>
        <v>85</v>
      </c>
      <c r="W64" s="193">
        <f t="shared" si="14"/>
        <v>6</v>
      </c>
      <c r="X64" s="193">
        <f t="shared" si="15"/>
        <v>2</v>
      </c>
      <c r="Y64" s="193">
        <f t="shared" si="16"/>
        <v>4</v>
      </c>
      <c r="Z64" s="193">
        <f t="shared" si="17"/>
        <v>0</v>
      </c>
      <c r="AA64" s="193">
        <f t="shared" si="18"/>
        <v>0</v>
      </c>
      <c r="AB64" s="193">
        <f t="shared" si="19"/>
        <v>0</v>
      </c>
      <c r="AC64" s="193">
        <v>0</v>
      </c>
      <c r="AD64" s="193">
        <v>0</v>
      </c>
      <c r="AE64" s="193">
        <v>0</v>
      </c>
      <c r="AF64" s="193">
        <v>0</v>
      </c>
      <c r="AG64" s="193">
        <v>0</v>
      </c>
      <c r="AH64" s="193">
        <v>0</v>
      </c>
      <c r="AI64" s="193">
        <v>0</v>
      </c>
      <c r="AJ64" s="193">
        <f t="shared" si="20"/>
        <v>81</v>
      </c>
      <c r="AK64" s="193">
        <v>0</v>
      </c>
      <c r="AL64" s="193">
        <v>81</v>
      </c>
      <c r="AM64" s="193">
        <v>0</v>
      </c>
      <c r="AN64" s="193">
        <v>0</v>
      </c>
      <c r="AO64" s="193">
        <v>0</v>
      </c>
      <c r="AP64" s="193">
        <v>0</v>
      </c>
      <c r="AQ64" s="193">
        <v>0</v>
      </c>
      <c r="AR64" s="193">
        <f t="shared" si="21"/>
        <v>21</v>
      </c>
      <c r="AS64" s="193">
        <v>5</v>
      </c>
      <c r="AT64" s="193">
        <v>4</v>
      </c>
      <c r="AU64" s="193">
        <v>6</v>
      </c>
      <c r="AV64" s="193">
        <v>2</v>
      </c>
      <c r="AW64" s="193">
        <v>4</v>
      </c>
      <c r="AX64" s="193">
        <v>0</v>
      </c>
      <c r="AY64" s="193">
        <v>0</v>
      </c>
      <c r="AZ64" s="193">
        <f t="shared" si="22"/>
        <v>0</v>
      </c>
      <c r="BA64" s="193">
        <v>0</v>
      </c>
      <c r="BB64" s="193">
        <v>0</v>
      </c>
      <c r="BC64" s="193">
        <v>0</v>
      </c>
      <c r="BD64" s="193">
        <v>0</v>
      </c>
      <c r="BE64" s="193">
        <v>0</v>
      </c>
      <c r="BF64" s="193">
        <v>0</v>
      </c>
      <c r="BG64" s="193">
        <v>0</v>
      </c>
      <c r="BH64" s="193">
        <f t="shared" si="23"/>
        <v>0</v>
      </c>
      <c r="BI64" s="193">
        <v>0</v>
      </c>
      <c r="BJ64" s="193">
        <v>0</v>
      </c>
      <c r="BK64" s="193">
        <v>0</v>
      </c>
      <c r="BL64" s="193">
        <v>0</v>
      </c>
      <c r="BM64" s="193">
        <v>0</v>
      </c>
      <c r="BN64" s="193">
        <v>0</v>
      </c>
      <c r="BO64" s="193">
        <v>0</v>
      </c>
      <c r="BP64" s="193">
        <f t="shared" si="24"/>
        <v>0</v>
      </c>
      <c r="BQ64" s="193">
        <v>0</v>
      </c>
      <c r="BR64" s="193">
        <v>0</v>
      </c>
      <c r="BS64" s="193">
        <v>0</v>
      </c>
      <c r="BT64" s="193">
        <v>0</v>
      </c>
      <c r="BU64" s="193">
        <v>0</v>
      </c>
      <c r="BV64" s="193">
        <v>0</v>
      </c>
      <c r="BW64" s="193">
        <v>0</v>
      </c>
    </row>
    <row r="65" spans="1:75" ht="13.5">
      <c r="A65" s="182" t="s">
        <v>129</v>
      </c>
      <c r="B65" s="182" t="s">
        <v>523</v>
      </c>
      <c r="C65" s="184" t="s">
        <v>639</v>
      </c>
      <c r="D65" s="193">
        <f t="shared" si="2"/>
        <v>347</v>
      </c>
      <c r="E65" s="193">
        <f t="shared" si="3"/>
        <v>105</v>
      </c>
      <c r="F65" s="193">
        <f t="shared" si="4"/>
        <v>213</v>
      </c>
      <c r="G65" s="193">
        <f t="shared" si="5"/>
        <v>18</v>
      </c>
      <c r="H65" s="193">
        <f t="shared" si="6"/>
        <v>4</v>
      </c>
      <c r="I65" s="193">
        <f t="shared" si="7"/>
        <v>7</v>
      </c>
      <c r="J65" s="193">
        <f t="shared" si="8"/>
        <v>0</v>
      </c>
      <c r="K65" s="193">
        <f t="shared" si="9"/>
        <v>0</v>
      </c>
      <c r="L65" s="193">
        <f t="shared" si="10"/>
        <v>0</v>
      </c>
      <c r="M65" s="193">
        <v>0</v>
      </c>
      <c r="N65" s="193">
        <v>0</v>
      </c>
      <c r="O65" s="193">
        <v>0</v>
      </c>
      <c r="P65" s="193">
        <v>0</v>
      </c>
      <c r="Q65" s="193">
        <v>0</v>
      </c>
      <c r="R65" s="193">
        <v>0</v>
      </c>
      <c r="S65" s="193">
        <v>0</v>
      </c>
      <c r="T65" s="193">
        <f t="shared" si="11"/>
        <v>244</v>
      </c>
      <c r="U65" s="193">
        <f t="shared" si="12"/>
        <v>6</v>
      </c>
      <c r="V65" s="193">
        <f t="shared" si="13"/>
        <v>212</v>
      </c>
      <c r="W65" s="193">
        <f t="shared" si="14"/>
        <v>15</v>
      </c>
      <c r="X65" s="193">
        <f t="shared" si="15"/>
        <v>4</v>
      </c>
      <c r="Y65" s="193">
        <f t="shared" si="16"/>
        <v>7</v>
      </c>
      <c r="Z65" s="193">
        <f t="shared" si="17"/>
        <v>0</v>
      </c>
      <c r="AA65" s="193">
        <f t="shared" si="18"/>
        <v>0</v>
      </c>
      <c r="AB65" s="193">
        <f t="shared" si="19"/>
        <v>0</v>
      </c>
      <c r="AC65" s="193">
        <v>0</v>
      </c>
      <c r="AD65" s="193">
        <v>0</v>
      </c>
      <c r="AE65" s="193">
        <v>0</v>
      </c>
      <c r="AF65" s="193">
        <v>0</v>
      </c>
      <c r="AG65" s="193">
        <v>0</v>
      </c>
      <c r="AH65" s="193">
        <v>0</v>
      </c>
      <c r="AI65" s="193">
        <v>0</v>
      </c>
      <c r="AJ65" s="193">
        <f t="shared" si="20"/>
        <v>204</v>
      </c>
      <c r="AK65" s="193">
        <v>0</v>
      </c>
      <c r="AL65" s="193">
        <v>204</v>
      </c>
      <c r="AM65" s="193">
        <v>0</v>
      </c>
      <c r="AN65" s="193">
        <v>0</v>
      </c>
      <c r="AO65" s="193">
        <v>0</v>
      </c>
      <c r="AP65" s="193">
        <v>0</v>
      </c>
      <c r="AQ65" s="193">
        <v>0</v>
      </c>
      <c r="AR65" s="193">
        <f t="shared" si="21"/>
        <v>40</v>
      </c>
      <c r="AS65" s="193">
        <v>6</v>
      </c>
      <c r="AT65" s="193">
        <v>8</v>
      </c>
      <c r="AU65" s="193">
        <v>15</v>
      </c>
      <c r="AV65" s="193">
        <v>4</v>
      </c>
      <c r="AW65" s="193">
        <v>7</v>
      </c>
      <c r="AX65" s="193">
        <v>0</v>
      </c>
      <c r="AY65" s="193">
        <v>0</v>
      </c>
      <c r="AZ65" s="193">
        <f t="shared" si="22"/>
        <v>0</v>
      </c>
      <c r="BA65" s="193">
        <v>0</v>
      </c>
      <c r="BB65" s="193">
        <v>0</v>
      </c>
      <c r="BC65" s="193">
        <v>0</v>
      </c>
      <c r="BD65" s="193">
        <v>0</v>
      </c>
      <c r="BE65" s="193">
        <v>0</v>
      </c>
      <c r="BF65" s="193">
        <v>0</v>
      </c>
      <c r="BG65" s="193">
        <v>0</v>
      </c>
      <c r="BH65" s="193">
        <f t="shared" si="23"/>
        <v>0</v>
      </c>
      <c r="BI65" s="193">
        <v>0</v>
      </c>
      <c r="BJ65" s="193">
        <v>0</v>
      </c>
      <c r="BK65" s="193">
        <v>0</v>
      </c>
      <c r="BL65" s="193">
        <v>0</v>
      </c>
      <c r="BM65" s="193">
        <v>0</v>
      </c>
      <c r="BN65" s="193">
        <v>0</v>
      </c>
      <c r="BO65" s="193">
        <v>0</v>
      </c>
      <c r="BP65" s="193">
        <f t="shared" si="24"/>
        <v>103</v>
      </c>
      <c r="BQ65" s="193">
        <v>99</v>
      </c>
      <c r="BR65" s="193">
        <v>1</v>
      </c>
      <c r="BS65" s="193">
        <v>3</v>
      </c>
      <c r="BT65" s="193">
        <v>0</v>
      </c>
      <c r="BU65" s="193">
        <v>0</v>
      </c>
      <c r="BV65" s="193">
        <v>0</v>
      </c>
      <c r="BW65" s="193">
        <v>0</v>
      </c>
    </row>
    <row r="66" spans="1:75" ht="13.5">
      <c r="A66" s="182" t="s">
        <v>129</v>
      </c>
      <c r="B66" s="182" t="s">
        <v>524</v>
      </c>
      <c r="C66" s="184" t="s">
        <v>525</v>
      </c>
      <c r="D66" s="193">
        <f t="shared" si="2"/>
        <v>259</v>
      </c>
      <c r="E66" s="193">
        <f t="shared" si="3"/>
        <v>11</v>
      </c>
      <c r="F66" s="193">
        <f t="shared" si="4"/>
        <v>199</v>
      </c>
      <c r="G66" s="193">
        <f t="shared" si="5"/>
        <v>28</v>
      </c>
      <c r="H66" s="193">
        <f t="shared" si="6"/>
        <v>9</v>
      </c>
      <c r="I66" s="193">
        <f t="shared" si="7"/>
        <v>12</v>
      </c>
      <c r="J66" s="193">
        <f t="shared" si="8"/>
        <v>0</v>
      </c>
      <c r="K66" s="193">
        <f t="shared" si="9"/>
        <v>0</v>
      </c>
      <c r="L66" s="193">
        <f t="shared" si="10"/>
        <v>0</v>
      </c>
      <c r="M66" s="193">
        <v>0</v>
      </c>
      <c r="N66" s="193">
        <v>0</v>
      </c>
      <c r="O66" s="193">
        <v>0</v>
      </c>
      <c r="P66" s="193">
        <v>0</v>
      </c>
      <c r="Q66" s="193">
        <v>0</v>
      </c>
      <c r="R66" s="193">
        <v>0</v>
      </c>
      <c r="S66" s="193">
        <v>0</v>
      </c>
      <c r="T66" s="193">
        <f t="shared" si="11"/>
        <v>259</v>
      </c>
      <c r="U66" s="193">
        <f t="shared" si="12"/>
        <v>11</v>
      </c>
      <c r="V66" s="193">
        <f t="shared" si="13"/>
        <v>199</v>
      </c>
      <c r="W66" s="193">
        <f t="shared" si="14"/>
        <v>28</v>
      </c>
      <c r="X66" s="193">
        <f t="shared" si="15"/>
        <v>9</v>
      </c>
      <c r="Y66" s="193">
        <f t="shared" si="16"/>
        <v>12</v>
      </c>
      <c r="Z66" s="193">
        <f t="shared" si="17"/>
        <v>0</v>
      </c>
      <c r="AA66" s="193">
        <f t="shared" si="18"/>
        <v>0</v>
      </c>
      <c r="AB66" s="193">
        <f t="shared" si="19"/>
        <v>0</v>
      </c>
      <c r="AC66" s="193">
        <v>0</v>
      </c>
      <c r="AD66" s="193">
        <v>0</v>
      </c>
      <c r="AE66" s="193">
        <v>0</v>
      </c>
      <c r="AF66" s="193">
        <v>0</v>
      </c>
      <c r="AG66" s="193">
        <v>0</v>
      </c>
      <c r="AH66" s="193">
        <v>0</v>
      </c>
      <c r="AI66" s="193">
        <v>0</v>
      </c>
      <c r="AJ66" s="193">
        <f t="shared" si="20"/>
        <v>182</v>
      </c>
      <c r="AK66" s="193">
        <v>0</v>
      </c>
      <c r="AL66" s="193">
        <v>182</v>
      </c>
      <c r="AM66" s="193">
        <v>0</v>
      </c>
      <c r="AN66" s="193">
        <v>0</v>
      </c>
      <c r="AO66" s="193">
        <v>0</v>
      </c>
      <c r="AP66" s="193">
        <v>0</v>
      </c>
      <c r="AQ66" s="193">
        <v>0</v>
      </c>
      <c r="AR66" s="193">
        <f t="shared" si="21"/>
        <v>77</v>
      </c>
      <c r="AS66" s="193">
        <v>11</v>
      </c>
      <c r="AT66" s="193">
        <v>17</v>
      </c>
      <c r="AU66" s="193">
        <v>28</v>
      </c>
      <c r="AV66" s="193">
        <v>9</v>
      </c>
      <c r="AW66" s="193">
        <v>12</v>
      </c>
      <c r="AX66" s="193">
        <v>0</v>
      </c>
      <c r="AY66" s="193">
        <v>0</v>
      </c>
      <c r="AZ66" s="193">
        <f t="shared" si="22"/>
        <v>0</v>
      </c>
      <c r="BA66" s="193">
        <v>0</v>
      </c>
      <c r="BB66" s="193">
        <v>0</v>
      </c>
      <c r="BC66" s="193">
        <v>0</v>
      </c>
      <c r="BD66" s="193">
        <v>0</v>
      </c>
      <c r="BE66" s="193">
        <v>0</v>
      </c>
      <c r="BF66" s="193">
        <v>0</v>
      </c>
      <c r="BG66" s="193">
        <v>0</v>
      </c>
      <c r="BH66" s="193">
        <f t="shared" si="23"/>
        <v>0</v>
      </c>
      <c r="BI66" s="193">
        <v>0</v>
      </c>
      <c r="BJ66" s="193">
        <v>0</v>
      </c>
      <c r="BK66" s="193">
        <v>0</v>
      </c>
      <c r="BL66" s="193">
        <v>0</v>
      </c>
      <c r="BM66" s="193">
        <v>0</v>
      </c>
      <c r="BN66" s="193">
        <v>0</v>
      </c>
      <c r="BO66" s="193">
        <v>0</v>
      </c>
      <c r="BP66" s="193">
        <f t="shared" si="24"/>
        <v>0</v>
      </c>
      <c r="BQ66" s="193">
        <v>0</v>
      </c>
      <c r="BR66" s="193">
        <v>0</v>
      </c>
      <c r="BS66" s="193">
        <v>0</v>
      </c>
      <c r="BT66" s="193">
        <v>0</v>
      </c>
      <c r="BU66" s="193">
        <v>0</v>
      </c>
      <c r="BV66" s="193">
        <v>0</v>
      </c>
      <c r="BW66" s="193">
        <v>0</v>
      </c>
    </row>
    <row r="67" spans="1:75" ht="13.5">
      <c r="A67" s="182" t="s">
        <v>129</v>
      </c>
      <c r="B67" s="182" t="s">
        <v>526</v>
      </c>
      <c r="C67" s="184" t="s">
        <v>527</v>
      </c>
      <c r="D67" s="193">
        <f t="shared" si="2"/>
        <v>82</v>
      </c>
      <c r="E67" s="193">
        <f t="shared" si="3"/>
        <v>4</v>
      </c>
      <c r="F67" s="193">
        <f t="shared" si="4"/>
        <v>33</v>
      </c>
      <c r="G67" s="193">
        <f t="shared" si="5"/>
        <v>7</v>
      </c>
      <c r="H67" s="193">
        <f t="shared" si="6"/>
        <v>3</v>
      </c>
      <c r="I67" s="193">
        <f t="shared" si="7"/>
        <v>11</v>
      </c>
      <c r="J67" s="193">
        <f t="shared" si="8"/>
        <v>0</v>
      </c>
      <c r="K67" s="193">
        <f t="shared" si="9"/>
        <v>24</v>
      </c>
      <c r="L67" s="193">
        <f t="shared" si="10"/>
        <v>0</v>
      </c>
      <c r="M67" s="193">
        <v>0</v>
      </c>
      <c r="N67" s="193">
        <v>0</v>
      </c>
      <c r="O67" s="193">
        <v>0</v>
      </c>
      <c r="P67" s="193">
        <v>0</v>
      </c>
      <c r="Q67" s="193">
        <v>0</v>
      </c>
      <c r="R67" s="193">
        <v>0</v>
      </c>
      <c r="S67" s="193">
        <v>0</v>
      </c>
      <c r="T67" s="193">
        <f t="shared" si="11"/>
        <v>82</v>
      </c>
      <c r="U67" s="193">
        <f t="shared" si="12"/>
        <v>4</v>
      </c>
      <c r="V67" s="193">
        <f t="shared" si="13"/>
        <v>33</v>
      </c>
      <c r="W67" s="193">
        <f t="shared" si="14"/>
        <v>7</v>
      </c>
      <c r="X67" s="193">
        <f t="shared" si="15"/>
        <v>3</v>
      </c>
      <c r="Y67" s="193">
        <f t="shared" si="16"/>
        <v>11</v>
      </c>
      <c r="Z67" s="193">
        <f t="shared" si="17"/>
        <v>0</v>
      </c>
      <c r="AA67" s="193">
        <f t="shared" si="18"/>
        <v>24</v>
      </c>
      <c r="AB67" s="193">
        <f t="shared" si="19"/>
        <v>0</v>
      </c>
      <c r="AC67" s="193">
        <v>0</v>
      </c>
      <c r="AD67" s="193">
        <v>0</v>
      </c>
      <c r="AE67" s="193">
        <v>0</v>
      </c>
      <c r="AF67" s="193">
        <v>0</v>
      </c>
      <c r="AG67" s="193">
        <v>0</v>
      </c>
      <c r="AH67" s="193">
        <v>0</v>
      </c>
      <c r="AI67" s="193">
        <v>0</v>
      </c>
      <c r="AJ67" s="193">
        <f t="shared" si="20"/>
        <v>27</v>
      </c>
      <c r="AK67" s="193">
        <v>0</v>
      </c>
      <c r="AL67" s="193">
        <v>27</v>
      </c>
      <c r="AM67" s="193">
        <v>0</v>
      </c>
      <c r="AN67" s="193">
        <v>0</v>
      </c>
      <c r="AO67" s="193">
        <v>0</v>
      </c>
      <c r="AP67" s="193">
        <v>0</v>
      </c>
      <c r="AQ67" s="193">
        <v>0</v>
      </c>
      <c r="AR67" s="193">
        <f t="shared" si="21"/>
        <v>55</v>
      </c>
      <c r="AS67" s="193">
        <v>4</v>
      </c>
      <c r="AT67" s="193">
        <v>6</v>
      </c>
      <c r="AU67" s="193">
        <v>7</v>
      </c>
      <c r="AV67" s="193">
        <v>3</v>
      </c>
      <c r="AW67" s="193">
        <v>11</v>
      </c>
      <c r="AX67" s="193">
        <v>0</v>
      </c>
      <c r="AY67" s="193">
        <v>24</v>
      </c>
      <c r="AZ67" s="193">
        <f t="shared" si="22"/>
        <v>0</v>
      </c>
      <c r="BA67" s="193">
        <v>0</v>
      </c>
      <c r="BB67" s="193">
        <v>0</v>
      </c>
      <c r="BC67" s="193">
        <v>0</v>
      </c>
      <c r="BD67" s="193">
        <v>0</v>
      </c>
      <c r="BE67" s="193">
        <v>0</v>
      </c>
      <c r="BF67" s="193">
        <v>0</v>
      </c>
      <c r="BG67" s="193">
        <v>0</v>
      </c>
      <c r="BH67" s="193">
        <f t="shared" si="23"/>
        <v>0</v>
      </c>
      <c r="BI67" s="193">
        <v>0</v>
      </c>
      <c r="BJ67" s="193">
        <v>0</v>
      </c>
      <c r="BK67" s="193">
        <v>0</v>
      </c>
      <c r="BL67" s="193">
        <v>0</v>
      </c>
      <c r="BM67" s="193">
        <v>0</v>
      </c>
      <c r="BN67" s="193">
        <v>0</v>
      </c>
      <c r="BO67" s="193">
        <v>0</v>
      </c>
      <c r="BP67" s="193">
        <f t="shared" si="24"/>
        <v>0</v>
      </c>
      <c r="BQ67" s="193">
        <v>0</v>
      </c>
      <c r="BR67" s="193">
        <v>0</v>
      </c>
      <c r="BS67" s="193">
        <v>0</v>
      </c>
      <c r="BT67" s="193">
        <v>0</v>
      </c>
      <c r="BU67" s="193">
        <v>0</v>
      </c>
      <c r="BV67" s="193">
        <v>0</v>
      </c>
      <c r="BW67" s="193">
        <v>0</v>
      </c>
    </row>
    <row r="68" spans="1:75" ht="13.5">
      <c r="A68" s="182" t="s">
        <v>129</v>
      </c>
      <c r="B68" s="182" t="s">
        <v>528</v>
      </c>
      <c r="C68" s="184" t="s">
        <v>529</v>
      </c>
      <c r="D68" s="193">
        <f t="shared" si="2"/>
        <v>209</v>
      </c>
      <c r="E68" s="193">
        <f t="shared" si="3"/>
        <v>17</v>
      </c>
      <c r="F68" s="193">
        <f t="shared" si="4"/>
        <v>23</v>
      </c>
      <c r="G68" s="193">
        <f t="shared" si="5"/>
        <v>24</v>
      </c>
      <c r="H68" s="193">
        <f t="shared" si="6"/>
        <v>13</v>
      </c>
      <c r="I68" s="193">
        <f t="shared" si="7"/>
        <v>40</v>
      </c>
      <c r="J68" s="193">
        <f t="shared" si="8"/>
        <v>0</v>
      </c>
      <c r="K68" s="193">
        <f t="shared" si="9"/>
        <v>92</v>
      </c>
      <c r="L68" s="193">
        <f t="shared" si="10"/>
        <v>0</v>
      </c>
      <c r="M68" s="193">
        <v>0</v>
      </c>
      <c r="N68" s="193">
        <v>0</v>
      </c>
      <c r="O68" s="193">
        <v>0</v>
      </c>
      <c r="P68" s="193">
        <v>0</v>
      </c>
      <c r="Q68" s="193">
        <v>0</v>
      </c>
      <c r="R68" s="193">
        <v>0</v>
      </c>
      <c r="S68" s="193">
        <v>0</v>
      </c>
      <c r="T68" s="193">
        <f t="shared" si="11"/>
        <v>209</v>
      </c>
      <c r="U68" s="193">
        <f t="shared" si="12"/>
        <v>17</v>
      </c>
      <c r="V68" s="193">
        <f t="shared" si="13"/>
        <v>23</v>
      </c>
      <c r="W68" s="193">
        <f t="shared" si="14"/>
        <v>24</v>
      </c>
      <c r="X68" s="193">
        <f t="shared" si="15"/>
        <v>13</v>
      </c>
      <c r="Y68" s="193">
        <f t="shared" si="16"/>
        <v>40</v>
      </c>
      <c r="Z68" s="193">
        <f t="shared" si="17"/>
        <v>0</v>
      </c>
      <c r="AA68" s="193">
        <f t="shared" si="18"/>
        <v>92</v>
      </c>
      <c r="AB68" s="193">
        <f t="shared" si="19"/>
        <v>0</v>
      </c>
      <c r="AC68" s="193">
        <v>0</v>
      </c>
      <c r="AD68" s="193">
        <v>0</v>
      </c>
      <c r="AE68" s="193">
        <v>0</v>
      </c>
      <c r="AF68" s="193">
        <v>0</v>
      </c>
      <c r="AG68" s="193">
        <v>0</v>
      </c>
      <c r="AH68" s="193">
        <v>0</v>
      </c>
      <c r="AI68" s="193">
        <v>0</v>
      </c>
      <c r="AJ68" s="193">
        <f t="shared" si="20"/>
        <v>0</v>
      </c>
      <c r="AK68" s="193">
        <v>0</v>
      </c>
      <c r="AL68" s="193">
        <v>0</v>
      </c>
      <c r="AM68" s="193">
        <v>0</v>
      </c>
      <c r="AN68" s="193">
        <v>0</v>
      </c>
      <c r="AO68" s="193">
        <v>0</v>
      </c>
      <c r="AP68" s="193">
        <v>0</v>
      </c>
      <c r="AQ68" s="193">
        <v>0</v>
      </c>
      <c r="AR68" s="193">
        <f t="shared" si="21"/>
        <v>209</v>
      </c>
      <c r="AS68" s="193">
        <v>17</v>
      </c>
      <c r="AT68" s="193">
        <v>23</v>
      </c>
      <c r="AU68" s="193">
        <v>24</v>
      </c>
      <c r="AV68" s="193">
        <v>13</v>
      </c>
      <c r="AW68" s="193">
        <v>40</v>
      </c>
      <c r="AX68" s="193">
        <v>0</v>
      </c>
      <c r="AY68" s="193">
        <v>92</v>
      </c>
      <c r="AZ68" s="193">
        <f t="shared" si="22"/>
        <v>0</v>
      </c>
      <c r="BA68" s="193">
        <v>0</v>
      </c>
      <c r="BB68" s="193">
        <v>0</v>
      </c>
      <c r="BC68" s="193">
        <v>0</v>
      </c>
      <c r="BD68" s="193">
        <v>0</v>
      </c>
      <c r="BE68" s="193">
        <v>0</v>
      </c>
      <c r="BF68" s="193">
        <v>0</v>
      </c>
      <c r="BG68" s="193">
        <v>0</v>
      </c>
      <c r="BH68" s="193">
        <f t="shared" si="23"/>
        <v>0</v>
      </c>
      <c r="BI68" s="193">
        <v>0</v>
      </c>
      <c r="BJ68" s="193">
        <v>0</v>
      </c>
      <c r="BK68" s="193">
        <v>0</v>
      </c>
      <c r="BL68" s="193">
        <v>0</v>
      </c>
      <c r="BM68" s="193">
        <v>0</v>
      </c>
      <c r="BN68" s="193">
        <v>0</v>
      </c>
      <c r="BO68" s="193">
        <v>0</v>
      </c>
      <c r="BP68" s="193">
        <f t="shared" si="24"/>
        <v>0</v>
      </c>
      <c r="BQ68" s="193">
        <v>0</v>
      </c>
      <c r="BR68" s="193">
        <v>0</v>
      </c>
      <c r="BS68" s="193">
        <v>0</v>
      </c>
      <c r="BT68" s="193">
        <v>0</v>
      </c>
      <c r="BU68" s="193">
        <v>0</v>
      </c>
      <c r="BV68" s="193">
        <v>0</v>
      </c>
      <c r="BW68" s="193">
        <v>0</v>
      </c>
    </row>
    <row r="69" spans="1:75" ht="13.5">
      <c r="A69" s="182" t="s">
        <v>129</v>
      </c>
      <c r="B69" s="182" t="s">
        <v>530</v>
      </c>
      <c r="C69" s="184" t="s">
        <v>531</v>
      </c>
      <c r="D69" s="193">
        <f t="shared" si="2"/>
        <v>317</v>
      </c>
      <c r="E69" s="193">
        <f t="shared" si="3"/>
        <v>13</v>
      </c>
      <c r="F69" s="193">
        <f t="shared" si="4"/>
        <v>64</v>
      </c>
      <c r="G69" s="193">
        <f t="shared" si="5"/>
        <v>23</v>
      </c>
      <c r="H69" s="193">
        <f t="shared" si="6"/>
        <v>11</v>
      </c>
      <c r="I69" s="193">
        <f t="shared" si="7"/>
        <v>30</v>
      </c>
      <c r="J69" s="193">
        <f t="shared" si="8"/>
        <v>0</v>
      </c>
      <c r="K69" s="193">
        <f t="shared" si="9"/>
        <v>176</v>
      </c>
      <c r="L69" s="193">
        <f t="shared" si="10"/>
        <v>0</v>
      </c>
      <c r="M69" s="193">
        <v>0</v>
      </c>
      <c r="N69" s="193">
        <v>0</v>
      </c>
      <c r="O69" s="193">
        <v>0</v>
      </c>
      <c r="P69" s="193">
        <v>0</v>
      </c>
      <c r="Q69" s="193">
        <v>0</v>
      </c>
      <c r="R69" s="193">
        <v>0</v>
      </c>
      <c r="S69" s="193">
        <v>0</v>
      </c>
      <c r="T69" s="193">
        <f t="shared" si="11"/>
        <v>192</v>
      </c>
      <c r="U69" s="193">
        <f t="shared" si="12"/>
        <v>13</v>
      </c>
      <c r="V69" s="193">
        <f t="shared" si="13"/>
        <v>52</v>
      </c>
      <c r="W69" s="193">
        <f t="shared" si="14"/>
        <v>18</v>
      </c>
      <c r="X69" s="193">
        <f t="shared" si="15"/>
        <v>10</v>
      </c>
      <c r="Y69" s="193">
        <f t="shared" si="16"/>
        <v>30</v>
      </c>
      <c r="Z69" s="193">
        <f t="shared" si="17"/>
        <v>0</v>
      </c>
      <c r="AA69" s="193">
        <f t="shared" si="18"/>
        <v>69</v>
      </c>
      <c r="AB69" s="193">
        <f t="shared" si="19"/>
        <v>0</v>
      </c>
      <c r="AC69" s="193">
        <v>0</v>
      </c>
      <c r="AD69" s="193">
        <v>0</v>
      </c>
      <c r="AE69" s="193">
        <v>0</v>
      </c>
      <c r="AF69" s="193">
        <v>0</v>
      </c>
      <c r="AG69" s="193">
        <v>0</v>
      </c>
      <c r="AH69" s="193">
        <v>0</v>
      </c>
      <c r="AI69" s="193">
        <v>0</v>
      </c>
      <c r="AJ69" s="193">
        <f t="shared" si="20"/>
        <v>34</v>
      </c>
      <c r="AK69" s="193">
        <v>0</v>
      </c>
      <c r="AL69" s="193">
        <v>34</v>
      </c>
      <c r="AM69" s="193">
        <v>0</v>
      </c>
      <c r="AN69" s="193">
        <v>0</v>
      </c>
      <c r="AO69" s="193">
        <v>0</v>
      </c>
      <c r="AP69" s="193">
        <v>0</v>
      </c>
      <c r="AQ69" s="193">
        <v>0</v>
      </c>
      <c r="AR69" s="193">
        <f t="shared" si="21"/>
        <v>158</v>
      </c>
      <c r="AS69" s="193">
        <v>13</v>
      </c>
      <c r="AT69" s="193">
        <v>18</v>
      </c>
      <c r="AU69" s="193">
        <v>18</v>
      </c>
      <c r="AV69" s="193">
        <v>10</v>
      </c>
      <c r="AW69" s="193">
        <v>30</v>
      </c>
      <c r="AX69" s="193">
        <v>0</v>
      </c>
      <c r="AY69" s="193">
        <v>69</v>
      </c>
      <c r="AZ69" s="193">
        <f t="shared" si="22"/>
        <v>0</v>
      </c>
      <c r="BA69" s="193">
        <v>0</v>
      </c>
      <c r="BB69" s="193">
        <v>0</v>
      </c>
      <c r="BC69" s="193">
        <v>0</v>
      </c>
      <c r="BD69" s="193">
        <v>0</v>
      </c>
      <c r="BE69" s="193">
        <v>0</v>
      </c>
      <c r="BF69" s="193">
        <v>0</v>
      </c>
      <c r="BG69" s="193">
        <v>0</v>
      </c>
      <c r="BH69" s="193">
        <f t="shared" si="23"/>
        <v>0</v>
      </c>
      <c r="BI69" s="193">
        <v>0</v>
      </c>
      <c r="BJ69" s="193">
        <v>0</v>
      </c>
      <c r="BK69" s="193">
        <v>0</v>
      </c>
      <c r="BL69" s="193">
        <v>0</v>
      </c>
      <c r="BM69" s="193">
        <v>0</v>
      </c>
      <c r="BN69" s="193">
        <v>0</v>
      </c>
      <c r="BO69" s="193">
        <v>0</v>
      </c>
      <c r="BP69" s="193">
        <f t="shared" si="24"/>
        <v>125</v>
      </c>
      <c r="BQ69" s="193">
        <v>0</v>
      </c>
      <c r="BR69" s="193">
        <v>12</v>
      </c>
      <c r="BS69" s="193">
        <v>5</v>
      </c>
      <c r="BT69" s="193">
        <v>1</v>
      </c>
      <c r="BU69" s="193">
        <v>0</v>
      </c>
      <c r="BV69" s="193">
        <v>0</v>
      </c>
      <c r="BW69" s="193">
        <v>107</v>
      </c>
    </row>
    <row r="70" spans="1:75" ht="13.5">
      <c r="A70" s="182" t="s">
        <v>129</v>
      </c>
      <c r="B70" s="182" t="s">
        <v>532</v>
      </c>
      <c r="C70" s="184" t="s">
        <v>533</v>
      </c>
      <c r="D70" s="193">
        <f t="shared" si="2"/>
        <v>943</v>
      </c>
      <c r="E70" s="193">
        <f t="shared" si="3"/>
        <v>293</v>
      </c>
      <c r="F70" s="193">
        <f t="shared" si="4"/>
        <v>95</v>
      </c>
      <c r="G70" s="193">
        <f t="shared" si="5"/>
        <v>49</v>
      </c>
      <c r="H70" s="193">
        <f t="shared" si="6"/>
        <v>20</v>
      </c>
      <c r="I70" s="193">
        <f t="shared" si="7"/>
        <v>106</v>
      </c>
      <c r="J70" s="193">
        <f t="shared" si="8"/>
        <v>0</v>
      </c>
      <c r="K70" s="193">
        <f t="shared" si="9"/>
        <v>380</v>
      </c>
      <c r="L70" s="193">
        <f t="shared" si="10"/>
        <v>507</v>
      </c>
      <c r="M70" s="193">
        <v>293</v>
      </c>
      <c r="N70" s="193">
        <v>38</v>
      </c>
      <c r="O70" s="193">
        <v>49</v>
      </c>
      <c r="P70" s="193">
        <v>20</v>
      </c>
      <c r="Q70" s="193">
        <v>106</v>
      </c>
      <c r="R70" s="193">
        <v>0</v>
      </c>
      <c r="S70" s="193">
        <v>1</v>
      </c>
      <c r="T70" s="193">
        <f t="shared" si="11"/>
        <v>436</v>
      </c>
      <c r="U70" s="193">
        <f t="shared" si="12"/>
        <v>0</v>
      </c>
      <c r="V70" s="193">
        <f t="shared" si="13"/>
        <v>57</v>
      </c>
      <c r="W70" s="193">
        <f t="shared" si="14"/>
        <v>0</v>
      </c>
      <c r="X70" s="193">
        <f t="shared" si="15"/>
        <v>0</v>
      </c>
      <c r="Y70" s="193">
        <f t="shared" si="16"/>
        <v>0</v>
      </c>
      <c r="Z70" s="193">
        <f t="shared" si="17"/>
        <v>0</v>
      </c>
      <c r="AA70" s="193">
        <f t="shared" si="18"/>
        <v>379</v>
      </c>
      <c r="AB70" s="193">
        <f t="shared" si="19"/>
        <v>0</v>
      </c>
      <c r="AC70" s="193">
        <v>0</v>
      </c>
      <c r="AD70" s="193">
        <v>0</v>
      </c>
      <c r="AE70" s="193">
        <v>0</v>
      </c>
      <c r="AF70" s="193">
        <v>0</v>
      </c>
      <c r="AG70" s="193">
        <v>0</v>
      </c>
      <c r="AH70" s="193">
        <v>0</v>
      </c>
      <c r="AI70" s="193">
        <v>0</v>
      </c>
      <c r="AJ70" s="193">
        <f t="shared" si="20"/>
        <v>57</v>
      </c>
      <c r="AK70" s="193">
        <v>0</v>
      </c>
      <c r="AL70" s="193">
        <v>57</v>
      </c>
      <c r="AM70" s="193">
        <v>0</v>
      </c>
      <c r="AN70" s="193">
        <v>0</v>
      </c>
      <c r="AO70" s="193">
        <v>0</v>
      </c>
      <c r="AP70" s="193">
        <v>0</v>
      </c>
      <c r="AQ70" s="193">
        <v>0</v>
      </c>
      <c r="AR70" s="193">
        <f t="shared" si="21"/>
        <v>379</v>
      </c>
      <c r="AS70" s="193">
        <v>0</v>
      </c>
      <c r="AT70" s="193">
        <v>0</v>
      </c>
      <c r="AU70" s="193">
        <v>0</v>
      </c>
      <c r="AV70" s="193">
        <v>0</v>
      </c>
      <c r="AW70" s="193">
        <v>0</v>
      </c>
      <c r="AX70" s="193">
        <v>0</v>
      </c>
      <c r="AY70" s="193">
        <v>379</v>
      </c>
      <c r="AZ70" s="193">
        <f t="shared" si="22"/>
        <v>0</v>
      </c>
      <c r="BA70" s="193">
        <v>0</v>
      </c>
      <c r="BB70" s="193">
        <v>0</v>
      </c>
      <c r="BC70" s="193">
        <v>0</v>
      </c>
      <c r="BD70" s="193">
        <v>0</v>
      </c>
      <c r="BE70" s="193">
        <v>0</v>
      </c>
      <c r="BF70" s="193">
        <v>0</v>
      </c>
      <c r="BG70" s="193">
        <v>0</v>
      </c>
      <c r="BH70" s="193">
        <f t="shared" si="23"/>
        <v>0</v>
      </c>
      <c r="BI70" s="193">
        <v>0</v>
      </c>
      <c r="BJ70" s="193">
        <v>0</v>
      </c>
      <c r="BK70" s="193">
        <v>0</v>
      </c>
      <c r="BL70" s="193">
        <v>0</v>
      </c>
      <c r="BM70" s="193">
        <v>0</v>
      </c>
      <c r="BN70" s="193">
        <v>0</v>
      </c>
      <c r="BO70" s="193">
        <v>0</v>
      </c>
      <c r="BP70" s="193">
        <f t="shared" si="24"/>
        <v>0</v>
      </c>
      <c r="BQ70" s="193">
        <v>0</v>
      </c>
      <c r="BR70" s="193">
        <v>0</v>
      </c>
      <c r="BS70" s="193">
        <v>0</v>
      </c>
      <c r="BT70" s="193">
        <v>0</v>
      </c>
      <c r="BU70" s="193">
        <v>0</v>
      </c>
      <c r="BV70" s="193">
        <v>0</v>
      </c>
      <c r="BW70" s="193">
        <v>0</v>
      </c>
    </row>
    <row r="71" spans="1:75" ht="13.5">
      <c r="A71" s="182" t="s">
        <v>129</v>
      </c>
      <c r="B71" s="182" t="s">
        <v>534</v>
      </c>
      <c r="C71" s="184" t="s">
        <v>535</v>
      </c>
      <c r="D71" s="193">
        <f t="shared" si="2"/>
        <v>556</v>
      </c>
      <c r="E71" s="193">
        <f t="shared" si="3"/>
        <v>192</v>
      </c>
      <c r="F71" s="193">
        <f t="shared" si="4"/>
        <v>38</v>
      </c>
      <c r="G71" s="193">
        <f t="shared" si="5"/>
        <v>86</v>
      </c>
      <c r="H71" s="193">
        <f t="shared" si="6"/>
        <v>25</v>
      </c>
      <c r="I71" s="193">
        <f t="shared" si="7"/>
        <v>87</v>
      </c>
      <c r="J71" s="193">
        <f t="shared" si="8"/>
        <v>0</v>
      </c>
      <c r="K71" s="193">
        <f t="shared" si="9"/>
        <v>128</v>
      </c>
      <c r="L71" s="193">
        <f t="shared" si="10"/>
        <v>0</v>
      </c>
      <c r="M71" s="193">
        <v>0</v>
      </c>
      <c r="N71" s="193">
        <v>0</v>
      </c>
      <c r="O71" s="193">
        <v>0</v>
      </c>
      <c r="P71" s="193">
        <v>0</v>
      </c>
      <c r="Q71" s="193">
        <v>0</v>
      </c>
      <c r="R71" s="193">
        <v>0</v>
      </c>
      <c r="S71" s="193">
        <v>0</v>
      </c>
      <c r="T71" s="193">
        <f t="shared" si="11"/>
        <v>556</v>
      </c>
      <c r="U71" s="193">
        <f t="shared" si="12"/>
        <v>192</v>
      </c>
      <c r="V71" s="193">
        <f t="shared" si="13"/>
        <v>38</v>
      </c>
      <c r="W71" s="193">
        <f t="shared" si="14"/>
        <v>86</v>
      </c>
      <c r="X71" s="193">
        <f t="shared" si="15"/>
        <v>25</v>
      </c>
      <c r="Y71" s="193">
        <f t="shared" si="16"/>
        <v>87</v>
      </c>
      <c r="Z71" s="193">
        <f t="shared" si="17"/>
        <v>0</v>
      </c>
      <c r="AA71" s="193">
        <f t="shared" si="18"/>
        <v>128</v>
      </c>
      <c r="AB71" s="193">
        <f t="shared" si="19"/>
        <v>0</v>
      </c>
      <c r="AC71" s="193">
        <v>0</v>
      </c>
      <c r="AD71" s="193">
        <v>0</v>
      </c>
      <c r="AE71" s="193">
        <v>0</v>
      </c>
      <c r="AF71" s="193">
        <v>0</v>
      </c>
      <c r="AG71" s="193">
        <v>0</v>
      </c>
      <c r="AH71" s="193">
        <v>0</v>
      </c>
      <c r="AI71" s="193">
        <v>0</v>
      </c>
      <c r="AJ71" s="193">
        <f t="shared" si="20"/>
        <v>0</v>
      </c>
      <c r="AK71" s="193">
        <v>0</v>
      </c>
      <c r="AL71" s="193">
        <v>0</v>
      </c>
      <c r="AM71" s="193">
        <v>0</v>
      </c>
      <c r="AN71" s="193">
        <v>0</v>
      </c>
      <c r="AO71" s="193">
        <v>0</v>
      </c>
      <c r="AP71" s="193">
        <v>0</v>
      </c>
      <c r="AQ71" s="193">
        <v>0</v>
      </c>
      <c r="AR71" s="193">
        <f t="shared" si="21"/>
        <v>430</v>
      </c>
      <c r="AS71" s="193">
        <v>192</v>
      </c>
      <c r="AT71" s="193">
        <v>38</v>
      </c>
      <c r="AU71" s="193">
        <v>86</v>
      </c>
      <c r="AV71" s="193">
        <v>25</v>
      </c>
      <c r="AW71" s="193">
        <v>87</v>
      </c>
      <c r="AX71" s="193">
        <v>0</v>
      </c>
      <c r="AY71" s="193">
        <v>2</v>
      </c>
      <c r="AZ71" s="193">
        <f t="shared" si="22"/>
        <v>126</v>
      </c>
      <c r="BA71" s="193">
        <v>0</v>
      </c>
      <c r="BB71" s="193">
        <v>0</v>
      </c>
      <c r="BC71" s="193">
        <v>0</v>
      </c>
      <c r="BD71" s="193">
        <v>0</v>
      </c>
      <c r="BE71" s="193">
        <v>0</v>
      </c>
      <c r="BF71" s="193">
        <v>0</v>
      </c>
      <c r="BG71" s="193">
        <v>126</v>
      </c>
      <c r="BH71" s="193">
        <f t="shared" si="23"/>
        <v>0</v>
      </c>
      <c r="BI71" s="193">
        <v>0</v>
      </c>
      <c r="BJ71" s="193">
        <v>0</v>
      </c>
      <c r="BK71" s="193">
        <v>0</v>
      </c>
      <c r="BL71" s="193">
        <v>0</v>
      </c>
      <c r="BM71" s="193">
        <v>0</v>
      </c>
      <c r="BN71" s="193">
        <v>0</v>
      </c>
      <c r="BO71" s="193">
        <v>0</v>
      </c>
      <c r="BP71" s="193">
        <f t="shared" si="24"/>
        <v>0</v>
      </c>
      <c r="BQ71" s="193">
        <v>0</v>
      </c>
      <c r="BR71" s="193">
        <v>0</v>
      </c>
      <c r="BS71" s="193">
        <v>0</v>
      </c>
      <c r="BT71" s="193">
        <v>0</v>
      </c>
      <c r="BU71" s="193">
        <v>0</v>
      </c>
      <c r="BV71" s="193">
        <v>0</v>
      </c>
      <c r="BW71" s="193">
        <v>0</v>
      </c>
    </row>
    <row r="72" spans="1:75" ht="13.5">
      <c r="A72" s="182" t="s">
        <v>129</v>
      </c>
      <c r="B72" s="182" t="s">
        <v>536</v>
      </c>
      <c r="C72" s="184" t="s">
        <v>537</v>
      </c>
      <c r="D72" s="193">
        <f aca="true" t="shared" si="25" ref="D72:D135">SUM(E72:K72)</f>
        <v>340</v>
      </c>
      <c r="E72" s="193">
        <f aca="true" t="shared" si="26" ref="E72:E135">M72+U72+BQ72</f>
        <v>178</v>
      </c>
      <c r="F72" s="193">
        <f aca="true" t="shared" si="27" ref="F72:F135">N72+V72+BR72</f>
        <v>19</v>
      </c>
      <c r="G72" s="193">
        <f aca="true" t="shared" si="28" ref="G72:G135">O72+W72+BS72</f>
        <v>28</v>
      </c>
      <c r="H72" s="193">
        <f aca="true" t="shared" si="29" ref="H72:H135">P72+X72+BT72</f>
        <v>7</v>
      </c>
      <c r="I72" s="193">
        <f aca="true" t="shared" si="30" ref="I72:I135">Q72+Y72+BU72</f>
        <v>44</v>
      </c>
      <c r="J72" s="193">
        <f aca="true" t="shared" si="31" ref="J72:J135">R72+Z72+BV72</f>
        <v>0</v>
      </c>
      <c r="K72" s="193">
        <f aca="true" t="shared" si="32" ref="K72:K135">S72+AA72+BW72</f>
        <v>64</v>
      </c>
      <c r="L72" s="193">
        <f aca="true" t="shared" si="33" ref="L72:L135">SUM(M72:S72)</f>
        <v>0</v>
      </c>
      <c r="M72" s="193">
        <v>0</v>
      </c>
      <c r="N72" s="193">
        <v>0</v>
      </c>
      <c r="O72" s="193">
        <v>0</v>
      </c>
      <c r="P72" s="193">
        <v>0</v>
      </c>
      <c r="Q72" s="193">
        <v>0</v>
      </c>
      <c r="R72" s="193">
        <v>0</v>
      </c>
      <c r="S72" s="193">
        <v>0</v>
      </c>
      <c r="T72" s="193">
        <f aca="true" t="shared" si="34" ref="T72:T135">SUM(U72:AA72)</f>
        <v>340</v>
      </c>
      <c r="U72" s="193">
        <f aca="true" t="shared" si="35" ref="U72:U135">AC72+AK72+AS72+BA72+BI72</f>
        <v>178</v>
      </c>
      <c r="V72" s="193">
        <f aca="true" t="shared" si="36" ref="V72:V135">AD72+AL72+AT72+BB72+BJ72</f>
        <v>19</v>
      </c>
      <c r="W72" s="193">
        <f aca="true" t="shared" si="37" ref="W72:W135">AE72+AM72+AU72+BC72+BK72</f>
        <v>28</v>
      </c>
      <c r="X72" s="193">
        <f aca="true" t="shared" si="38" ref="X72:X135">AF72+AN72+AV72+BD72+BL72</f>
        <v>7</v>
      </c>
      <c r="Y72" s="193">
        <f aca="true" t="shared" si="39" ref="Y72:Y135">AG72+AO72+AW72+BE72+BM72</f>
        <v>44</v>
      </c>
      <c r="Z72" s="193">
        <f aca="true" t="shared" si="40" ref="Z72:Z135">AH72+AP72+AX72+BF72+BN72</f>
        <v>0</v>
      </c>
      <c r="AA72" s="193">
        <f aca="true" t="shared" si="41" ref="AA72:AA135">AI72+AQ72+AY72+BG72+BO72</f>
        <v>64</v>
      </c>
      <c r="AB72" s="193">
        <f aca="true" t="shared" si="42" ref="AB72:AB135">SUM(AC72:AI72)</f>
        <v>0</v>
      </c>
      <c r="AC72" s="193">
        <v>0</v>
      </c>
      <c r="AD72" s="193">
        <v>0</v>
      </c>
      <c r="AE72" s="193">
        <v>0</v>
      </c>
      <c r="AF72" s="193">
        <v>0</v>
      </c>
      <c r="AG72" s="193">
        <v>0</v>
      </c>
      <c r="AH72" s="193">
        <v>0</v>
      </c>
      <c r="AI72" s="193">
        <v>0</v>
      </c>
      <c r="AJ72" s="193">
        <f aca="true" t="shared" si="43" ref="AJ72:AJ135">SUM(AK72:AQ72)</f>
        <v>35</v>
      </c>
      <c r="AK72" s="193">
        <v>0</v>
      </c>
      <c r="AL72" s="193">
        <v>0</v>
      </c>
      <c r="AM72" s="193">
        <v>0</v>
      </c>
      <c r="AN72" s="193">
        <v>0</v>
      </c>
      <c r="AO72" s="193">
        <v>0</v>
      </c>
      <c r="AP72" s="193">
        <v>0</v>
      </c>
      <c r="AQ72" s="193">
        <v>35</v>
      </c>
      <c r="AR72" s="193">
        <f aca="true" t="shared" si="44" ref="AR72:AR135">SUM(AS72:AY72)</f>
        <v>278</v>
      </c>
      <c r="AS72" s="193">
        <v>178</v>
      </c>
      <c r="AT72" s="193">
        <v>19</v>
      </c>
      <c r="AU72" s="193">
        <v>28</v>
      </c>
      <c r="AV72" s="193">
        <v>7</v>
      </c>
      <c r="AW72" s="193">
        <v>44</v>
      </c>
      <c r="AX72" s="193">
        <v>0</v>
      </c>
      <c r="AY72" s="193">
        <v>2</v>
      </c>
      <c r="AZ72" s="193">
        <f aca="true" t="shared" si="45" ref="AZ72:AZ135">SUM(BA72:BG72)</f>
        <v>27</v>
      </c>
      <c r="BA72" s="193">
        <v>0</v>
      </c>
      <c r="BB72" s="193">
        <v>0</v>
      </c>
      <c r="BC72" s="193">
        <v>0</v>
      </c>
      <c r="BD72" s="193">
        <v>0</v>
      </c>
      <c r="BE72" s="193">
        <v>0</v>
      </c>
      <c r="BF72" s="193">
        <v>0</v>
      </c>
      <c r="BG72" s="193">
        <v>27</v>
      </c>
      <c r="BH72" s="193">
        <f aca="true" t="shared" si="46" ref="BH72:BH135">SUM(BI72:BO72)</f>
        <v>0</v>
      </c>
      <c r="BI72" s="193">
        <v>0</v>
      </c>
      <c r="BJ72" s="193">
        <v>0</v>
      </c>
      <c r="BK72" s="193">
        <v>0</v>
      </c>
      <c r="BL72" s="193">
        <v>0</v>
      </c>
      <c r="BM72" s="193">
        <v>0</v>
      </c>
      <c r="BN72" s="193">
        <v>0</v>
      </c>
      <c r="BO72" s="193">
        <v>0</v>
      </c>
      <c r="BP72" s="193">
        <f aca="true" t="shared" si="47" ref="BP72:BP135">SUM(BQ72:BW72)</f>
        <v>0</v>
      </c>
      <c r="BQ72" s="193">
        <v>0</v>
      </c>
      <c r="BR72" s="193">
        <v>0</v>
      </c>
      <c r="BS72" s="193">
        <v>0</v>
      </c>
      <c r="BT72" s="193">
        <v>0</v>
      </c>
      <c r="BU72" s="193">
        <v>0</v>
      </c>
      <c r="BV72" s="193">
        <v>0</v>
      </c>
      <c r="BW72" s="193">
        <v>0</v>
      </c>
    </row>
    <row r="73" spans="1:75" ht="13.5">
      <c r="A73" s="182" t="s">
        <v>129</v>
      </c>
      <c r="B73" s="182" t="s">
        <v>538</v>
      </c>
      <c r="C73" s="184" t="s">
        <v>539</v>
      </c>
      <c r="D73" s="193">
        <f t="shared" si="25"/>
        <v>348</v>
      </c>
      <c r="E73" s="193">
        <f t="shared" si="26"/>
        <v>88</v>
      </c>
      <c r="F73" s="193">
        <f t="shared" si="27"/>
        <v>30</v>
      </c>
      <c r="G73" s="193">
        <f t="shared" si="28"/>
        <v>63</v>
      </c>
      <c r="H73" s="193">
        <f t="shared" si="29"/>
        <v>20</v>
      </c>
      <c r="I73" s="193">
        <f t="shared" si="30"/>
        <v>118</v>
      </c>
      <c r="J73" s="193">
        <f t="shared" si="31"/>
        <v>0</v>
      </c>
      <c r="K73" s="193">
        <f t="shared" si="32"/>
        <v>29</v>
      </c>
      <c r="L73" s="193">
        <f t="shared" si="33"/>
        <v>88</v>
      </c>
      <c r="M73" s="193">
        <v>88</v>
      </c>
      <c r="N73" s="193">
        <v>0</v>
      </c>
      <c r="O73" s="193">
        <v>0</v>
      </c>
      <c r="P73" s="193">
        <v>0</v>
      </c>
      <c r="Q73" s="193">
        <v>0</v>
      </c>
      <c r="R73" s="193">
        <v>0</v>
      </c>
      <c r="S73" s="193">
        <v>0</v>
      </c>
      <c r="T73" s="193">
        <f t="shared" si="34"/>
        <v>260</v>
      </c>
      <c r="U73" s="193">
        <f t="shared" si="35"/>
        <v>0</v>
      </c>
      <c r="V73" s="193">
        <f t="shared" si="36"/>
        <v>30</v>
      </c>
      <c r="W73" s="193">
        <f t="shared" si="37"/>
        <v>63</v>
      </c>
      <c r="X73" s="193">
        <f t="shared" si="38"/>
        <v>20</v>
      </c>
      <c r="Y73" s="193">
        <f t="shared" si="39"/>
        <v>118</v>
      </c>
      <c r="Z73" s="193">
        <f t="shared" si="40"/>
        <v>0</v>
      </c>
      <c r="AA73" s="193">
        <f t="shared" si="41"/>
        <v>29</v>
      </c>
      <c r="AB73" s="193">
        <f t="shared" si="42"/>
        <v>0</v>
      </c>
      <c r="AC73" s="193">
        <v>0</v>
      </c>
      <c r="AD73" s="193">
        <v>0</v>
      </c>
      <c r="AE73" s="193">
        <v>0</v>
      </c>
      <c r="AF73" s="193">
        <v>0</v>
      </c>
      <c r="AG73" s="193">
        <v>0</v>
      </c>
      <c r="AH73" s="193">
        <v>0</v>
      </c>
      <c r="AI73" s="193">
        <v>0</v>
      </c>
      <c r="AJ73" s="193">
        <f t="shared" si="43"/>
        <v>0</v>
      </c>
      <c r="AK73" s="193">
        <v>0</v>
      </c>
      <c r="AL73" s="193">
        <v>0</v>
      </c>
      <c r="AM73" s="193">
        <v>0</v>
      </c>
      <c r="AN73" s="193">
        <v>0</v>
      </c>
      <c r="AO73" s="193">
        <v>0</v>
      </c>
      <c r="AP73" s="193">
        <v>0</v>
      </c>
      <c r="AQ73" s="193">
        <v>0</v>
      </c>
      <c r="AR73" s="193">
        <f t="shared" si="44"/>
        <v>233</v>
      </c>
      <c r="AS73" s="193">
        <v>0</v>
      </c>
      <c r="AT73" s="193">
        <v>30</v>
      </c>
      <c r="AU73" s="193">
        <v>63</v>
      </c>
      <c r="AV73" s="193">
        <v>20</v>
      </c>
      <c r="AW73" s="193">
        <v>118</v>
      </c>
      <c r="AX73" s="193">
        <v>0</v>
      </c>
      <c r="AY73" s="193">
        <v>2</v>
      </c>
      <c r="AZ73" s="193">
        <f t="shared" si="45"/>
        <v>27</v>
      </c>
      <c r="BA73" s="193">
        <v>0</v>
      </c>
      <c r="BB73" s="193">
        <v>0</v>
      </c>
      <c r="BC73" s="193">
        <v>0</v>
      </c>
      <c r="BD73" s="193">
        <v>0</v>
      </c>
      <c r="BE73" s="193">
        <v>0</v>
      </c>
      <c r="BF73" s="193">
        <v>0</v>
      </c>
      <c r="BG73" s="193">
        <v>27</v>
      </c>
      <c r="BH73" s="193">
        <f t="shared" si="46"/>
        <v>0</v>
      </c>
      <c r="BI73" s="193">
        <v>0</v>
      </c>
      <c r="BJ73" s="193">
        <v>0</v>
      </c>
      <c r="BK73" s="193">
        <v>0</v>
      </c>
      <c r="BL73" s="193">
        <v>0</v>
      </c>
      <c r="BM73" s="193">
        <v>0</v>
      </c>
      <c r="BN73" s="193">
        <v>0</v>
      </c>
      <c r="BO73" s="193">
        <v>0</v>
      </c>
      <c r="BP73" s="193">
        <f t="shared" si="47"/>
        <v>0</v>
      </c>
      <c r="BQ73" s="193">
        <v>0</v>
      </c>
      <c r="BR73" s="193">
        <v>0</v>
      </c>
      <c r="BS73" s="193">
        <v>0</v>
      </c>
      <c r="BT73" s="193">
        <v>0</v>
      </c>
      <c r="BU73" s="193">
        <v>0</v>
      </c>
      <c r="BV73" s="193">
        <v>0</v>
      </c>
      <c r="BW73" s="193">
        <v>0</v>
      </c>
    </row>
    <row r="74" spans="1:75" ht="13.5">
      <c r="A74" s="182" t="s">
        <v>129</v>
      </c>
      <c r="B74" s="182" t="s">
        <v>540</v>
      </c>
      <c r="C74" s="184" t="s">
        <v>541</v>
      </c>
      <c r="D74" s="193">
        <f t="shared" si="25"/>
        <v>375</v>
      </c>
      <c r="E74" s="193">
        <f t="shared" si="26"/>
        <v>153</v>
      </c>
      <c r="F74" s="193">
        <f t="shared" si="27"/>
        <v>25</v>
      </c>
      <c r="G74" s="193">
        <f t="shared" si="28"/>
        <v>33</v>
      </c>
      <c r="H74" s="193">
        <f t="shared" si="29"/>
        <v>15</v>
      </c>
      <c r="I74" s="193">
        <f t="shared" si="30"/>
        <v>99</v>
      </c>
      <c r="J74" s="193">
        <f t="shared" si="31"/>
        <v>0</v>
      </c>
      <c r="K74" s="193">
        <f t="shared" si="32"/>
        <v>50</v>
      </c>
      <c r="L74" s="193">
        <f t="shared" si="33"/>
        <v>327</v>
      </c>
      <c r="M74" s="193">
        <v>153</v>
      </c>
      <c r="N74" s="193">
        <v>25</v>
      </c>
      <c r="O74" s="193">
        <v>33</v>
      </c>
      <c r="P74" s="193">
        <v>15</v>
      </c>
      <c r="Q74" s="193">
        <v>99</v>
      </c>
      <c r="R74" s="193">
        <v>0</v>
      </c>
      <c r="S74" s="193">
        <v>2</v>
      </c>
      <c r="T74" s="193">
        <f t="shared" si="34"/>
        <v>48</v>
      </c>
      <c r="U74" s="193">
        <f t="shared" si="35"/>
        <v>0</v>
      </c>
      <c r="V74" s="193">
        <f t="shared" si="36"/>
        <v>0</v>
      </c>
      <c r="W74" s="193">
        <f t="shared" si="37"/>
        <v>0</v>
      </c>
      <c r="X74" s="193">
        <f t="shared" si="38"/>
        <v>0</v>
      </c>
      <c r="Y74" s="193">
        <f t="shared" si="39"/>
        <v>0</v>
      </c>
      <c r="Z74" s="193">
        <f t="shared" si="40"/>
        <v>0</v>
      </c>
      <c r="AA74" s="193">
        <f t="shared" si="41"/>
        <v>48</v>
      </c>
      <c r="AB74" s="193">
        <f t="shared" si="42"/>
        <v>0</v>
      </c>
      <c r="AC74" s="193">
        <v>0</v>
      </c>
      <c r="AD74" s="193">
        <v>0</v>
      </c>
      <c r="AE74" s="193">
        <v>0</v>
      </c>
      <c r="AF74" s="193">
        <v>0</v>
      </c>
      <c r="AG74" s="193">
        <v>0</v>
      </c>
      <c r="AH74" s="193">
        <v>0</v>
      </c>
      <c r="AI74" s="193">
        <v>0</v>
      </c>
      <c r="AJ74" s="193">
        <f t="shared" si="43"/>
        <v>0</v>
      </c>
      <c r="AK74" s="193">
        <v>0</v>
      </c>
      <c r="AL74" s="193">
        <v>0</v>
      </c>
      <c r="AM74" s="193">
        <v>0</v>
      </c>
      <c r="AN74" s="193">
        <v>0</v>
      </c>
      <c r="AO74" s="193">
        <v>0</v>
      </c>
      <c r="AP74" s="193">
        <v>0</v>
      </c>
      <c r="AQ74" s="193">
        <v>0</v>
      </c>
      <c r="AR74" s="193">
        <f t="shared" si="44"/>
        <v>0</v>
      </c>
      <c r="AS74" s="193">
        <v>0</v>
      </c>
      <c r="AT74" s="193">
        <v>0</v>
      </c>
      <c r="AU74" s="193">
        <v>0</v>
      </c>
      <c r="AV74" s="193">
        <v>0</v>
      </c>
      <c r="AW74" s="193">
        <v>0</v>
      </c>
      <c r="AX74" s="193">
        <v>0</v>
      </c>
      <c r="AY74" s="193">
        <v>0</v>
      </c>
      <c r="AZ74" s="193">
        <f t="shared" si="45"/>
        <v>48</v>
      </c>
      <c r="BA74" s="193">
        <v>0</v>
      </c>
      <c r="BB74" s="193">
        <v>0</v>
      </c>
      <c r="BC74" s="193">
        <v>0</v>
      </c>
      <c r="BD74" s="193">
        <v>0</v>
      </c>
      <c r="BE74" s="193">
        <v>0</v>
      </c>
      <c r="BF74" s="193">
        <v>0</v>
      </c>
      <c r="BG74" s="193">
        <v>48</v>
      </c>
      <c r="BH74" s="193">
        <f t="shared" si="46"/>
        <v>0</v>
      </c>
      <c r="BI74" s="193">
        <v>0</v>
      </c>
      <c r="BJ74" s="193">
        <v>0</v>
      </c>
      <c r="BK74" s="193">
        <v>0</v>
      </c>
      <c r="BL74" s="193">
        <v>0</v>
      </c>
      <c r="BM74" s="193">
        <v>0</v>
      </c>
      <c r="BN74" s="193">
        <v>0</v>
      </c>
      <c r="BO74" s="193">
        <v>0</v>
      </c>
      <c r="BP74" s="193">
        <f t="shared" si="47"/>
        <v>0</v>
      </c>
      <c r="BQ74" s="193">
        <v>0</v>
      </c>
      <c r="BR74" s="193">
        <v>0</v>
      </c>
      <c r="BS74" s="193">
        <v>0</v>
      </c>
      <c r="BT74" s="193">
        <v>0</v>
      </c>
      <c r="BU74" s="193">
        <v>0</v>
      </c>
      <c r="BV74" s="193">
        <v>0</v>
      </c>
      <c r="BW74" s="193">
        <v>0</v>
      </c>
    </row>
    <row r="75" spans="1:75" ht="13.5">
      <c r="A75" s="182" t="s">
        <v>129</v>
      </c>
      <c r="B75" s="182" t="s">
        <v>542</v>
      </c>
      <c r="C75" s="184" t="s">
        <v>543</v>
      </c>
      <c r="D75" s="193">
        <f t="shared" si="25"/>
        <v>412</v>
      </c>
      <c r="E75" s="193">
        <f t="shared" si="26"/>
        <v>198</v>
      </c>
      <c r="F75" s="193">
        <f t="shared" si="27"/>
        <v>22</v>
      </c>
      <c r="G75" s="193">
        <f t="shared" si="28"/>
        <v>45</v>
      </c>
      <c r="H75" s="193">
        <f t="shared" si="29"/>
        <v>11</v>
      </c>
      <c r="I75" s="193">
        <f t="shared" si="30"/>
        <v>90</v>
      </c>
      <c r="J75" s="193">
        <f t="shared" si="31"/>
        <v>0</v>
      </c>
      <c r="K75" s="193">
        <f t="shared" si="32"/>
        <v>46</v>
      </c>
      <c r="L75" s="193">
        <f t="shared" si="33"/>
        <v>366</v>
      </c>
      <c r="M75" s="193">
        <v>198</v>
      </c>
      <c r="N75" s="193">
        <v>22</v>
      </c>
      <c r="O75" s="193">
        <v>45</v>
      </c>
      <c r="P75" s="193">
        <v>11</v>
      </c>
      <c r="Q75" s="193">
        <v>90</v>
      </c>
      <c r="R75" s="193">
        <v>0</v>
      </c>
      <c r="S75" s="193">
        <v>0</v>
      </c>
      <c r="T75" s="193">
        <f t="shared" si="34"/>
        <v>46</v>
      </c>
      <c r="U75" s="193">
        <f t="shared" si="35"/>
        <v>0</v>
      </c>
      <c r="V75" s="193">
        <f t="shared" si="36"/>
        <v>0</v>
      </c>
      <c r="W75" s="193">
        <f t="shared" si="37"/>
        <v>0</v>
      </c>
      <c r="X75" s="193">
        <f t="shared" si="38"/>
        <v>0</v>
      </c>
      <c r="Y75" s="193">
        <f t="shared" si="39"/>
        <v>0</v>
      </c>
      <c r="Z75" s="193">
        <f t="shared" si="40"/>
        <v>0</v>
      </c>
      <c r="AA75" s="193">
        <f t="shared" si="41"/>
        <v>46</v>
      </c>
      <c r="AB75" s="193">
        <f t="shared" si="42"/>
        <v>0</v>
      </c>
      <c r="AC75" s="193">
        <v>0</v>
      </c>
      <c r="AD75" s="193">
        <v>0</v>
      </c>
      <c r="AE75" s="193">
        <v>0</v>
      </c>
      <c r="AF75" s="193">
        <v>0</v>
      </c>
      <c r="AG75" s="193">
        <v>0</v>
      </c>
      <c r="AH75" s="193">
        <v>0</v>
      </c>
      <c r="AI75" s="193">
        <v>0</v>
      </c>
      <c r="AJ75" s="193">
        <f t="shared" si="43"/>
        <v>0</v>
      </c>
      <c r="AK75" s="193">
        <v>0</v>
      </c>
      <c r="AL75" s="193">
        <v>0</v>
      </c>
      <c r="AM75" s="193">
        <v>0</v>
      </c>
      <c r="AN75" s="193">
        <v>0</v>
      </c>
      <c r="AO75" s="193">
        <v>0</v>
      </c>
      <c r="AP75" s="193">
        <v>0</v>
      </c>
      <c r="AQ75" s="193">
        <v>0</v>
      </c>
      <c r="AR75" s="193">
        <f t="shared" si="44"/>
        <v>3</v>
      </c>
      <c r="AS75" s="193">
        <v>0</v>
      </c>
      <c r="AT75" s="193">
        <v>0</v>
      </c>
      <c r="AU75" s="193">
        <v>0</v>
      </c>
      <c r="AV75" s="193">
        <v>0</v>
      </c>
      <c r="AW75" s="193">
        <v>0</v>
      </c>
      <c r="AX75" s="193">
        <v>0</v>
      </c>
      <c r="AY75" s="193">
        <v>3</v>
      </c>
      <c r="AZ75" s="193">
        <f t="shared" si="45"/>
        <v>43</v>
      </c>
      <c r="BA75" s="193">
        <v>0</v>
      </c>
      <c r="BB75" s="193">
        <v>0</v>
      </c>
      <c r="BC75" s="193">
        <v>0</v>
      </c>
      <c r="BD75" s="193">
        <v>0</v>
      </c>
      <c r="BE75" s="193">
        <v>0</v>
      </c>
      <c r="BF75" s="193">
        <v>0</v>
      </c>
      <c r="BG75" s="193">
        <v>43</v>
      </c>
      <c r="BH75" s="193">
        <f t="shared" si="46"/>
        <v>0</v>
      </c>
      <c r="BI75" s="193">
        <v>0</v>
      </c>
      <c r="BJ75" s="193">
        <v>0</v>
      </c>
      <c r="BK75" s="193">
        <v>0</v>
      </c>
      <c r="BL75" s="193">
        <v>0</v>
      </c>
      <c r="BM75" s="193">
        <v>0</v>
      </c>
      <c r="BN75" s="193">
        <v>0</v>
      </c>
      <c r="BO75" s="193">
        <v>0</v>
      </c>
      <c r="BP75" s="193">
        <f t="shared" si="47"/>
        <v>0</v>
      </c>
      <c r="BQ75" s="193">
        <v>0</v>
      </c>
      <c r="BR75" s="193">
        <v>0</v>
      </c>
      <c r="BS75" s="193">
        <v>0</v>
      </c>
      <c r="BT75" s="193">
        <v>0</v>
      </c>
      <c r="BU75" s="193">
        <v>0</v>
      </c>
      <c r="BV75" s="193">
        <v>0</v>
      </c>
      <c r="BW75" s="193">
        <v>0</v>
      </c>
    </row>
    <row r="76" spans="1:75" ht="13.5">
      <c r="A76" s="182" t="s">
        <v>129</v>
      </c>
      <c r="B76" s="182" t="s">
        <v>544</v>
      </c>
      <c r="C76" s="184" t="s">
        <v>545</v>
      </c>
      <c r="D76" s="193">
        <f t="shared" si="25"/>
        <v>3017</v>
      </c>
      <c r="E76" s="193">
        <f t="shared" si="26"/>
        <v>1854</v>
      </c>
      <c r="F76" s="193">
        <f t="shared" si="27"/>
        <v>512</v>
      </c>
      <c r="G76" s="193">
        <f t="shared" si="28"/>
        <v>253</v>
      </c>
      <c r="H76" s="193">
        <f t="shared" si="29"/>
        <v>87</v>
      </c>
      <c r="I76" s="193">
        <f t="shared" si="30"/>
        <v>287</v>
      </c>
      <c r="J76" s="193">
        <f t="shared" si="31"/>
        <v>0</v>
      </c>
      <c r="K76" s="193">
        <f t="shared" si="32"/>
        <v>24</v>
      </c>
      <c r="L76" s="193">
        <f t="shared" si="33"/>
        <v>0</v>
      </c>
      <c r="M76" s="193">
        <v>0</v>
      </c>
      <c r="N76" s="193">
        <v>0</v>
      </c>
      <c r="O76" s="193">
        <v>0</v>
      </c>
      <c r="P76" s="193">
        <v>0</v>
      </c>
      <c r="Q76" s="193">
        <v>0</v>
      </c>
      <c r="R76" s="193">
        <v>0</v>
      </c>
      <c r="S76" s="193">
        <v>0</v>
      </c>
      <c r="T76" s="193">
        <f t="shared" si="34"/>
        <v>3017</v>
      </c>
      <c r="U76" s="193">
        <f t="shared" si="35"/>
        <v>1854</v>
      </c>
      <c r="V76" s="193">
        <f t="shared" si="36"/>
        <v>512</v>
      </c>
      <c r="W76" s="193">
        <f t="shared" si="37"/>
        <v>253</v>
      </c>
      <c r="X76" s="193">
        <f t="shared" si="38"/>
        <v>87</v>
      </c>
      <c r="Y76" s="193">
        <f t="shared" si="39"/>
        <v>287</v>
      </c>
      <c r="Z76" s="193">
        <f t="shared" si="40"/>
        <v>0</v>
      </c>
      <c r="AA76" s="193">
        <f t="shared" si="41"/>
        <v>24</v>
      </c>
      <c r="AB76" s="193">
        <f t="shared" si="42"/>
        <v>0</v>
      </c>
      <c r="AC76" s="193">
        <v>0</v>
      </c>
      <c r="AD76" s="193">
        <v>0</v>
      </c>
      <c r="AE76" s="193">
        <v>0</v>
      </c>
      <c r="AF76" s="193">
        <v>0</v>
      </c>
      <c r="AG76" s="193">
        <v>0</v>
      </c>
      <c r="AH76" s="193">
        <v>0</v>
      </c>
      <c r="AI76" s="193">
        <v>0</v>
      </c>
      <c r="AJ76" s="193">
        <f t="shared" si="43"/>
        <v>332</v>
      </c>
      <c r="AK76" s="193">
        <v>0</v>
      </c>
      <c r="AL76" s="193">
        <v>332</v>
      </c>
      <c r="AM76" s="193">
        <v>0</v>
      </c>
      <c r="AN76" s="193">
        <v>0</v>
      </c>
      <c r="AO76" s="193">
        <v>0</v>
      </c>
      <c r="AP76" s="193">
        <v>0</v>
      </c>
      <c r="AQ76" s="193">
        <v>0</v>
      </c>
      <c r="AR76" s="193">
        <f t="shared" si="44"/>
        <v>2685</v>
      </c>
      <c r="AS76" s="193">
        <v>1854</v>
      </c>
      <c r="AT76" s="193">
        <v>180</v>
      </c>
      <c r="AU76" s="193">
        <v>253</v>
      </c>
      <c r="AV76" s="193">
        <v>87</v>
      </c>
      <c r="AW76" s="193">
        <v>287</v>
      </c>
      <c r="AX76" s="193">
        <v>0</v>
      </c>
      <c r="AY76" s="193">
        <v>24</v>
      </c>
      <c r="AZ76" s="193">
        <f t="shared" si="45"/>
        <v>0</v>
      </c>
      <c r="BA76" s="193">
        <v>0</v>
      </c>
      <c r="BB76" s="193">
        <v>0</v>
      </c>
      <c r="BC76" s="193">
        <v>0</v>
      </c>
      <c r="BD76" s="193">
        <v>0</v>
      </c>
      <c r="BE76" s="193">
        <v>0</v>
      </c>
      <c r="BF76" s="193">
        <v>0</v>
      </c>
      <c r="BG76" s="193">
        <v>0</v>
      </c>
      <c r="BH76" s="193">
        <f t="shared" si="46"/>
        <v>0</v>
      </c>
      <c r="BI76" s="193">
        <v>0</v>
      </c>
      <c r="BJ76" s="193">
        <v>0</v>
      </c>
      <c r="BK76" s="193">
        <v>0</v>
      </c>
      <c r="BL76" s="193">
        <v>0</v>
      </c>
      <c r="BM76" s="193">
        <v>0</v>
      </c>
      <c r="BN76" s="193">
        <v>0</v>
      </c>
      <c r="BO76" s="193">
        <v>0</v>
      </c>
      <c r="BP76" s="193">
        <f t="shared" si="47"/>
        <v>0</v>
      </c>
      <c r="BQ76" s="193">
        <v>0</v>
      </c>
      <c r="BR76" s="193">
        <v>0</v>
      </c>
      <c r="BS76" s="193">
        <v>0</v>
      </c>
      <c r="BT76" s="193">
        <v>0</v>
      </c>
      <c r="BU76" s="193">
        <v>0</v>
      </c>
      <c r="BV76" s="193">
        <v>0</v>
      </c>
      <c r="BW76" s="193">
        <v>0</v>
      </c>
    </row>
    <row r="77" spans="1:75" ht="13.5">
      <c r="A77" s="182" t="s">
        <v>129</v>
      </c>
      <c r="B77" s="182" t="s">
        <v>546</v>
      </c>
      <c r="C77" s="184" t="s">
        <v>547</v>
      </c>
      <c r="D77" s="193">
        <f t="shared" si="25"/>
        <v>143</v>
      </c>
      <c r="E77" s="193">
        <f t="shared" si="26"/>
        <v>1</v>
      </c>
      <c r="F77" s="193">
        <f t="shared" si="27"/>
        <v>119</v>
      </c>
      <c r="G77" s="193">
        <f t="shared" si="28"/>
        <v>12</v>
      </c>
      <c r="H77" s="193">
        <f t="shared" si="29"/>
        <v>11</v>
      </c>
      <c r="I77" s="193">
        <f t="shared" si="30"/>
        <v>0</v>
      </c>
      <c r="J77" s="193">
        <f t="shared" si="31"/>
        <v>0</v>
      </c>
      <c r="K77" s="193">
        <f t="shared" si="32"/>
        <v>0</v>
      </c>
      <c r="L77" s="193">
        <f t="shared" si="33"/>
        <v>1</v>
      </c>
      <c r="M77" s="193">
        <v>1</v>
      </c>
      <c r="N77" s="193">
        <v>0</v>
      </c>
      <c r="O77" s="193">
        <v>0</v>
      </c>
      <c r="P77" s="193">
        <v>0</v>
      </c>
      <c r="Q77" s="193">
        <v>0</v>
      </c>
      <c r="R77" s="193">
        <v>0</v>
      </c>
      <c r="S77" s="193">
        <v>0</v>
      </c>
      <c r="T77" s="193">
        <f t="shared" si="34"/>
        <v>142</v>
      </c>
      <c r="U77" s="193">
        <f t="shared" si="35"/>
        <v>0</v>
      </c>
      <c r="V77" s="193">
        <f t="shared" si="36"/>
        <v>119</v>
      </c>
      <c r="W77" s="193">
        <f t="shared" si="37"/>
        <v>12</v>
      </c>
      <c r="X77" s="193">
        <f t="shared" si="38"/>
        <v>11</v>
      </c>
      <c r="Y77" s="193">
        <f t="shared" si="39"/>
        <v>0</v>
      </c>
      <c r="Z77" s="193">
        <f t="shared" si="40"/>
        <v>0</v>
      </c>
      <c r="AA77" s="193">
        <f t="shared" si="41"/>
        <v>0</v>
      </c>
      <c r="AB77" s="193">
        <f t="shared" si="42"/>
        <v>0</v>
      </c>
      <c r="AC77" s="193">
        <v>0</v>
      </c>
      <c r="AD77" s="193">
        <v>0</v>
      </c>
      <c r="AE77" s="193">
        <v>0</v>
      </c>
      <c r="AF77" s="193">
        <v>0</v>
      </c>
      <c r="AG77" s="193">
        <v>0</v>
      </c>
      <c r="AH77" s="193">
        <v>0</v>
      </c>
      <c r="AI77" s="193">
        <v>0</v>
      </c>
      <c r="AJ77" s="193">
        <f t="shared" si="43"/>
        <v>114</v>
      </c>
      <c r="AK77" s="193">
        <v>0</v>
      </c>
      <c r="AL77" s="193">
        <v>114</v>
      </c>
      <c r="AM77" s="193">
        <v>0</v>
      </c>
      <c r="AN77" s="193">
        <v>0</v>
      </c>
      <c r="AO77" s="193">
        <v>0</v>
      </c>
      <c r="AP77" s="193">
        <v>0</v>
      </c>
      <c r="AQ77" s="193">
        <v>0</v>
      </c>
      <c r="AR77" s="193">
        <f t="shared" si="44"/>
        <v>28</v>
      </c>
      <c r="AS77" s="193">
        <v>0</v>
      </c>
      <c r="AT77" s="193">
        <v>5</v>
      </c>
      <c r="AU77" s="193">
        <v>12</v>
      </c>
      <c r="AV77" s="193">
        <v>11</v>
      </c>
      <c r="AW77" s="193">
        <v>0</v>
      </c>
      <c r="AX77" s="193">
        <v>0</v>
      </c>
      <c r="AY77" s="193">
        <v>0</v>
      </c>
      <c r="AZ77" s="193">
        <f t="shared" si="45"/>
        <v>0</v>
      </c>
      <c r="BA77" s="193">
        <v>0</v>
      </c>
      <c r="BB77" s="193">
        <v>0</v>
      </c>
      <c r="BC77" s="193">
        <v>0</v>
      </c>
      <c r="BD77" s="193">
        <v>0</v>
      </c>
      <c r="BE77" s="193">
        <v>0</v>
      </c>
      <c r="BF77" s="193">
        <v>0</v>
      </c>
      <c r="BG77" s="193">
        <v>0</v>
      </c>
      <c r="BH77" s="193">
        <f t="shared" si="46"/>
        <v>0</v>
      </c>
      <c r="BI77" s="193">
        <v>0</v>
      </c>
      <c r="BJ77" s="193">
        <v>0</v>
      </c>
      <c r="BK77" s="193">
        <v>0</v>
      </c>
      <c r="BL77" s="193">
        <v>0</v>
      </c>
      <c r="BM77" s="193">
        <v>0</v>
      </c>
      <c r="BN77" s="193">
        <v>0</v>
      </c>
      <c r="BO77" s="193">
        <v>0</v>
      </c>
      <c r="BP77" s="193">
        <f t="shared" si="47"/>
        <v>0</v>
      </c>
      <c r="BQ77" s="193">
        <v>0</v>
      </c>
      <c r="BR77" s="193">
        <v>0</v>
      </c>
      <c r="BS77" s="193">
        <v>0</v>
      </c>
      <c r="BT77" s="193">
        <v>0</v>
      </c>
      <c r="BU77" s="193">
        <v>0</v>
      </c>
      <c r="BV77" s="193">
        <v>0</v>
      </c>
      <c r="BW77" s="193">
        <v>0</v>
      </c>
    </row>
    <row r="78" spans="1:75" ht="13.5">
      <c r="A78" s="182" t="s">
        <v>129</v>
      </c>
      <c r="B78" s="182" t="s">
        <v>548</v>
      </c>
      <c r="C78" s="184" t="s">
        <v>549</v>
      </c>
      <c r="D78" s="193">
        <f t="shared" si="25"/>
        <v>545</v>
      </c>
      <c r="E78" s="193">
        <f t="shared" si="26"/>
        <v>86</v>
      </c>
      <c r="F78" s="193">
        <f t="shared" si="27"/>
        <v>377</v>
      </c>
      <c r="G78" s="193">
        <f t="shared" si="28"/>
        <v>68</v>
      </c>
      <c r="H78" s="193">
        <f t="shared" si="29"/>
        <v>14</v>
      </c>
      <c r="I78" s="193">
        <f t="shared" si="30"/>
        <v>0</v>
      </c>
      <c r="J78" s="193">
        <f t="shared" si="31"/>
        <v>0</v>
      </c>
      <c r="K78" s="193">
        <f t="shared" si="32"/>
        <v>0</v>
      </c>
      <c r="L78" s="193">
        <f t="shared" si="33"/>
        <v>154</v>
      </c>
      <c r="M78" s="193">
        <v>86</v>
      </c>
      <c r="N78" s="193">
        <v>0</v>
      </c>
      <c r="O78" s="193">
        <v>68</v>
      </c>
      <c r="P78" s="193">
        <v>0</v>
      </c>
      <c r="Q78" s="193">
        <v>0</v>
      </c>
      <c r="R78" s="193">
        <v>0</v>
      </c>
      <c r="S78" s="193">
        <v>0</v>
      </c>
      <c r="T78" s="193">
        <f t="shared" si="34"/>
        <v>391</v>
      </c>
      <c r="U78" s="193">
        <f t="shared" si="35"/>
        <v>0</v>
      </c>
      <c r="V78" s="193">
        <f t="shared" si="36"/>
        <v>377</v>
      </c>
      <c r="W78" s="193">
        <f t="shared" si="37"/>
        <v>0</v>
      </c>
      <c r="X78" s="193">
        <f t="shared" si="38"/>
        <v>14</v>
      </c>
      <c r="Y78" s="193">
        <f t="shared" si="39"/>
        <v>0</v>
      </c>
      <c r="Z78" s="193">
        <f t="shared" si="40"/>
        <v>0</v>
      </c>
      <c r="AA78" s="193">
        <f t="shared" si="41"/>
        <v>0</v>
      </c>
      <c r="AB78" s="193">
        <f t="shared" si="42"/>
        <v>0</v>
      </c>
      <c r="AC78" s="193">
        <v>0</v>
      </c>
      <c r="AD78" s="193">
        <v>0</v>
      </c>
      <c r="AE78" s="193">
        <v>0</v>
      </c>
      <c r="AF78" s="193">
        <v>0</v>
      </c>
      <c r="AG78" s="193">
        <v>0</v>
      </c>
      <c r="AH78" s="193">
        <v>0</v>
      </c>
      <c r="AI78" s="193">
        <v>0</v>
      </c>
      <c r="AJ78" s="193">
        <f t="shared" si="43"/>
        <v>335</v>
      </c>
      <c r="AK78" s="193">
        <v>0</v>
      </c>
      <c r="AL78" s="193">
        <v>335</v>
      </c>
      <c r="AM78" s="193">
        <v>0</v>
      </c>
      <c r="AN78" s="193">
        <v>0</v>
      </c>
      <c r="AO78" s="193">
        <v>0</v>
      </c>
      <c r="AP78" s="193">
        <v>0</v>
      </c>
      <c r="AQ78" s="193">
        <v>0</v>
      </c>
      <c r="AR78" s="193">
        <f t="shared" si="44"/>
        <v>56</v>
      </c>
      <c r="AS78" s="193">
        <v>0</v>
      </c>
      <c r="AT78" s="193">
        <v>42</v>
      </c>
      <c r="AU78" s="193">
        <v>0</v>
      </c>
      <c r="AV78" s="193">
        <v>14</v>
      </c>
      <c r="AW78" s="193">
        <v>0</v>
      </c>
      <c r="AX78" s="193">
        <v>0</v>
      </c>
      <c r="AY78" s="193">
        <v>0</v>
      </c>
      <c r="AZ78" s="193">
        <f t="shared" si="45"/>
        <v>0</v>
      </c>
      <c r="BA78" s="193">
        <v>0</v>
      </c>
      <c r="BB78" s="193">
        <v>0</v>
      </c>
      <c r="BC78" s="193">
        <v>0</v>
      </c>
      <c r="BD78" s="193">
        <v>0</v>
      </c>
      <c r="BE78" s="193">
        <v>0</v>
      </c>
      <c r="BF78" s="193">
        <v>0</v>
      </c>
      <c r="BG78" s="193">
        <v>0</v>
      </c>
      <c r="BH78" s="193">
        <f t="shared" si="46"/>
        <v>0</v>
      </c>
      <c r="BI78" s="193">
        <v>0</v>
      </c>
      <c r="BJ78" s="193">
        <v>0</v>
      </c>
      <c r="BK78" s="193">
        <v>0</v>
      </c>
      <c r="BL78" s="193">
        <v>0</v>
      </c>
      <c r="BM78" s="193">
        <v>0</v>
      </c>
      <c r="BN78" s="193">
        <v>0</v>
      </c>
      <c r="BO78" s="193">
        <v>0</v>
      </c>
      <c r="BP78" s="193">
        <f t="shared" si="47"/>
        <v>0</v>
      </c>
      <c r="BQ78" s="193">
        <v>0</v>
      </c>
      <c r="BR78" s="193">
        <v>0</v>
      </c>
      <c r="BS78" s="193">
        <v>0</v>
      </c>
      <c r="BT78" s="193">
        <v>0</v>
      </c>
      <c r="BU78" s="193">
        <v>0</v>
      </c>
      <c r="BV78" s="193">
        <v>0</v>
      </c>
      <c r="BW78" s="193">
        <v>0</v>
      </c>
    </row>
    <row r="79" spans="1:75" ht="13.5">
      <c r="A79" s="182" t="s">
        <v>129</v>
      </c>
      <c r="B79" s="182" t="s">
        <v>550</v>
      </c>
      <c r="C79" s="184" t="s">
        <v>551</v>
      </c>
      <c r="D79" s="193">
        <f t="shared" si="25"/>
        <v>45</v>
      </c>
      <c r="E79" s="193">
        <f t="shared" si="26"/>
        <v>0</v>
      </c>
      <c r="F79" s="193">
        <f t="shared" si="27"/>
        <v>44</v>
      </c>
      <c r="G79" s="193">
        <f t="shared" si="28"/>
        <v>0</v>
      </c>
      <c r="H79" s="193">
        <f t="shared" si="29"/>
        <v>1</v>
      </c>
      <c r="I79" s="193">
        <f t="shared" si="30"/>
        <v>0</v>
      </c>
      <c r="J79" s="193">
        <f t="shared" si="31"/>
        <v>0</v>
      </c>
      <c r="K79" s="193">
        <f t="shared" si="32"/>
        <v>0</v>
      </c>
      <c r="L79" s="193">
        <f t="shared" si="33"/>
        <v>0</v>
      </c>
      <c r="M79" s="193">
        <v>0</v>
      </c>
      <c r="N79" s="193">
        <v>0</v>
      </c>
      <c r="O79" s="193">
        <v>0</v>
      </c>
      <c r="P79" s="193">
        <v>0</v>
      </c>
      <c r="Q79" s="193">
        <v>0</v>
      </c>
      <c r="R79" s="193">
        <v>0</v>
      </c>
      <c r="S79" s="193">
        <v>0</v>
      </c>
      <c r="T79" s="193">
        <f t="shared" si="34"/>
        <v>45</v>
      </c>
      <c r="U79" s="193">
        <f t="shared" si="35"/>
        <v>0</v>
      </c>
      <c r="V79" s="193">
        <f t="shared" si="36"/>
        <v>44</v>
      </c>
      <c r="W79" s="193">
        <f t="shared" si="37"/>
        <v>0</v>
      </c>
      <c r="X79" s="193">
        <f t="shared" si="38"/>
        <v>1</v>
      </c>
      <c r="Y79" s="193">
        <f t="shared" si="39"/>
        <v>0</v>
      </c>
      <c r="Z79" s="193">
        <f t="shared" si="40"/>
        <v>0</v>
      </c>
      <c r="AA79" s="193">
        <f t="shared" si="41"/>
        <v>0</v>
      </c>
      <c r="AB79" s="193">
        <f t="shared" si="42"/>
        <v>0</v>
      </c>
      <c r="AC79" s="193">
        <v>0</v>
      </c>
      <c r="AD79" s="193">
        <v>0</v>
      </c>
      <c r="AE79" s="193">
        <v>0</v>
      </c>
      <c r="AF79" s="193">
        <v>0</v>
      </c>
      <c r="AG79" s="193">
        <v>0</v>
      </c>
      <c r="AH79" s="193">
        <v>0</v>
      </c>
      <c r="AI79" s="193">
        <v>0</v>
      </c>
      <c r="AJ79" s="193">
        <f t="shared" si="43"/>
        <v>44</v>
      </c>
      <c r="AK79" s="193">
        <v>0</v>
      </c>
      <c r="AL79" s="193">
        <v>44</v>
      </c>
      <c r="AM79" s="193">
        <v>0</v>
      </c>
      <c r="AN79" s="193">
        <v>0</v>
      </c>
      <c r="AO79" s="193">
        <v>0</v>
      </c>
      <c r="AP79" s="193">
        <v>0</v>
      </c>
      <c r="AQ79" s="193">
        <v>0</v>
      </c>
      <c r="AR79" s="193">
        <f t="shared" si="44"/>
        <v>1</v>
      </c>
      <c r="AS79" s="193">
        <v>0</v>
      </c>
      <c r="AT79" s="193">
        <v>0</v>
      </c>
      <c r="AU79" s="193">
        <v>0</v>
      </c>
      <c r="AV79" s="193">
        <v>1</v>
      </c>
      <c r="AW79" s="193">
        <v>0</v>
      </c>
      <c r="AX79" s="193">
        <v>0</v>
      </c>
      <c r="AY79" s="193">
        <v>0</v>
      </c>
      <c r="AZ79" s="193">
        <f t="shared" si="45"/>
        <v>0</v>
      </c>
      <c r="BA79" s="193">
        <v>0</v>
      </c>
      <c r="BB79" s="193">
        <v>0</v>
      </c>
      <c r="BC79" s="193">
        <v>0</v>
      </c>
      <c r="BD79" s="193">
        <v>0</v>
      </c>
      <c r="BE79" s="193">
        <v>0</v>
      </c>
      <c r="BF79" s="193">
        <v>0</v>
      </c>
      <c r="BG79" s="193">
        <v>0</v>
      </c>
      <c r="BH79" s="193">
        <f t="shared" si="46"/>
        <v>0</v>
      </c>
      <c r="BI79" s="193">
        <v>0</v>
      </c>
      <c r="BJ79" s="193">
        <v>0</v>
      </c>
      <c r="BK79" s="193">
        <v>0</v>
      </c>
      <c r="BL79" s="193">
        <v>0</v>
      </c>
      <c r="BM79" s="193">
        <v>0</v>
      </c>
      <c r="BN79" s="193">
        <v>0</v>
      </c>
      <c r="BO79" s="193">
        <v>0</v>
      </c>
      <c r="BP79" s="193">
        <f t="shared" si="47"/>
        <v>0</v>
      </c>
      <c r="BQ79" s="193">
        <v>0</v>
      </c>
      <c r="BR79" s="193">
        <v>0</v>
      </c>
      <c r="BS79" s="193">
        <v>0</v>
      </c>
      <c r="BT79" s="193">
        <v>0</v>
      </c>
      <c r="BU79" s="193">
        <v>0</v>
      </c>
      <c r="BV79" s="193">
        <v>0</v>
      </c>
      <c r="BW79" s="193">
        <v>0</v>
      </c>
    </row>
    <row r="80" spans="1:75" ht="13.5">
      <c r="A80" s="182" t="s">
        <v>129</v>
      </c>
      <c r="B80" s="182" t="s">
        <v>552</v>
      </c>
      <c r="C80" s="184" t="s">
        <v>553</v>
      </c>
      <c r="D80" s="193">
        <f t="shared" si="25"/>
        <v>29</v>
      </c>
      <c r="E80" s="193">
        <f t="shared" si="26"/>
        <v>0</v>
      </c>
      <c r="F80" s="193">
        <f t="shared" si="27"/>
        <v>26</v>
      </c>
      <c r="G80" s="193">
        <f t="shared" si="28"/>
        <v>1</v>
      </c>
      <c r="H80" s="193">
        <f t="shared" si="29"/>
        <v>2</v>
      </c>
      <c r="I80" s="193">
        <f t="shared" si="30"/>
        <v>0</v>
      </c>
      <c r="J80" s="193">
        <f t="shared" si="31"/>
        <v>0</v>
      </c>
      <c r="K80" s="193">
        <f t="shared" si="32"/>
        <v>0</v>
      </c>
      <c r="L80" s="193">
        <f t="shared" si="33"/>
        <v>5</v>
      </c>
      <c r="M80" s="193">
        <v>0</v>
      </c>
      <c r="N80" s="193">
        <v>2</v>
      </c>
      <c r="O80" s="193">
        <v>1</v>
      </c>
      <c r="P80" s="193">
        <v>2</v>
      </c>
      <c r="Q80" s="193">
        <v>0</v>
      </c>
      <c r="R80" s="193">
        <v>0</v>
      </c>
      <c r="S80" s="193">
        <v>0</v>
      </c>
      <c r="T80" s="193">
        <f t="shared" si="34"/>
        <v>24</v>
      </c>
      <c r="U80" s="193">
        <f t="shared" si="35"/>
        <v>0</v>
      </c>
      <c r="V80" s="193">
        <f t="shared" si="36"/>
        <v>24</v>
      </c>
      <c r="W80" s="193">
        <f t="shared" si="37"/>
        <v>0</v>
      </c>
      <c r="X80" s="193">
        <f t="shared" si="38"/>
        <v>0</v>
      </c>
      <c r="Y80" s="193">
        <f t="shared" si="39"/>
        <v>0</v>
      </c>
      <c r="Z80" s="193">
        <f t="shared" si="40"/>
        <v>0</v>
      </c>
      <c r="AA80" s="193">
        <f t="shared" si="41"/>
        <v>0</v>
      </c>
      <c r="AB80" s="193">
        <f t="shared" si="42"/>
        <v>0</v>
      </c>
      <c r="AC80" s="193">
        <v>0</v>
      </c>
      <c r="AD80" s="193">
        <v>0</v>
      </c>
      <c r="AE80" s="193">
        <v>0</v>
      </c>
      <c r="AF80" s="193">
        <v>0</v>
      </c>
      <c r="AG80" s="193">
        <v>0</v>
      </c>
      <c r="AH80" s="193">
        <v>0</v>
      </c>
      <c r="AI80" s="193">
        <v>0</v>
      </c>
      <c r="AJ80" s="193">
        <f t="shared" si="43"/>
        <v>24</v>
      </c>
      <c r="AK80" s="193">
        <v>0</v>
      </c>
      <c r="AL80" s="193">
        <v>24</v>
      </c>
      <c r="AM80" s="193">
        <v>0</v>
      </c>
      <c r="AN80" s="193">
        <v>0</v>
      </c>
      <c r="AO80" s="193">
        <v>0</v>
      </c>
      <c r="AP80" s="193">
        <v>0</v>
      </c>
      <c r="AQ80" s="193">
        <v>0</v>
      </c>
      <c r="AR80" s="193">
        <f t="shared" si="44"/>
        <v>0</v>
      </c>
      <c r="AS80" s="193">
        <v>0</v>
      </c>
      <c r="AT80" s="193">
        <v>0</v>
      </c>
      <c r="AU80" s="193">
        <v>0</v>
      </c>
      <c r="AV80" s="193">
        <v>0</v>
      </c>
      <c r="AW80" s="193">
        <v>0</v>
      </c>
      <c r="AX80" s="193">
        <v>0</v>
      </c>
      <c r="AY80" s="193">
        <v>0</v>
      </c>
      <c r="AZ80" s="193">
        <f t="shared" si="45"/>
        <v>0</v>
      </c>
      <c r="BA80" s="193">
        <v>0</v>
      </c>
      <c r="BB80" s="193">
        <v>0</v>
      </c>
      <c r="BC80" s="193">
        <v>0</v>
      </c>
      <c r="BD80" s="193">
        <v>0</v>
      </c>
      <c r="BE80" s="193">
        <v>0</v>
      </c>
      <c r="BF80" s="193">
        <v>0</v>
      </c>
      <c r="BG80" s="193">
        <v>0</v>
      </c>
      <c r="BH80" s="193">
        <f t="shared" si="46"/>
        <v>0</v>
      </c>
      <c r="BI80" s="193">
        <v>0</v>
      </c>
      <c r="BJ80" s="193">
        <v>0</v>
      </c>
      <c r="BK80" s="193">
        <v>0</v>
      </c>
      <c r="BL80" s="193">
        <v>0</v>
      </c>
      <c r="BM80" s="193">
        <v>0</v>
      </c>
      <c r="BN80" s="193">
        <v>0</v>
      </c>
      <c r="BO80" s="193">
        <v>0</v>
      </c>
      <c r="BP80" s="193">
        <f t="shared" si="47"/>
        <v>0</v>
      </c>
      <c r="BQ80" s="193">
        <v>0</v>
      </c>
      <c r="BR80" s="193">
        <v>0</v>
      </c>
      <c r="BS80" s="193">
        <v>0</v>
      </c>
      <c r="BT80" s="193">
        <v>0</v>
      </c>
      <c r="BU80" s="193">
        <v>0</v>
      </c>
      <c r="BV80" s="193">
        <v>0</v>
      </c>
      <c r="BW80" s="193">
        <v>0</v>
      </c>
    </row>
    <row r="81" spans="1:75" ht="13.5">
      <c r="A81" s="182" t="s">
        <v>129</v>
      </c>
      <c r="B81" s="182" t="s">
        <v>554</v>
      </c>
      <c r="C81" s="184" t="s">
        <v>555</v>
      </c>
      <c r="D81" s="193">
        <f t="shared" si="25"/>
        <v>290</v>
      </c>
      <c r="E81" s="193">
        <f t="shared" si="26"/>
        <v>120</v>
      </c>
      <c r="F81" s="193">
        <f t="shared" si="27"/>
        <v>97</v>
      </c>
      <c r="G81" s="193">
        <f t="shared" si="28"/>
        <v>58</v>
      </c>
      <c r="H81" s="193">
        <f t="shared" si="29"/>
        <v>15</v>
      </c>
      <c r="I81" s="193">
        <f t="shared" si="30"/>
        <v>0</v>
      </c>
      <c r="J81" s="193">
        <f t="shared" si="31"/>
        <v>0</v>
      </c>
      <c r="K81" s="193">
        <f t="shared" si="32"/>
        <v>0</v>
      </c>
      <c r="L81" s="193">
        <f t="shared" si="33"/>
        <v>0</v>
      </c>
      <c r="M81" s="193">
        <v>0</v>
      </c>
      <c r="N81" s="193">
        <v>0</v>
      </c>
      <c r="O81" s="193">
        <v>0</v>
      </c>
      <c r="P81" s="193">
        <v>0</v>
      </c>
      <c r="Q81" s="193">
        <v>0</v>
      </c>
      <c r="R81" s="193">
        <v>0</v>
      </c>
      <c r="S81" s="193">
        <v>0</v>
      </c>
      <c r="T81" s="193">
        <f t="shared" si="34"/>
        <v>290</v>
      </c>
      <c r="U81" s="193">
        <f t="shared" si="35"/>
        <v>120</v>
      </c>
      <c r="V81" s="193">
        <f t="shared" si="36"/>
        <v>97</v>
      </c>
      <c r="W81" s="193">
        <f t="shared" si="37"/>
        <v>58</v>
      </c>
      <c r="X81" s="193">
        <f t="shared" si="38"/>
        <v>15</v>
      </c>
      <c r="Y81" s="193">
        <f t="shared" si="39"/>
        <v>0</v>
      </c>
      <c r="Z81" s="193">
        <f t="shared" si="40"/>
        <v>0</v>
      </c>
      <c r="AA81" s="193">
        <f t="shared" si="41"/>
        <v>0</v>
      </c>
      <c r="AB81" s="193">
        <f t="shared" si="42"/>
        <v>0</v>
      </c>
      <c r="AC81" s="193">
        <v>0</v>
      </c>
      <c r="AD81" s="193">
        <v>0</v>
      </c>
      <c r="AE81" s="193">
        <v>0</v>
      </c>
      <c r="AF81" s="193">
        <v>0</v>
      </c>
      <c r="AG81" s="193">
        <v>0</v>
      </c>
      <c r="AH81" s="193">
        <v>0</v>
      </c>
      <c r="AI81" s="193">
        <v>0</v>
      </c>
      <c r="AJ81" s="193">
        <f t="shared" si="43"/>
        <v>0</v>
      </c>
      <c r="AK81" s="193">
        <v>0</v>
      </c>
      <c r="AL81" s="193">
        <v>0</v>
      </c>
      <c r="AM81" s="193">
        <v>0</v>
      </c>
      <c r="AN81" s="193">
        <v>0</v>
      </c>
      <c r="AO81" s="193">
        <v>0</v>
      </c>
      <c r="AP81" s="193">
        <v>0</v>
      </c>
      <c r="AQ81" s="193">
        <v>0</v>
      </c>
      <c r="AR81" s="193">
        <f t="shared" si="44"/>
        <v>290</v>
      </c>
      <c r="AS81" s="193">
        <v>120</v>
      </c>
      <c r="AT81" s="193">
        <v>97</v>
      </c>
      <c r="AU81" s="193">
        <v>58</v>
      </c>
      <c r="AV81" s="193">
        <v>15</v>
      </c>
      <c r="AW81" s="193">
        <v>0</v>
      </c>
      <c r="AX81" s="193">
        <v>0</v>
      </c>
      <c r="AY81" s="193">
        <v>0</v>
      </c>
      <c r="AZ81" s="193">
        <f t="shared" si="45"/>
        <v>0</v>
      </c>
      <c r="BA81" s="193">
        <v>0</v>
      </c>
      <c r="BB81" s="193">
        <v>0</v>
      </c>
      <c r="BC81" s="193">
        <v>0</v>
      </c>
      <c r="BD81" s="193">
        <v>0</v>
      </c>
      <c r="BE81" s="193">
        <v>0</v>
      </c>
      <c r="BF81" s="193">
        <v>0</v>
      </c>
      <c r="BG81" s="193">
        <v>0</v>
      </c>
      <c r="BH81" s="193">
        <f t="shared" si="46"/>
        <v>0</v>
      </c>
      <c r="BI81" s="193">
        <v>0</v>
      </c>
      <c r="BJ81" s="193">
        <v>0</v>
      </c>
      <c r="BK81" s="193">
        <v>0</v>
      </c>
      <c r="BL81" s="193">
        <v>0</v>
      </c>
      <c r="BM81" s="193">
        <v>0</v>
      </c>
      <c r="BN81" s="193">
        <v>0</v>
      </c>
      <c r="BO81" s="193">
        <v>0</v>
      </c>
      <c r="BP81" s="193">
        <f t="shared" si="47"/>
        <v>0</v>
      </c>
      <c r="BQ81" s="193">
        <v>0</v>
      </c>
      <c r="BR81" s="193">
        <v>0</v>
      </c>
      <c r="BS81" s="193">
        <v>0</v>
      </c>
      <c r="BT81" s="193">
        <v>0</v>
      </c>
      <c r="BU81" s="193">
        <v>0</v>
      </c>
      <c r="BV81" s="193">
        <v>0</v>
      </c>
      <c r="BW81" s="193">
        <v>0</v>
      </c>
    </row>
    <row r="82" spans="1:75" ht="13.5">
      <c r="A82" s="182" t="s">
        <v>129</v>
      </c>
      <c r="B82" s="182" t="s">
        <v>556</v>
      </c>
      <c r="C82" s="184" t="s">
        <v>557</v>
      </c>
      <c r="D82" s="193">
        <f t="shared" si="25"/>
        <v>277</v>
      </c>
      <c r="E82" s="193">
        <f t="shared" si="26"/>
        <v>168</v>
      </c>
      <c r="F82" s="193">
        <f t="shared" si="27"/>
        <v>35</v>
      </c>
      <c r="G82" s="193">
        <f t="shared" si="28"/>
        <v>57</v>
      </c>
      <c r="H82" s="193">
        <f t="shared" si="29"/>
        <v>17</v>
      </c>
      <c r="I82" s="193">
        <f t="shared" si="30"/>
        <v>0</v>
      </c>
      <c r="J82" s="193">
        <f t="shared" si="31"/>
        <v>0</v>
      </c>
      <c r="K82" s="193">
        <f t="shared" si="32"/>
        <v>0</v>
      </c>
      <c r="L82" s="193">
        <f t="shared" si="33"/>
        <v>0</v>
      </c>
      <c r="M82" s="193">
        <v>0</v>
      </c>
      <c r="N82" s="193">
        <v>0</v>
      </c>
      <c r="O82" s="193">
        <v>0</v>
      </c>
      <c r="P82" s="193">
        <v>0</v>
      </c>
      <c r="Q82" s="193">
        <v>0</v>
      </c>
      <c r="R82" s="193">
        <v>0</v>
      </c>
      <c r="S82" s="193">
        <v>0</v>
      </c>
      <c r="T82" s="193">
        <f t="shared" si="34"/>
        <v>189</v>
      </c>
      <c r="U82" s="193">
        <f t="shared" si="35"/>
        <v>100</v>
      </c>
      <c r="V82" s="193">
        <f t="shared" si="36"/>
        <v>25</v>
      </c>
      <c r="W82" s="193">
        <f t="shared" si="37"/>
        <v>47</v>
      </c>
      <c r="X82" s="193">
        <f t="shared" si="38"/>
        <v>17</v>
      </c>
      <c r="Y82" s="193">
        <f t="shared" si="39"/>
        <v>0</v>
      </c>
      <c r="Z82" s="193">
        <f t="shared" si="40"/>
        <v>0</v>
      </c>
      <c r="AA82" s="193">
        <f t="shared" si="41"/>
        <v>0</v>
      </c>
      <c r="AB82" s="193">
        <f t="shared" si="42"/>
        <v>0</v>
      </c>
      <c r="AC82" s="193">
        <v>0</v>
      </c>
      <c r="AD82" s="193">
        <v>0</v>
      </c>
      <c r="AE82" s="193">
        <v>0</v>
      </c>
      <c r="AF82" s="193">
        <v>0</v>
      </c>
      <c r="AG82" s="193">
        <v>0</v>
      </c>
      <c r="AH82" s="193">
        <v>0</v>
      </c>
      <c r="AI82" s="193">
        <v>0</v>
      </c>
      <c r="AJ82" s="193">
        <f t="shared" si="43"/>
        <v>0</v>
      </c>
      <c r="AK82" s="193">
        <v>0</v>
      </c>
      <c r="AL82" s="193">
        <v>0</v>
      </c>
      <c r="AM82" s="193">
        <v>0</v>
      </c>
      <c r="AN82" s="193">
        <v>0</v>
      </c>
      <c r="AO82" s="193">
        <v>0</v>
      </c>
      <c r="AP82" s="193">
        <v>0</v>
      </c>
      <c r="AQ82" s="193">
        <v>0</v>
      </c>
      <c r="AR82" s="193">
        <f t="shared" si="44"/>
        <v>189</v>
      </c>
      <c r="AS82" s="193">
        <v>100</v>
      </c>
      <c r="AT82" s="193">
        <v>25</v>
      </c>
      <c r="AU82" s="193">
        <v>47</v>
      </c>
      <c r="AV82" s="193">
        <v>17</v>
      </c>
      <c r="AW82" s="193">
        <v>0</v>
      </c>
      <c r="AX82" s="193">
        <v>0</v>
      </c>
      <c r="AY82" s="193">
        <v>0</v>
      </c>
      <c r="AZ82" s="193">
        <f t="shared" si="45"/>
        <v>0</v>
      </c>
      <c r="BA82" s="193">
        <v>0</v>
      </c>
      <c r="BB82" s="193">
        <v>0</v>
      </c>
      <c r="BC82" s="193">
        <v>0</v>
      </c>
      <c r="BD82" s="193">
        <v>0</v>
      </c>
      <c r="BE82" s="193">
        <v>0</v>
      </c>
      <c r="BF82" s="193">
        <v>0</v>
      </c>
      <c r="BG82" s="193">
        <v>0</v>
      </c>
      <c r="BH82" s="193">
        <f t="shared" si="46"/>
        <v>0</v>
      </c>
      <c r="BI82" s="193">
        <v>0</v>
      </c>
      <c r="BJ82" s="193">
        <v>0</v>
      </c>
      <c r="BK82" s="193">
        <v>0</v>
      </c>
      <c r="BL82" s="193">
        <v>0</v>
      </c>
      <c r="BM82" s="193">
        <v>0</v>
      </c>
      <c r="BN82" s="193">
        <v>0</v>
      </c>
      <c r="BO82" s="193">
        <v>0</v>
      </c>
      <c r="BP82" s="193">
        <f t="shared" si="47"/>
        <v>88</v>
      </c>
      <c r="BQ82" s="193">
        <v>68</v>
      </c>
      <c r="BR82" s="193">
        <v>10</v>
      </c>
      <c r="BS82" s="193">
        <v>10</v>
      </c>
      <c r="BT82" s="193">
        <v>0</v>
      </c>
      <c r="BU82" s="193">
        <v>0</v>
      </c>
      <c r="BV82" s="193">
        <v>0</v>
      </c>
      <c r="BW82" s="193">
        <v>0</v>
      </c>
    </row>
    <row r="83" spans="1:75" ht="13.5">
      <c r="A83" s="182" t="s">
        <v>129</v>
      </c>
      <c r="B83" s="182" t="s">
        <v>558</v>
      </c>
      <c r="C83" s="184" t="s">
        <v>559</v>
      </c>
      <c r="D83" s="193">
        <f t="shared" si="25"/>
        <v>217</v>
      </c>
      <c r="E83" s="193">
        <f t="shared" si="26"/>
        <v>174</v>
      </c>
      <c r="F83" s="193">
        <f t="shared" si="27"/>
        <v>16</v>
      </c>
      <c r="G83" s="193">
        <f t="shared" si="28"/>
        <v>20</v>
      </c>
      <c r="H83" s="193">
        <f t="shared" si="29"/>
        <v>7</v>
      </c>
      <c r="I83" s="193">
        <f t="shared" si="30"/>
        <v>0</v>
      </c>
      <c r="J83" s="193">
        <f t="shared" si="31"/>
        <v>0</v>
      </c>
      <c r="K83" s="193">
        <f t="shared" si="32"/>
        <v>0</v>
      </c>
      <c r="L83" s="193">
        <f t="shared" si="33"/>
        <v>0</v>
      </c>
      <c r="M83" s="193">
        <v>0</v>
      </c>
      <c r="N83" s="193">
        <v>0</v>
      </c>
      <c r="O83" s="193">
        <v>0</v>
      </c>
      <c r="P83" s="193">
        <v>0</v>
      </c>
      <c r="Q83" s="193">
        <v>0</v>
      </c>
      <c r="R83" s="193">
        <v>0</v>
      </c>
      <c r="S83" s="193">
        <v>0</v>
      </c>
      <c r="T83" s="193">
        <f t="shared" si="34"/>
        <v>106</v>
      </c>
      <c r="U83" s="193">
        <f t="shared" si="35"/>
        <v>63</v>
      </c>
      <c r="V83" s="193">
        <f t="shared" si="36"/>
        <v>16</v>
      </c>
      <c r="W83" s="193">
        <f t="shared" si="37"/>
        <v>20</v>
      </c>
      <c r="X83" s="193">
        <f t="shared" si="38"/>
        <v>7</v>
      </c>
      <c r="Y83" s="193">
        <f t="shared" si="39"/>
        <v>0</v>
      </c>
      <c r="Z83" s="193">
        <f t="shared" si="40"/>
        <v>0</v>
      </c>
      <c r="AA83" s="193">
        <f t="shared" si="41"/>
        <v>0</v>
      </c>
      <c r="AB83" s="193">
        <f t="shared" si="42"/>
        <v>0</v>
      </c>
      <c r="AC83" s="193">
        <v>0</v>
      </c>
      <c r="AD83" s="193">
        <v>0</v>
      </c>
      <c r="AE83" s="193">
        <v>0</v>
      </c>
      <c r="AF83" s="193">
        <v>0</v>
      </c>
      <c r="AG83" s="193">
        <v>0</v>
      </c>
      <c r="AH83" s="193">
        <v>0</v>
      </c>
      <c r="AI83" s="193">
        <v>0</v>
      </c>
      <c r="AJ83" s="193">
        <f t="shared" si="43"/>
        <v>0</v>
      </c>
      <c r="AK83" s="193">
        <v>0</v>
      </c>
      <c r="AL83" s="193">
        <v>0</v>
      </c>
      <c r="AM83" s="193">
        <v>0</v>
      </c>
      <c r="AN83" s="193">
        <v>0</v>
      </c>
      <c r="AO83" s="193">
        <v>0</v>
      </c>
      <c r="AP83" s="193">
        <v>0</v>
      </c>
      <c r="AQ83" s="193">
        <v>0</v>
      </c>
      <c r="AR83" s="193">
        <f t="shared" si="44"/>
        <v>106</v>
      </c>
      <c r="AS83" s="193">
        <v>63</v>
      </c>
      <c r="AT83" s="193">
        <v>16</v>
      </c>
      <c r="AU83" s="193">
        <v>20</v>
      </c>
      <c r="AV83" s="193">
        <v>7</v>
      </c>
      <c r="AW83" s="193">
        <v>0</v>
      </c>
      <c r="AX83" s="193">
        <v>0</v>
      </c>
      <c r="AY83" s="193">
        <v>0</v>
      </c>
      <c r="AZ83" s="193">
        <f t="shared" si="45"/>
        <v>0</v>
      </c>
      <c r="BA83" s="193">
        <v>0</v>
      </c>
      <c r="BB83" s="193">
        <v>0</v>
      </c>
      <c r="BC83" s="193">
        <v>0</v>
      </c>
      <c r="BD83" s="193">
        <v>0</v>
      </c>
      <c r="BE83" s="193">
        <v>0</v>
      </c>
      <c r="BF83" s="193">
        <v>0</v>
      </c>
      <c r="BG83" s="193">
        <v>0</v>
      </c>
      <c r="BH83" s="193">
        <f t="shared" si="46"/>
        <v>0</v>
      </c>
      <c r="BI83" s="193">
        <v>0</v>
      </c>
      <c r="BJ83" s="193">
        <v>0</v>
      </c>
      <c r="BK83" s="193">
        <v>0</v>
      </c>
      <c r="BL83" s="193">
        <v>0</v>
      </c>
      <c r="BM83" s="193">
        <v>0</v>
      </c>
      <c r="BN83" s="193">
        <v>0</v>
      </c>
      <c r="BO83" s="193">
        <v>0</v>
      </c>
      <c r="BP83" s="193">
        <f t="shared" si="47"/>
        <v>111</v>
      </c>
      <c r="BQ83" s="193">
        <v>111</v>
      </c>
      <c r="BR83" s="193">
        <v>0</v>
      </c>
      <c r="BS83" s="193">
        <v>0</v>
      </c>
      <c r="BT83" s="193">
        <v>0</v>
      </c>
      <c r="BU83" s="193">
        <v>0</v>
      </c>
      <c r="BV83" s="193">
        <v>0</v>
      </c>
      <c r="BW83" s="193">
        <v>0</v>
      </c>
    </row>
    <row r="84" spans="1:75" ht="13.5">
      <c r="A84" s="182" t="s">
        <v>129</v>
      </c>
      <c r="B84" s="182" t="s">
        <v>560</v>
      </c>
      <c r="C84" s="184" t="s">
        <v>561</v>
      </c>
      <c r="D84" s="193">
        <f t="shared" si="25"/>
        <v>1727</v>
      </c>
      <c r="E84" s="193">
        <f t="shared" si="26"/>
        <v>970</v>
      </c>
      <c r="F84" s="193">
        <f t="shared" si="27"/>
        <v>413</v>
      </c>
      <c r="G84" s="193">
        <f t="shared" si="28"/>
        <v>271</v>
      </c>
      <c r="H84" s="193">
        <f t="shared" si="29"/>
        <v>73</v>
      </c>
      <c r="I84" s="193">
        <f t="shared" si="30"/>
        <v>0</v>
      </c>
      <c r="J84" s="193">
        <f t="shared" si="31"/>
        <v>0</v>
      </c>
      <c r="K84" s="193">
        <f t="shared" si="32"/>
        <v>0</v>
      </c>
      <c r="L84" s="193">
        <f t="shared" si="33"/>
        <v>225</v>
      </c>
      <c r="M84" s="193">
        <v>219</v>
      </c>
      <c r="N84" s="193">
        <v>6</v>
      </c>
      <c r="O84" s="193">
        <v>0</v>
      </c>
      <c r="P84" s="193">
        <v>0</v>
      </c>
      <c r="Q84" s="193">
        <v>0</v>
      </c>
      <c r="R84" s="193">
        <v>0</v>
      </c>
      <c r="S84" s="193">
        <v>0</v>
      </c>
      <c r="T84" s="193">
        <f t="shared" si="34"/>
        <v>1502</v>
      </c>
      <c r="U84" s="193">
        <f t="shared" si="35"/>
        <v>751</v>
      </c>
      <c r="V84" s="193">
        <f t="shared" si="36"/>
        <v>407</v>
      </c>
      <c r="W84" s="193">
        <f t="shared" si="37"/>
        <v>271</v>
      </c>
      <c r="X84" s="193">
        <f t="shared" si="38"/>
        <v>73</v>
      </c>
      <c r="Y84" s="193">
        <f t="shared" si="39"/>
        <v>0</v>
      </c>
      <c r="Z84" s="193">
        <f t="shared" si="40"/>
        <v>0</v>
      </c>
      <c r="AA84" s="193">
        <f t="shared" si="41"/>
        <v>0</v>
      </c>
      <c r="AB84" s="193">
        <f t="shared" si="42"/>
        <v>0</v>
      </c>
      <c r="AC84" s="193">
        <v>0</v>
      </c>
      <c r="AD84" s="193">
        <v>0</v>
      </c>
      <c r="AE84" s="193">
        <v>0</v>
      </c>
      <c r="AF84" s="193">
        <v>0</v>
      </c>
      <c r="AG84" s="193">
        <v>0</v>
      </c>
      <c r="AH84" s="193">
        <v>0</v>
      </c>
      <c r="AI84" s="193">
        <v>0</v>
      </c>
      <c r="AJ84" s="193">
        <f t="shared" si="43"/>
        <v>273</v>
      </c>
      <c r="AK84" s="193">
        <v>0</v>
      </c>
      <c r="AL84" s="193">
        <v>273</v>
      </c>
      <c r="AM84" s="193">
        <v>0</v>
      </c>
      <c r="AN84" s="193">
        <v>0</v>
      </c>
      <c r="AO84" s="193">
        <v>0</v>
      </c>
      <c r="AP84" s="193">
        <v>0</v>
      </c>
      <c r="AQ84" s="193">
        <v>0</v>
      </c>
      <c r="AR84" s="193">
        <f t="shared" si="44"/>
        <v>1229</v>
      </c>
      <c r="AS84" s="193">
        <v>751</v>
      </c>
      <c r="AT84" s="193">
        <v>134</v>
      </c>
      <c r="AU84" s="193">
        <v>271</v>
      </c>
      <c r="AV84" s="193">
        <v>73</v>
      </c>
      <c r="AW84" s="193">
        <v>0</v>
      </c>
      <c r="AX84" s="193">
        <v>0</v>
      </c>
      <c r="AY84" s="193">
        <v>0</v>
      </c>
      <c r="AZ84" s="193">
        <f t="shared" si="45"/>
        <v>0</v>
      </c>
      <c r="BA84" s="193">
        <v>0</v>
      </c>
      <c r="BB84" s="193">
        <v>0</v>
      </c>
      <c r="BC84" s="193">
        <v>0</v>
      </c>
      <c r="BD84" s="193">
        <v>0</v>
      </c>
      <c r="BE84" s="193">
        <v>0</v>
      </c>
      <c r="BF84" s="193">
        <v>0</v>
      </c>
      <c r="BG84" s="193">
        <v>0</v>
      </c>
      <c r="BH84" s="193">
        <f t="shared" si="46"/>
        <v>0</v>
      </c>
      <c r="BI84" s="193">
        <v>0</v>
      </c>
      <c r="BJ84" s="193">
        <v>0</v>
      </c>
      <c r="BK84" s="193">
        <v>0</v>
      </c>
      <c r="BL84" s="193">
        <v>0</v>
      </c>
      <c r="BM84" s="193">
        <v>0</v>
      </c>
      <c r="BN84" s="193">
        <v>0</v>
      </c>
      <c r="BO84" s="193">
        <v>0</v>
      </c>
      <c r="BP84" s="193">
        <f t="shared" si="47"/>
        <v>0</v>
      </c>
      <c r="BQ84" s="193">
        <v>0</v>
      </c>
      <c r="BR84" s="193">
        <v>0</v>
      </c>
      <c r="BS84" s="193">
        <v>0</v>
      </c>
      <c r="BT84" s="193">
        <v>0</v>
      </c>
      <c r="BU84" s="193">
        <v>0</v>
      </c>
      <c r="BV84" s="193">
        <v>0</v>
      </c>
      <c r="BW84" s="193">
        <v>0</v>
      </c>
    </row>
    <row r="85" spans="1:75" ht="13.5">
      <c r="A85" s="182" t="s">
        <v>129</v>
      </c>
      <c r="B85" s="182" t="s">
        <v>562</v>
      </c>
      <c r="C85" s="184" t="s">
        <v>563</v>
      </c>
      <c r="D85" s="193">
        <f t="shared" si="25"/>
        <v>235</v>
      </c>
      <c r="E85" s="193">
        <f t="shared" si="26"/>
        <v>109</v>
      </c>
      <c r="F85" s="193">
        <f t="shared" si="27"/>
        <v>77</v>
      </c>
      <c r="G85" s="193">
        <f t="shared" si="28"/>
        <v>37</v>
      </c>
      <c r="H85" s="193">
        <f t="shared" si="29"/>
        <v>12</v>
      </c>
      <c r="I85" s="193">
        <f t="shared" si="30"/>
        <v>0</v>
      </c>
      <c r="J85" s="193">
        <f t="shared" si="31"/>
        <v>0</v>
      </c>
      <c r="K85" s="193">
        <f t="shared" si="32"/>
        <v>0</v>
      </c>
      <c r="L85" s="193">
        <f t="shared" si="33"/>
        <v>0</v>
      </c>
      <c r="M85" s="193">
        <v>0</v>
      </c>
      <c r="N85" s="193">
        <v>0</v>
      </c>
      <c r="O85" s="193">
        <v>0</v>
      </c>
      <c r="P85" s="193">
        <v>0</v>
      </c>
      <c r="Q85" s="193">
        <v>0</v>
      </c>
      <c r="R85" s="193">
        <v>0</v>
      </c>
      <c r="S85" s="193">
        <v>0</v>
      </c>
      <c r="T85" s="193">
        <f t="shared" si="34"/>
        <v>235</v>
      </c>
      <c r="U85" s="193">
        <f t="shared" si="35"/>
        <v>109</v>
      </c>
      <c r="V85" s="193">
        <f t="shared" si="36"/>
        <v>77</v>
      </c>
      <c r="W85" s="193">
        <f t="shared" si="37"/>
        <v>37</v>
      </c>
      <c r="X85" s="193">
        <f t="shared" si="38"/>
        <v>12</v>
      </c>
      <c r="Y85" s="193">
        <f t="shared" si="39"/>
        <v>0</v>
      </c>
      <c r="Z85" s="193">
        <f t="shared" si="40"/>
        <v>0</v>
      </c>
      <c r="AA85" s="193">
        <f t="shared" si="41"/>
        <v>0</v>
      </c>
      <c r="AB85" s="193">
        <f t="shared" si="42"/>
        <v>0</v>
      </c>
      <c r="AC85" s="193">
        <v>0</v>
      </c>
      <c r="AD85" s="193">
        <v>0</v>
      </c>
      <c r="AE85" s="193">
        <v>0</v>
      </c>
      <c r="AF85" s="193">
        <v>0</v>
      </c>
      <c r="AG85" s="193">
        <v>0</v>
      </c>
      <c r="AH85" s="193">
        <v>0</v>
      </c>
      <c r="AI85" s="193">
        <v>0</v>
      </c>
      <c r="AJ85" s="193">
        <f t="shared" si="43"/>
        <v>0</v>
      </c>
      <c r="AK85" s="193">
        <v>0</v>
      </c>
      <c r="AL85" s="193">
        <v>0</v>
      </c>
      <c r="AM85" s="193">
        <v>0</v>
      </c>
      <c r="AN85" s="193">
        <v>0</v>
      </c>
      <c r="AO85" s="193">
        <v>0</v>
      </c>
      <c r="AP85" s="193">
        <v>0</v>
      </c>
      <c r="AQ85" s="193">
        <v>0</v>
      </c>
      <c r="AR85" s="193">
        <f t="shared" si="44"/>
        <v>235</v>
      </c>
      <c r="AS85" s="193">
        <v>109</v>
      </c>
      <c r="AT85" s="193">
        <v>77</v>
      </c>
      <c r="AU85" s="193">
        <v>37</v>
      </c>
      <c r="AV85" s="193">
        <v>12</v>
      </c>
      <c r="AW85" s="193">
        <v>0</v>
      </c>
      <c r="AX85" s="193">
        <v>0</v>
      </c>
      <c r="AY85" s="193">
        <v>0</v>
      </c>
      <c r="AZ85" s="193">
        <f t="shared" si="45"/>
        <v>0</v>
      </c>
      <c r="BA85" s="193">
        <v>0</v>
      </c>
      <c r="BB85" s="193">
        <v>0</v>
      </c>
      <c r="BC85" s="193">
        <v>0</v>
      </c>
      <c r="BD85" s="193">
        <v>0</v>
      </c>
      <c r="BE85" s="193">
        <v>0</v>
      </c>
      <c r="BF85" s="193">
        <v>0</v>
      </c>
      <c r="BG85" s="193">
        <v>0</v>
      </c>
      <c r="BH85" s="193">
        <f t="shared" si="46"/>
        <v>0</v>
      </c>
      <c r="BI85" s="193">
        <v>0</v>
      </c>
      <c r="BJ85" s="193">
        <v>0</v>
      </c>
      <c r="BK85" s="193">
        <v>0</v>
      </c>
      <c r="BL85" s="193">
        <v>0</v>
      </c>
      <c r="BM85" s="193">
        <v>0</v>
      </c>
      <c r="BN85" s="193">
        <v>0</v>
      </c>
      <c r="BO85" s="193">
        <v>0</v>
      </c>
      <c r="BP85" s="193">
        <f t="shared" si="47"/>
        <v>0</v>
      </c>
      <c r="BQ85" s="193">
        <v>0</v>
      </c>
      <c r="BR85" s="193">
        <v>0</v>
      </c>
      <c r="BS85" s="193">
        <v>0</v>
      </c>
      <c r="BT85" s="193">
        <v>0</v>
      </c>
      <c r="BU85" s="193">
        <v>0</v>
      </c>
      <c r="BV85" s="193">
        <v>0</v>
      </c>
      <c r="BW85" s="193">
        <v>0</v>
      </c>
    </row>
    <row r="86" spans="1:75" ht="13.5">
      <c r="A86" s="182" t="s">
        <v>129</v>
      </c>
      <c r="B86" s="182" t="s">
        <v>564</v>
      </c>
      <c r="C86" s="184" t="s">
        <v>565</v>
      </c>
      <c r="D86" s="193">
        <f t="shared" si="25"/>
        <v>52</v>
      </c>
      <c r="E86" s="193">
        <f t="shared" si="26"/>
        <v>0</v>
      </c>
      <c r="F86" s="193">
        <f t="shared" si="27"/>
        <v>11</v>
      </c>
      <c r="G86" s="193">
        <f t="shared" si="28"/>
        <v>17</v>
      </c>
      <c r="H86" s="193">
        <f t="shared" si="29"/>
        <v>4</v>
      </c>
      <c r="I86" s="193">
        <f t="shared" si="30"/>
        <v>20</v>
      </c>
      <c r="J86" s="193">
        <f t="shared" si="31"/>
        <v>0</v>
      </c>
      <c r="K86" s="193">
        <f t="shared" si="32"/>
        <v>0</v>
      </c>
      <c r="L86" s="193">
        <f t="shared" si="33"/>
        <v>52</v>
      </c>
      <c r="M86" s="193">
        <v>0</v>
      </c>
      <c r="N86" s="193">
        <v>11</v>
      </c>
      <c r="O86" s="193">
        <v>17</v>
      </c>
      <c r="P86" s="193">
        <v>4</v>
      </c>
      <c r="Q86" s="193">
        <v>20</v>
      </c>
      <c r="R86" s="193">
        <v>0</v>
      </c>
      <c r="S86" s="193">
        <v>0</v>
      </c>
      <c r="T86" s="193">
        <f t="shared" si="34"/>
        <v>0</v>
      </c>
      <c r="U86" s="193">
        <f t="shared" si="35"/>
        <v>0</v>
      </c>
      <c r="V86" s="193">
        <f t="shared" si="36"/>
        <v>0</v>
      </c>
      <c r="W86" s="193">
        <f t="shared" si="37"/>
        <v>0</v>
      </c>
      <c r="X86" s="193">
        <f t="shared" si="38"/>
        <v>0</v>
      </c>
      <c r="Y86" s="193">
        <f t="shared" si="39"/>
        <v>0</v>
      </c>
      <c r="Z86" s="193">
        <f t="shared" si="40"/>
        <v>0</v>
      </c>
      <c r="AA86" s="193">
        <f t="shared" si="41"/>
        <v>0</v>
      </c>
      <c r="AB86" s="193">
        <f t="shared" si="42"/>
        <v>0</v>
      </c>
      <c r="AC86" s="193">
        <v>0</v>
      </c>
      <c r="AD86" s="193">
        <v>0</v>
      </c>
      <c r="AE86" s="193">
        <v>0</v>
      </c>
      <c r="AF86" s="193">
        <v>0</v>
      </c>
      <c r="AG86" s="193">
        <v>0</v>
      </c>
      <c r="AH86" s="193">
        <v>0</v>
      </c>
      <c r="AI86" s="193">
        <v>0</v>
      </c>
      <c r="AJ86" s="193">
        <f t="shared" si="43"/>
        <v>0</v>
      </c>
      <c r="AK86" s="193">
        <v>0</v>
      </c>
      <c r="AL86" s="193">
        <v>0</v>
      </c>
      <c r="AM86" s="193">
        <v>0</v>
      </c>
      <c r="AN86" s="193">
        <v>0</v>
      </c>
      <c r="AO86" s="193">
        <v>0</v>
      </c>
      <c r="AP86" s="193">
        <v>0</v>
      </c>
      <c r="AQ86" s="193">
        <v>0</v>
      </c>
      <c r="AR86" s="193">
        <f t="shared" si="44"/>
        <v>0</v>
      </c>
      <c r="AS86" s="193">
        <v>0</v>
      </c>
      <c r="AT86" s="193">
        <v>0</v>
      </c>
      <c r="AU86" s="193">
        <v>0</v>
      </c>
      <c r="AV86" s="193">
        <v>0</v>
      </c>
      <c r="AW86" s="193">
        <v>0</v>
      </c>
      <c r="AX86" s="193">
        <v>0</v>
      </c>
      <c r="AY86" s="193">
        <v>0</v>
      </c>
      <c r="AZ86" s="193">
        <f t="shared" si="45"/>
        <v>0</v>
      </c>
      <c r="BA86" s="193">
        <v>0</v>
      </c>
      <c r="BB86" s="193">
        <v>0</v>
      </c>
      <c r="BC86" s="193">
        <v>0</v>
      </c>
      <c r="BD86" s="193">
        <v>0</v>
      </c>
      <c r="BE86" s="193">
        <v>0</v>
      </c>
      <c r="BF86" s="193">
        <v>0</v>
      </c>
      <c r="BG86" s="193">
        <v>0</v>
      </c>
      <c r="BH86" s="193">
        <f t="shared" si="46"/>
        <v>0</v>
      </c>
      <c r="BI86" s="193">
        <v>0</v>
      </c>
      <c r="BJ86" s="193">
        <v>0</v>
      </c>
      <c r="BK86" s="193">
        <v>0</v>
      </c>
      <c r="BL86" s="193">
        <v>0</v>
      </c>
      <c r="BM86" s="193">
        <v>0</v>
      </c>
      <c r="BN86" s="193">
        <v>0</v>
      </c>
      <c r="BO86" s="193">
        <v>0</v>
      </c>
      <c r="BP86" s="193">
        <f t="shared" si="47"/>
        <v>0</v>
      </c>
      <c r="BQ86" s="193">
        <v>0</v>
      </c>
      <c r="BR86" s="193">
        <v>0</v>
      </c>
      <c r="BS86" s="193">
        <v>0</v>
      </c>
      <c r="BT86" s="193">
        <v>0</v>
      </c>
      <c r="BU86" s="193">
        <v>0</v>
      </c>
      <c r="BV86" s="193">
        <v>0</v>
      </c>
      <c r="BW86" s="193">
        <v>0</v>
      </c>
    </row>
    <row r="87" spans="1:75" ht="13.5">
      <c r="A87" s="182" t="s">
        <v>129</v>
      </c>
      <c r="B87" s="182" t="s">
        <v>566</v>
      </c>
      <c r="C87" s="184" t="s">
        <v>567</v>
      </c>
      <c r="D87" s="193">
        <f t="shared" si="25"/>
        <v>132</v>
      </c>
      <c r="E87" s="193">
        <f t="shared" si="26"/>
        <v>0</v>
      </c>
      <c r="F87" s="193">
        <f t="shared" si="27"/>
        <v>37</v>
      </c>
      <c r="G87" s="193">
        <f t="shared" si="28"/>
        <v>47</v>
      </c>
      <c r="H87" s="193">
        <f t="shared" si="29"/>
        <v>18</v>
      </c>
      <c r="I87" s="193">
        <f t="shared" si="30"/>
        <v>30</v>
      </c>
      <c r="J87" s="193">
        <f t="shared" si="31"/>
        <v>0</v>
      </c>
      <c r="K87" s="193">
        <f t="shared" si="32"/>
        <v>0</v>
      </c>
      <c r="L87" s="193">
        <f t="shared" si="33"/>
        <v>51</v>
      </c>
      <c r="M87" s="193">
        <v>0</v>
      </c>
      <c r="N87" s="193">
        <v>20</v>
      </c>
      <c r="O87" s="193">
        <v>24</v>
      </c>
      <c r="P87" s="193">
        <v>7</v>
      </c>
      <c r="Q87" s="193">
        <v>0</v>
      </c>
      <c r="R87" s="193">
        <v>0</v>
      </c>
      <c r="S87" s="193">
        <v>0</v>
      </c>
      <c r="T87" s="193">
        <f t="shared" si="34"/>
        <v>81</v>
      </c>
      <c r="U87" s="193">
        <f t="shared" si="35"/>
        <v>0</v>
      </c>
      <c r="V87" s="193">
        <f t="shared" si="36"/>
        <v>17</v>
      </c>
      <c r="W87" s="193">
        <f t="shared" si="37"/>
        <v>23</v>
      </c>
      <c r="X87" s="193">
        <f t="shared" si="38"/>
        <v>11</v>
      </c>
      <c r="Y87" s="193">
        <f t="shared" si="39"/>
        <v>30</v>
      </c>
      <c r="Z87" s="193">
        <f t="shared" si="40"/>
        <v>0</v>
      </c>
      <c r="AA87" s="193">
        <f t="shared" si="41"/>
        <v>0</v>
      </c>
      <c r="AB87" s="193">
        <f t="shared" si="42"/>
        <v>0</v>
      </c>
      <c r="AC87" s="193">
        <v>0</v>
      </c>
      <c r="AD87" s="193">
        <v>0</v>
      </c>
      <c r="AE87" s="193">
        <v>0</v>
      </c>
      <c r="AF87" s="193">
        <v>0</v>
      </c>
      <c r="AG87" s="193">
        <v>0</v>
      </c>
      <c r="AH87" s="193">
        <v>0</v>
      </c>
      <c r="AI87" s="193">
        <v>0</v>
      </c>
      <c r="AJ87" s="193">
        <f t="shared" si="43"/>
        <v>0</v>
      </c>
      <c r="AK87" s="193">
        <v>0</v>
      </c>
      <c r="AL87" s="193">
        <v>0</v>
      </c>
      <c r="AM87" s="193">
        <v>0</v>
      </c>
      <c r="AN87" s="193">
        <v>0</v>
      </c>
      <c r="AO87" s="193">
        <v>0</v>
      </c>
      <c r="AP87" s="193">
        <v>0</v>
      </c>
      <c r="AQ87" s="193">
        <v>0</v>
      </c>
      <c r="AR87" s="193">
        <f t="shared" si="44"/>
        <v>81</v>
      </c>
      <c r="AS87" s="193">
        <v>0</v>
      </c>
      <c r="AT87" s="193">
        <v>17</v>
      </c>
      <c r="AU87" s="193">
        <v>23</v>
      </c>
      <c r="AV87" s="193">
        <v>11</v>
      </c>
      <c r="AW87" s="193">
        <v>30</v>
      </c>
      <c r="AX87" s="193">
        <v>0</v>
      </c>
      <c r="AY87" s="193">
        <v>0</v>
      </c>
      <c r="AZ87" s="193">
        <f t="shared" si="45"/>
        <v>0</v>
      </c>
      <c r="BA87" s="193">
        <v>0</v>
      </c>
      <c r="BB87" s="193">
        <v>0</v>
      </c>
      <c r="BC87" s="193">
        <v>0</v>
      </c>
      <c r="BD87" s="193">
        <v>0</v>
      </c>
      <c r="BE87" s="193">
        <v>0</v>
      </c>
      <c r="BF87" s="193">
        <v>0</v>
      </c>
      <c r="BG87" s="193">
        <v>0</v>
      </c>
      <c r="BH87" s="193">
        <f t="shared" si="46"/>
        <v>0</v>
      </c>
      <c r="BI87" s="193">
        <v>0</v>
      </c>
      <c r="BJ87" s="193">
        <v>0</v>
      </c>
      <c r="BK87" s="193">
        <v>0</v>
      </c>
      <c r="BL87" s="193">
        <v>0</v>
      </c>
      <c r="BM87" s="193">
        <v>0</v>
      </c>
      <c r="BN87" s="193">
        <v>0</v>
      </c>
      <c r="BO87" s="193">
        <v>0</v>
      </c>
      <c r="BP87" s="193">
        <f t="shared" si="47"/>
        <v>0</v>
      </c>
      <c r="BQ87" s="193">
        <v>0</v>
      </c>
      <c r="BR87" s="193">
        <v>0</v>
      </c>
      <c r="BS87" s="193">
        <v>0</v>
      </c>
      <c r="BT87" s="193">
        <v>0</v>
      </c>
      <c r="BU87" s="193">
        <v>0</v>
      </c>
      <c r="BV87" s="193">
        <v>0</v>
      </c>
      <c r="BW87" s="193">
        <v>0</v>
      </c>
    </row>
    <row r="88" spans="1:75" ht="13.5">
      <c r="A88" s="182" t="s">
        <v>129</v>
      </c>
      <c r="B88" s="182" t="s">
        <v>568</v>
      </c>
      <c r="C88" s="184" t="s">
        <v>569</v>
      </c>
      <c r="D88" s="193">
        <f t="shared" si="25"/>
        <v>766</v>
      </c>
      <c r="E88" s="193">
        <f t="shared" si="26"/>
        <v>201</v>
      </c>
      <c r="F88" s="193">
        <f t="shared" si="27"/>
        <v>125</v>
      </c>
      <c r="G88" s="193">
        <f t="shared" si="28"/>
        <v>73</v>
      </c>
      <c r="H88" s="193">
        <f t="shared" si="29"/>
        <v>39</v>
      </c>
      <c r="I88" s="193">
        <f t="shared" si="30"/>
        <v>136</v>
      </c>
      <c r="J88" s="193">
        <f t="shared" si="31"/>
        <v>0</v>
      </c>
      <c r="K88" s="193">
        <f t="shared" si="32"/>
        <v>192</v>
      </c>
      <c r="L88" s="193">
        <f t="shared" si="33"/>
        <v>247</v>
      </c>
      <c r="M88" s="193">
        <v>88</v>
      </c>
      <c r="N88" s="193">
        <v>48</v>
      </c>
      <c r="O88" s="193">
        <v>69</v>
      </c>
      <c r="P88" s="193">
        <v>39</v>
      </c>
      <c r="Q88" s="193">
        <v>0</v>
      </c>
      <c r="R88" s="193">
        <v>0</v>
      </c>
      <c r="S88" s="193">
        <v>3</v>
      </c>
      <c r="T88" s="193">
        <f t="shared" si="34"/>
        <v>399</v>
      </c>
      <c r="U88" s="193">
        <f t="shared" si="35"/>
        <v>0</v>
      </c>
      <c r="V88" s="193">
        <f t="shared" si="36"/>
        <v>74</v>
      </c>
      <c r="W88" s="193">
        <f t="shared" si="37"/>
        <v>0</v>
      </c>
      <c r="X88" s="193">
        <f t="shared" si="38"/>
        <v>0</v>
      </c>
      <c r="Y88" s="193">
        <f t="shared" si="39"/>
        <v>136</v>
      </c>
      <c r="Z88" s="193">
        <f t="shared" si="40"/>
        <v>0</v>
      </c>
      <c r="AA88" s="193">
        <f t="shared" si="41"/>
        <v>189</v>
      </c>
      <c r="AB88" s="193">
        <f t="shared" si="42"/>
        <v>0</v>
      </c>
      <c r="AC88" s="193">
        <v>0</v>
      </c>
      <c r="AD88" s="193">
        <v>0</v>
      </c>
      <c r="AE88" s="193">
        <v>0</v>
      </c>
      <c r="AF88" s="193">
        <v>0</v>
      </c>
      <c r="AG88" s="193">
        <v>0</v>
      </c>
      <c r="AH88" s="193">
        <v>0</v>
      </c>
      <c r="AI88" s="193">
        <v>0</v>
      </c>
      <c r="AJ88" s="193">
        <f t="shared" si="43"/>
        <v>98</v>
      </c>
      <c r="AK88" s="193">
        <v>0</v>
      </c>
      <c r="AL88" s="193">
        <v>74</v>
      </c>
      <c r="AM88" s="193">
        <v>0</v>
      </c>
      <c r="AN88" s="193">
        <v>0</v>
      </c>
      <c r="AO88" s="193">
        <v>0</v>
      </c>
      <c r="AP88" s="193">
        <v>0</v>
      </c>
      <c r="AQ88" s="193">
        <v>24</v>
      </c>
      <c r="AR88" s="193">
        <f t="shared" si="44"/>
        <v>136</v>
      </c>
      <c r="AS88" s="193">
        <v>0</v>
      </c>
      <c r="AT88" s="193">
        <v>0</v>
      </c>
      <c r="AU88" s="193">
        <v>0</v>
      </c>
      <c r="AV88" s="193">
        <v>0</v>
      </c>
      <c r="AW88" s="193">
        <v>136</v>
      </c>
      <c r="AX88" s="193">
        <v>0</v>
      </c>
      <c r="AY88" s="193">
        <v>0</v>
      </c>
      <c r="AZ88" s="193">
        <f t="shared" si="45"/>
        <v>165</v>
      </c>
      <c r="BA88" s="193">
        <v>0</v>
      </c>
      <c r="BB88" s="193">
        <v>0</v>
      </c>
      <c r="BC88" s="193">
        <v>0</v>
      </c>
      <c r="BD88" s="193">
        <v>0</v>
      </c>
      <c r="BE88" s="193">
        <v>0</v>
      </c>
      <c r="BF88" s="193">
        <v>0</v>
      </c>
      <c r="BG88" s="193">
        <v>165</v>
      </c>
      <c r="BH88" s="193">
        <f t="shared" si="46"/>
        <v>0</v>
      </c>
      <c r="BI88" s="193">
        <v>0</v>
      </c>
      <c r="BJ88" s="193">
        <v>0</v>
      </c>
      <c r="BK88" s="193">
        <v>0</v>
      </c>
      <c r="BL88" s="193">
        <v>0</v>
      </c>
      <c r="BM88" s="193">
        <v>0</v>
      </c>
      <c r="BN88" s="193">
        <v>0</v>
      </c>
      <c r="BO88" s="193">
        <v>0</v>
      </c>
      <c r="BP88" s="193">
        <f t="shared" si="47"/>
        <v>120</v>
      </c>
      <c r="BQ88" s="193">
        <v>113</v>
      </c>
      <c r="BR88" s="193">
        <v>3</v>
      </c>
      <c r="BS88" s="193">
        <v>4</v>
      </c>
      <c r="BT88" s="193">
        <v>0</v>
      </c>
      <c r="BU88" s="193">
        <v>0</v>
      </c>
      <c r="BV88" s="193">
        <v>0</v>
      </c>
      <c r="BW88" s="193">
        <v>0</v>
      </c>
    </row>
    <row r="89" spans="1:75" ht="13.5">
      <c r="A89" s="182" t="s">
        <v>129</v>
      </c>
      <c r="B89" s="182" t="s">
        <v>570</v>
      </c>
      <c r="C89" s="184" t="s">
        <v>571</v>
      </c>
      <c r="D89" s="193">
        <f t="shared" si="25"/>
        <v>376</v>
      </c>
      <c r="E89" s="193">
        <f t="shared" si="26"/>
        <v>71</v>
      </c>
      <c r="F89" s="193">
        <f t="shared" si="27"/>
        <v>59</v>
      </c>
      <c r="G89" s="193">
        <f t="shared" si="28"/>
        <v>59</v>
      </c>
      <c r="H89" s="193">
        <f t="shared" si="29"/>
        <v>20</v>
      </c>
      <c r="I89" s="193">
        <f t="shared" si="30"/>
        <v>83</v>
      </c>
      <c r="J89" s="193">
        <f t="shared" si="31"/>
        <v>0</v>
      </c>
      <c r="K89" s="193">
        <f t="shared" si="32"/>
        <v>84</v>
      </c>
      <c r="L89" s="193">
        <f t="shared" si="33"/>
        <v>0</v>
      </c>
      <c r="M89" s="193">
        <v>0</v>
      </c>
      <c r="N89" s="193">
        <v>0</v>
      </c>
      <c r="O89" s="193">
        <v>0</v>
      </c>
      <c r="P89" s="193">
        <v>0</v>
      </c>
      <c r="Q89" s="193">
        <v>0</v>
      </c>
      <c r="R89" s="193">
        <v>0</v>
      </c>
      <c r="S89" s="193">
        <v>0</v>
      </c>
      <c r="T89" s="193">
        <f t="shared" si="34"/>
        <v>376</v>
      </c>
      <c r="U89" s="193">
        <f t="shared" si="35"/>
        <v>71</v>
      </c>
      <c r="V89" s="193">
        <f t="shared" si="36"/>
        <v>59</v>
      </c>
      <c r="W89" s="193">
        <f t="shared" si="37"/>
        <v>59</v>
      </c>
      <c r="X89" s="193">
        <f t="shared" si="38"/>
        <v>20</v>
      </c>
      <c r="Y89" s="193">
        <f t="shared" si="39"/>
        <v>83</v>
      </c>
      <c r="Z89" s="193">
        <f t="shared" si="40"/>
        <v>0</v>
      </c>
      <c r="AA89" s="193">
        <f t="shared" si="41"/>
        <v>84</v>
      </c>
      <c r="AB89" s="193">
        <f t="shared" si="42"/>
        <v>0</v>
      </c>
      <c r="AC89" s="193">
        <v>0</v>
      </c>
      <c r="AD89" s="193">
        <v>0</v>
      </c>
      <c r="AE89" s="193">
        <v>0</v>
      </c>
      <c r="AF89" s="193">
        <v>0</v>
      </c>
      <c r="AG89" s="193">
        <v>0</v>
      </c>
      <c r="AH89" s="193">
        <v>0</v>
      </c>
      <c r="AI89" s="193">
        <v>0</v>
      </c>
      <c r="AJ89" s="193">
        <f t="shared" si="43"/>
        <v>0</v>
      </c>
      <c r="AK89" s="193">
        <v>0</v>
      </c>
      <c r="AL89" s="193">
        <v>0</v>
      </c>
      <c r="AM89" s="193">
        <v>0</v>
      </c>
      <c r="AN89" s="193">
        <v>0</v>
      </c>
      <c r="AO89" s="193">
        <v>0</v>
      </c>
      <c r="AP89" s="193">
        <v>0</v>
      </c>
      <c r="AQ89" s="193">
        <v>0</v>
      </c>
      <c r="AR89" s="193">
        <f t="shared" si="44"/>
        <v>376</v>
      </c>
      <c r="AS89" s="193">
        <v>71</v>
      </c>
      <c r="AT89" s="193">
        <v>59</v>
      </c>
      <c r="AU89" s="193">
        <v>59</v>
      </c>
      <c r="AV89" s="193">
        <v>20</v>
      </c>
      <c r="AW89" s="193">
        <v>83</v>
      </c>
      <c r="AX89" s="193">
        <v>0</v>
      </c>
      <c r="AY89" s="193">
        <v>84</v>
      </c>
      <c r="AZ89" s="193">
        <f t="shared" si="45"/>
        <v>0</v>
      </c>
      <c r="BA89" s="193">
        <v>0</v>
      </c>
      <c r="BB89" s="193">
        <v>0</v>
      </c>
      <c r="BC89" s="193">
        <v>0</v>
      </c>
      <c r="BD89" s="193">
        <v>0</v>
      </c>
      <c r="BE89" s="193">
        <v>0</v>
      </c>
      <c r="BF89" s="193">
        <v>0</v>
      </c>
      <c r="BG89" s="193">
        <v>0</v>
      </c>
      <c r="BH89" s="193">
        <f t="shared" si="46"/>
        <v>0</v>
      </c>
      <c r="BI89" s="193">
        <v>0</v>
      </c>
      <c r="BJ89" s="193">
        <v>0</v>
      </c>
      <c r="BK89" s="193">
        <v>0</v>
      </c>
      <c r="BL89" s="193">
        <v>0</v>
      </c>
      <c r="BM89" s="193">
        <v>0</v>
      </c>
      <c r="BN89" s="193">
        <v>0</v>
      </c>
      <c r="BO89" s="193">
        <v>0</v>
      </c>
      <c r="BP89" s="193">
        <f t="shared" si="47"/>
        <v>0</v>
      </c>
      <c r="BQ89" s="193">
        <v>0</v>
      </c>
      <c r="BR89" s="193">
        <v>0</v>
      </c>
      <c r="BS89" s="193">
        <v>0</v>
      </c>
      <c r="BT89" s="193">
        <v>0</v>
      </c>
      <c r="BU89" s="193">
        <v>0</v>
      </c>
      <c r="BV89" s="193">
        <v>0</v>
      </c>
      <c r="BW89" s="193">
        <v>0</v>
      </c>
    </row>
    <row r="90" spans="1:75" ht="13.5">
      <c r="A90" s="182" t="s">
        <v>129</v>
      </c>
      <c r="B90" s="182" t="s">
        <v>572</v>
      </c>
      <c r="C90" s="184" t="s">
        <v>573</v>
      </c>
      <c r="D90" s="193">
        <f t="shared" si="25"/>
        <v>247</v>
      </c>
      <c r="E90" s="193">
        <f t="shared" si="26"/>
        <v>66</v>
      </c>
      <c r="F90" s="193">
        <f t="shared" si="27"/>
        <v>55</v>
      </c>
      <c r="G90" s="193">
        <f t="shared" si="28"/>
        <v>55</v>
      </c>
      <c r="H90" s="193">
        <f t="shared" si="29"/>
        <v>18</v>
      </c>
      <c r="I90" s="193">
        <f t="shared" si="30"/>
        <v>0</v>
      </c>
      <c r="J90" s="193">
        <f t="shared" si="31"/>
        <v>0</v>
      </c>
      <c r="K90" s="193">
        <f t="shared" si="32"/>
        <v>53</v>
      </c>
      <c r="L90" s="193">
        <f t="shared" si="33"/>
        <v>194</v>
      </c>
      <c r="M90" s="193">
        <v>66</v>
      </c>
      <c r="N90" s="193">
        <v>55</v>
      </c>
      <c r="O90" s="193">
        <v>55</v>
      </c>
      <c r="P90" s="193">
        <v>18</v>
      </c>
      <c r="Q90" s="193">
        <v>0</v>
      </c>
      <c r="R90" s="193">
        <v>0</v>
      </c>
      <c r="S90" s="193">
        <v>0</v>
      </c>
      <c r="T90" s="193">
        <f t="shared" si="34"/>
        <v>53</v>
      </c>
      <c r="U90" s="193">
        <f t="shared" si="35"/>
        <v>0</v>
      </c>
      <c r="V90" s="193">
        <f t="shared" si="36"/>
        <v>0</v>
      </c>
      <c r="W90" s="193">
        <f t="shared" si="37"/>
        <v>0</v>
      </c>
      <c r="X90" s="193">
        <f t="shared" si="38"/>
        <v>0</v>
      </c>
      <c r="Y90" s="193">
        <f t="shared" si="39"/>
        <v>0</v>
      </c>
      <c r="Z90" s="193">
        <f t="shared" si="40"/>
        <v>0</v>
      </c>
      <c r="AA90" s="193">
        <f t="shared" si="41"/>
        <v>53</v>
      </c>
      <c r="AB90" s="193">
        <f t="shared" si="42"/>
        <v>0</v>
      </c>
      <c r="AC90" s="193">
        <v>0</v>
      </c>
      <c r="AD90" s="193">
        <v>0</v>
      </c>
      <c r="AE90" s="193">
        <v>0</v>
      </c>
      <c r="AF90" s="193">
        <v>0</v>
      </c>
      <c r="AG90" s="193">
        <v>0</v>
      </c>
      <c r="AH90" s="193">
        <v>0</v>
      </c>
      <c r="AI90" s="193">
        <v>0</v>
      </c>
      <c r="AJ90" s="193">
        <f t="shared" si="43"/>
        <v>0</v>
      </c>
      <c r="AK90" s="193">
        <v>0</v>
      </c>
      <c r="AL90" s="193">
        <v>0</v>
      </c>
      <c r="AM90" s="193">
        <v>0</v>
      </c>
      <c r="AN90" s="193">
        <v>0</v>
      </c>
      <c r="AO90" s="193">
        <v>0</v>
      </c>
      <c r="AP90" s="193">
        <v>0</v>
      </c>
      <c r="AQ90" s="193">
        <v>0</v>
      </c>
      <c r="AR90" s="193">
        <f t="shared" si="44"/>
        <v>53</v>
      </c>
      <c r="AS90" s="193">
        <v>0</v>
      </c>
      <c r="AT90" s="193">
        <v>0</v>
      </c>
      <c r="AU90" s="193">
        <v>0</v>
      </c>
      <c r="AV90" s="193">
        <v>0</v>
      </c>
      <c r="AW90" s="193">
        <v>0</v>
      </c>
      <c r="AX90" s="193">
        <v>0</v>
      </c>
      <c r="AY90" s="193">
        <v>53</v>
      </c>
      <c r="AZ90" s="193">
        <f t="shared" si="45"/>
        <v>0</v>
      </c>
      <c r="BA90" s="193">
        <v>0</v>
      </c>
      <c r="BB90" s="193">
        <v>0</v>
      </c>
      <c r="BC90" s="193">
        <v>0</v>
      </c>
      <c r="BD90" s="193">
        <v>0</v>
      </c>
      <c r="BE90" s="193">
        <v>0</v>
      </c>
      <c r="BF90" s="193">
        <v>0</v>
      </c>
      <c r="BG90" s="193">
        <v>0</v>
      </c>
      <c r="BH90" s="193">
        <f t="shared" si="46"/>
        <v>0</v>
      </c>
      <c r="BI90" s="193">
        <v>0</v>
      </c>
      <c r="BJ90" s="193">
        <v>0</v>
      </c>
      <c r="BK90" s="193">
        <v>0</v>
      </c>
      <c r="BL90" s="193">
        <v>0</v>
      </c>
      <c r="BM90" s="193">
        <v>0</v>
      </c>
      <c r="BN90" s="193">
        <v>0</v>
      </c>
      <c r="BO90" s="193">
        <v>0</v>
      </c>
      <c r="BP90" s="193">
        <f t="shared" si="47"/>
        <v>0</v>
      </c>
      <c r="BQ90" s="193">
        <v>0</v>
      </c>
      <c r="BR90" s="193">
        <v>0</v>
      </c>
      <c r="BS90" s="193">
        <v>0</v>
      </c>
      <c r="BT90" s="193">
        <v>0</v>
      </c>
      <c r="BU90" s="193">
        <v>0</v>
      </c>
      <c r="BV90" s="193">
        <v>0</v>
      </c>
      <c r="BW90" s="193">
        <v>0</v>
      </c>
    </row>
    <row r="91" spans="1:75" ht="13.5">
      <c r="A91" s="182" t="s">
        <v>129</v>
      </c>
      <c r="B91" s="182" t="s">
        <v>574</v>
      </c>
      <c r="C91" s="184" t="s">
        <v>575</v>
      </c>
      <c r="D91" s="193">
        <f t="shared" si="25"/>
        <v>598</v>
      </c>
      <c r="E91" s="193">
        <f t="shared" si="26"/>
        <v>180</v>
      </c>
      <c r="F91" s="193">
        <f t="shared" si="27"/>
        <v>102</v>
      </c>
      <c r="G91" s="193">
        <f t="shared" si="28"/>
        <v>59</v>
      </c>
      <c r="H91" s="193">
        <f t="shared" si="29"/>
        <v>33</v>
      </c>
      <c r="I91" s="193">
        <f t="shared" si="30"/>
        <v>79</v>
      </c>
      <c r="J91" s="193">
        <f t="shared" si="31"/>
        <v>0</v>
      </c>
      <c r="K91" s="193">
        <f t="shared" si="32"/>
        <v>145</v>
      </c>
      <c r="L91" s="193">
        <f t="shared" si="33"/>
        <v>223</v>
      </c>
      <c r="M91" s="193">
        <v>91</v>
      </c>
      <c r="N91" s="193">
        <v>40</v>
      </c>
      <c r="O91" s="193">
        <v>57</v>
      </c>
      <c r="P91" s="193">
        <v>33</v>
      </c>
      <c r="Q91" s="193">
        <v>0</v>
      </c>
      <c r="R91" s="193">
        <v>0</v>
      </c>
      <c r="S91" s="193">
        <v>2</v>
      </c>
      <c r="T91" s="193">
        <f t="shared" si="34"/>
        <v>283</v>
      </c>
      <c r="U91" s="193">
        <f t="shared" si="35"/>
        <v>0</v>
      </c>
      <c r="V91" s="193">
        <f t="shared" si="36"/>
        <v>61</v>
      </c>
      <c r="W91" s="193">
        <f t="shared" si="37"/>
        <v>0</v>
      </c>
      <c r="X91" s="193">
        <f t="shared" si="38"/>
        <v>0</v>
      </c>
      <c r="Y91" s="193">
        <f t="shared" si="39"/>
        <v>79</v>
      </c>
      <c r="Z91" s="193">
        <f t="shared" si="40"/>
        <v>0</v>
      </c>
      <c r="AA91" s="193">
        <f t="shared" si="41"/>
        <v>143</v>
      </c>
      <c r="AB91" s="193">
        <f t="shared" si="42"/>
        <v>0</v>
      </c>
      <c r="AC91" s="193">
        <v>0</v>
      </c>
      <c r="AD91" s="193">
        <v>0</v>
      </c>
      <c r="AE91" s="193">
        <v>0</v>
      </c>
      <c r="AF91" s="193">
        <v>0</v>
      </c>
      <c r="AG91" s="193">
        <v>0</v>
      </c>
      <c r="AH91" s="193">
        <v>0</v>
      </c>
      <c r="AI91" s="193">
        <v>0</v>
      </c>
      <c r="AJ91" s="193">
        <f t="shared" si="43"/>
        <v>80</v>
      </c>
      <c r="AK91" s="193">
        <v>0</v>
      </c>
      <c r="AL91" s="193">
        <v>61</v>
      </c>
      <c r="AM91" s="193">
        <v>0</v>
      </c>
      <c r="AN91" s="193">
        <v>0</v>
      </c>
      <c r="AO91" s="193">
        <v>0</v>
      </c>
      <c r="AP91" s="193">
        <v>0</v>
      </c>
      <c r="AQ91" s="193">
        <v>19</v>
      </c>
      <c r="AR91" s="193">
        <f t="shared" si="44"/>
        <v>79</v>
      </c>
      <c r="AS91" s="193">
        <v>0</v>
      </c>
      <c r="AT91" s="193">
        <v>0</v>
      </c>
      <c r="AU91" s="193">
        <v>0</v>
      </c>
      <c r="AV91" s="193">
        <v>0</v>
      </c>
      <c r="AW91" s="193">
        <v>79</v>
      </c>
      <c r="AX91" s="193">
        <v>0</v>
      </c>
      <c r="AY91" s="193">
        <v>0</v>
      </c>
      <c r="AZ91" s="193">
        <f t="shared" si="45"/>
        <v>124</v>
      </c>
      <c r="BA91" s="193">
        <v>0</v>
      </c>
      <c r="BB91" s="193">
        <v>0</v>
      </c>
      <c r="BC91" s="193">
        <v>0</v>
      </c>
      <c r="BD91" s="193">
        <v>0</v>
      </c>
      <c r="BE91" s="193">
        <v>0</v>
      </c>
      <c r="BF91" s="193">
        <v>0</v>
      </c>
      <c r="BG91" s="193">
        <v>124</v>
      </c>
      <c r="BH91" s="193">
        <f t="shared" si="46"/>
        <v>0</v>
      </c>
      <c r="BI91" s="193">
        <v>0</v>
      </c>
      <c r="BJ91" s="193">
        <v>0</v>
      </c>
      <c r="BK91" s="193">
        <v>0</v>
      </c>
      <c r="BL91" s="193">
        <v>0</v>
      </c>
      <c r="BM91" s="193">
        <v>0</v>
      </c>
      <c r="BN91" s="193">
        <v>0</v>
      </c>
      <c r="BO91" s="193">
        <v>0</v>
      </c>
      <c r="BP91" s="193">
        <f t="shared" si="47"/>
        <v>92</v>
      </c>
      <c r="BQ91" s="193">
        <v>89</v>
      </c>
      <c r="BR91" s="193">
        <v>1</v>
      </c>
      <c r="BS91" s="193">
        <v>2</v>
      </c>
      <c r="BT91" s="193">
        <v>0</v>
      </c>
      <c r="BU91" s="193">
        <v>0</v>
      </c>
      <c r="BV91" s="193">
        <v>0</v>
      </c>
      <c r="BW91" s="193">
        <v>0</v>
      </c>
    </row>
    <row r="92" spans="1:75" ht="13.5">
      <c r="A92" s="182" t="s">
        <v>129</v>
      </c>
      <c r="B92" s="182" t="s">
        <v>576</v>
      </c>
      <c r="C92" s="184" t="s">
        <v>577</v>
      </c>
      <c r="D92" s="193">
        <f t="shared" si="25"/>
        <v>1077</v>
      </c>
      <c r="E92" s="193">
        <f t="shared" si="26"/>
        <v>241</v>
      </c>
      <c r="F92" s="193">
        <f t="shared" si="27"/>
        <v>194</v>
      </c>
      <c r="G92" s="193">
        <f t="shared" si="28"/>
        <v>110</v>
      </c>
      <c r="H92" s="193">
        <f t="shared" si="29"/>
        <v>60</v>
      </c>
      <c r="I92" s="193">
        <f t="shared" si="30"/>
        <v>168</v>
      </c>
      <c r="J92" s="193">
        <f t="shared" si="31"/>
        <v>0</v>
      </c>
      <c r="K92" s="193">
        <f t="shared" si="32"/>
        <v>304</v>
      </c>
      <c r="L92" s="193">
        <f t="shared" si="33"/>
        <v>403</v>
      </c>
      <c r="M92" s="193">
        <v>158</v>
      </c>
      <c r="N92" s="193">
        <v>76</v>
      </c>
      <c r="O92" s="193">
        <v>105</v>
      </c>
      <c r="P92" s="193">
        <v>60</v>
      </c>
      <c r="Q92" s="193">
        <v>0</v>
      </c>
      <c r="R92" s="193">
        <v>0</v>
      </c>
      <c r="S92" s="193">
        <v>4</v>
      </c>
      <c r="T92" s="193">
        <f t="shared" si="34"/>
        <v>585</v>
      </c>
      <c r="U92" s="193">
        <f t="shared" si="35"/>
        <v>0</v>
      </c>
      <c r="V92" s="193">
        <f t="shared" si="36"/>
        <v>117</v>
      </c>
      <c r="W92" s="193">
        <f t="shared" si="37"/>
        <v>0</v>
      </c>
      <c r="X92" s="193">
        <f t="shared" si="38"/>
        <v>0</v>
      </c>
      <c r="Y92" s="193">
        <f t="shared" si="39"/>
        <v>168</v>
      </c>
      <c r="Z92" s="193">
        <f t="shared" si="40"/>
        <v>0</v>
      </c>
      <c r="AA92" s="193">
        <f t="shared" si="41"/>
        <v>300</v>
      </c>
      <c r="AB92" s="193">
        <f t="shared" si="42"/>
        <v>0</v>
      </c>
      <c r="AC92" s="193">
        <v>0</v>
      </c>
      <c r="AD92" s="193">
        <v>0</v>
      </c>
      <c r="AE92" s="193">
        <v>0</v>
      </c>
      <c r="AF92" s="193">
        <v>0</v>
      </c>
      <c r="AG92" s="193">
        <v>0</v>
      </c>
      <c r="AH92" s="193">
        <v>0</v>
      </c>
      <c r="AI92" s="193">
        <v>0</v>
      </c>
      <c r="AJ92" s="193">
        <f t="shared" si="43"/>
        <v>154</v>
      </c>
      <c r="AK92" s="193">
        <v>0</v>
      </c>
      <c r="AL92" s="193">
        <v>117</v>
      </c>
      <c r="AM92" s="193">
        <v>0</v>
      </c>
      <c r="AN92" s="193">
        <v>0</v>
      </c>
      <c r="AO92" s="193">
        <v>0</v>
      </c>
      <c r="AP92" s="193">
        <v>0</v>
      </c>
      <c r="AQ92" s="193">
        <v>37</v>
      </c>
      <c r="AR92" s="193">
        <f t="shared" si="44"/>
        <v>168</v>
      </c>
      <c r="AS92" s="193">
        <v>0</v>
      </c>
      <c r="AT92" s="193">
        <v>0</v>
      </c>
      <c r="AU92" s="193">
        <v>0</v>
      </c>
      <c r="AV92" s="193">
        <v>0</v>
      </c>
      <c r="AW92" s="193">
        <v>168</v>
      </c>
      <c r="AX92" s="193">
        <v>0</v>
      </c>
      <c r="AY92" s="193">
        <v>0</v>
      </c>
      <c r="AZ92" s="193">
        <f t="shared" si="45"/>
        <v>263</v>
      </c>
      <c r="BA92" s="193">
        <v>0</v>
      </c>
      <c r="BB92" s="193">
        <v>0</v>
      </c>
      <c r="BC92" s="193">
        <v>0</v>
      </c>
      <c r="BD92" s="193">
        <v>0</v>
      </c>
      <c r="BE92" s="193">
        <v>0</v>
      </c>
      <c r="BF92" s="193">
        <v>0</v>
      </c>
      <c r="BG92" s="193">
        <v>263</v>
      </c>
      <c r="BH92" s="193">
        <f t="shared" si="46"/>
        <v>0</v>
      </c>
      <c r="BI92" s="193">
        <v>0</v>
      </c>
      <c r="BJ92" s="193">
        <v>0</v>
      </c>
      <c r="BK92" s="193">
        <v>0</v>
      </c>
      <c r="BL92" s="193">
        <v>0</v>
      </c>
      <c r="BM92" s="193">
        <v>0</v>
      </c>
      <c r="BN92" s="193">
        <v>0</v>
      </c>
      <c r="BO92" s="193">
        <v>0</v>
      </c>
      <c r="BP92" s="193">
        <f t="shared" si="47"/>
        <v>89</v>
      </c>
      <c r="BQ92" s="193">
        <v>83</v>
      </c>
      <c r="BR92" s="193">
        <v>1</v>
      </c>
      <c r="BS92" s="193">
        <v>5</v>
      </c>
      <c r="BT92" s="193">
        <v>0</v>
      </c>
      <c r="BU92" s="193">
        <v>0</v>
      </c>
      <c r="BV92" s="193">
        <v>0</v>
      </c>
      <c r="BW92" s="193">
        <v>0</v>
      </c>
    </row>
    <row r="93" spans="1:75" ht="13.5">
      <c r="A93" s="182" t="s">
        <v>129</v>
      </c>
      <c r="B93" s="182" t="s">
        <v>578</v>
      </c>
      <c r="C93" s="184" t="s">
        <v>579</v>
      </c>
      <c r="D93" s="193">
        <f t="shared" si="25"/>
        <v>1261</v>
      </c>
      <c r="E93" s="193">
        <f t="shared" si="26"/>
        <v>564</v>
      </c>
      <c r="F93" s="193">
        <f t="shared" si="27"/>
        <v>90</v>
      </c>
      <c r="G93" s="193">
        <f t="shared" si="28"/>
        <v>159</v>
      </c>
      <c r="H93" s="193">
        <f t="shared" si="29"/>
        <v>48</v>
      </c>
      <c r="I93" s="193">
        <f t="shared" si="30"/>
        <v>240</v>
      </c>
      <c r="J93" s="193">
        <f t="shared" si="31"/>
        <v>0</v>
      </c>
      <c r="K93" s="193">
        <f t="shared" si="32"/>
        <v>160</v>
      </c>
      <c r="L93" s="193">
        <f t="shared" si="33"/>
        <v>564</v>
      </c>
      <c r="M93" s="193">
        <v>564</v>
      </c>
      <c r="N93" s="193">
        <v>0</v>
      </c>
      <c r="O93" s="193">
        <v>0</v>
      </c>
      <c r="P93" s="193">
        <v>0</v>
      </c>
      <c r="Q93" s="193">
        <v>0</v>
      </c>
      <c r="R93" s="193">
        <v>0</v>
      </c>
      <c r="S93" s="193">
        <v>0</v>
      </c>
      <c r="T93" s="193">
        <f t="shared" si="34"/>
        <v>697</v>
      </c>
      <c r="U93" s="193">
        <f t="shared" si="35"/>
        <v>0</v>
      </c>
      <c r="V93" s="193">
        <f t="shared" si="36"/>
        <v>90</v>
      </c>
      <c r="W93" s="193">
        <f t="shared" si="37"/>
        <v>159</v>
      </c>
      <c r="X93" s="193">
        <f t="shared" si="38"/>
        <v>48</v>
      </c>
      <c r="Y93" s="193">
        <f t="shared" si="39"/>
        <v>240</v>
      </c>
      <c r="Z93" s="193">
        <f t="shared" si="40"/>
        <v>0</v>
      </c>
      <c r="AA93" s="193">
        <f t="shared" si="41"/>
        <v>160</v>
      </c>
      <c r="AB93" s="193">
        <f t="shared" si="42"/>
        <v>0</v>
      </c>
      <c r="AC93" s="193">
        <v>0</v>
      </c>
      <c r="AD93" s="193">
        <v>0</v>
      </c>
      <c r="AE93" s="193">
        <v>0</v>
      </c>
      <c r="AF93" s="193">
        <v>0</v>
      </c>
      <c r="AG93" s="193">
        <v>0</v>
      </c>
      <c r="AH93" s="193">
        <v>0</v>
      </c>
      <c r="AI93" s="193">
        <v>0</v>
      </c>
      <c r="AJ93" s="193">
        <f t="shared" si="43"/>
        <v>0</v>
      </c>
      <c r="AK93" s="193">
        <v>0</v>
      </c>
      <c r="AL93" s="193">
        <v>0</v>
      </c>
      <c r="AM93" s="193">
        <v>0</v>
      </c>
      <c r="AN93" s="193">
        <v>0</v>
      </c>
      <c r="AO93" s="193">
        <v>0</v>
      </c>
      <c r="AP93" s="193">
        <v>0</v>
      </c>
      <c r="AQ93" s="193">
        <v>0</v>
      </c>
      <c r="AR93" s="193">
        <f t="shared" si="44"/>
        <v>537</v>
      </c>
      <c r="AS93" s="193">
        <v>0</v>
      </c>
      <c r="AT93" s="193">
        <v>90</v>
      </c>
      <c r="AU93" s="193">
        <v>159</v>
      </c>
      <c r="AV93" s="193">
        <v>48</v>
      </c>
      <c r="AW93" s="193">
        <v>240</v>
      </c>
      <c r="AX93" s="193">
        <v>0</v>
      </c>
      <c r="AY93" s="193">
        <v>0</v>
      </c>
      <c r="AZ93" s="193">
        <f t="shared" si="45"/>
        <v>160</v>
      </c>
      <c r="BA93" s="193">
        <v>0</v>
      </c>
      <c r="BB93" s="193">
        <v>0</v>
      </c>
      <c r="BC93" s="193">
        <v>0</v>
      </c>
      <c r="BD93" s="193">
        <v>0</v>
      </c>
      <c r="BE93" s="193">
        <v>0</v>
      </c>
      <c r="BF93" s="193">
        <v>0</v>
      </c>
      <c r="BG93" s="193">
        <v>160</v>
      </c>
      <c r="BH93" s="193">
        <f t="shared" si="46"/>
        <v>0</v>
      </c>
      <c r="BI93" s="193">
        <v>0</v>
      </c>
      <c r="BJ93" s="193">
        <v>0</v>
      </c>
      <c r="BK93" s="193">
        <v>0</v>
      </c>
      <c r="BL93" s="193">
        <v>0</v>
      </c>
      <c r="BM93" s="193">
        <v>0</v>
      </c>
      <c r="BN93" s="193">
        <v>0</v>
      </c>
      <c r="BO93" s="193">
        <v>0</v>
      </c>
      <c r="BP93" s="193">
        <f t="shared" si="47"/>
        <v>0</v>
      </c>
      <c r="BQ93" s="193">
        <v>0</v>
      </c>
      <c r="BR93" s="193">
        <v>0</v>
      </c>
      <c r="BS93" s="193">
        <v>0</v>
      </c>
      <c r="BT93" s="193">
        <v>0</v>
      </c>
      <c r="BU93" s="193">
        <v>0</v>
      </c>
      <c r="BV93" s="193">
        <v>0</v>
      </c>
      <c r="BW93" s="193">
        <v>0</v>
      </c>
    </row>
    <row r="94" spans="1:75" ht="13.5">
      <c r="A94" s="182" t="s">
        <v>129</v>
      </c>
      <c r="B94" s="182" t="s">
        <v>580</v>
      </c>
      <c r="C94" s="184" t="s">
        <v>581</v>
      </c>
      <c r="D94" s="193">
        <f t="shared" si="25"/>
        <v>395</v>
      </c>
      <c r="E94" s="193">
        <f t="shared" si="26"/>
        <v>219</v>
      </c>
      <c r="F94" s="193">
        <f t="shared" si="27"/>
        <v>154</v>
      </c>
      <c r="G94" s="193">
        <f t="shared" si="28"/>
        <v>22</v>
      </c>
      <c r="H94" s="193">
        <f t="shared" si="29"/>
        <v>0</v>
      </c>
      <c r="I94" s="193">
        <f t="shared" si="30"/>
        <v>0</v>
      </c>
      <c r="J94" s="193">
        <f t="shared" si="31"/>
        <v>0</v>
      </c>
      <c r="K94" s="193">
        <f t="shared" si="32"/>
        <v>0</v>
      </c>
      <c r="L94" s="193">
        <f t="shared" si="33"/>
        <v>395</v>
      </c>
      <c r="M94" s="193">
        <v>219</v>
      </c>
      <c r="N94" s="193">
        <v>154</v>
      </c>
      <c r="O94" s="193">
        <v>22</v>
      </c>
      <c r="P94" s="193">
        <v>0</v>
      </c>
      <c r="Q94" s="193">
        <v>0</v>
      </c>
      <c r="R94" s="193">
        <v>0</v>
      </c>
      <c r="S94" s="193">
        <v>0</v>
      </c>
      <c r="T94" s="193">
        <f t="shared" si="34"/>
        <v>0</v>
      </c>
      <c r="U94" s="193">
        <f t="shared" si="35"/>
        <v>0</v>
      </c>
      <c r="V94" s="193">
        <f t="shared" si="36"/>
        <v>0</v>
      </c>
      <c r="W94" s="193">
        <f t="shared" si="37"/>
        <v>0</v>
      </c>
      <c r="X94" s="193">
        <f t="shared" si="38"/>
        <v>0</v>
      </c>
      <c r="Y94" s="193">
        <f t="shared" si="39"/>
        <v>0</v>
      </c>
      <c r="Z94" s="193">
        <f t="shared" si="40"/>
        <v>0</v>
      </c>
      <c r="AA94" s="193">
        <f t="shared" si="41"/>
        <v>0</v>
      </c>
      <c r="AB94" s="193">
        <f t="shared" si="42"/>
        <v>0</v>
      </c>
      <c r="AC94" s="193">
        <v>0</v>
      </c>
      <c r="AD94" s="193">
        <v>0</v>
      </c>
      <c r="AE94" s="193">
        <v>0</v>
      </c>
      <c r="AF94" s="193">
        <v>0</v>
      </c>
      <c r="AG94" s="193">
        <v>0</v>
      </c>
      <c r="AH94" s="193">
        <v>0</v>
      </c>
      <c r="AI94" s="193">
        <v>0</v>
      </c>
      <c r="AJ94" s="193">
        <f t="shared" si="43"/>
        <v>0</v>
      </c>
      <c r="AK94" s="193">
        <v>0</v>
      </c>
      <c r="AL94" s="193">
        <v>0</v>
      </c>
      <c r="AM94" s="193">
        <v>0</v>
      </c>
      <c r="AN94" s="193">
        <v>0</v>
      </c>
      <c r="AO94" s="193">
        <v>0</v>
      </c>
      <c r="AP94" s="193">
        <v>0</v>
      </c>
      <c r="AQ94" s="193">
        <v>0</v>
      </c>
      <c r="AR94" s="193">
        <f t="shared" si="44"/>
        <v>0</v>
      </c>
      <c r="AS94" s="193">
        <v>0</v>
      </c>
      <c r="AT94" s="193">
        <v>0</v>
      </c>
      <c r="AU94" s="193">
        <v>0</v>
      </c>
      <c r="AV94" s="193">
        <v>0</v>
      </c>
      <c r="AW94" s="193">
        <v>0</v>
      </c>
      <c r="AX94" s="193">
        <v>0</v>
      </c>
      <c r="AY94" s="193">
        <v>0</v>
      </c>
      <c r="AZ94" s="193">
        <f t="shared" si="45"/>
        <v>0</v>
      </c>
      <c r="BA94" s="193">
        <v>0</v>
      </c>
      <c r="BB94" s="193">
        <v>0</v>
      </c>
      <c r="BC94" s="193">
        <v>0</v>
      </c>
      <c r="BD94" s="193">
        <v>0</v>
      </c>
      <c r="BE94" s="193">
        <v>0</v>
      </c>
      <c r="BF94" s="193">
        <v>0</v>
      </c>
      <c r="BG94" s="193">
        <v>0</v>
      </c>
      <c r="BH94" s="193">
        <f t="shared" si="46"/>
        <v>0</v>
      </c>
      <c r="BI94" s="193">
        <v>0</v>
      </c>
      <c r="BJ94" s="193">
        <v>0</v>
      </c>
      <c r="BK94" s="193">
        <v>0</v>
      </c>
      <c r="BL94" s="193">
        <v>0</v>
      </c>
      <c r="BM94" s="193">
        <v>0</v>
      </c>
      <c r="BN94" s="193">
        <v>0</v>
      </c>
      <c r="BO94" s="193">
        <v>0</v>
      </c>
      <c r="BP94" s="193">
        <f t="shared" si="47"/>
        <v>0</v>
      </c>
      <c r="BQ94" s="193">
        <v>0</v>
      </c>
      <c r="BR94" s="193">
        <v>0</v>
      </c>
      <c r="BS94" s="193">
        <v>0</v>
      </c>
      <c r="BT94" s="193">
        <v>0</v>
      </c>
      <c r="BU94" s="193">
        <v>0</v>
      </c>
      <c r="BV94" s="193">
        <v>0</v>
      </c>
      <c r="BW94" s="193">
        <v>0</v>
      </c>
    </row>
    <row r="95" spans="1:75" ht="13.5">
      <c r="A95" s="182" t="s">
        <v>129</v>
      </c>
      <c r="B95" s="182" t="s">
        <v>582</v>
      </c>
      <c r="C95" s="184" t="s">
        <v>583</v>
      </c>
      <c r="D95" s="193">
        <f t="shared" si="25"/>
        <v>347</v>
      </c>
      <c r="E95" s="193">
        <f t="shared" si="26"/>
        <v>44</v>
      </c>
      <c r="F95" s="193">
        <f t="shared" si="27"/>
        <v>79</v>
      </c>
      <c r="G95" s="193">
        <f t="shared" si="28"/>
        <v>36</v>
      </c>
      <c r="H95" s="193">
        <f t="shared" si="29"/>
        <v>12</v>
      </c>
      <c r="I95" s="193">
        <f t="shared" si="30"/>
        <v>16</v>
      </c>
      <c r="J95" s="193">
        <f t="shared" si="31"/>
        <v>0</v>
      </c>
      <c r="K95" s="193">
        <f t="shared" si="32"/>
        <v>160</v>
      </c>
      <c r="L95" s="193">
        <f t="shared" si="33"/>
        <v>178</v>
      </c>
      <c r="M95" s="193">
        <v>0</v>
      </c>
      <c r="N95" s="193">
        <v>42</v>
      </c>
      <c r="O95" s="193">
        <v>0</v>
      </c>
      <c r="P95" s="193">
        <v>0</v>
      </c>
      <c r="Q95" s="193">
        <v>0</v>
      </c>
      <c r="R95" s="193">
        <v>0</v>
      </c>
      <c r="S95" s="193">
        <v>136</v>
      </c>
      <c r="T95" s="193">
        <f t="shared" si="34"/>
        <v>169</v>
      </c>
      <c r="U95" s="193">
        <f t="shared" si="35"/>
        <v>44</v>
      </c>
      <c r="V95" s="193">
        <f t="shared" si="36"/>
        <v>37</v>
      </c>
      <c r="W95" s="193">
        <f t="shared" si="37"/>
        <v>36</v>
      </c>
      <c r="X95" s="193">
        <f t="shared" si="38"/>
        <v>12</v>
      </c>
      <c r="Y95" s="193">
        <f t="shared" si="39"/>
        <v>16</v>
      </c>
      <c r="Z95" s="193">
        <f t="shared" si="40"/>
        <v>0</v>
      </c>
      <c r="AA95" s="193">
        <f t="shared" si="41"/>
        <v>24</v>
      </c>
      <c r="AB95" s="193">
        <f t="shared" si="42"/>
        <v>0</v>
      </c>
      <c r="AC95" s="193">
        <v>0</v>
      </c>
      <c r="AD95" s="193">
        <v>0</v>
      </c>
      <c r="AE95" s="193">
        <v>0</v>
      </c>
      <c r="AF95" s="193">
        <v>0</v>
      </c>
      <c r="AG95" s="193">
        <v>0</v>
      </c>
      <c r="AH95" s="193">
        <v>0</v>
      </c>
      <c r="AI95" s="193">
        <v>0</v>
      </c>
      <c r="AJ95" s="193">
        <f t="shared" si="43"/>
        <v>0</v>
      </c>
      <c r="AK95" s="193">
        <v>0</v>
      </c>
      <c r="AL95" s="193">
        <v>0</v>
      </c>
      <c r="AM95" s="193">
        <v>0</v>
      </c>
      <c r="AN95" s="193">
        <v>0</v>
      </c>
      <c r="AO95" s="193">
        <v>0</v>
      </c>
      <c r="AP95" s="193">
        <v>0</v>
      </c>
      <c r="AQ95" s="193">
        <v>0</v>
      </c>
      <c r="AR95" s="193">
        <f t="shared" si="44"/>
        <v>169</v>
      </c>
      <c r="AS95" s="193">
        <v>44</v>
      </c>
      <c r="AT95" s="193">
        <v>37</v>
      </c>
      <c r="AU95" s="193">
        <v>36</v>
      </c>
      <c r="AV95" s="193">
        <v>12</v>
      </c>
      <c r="AW95" s="193">
        <v>16</v>
      </c>
      <c r="AX95" s="193">
        <v>0</v>
      </c>
      <c r="AY95" s="193">
        <v>24</v>
      </c>
      <c r="AZ95" s="193">
        <f t="shared" si="45"/>
        <v>0</v>
      </c>
      <c r="BA95" s="193">
        <v>0</v>
      </c>
      <c r="BB95" s="193">
        <v>0</v>
      </c>
      <c r="BC95" s="193">
        <v>0</v>
      </c>
      <c r="BD95" s="193">
        <v>0</v>
      </c>
      <c r="BE95" s="193">
        <v>0</v>
      </c>
      <c r="BF95" s="193">
        <v>0</v>
      </c>
      <c r="BG95" s="193">
        <v>0</v>
      </c>
      <c r="BH95" s="193">
        <f t="shared" si="46"/>
        <v>0</v>
      </c>
      <c r="BI95" s="193">
        <v>0</v>
      </c>
      <c r="BJ95" s="193">
        <v>0</v>
      </c>
      <c r="BK95" s="193">
        <v>0</v>
      </c>
      <c r="BL95" s="193">
        <v>0</v>
      </c>
      <c r="BM95" s="193">
        <v>0</v>
      </c>
      <c r="BN95" s="193">
        <v>0</v>
      </c>
      <c r="BO95" s="193">
        <v>0</v>
      </c>
      <c r="BP95" s="193">
        <f t="shared" si="47"/>
        <v>0</v>
      </c>
      <c r="BQ95" s="193">
        <v>0</v>
      </c>
      <c r="BR95" s="193">
        <v>0</v>
      </c>
      <c r="BS95" s="193">
        <v>0</v>
      </c>
      <c r="BT95" s="193">
        <v>0</v>
      </c>
      <c r="BU95" s="193">
        <v>0</v>
      </c>
      <c r="BV95" s="193">
        <v>0</v>
      </c>
      <c r="BW95" s="193">
        <v>0</v>
      </c>
    </row>
    <row r="96" spans="1:75" ht="13.5">
      <c r="A96" s="182" t="s">
        <v>129</v>
      </c>
      <c r="B96" s="182" t="s">
        <v>584</v>
      </c>
      <c r="C96" s="184" t="s">
        <v>585</v>
      </c>
      <c r="D96" s="193">
        <f t="shared" si="25"/>
        <v>1095</v>
      </c>
      <c r="E96" s="193">
        <f t="shared" si="26"/>
        <v>462</v>
      </c>
      <c r="F96" s="193">
        <f t="shared" si="27"/>
        <v>88</v>
      </c>
      <c r="G96" s="193">
        <f t="shared" si="28"/>
        <v>74</v>
      </c>
      <c r="H96" s="193">
        <f t="shared" si="29"/>
        <v>26</v>
      </c>
      <c r="I96" s="193">
        <f t="shared" si="30"/>
        <v>0</v>
      </c>
      <c r="J96" s="193">
        <f t="shared" si="31"/>
        <v>0</v>
      </c>
      <c r="K96" s="193">
        <f t="shared" si="32"/>
        <v>445</v>
      </c>
      <c r="L96" s="193">
        <f t="shared" si="33"/>
        <v>247</v>
      </c>
      <c r="M96" s="193">
        <v>247</v>
      </c>
      <c r="N96" s="193">
        <v>0</v>
      </c>
      <c r="O96" s="193">
        <v>0</v>
      </c>
      <c r="P96" s="193">
        <v>0</v>
      </c>
      <c r="Q96" s="193">
        <v>0</v>
      </c>
      <c r="R96" s="193">
        <v>0</v>
      </c>
      <c r="S96" s="193">
        <v>0</v>
      </c>
      <c r="T96" s="193">
        <f t="shared" si="34"/>
        <v>710</v>
      </c>
      <c r="U96" s="193">
        <f t="shared" si="35"/>
        <v>79</v>
      </c>
      <c r="V96" s="193">
        <f t="shared" si="36"/>
        <v>86</v>
      </c>
      <c r="W96" s="193">
        <f t="shared" si="37"/>
        <v>74</v>
      </c>
      <c r="X96" s="193">
        <f t="shared" si="38"/>
        <v>26</v>
      </c>
      <c r="Y96" s="193">
        <f t="shared" si="39"/>
        <v>0</v>
      </c>
      <c r="Z96" s="193">
        <f t="shared" si="40"/>
        <v>0</v>
      </c>
      <c r="AA96" s="193">
        <f t="shared" si="41"/>
        <v>445</v>
      </c>
      <c r="AB96" s="193">
        <f t="shared" si="42"/>
        <v>0</v>
      </c>
      <c r="AC96" s="193">
        <v>0</v>
      </c>
      <c r="AD96" s="193">
        <v>0</v>
      </c>
      <c r="AE96" s="193">
        <v>0</v>
      </c>
      <c r="AF96" s="193">
        <v>0</v>
      </c>
      <c r="AG96" s="193">
        <v>0</v>
      </c>
      <c r="AH96" s="193">
        <v>0</v>
      </c>
      <c r="AI96" s="193">
        <v>0</v>
      </c>
      <c r="AJ96" s="193">
        <f t="shared" si="43"/>
        <v>55</v>
      </c>
      <c r="AK96" s="193">
        <v>0</v>
      </c>
      <c r="AL96" s="193">
        <v>55</v>
      </c>
      <c r="AM96" s="193">
        <v>0</v>
      </c>
      <c r="AN96" s="193">
        <v>0</v>
      </c>
      <c r="AO96" s="193">
        <v>0</v>
      </c>
      <c r="AP96" s="193">
        <v>0</v>
      </c>
      <c r="AQ96" s="193">
        <v>0</v>
      </c>
      <c r="AR96" s="193">
        <f t="shared" si="44"/>
        <v>655</v>
      </c>
      <c r="AS96" s="193">
        <v>79</v>
      </c>
      <c r="AT96" s="193">
        <v>31</v>
      </c>
      <c r="AU96" s="193">
        <v>74</v>
      </c>
      <c r="AV96" s="193">
        <v>26</v>
      </c>
      <c r="AW96" s="193">
        <v>0</v>
      </c>
      <c r="AX96" s="193">
        <v>0</v>
      </c>
      <c r="AY96" s="193">
        <v>445</v>
      </c>
      <c r="AZ96" s="193">
        <f t="shared" si="45"/>
        <v>0</v>
      </c>
      <c r="BA96" s="193">
        <v>0</v>
      </c>
      <c r="BB96" s="193">
        <v>0</v>
      </c>
      <c r="BC96" s="193">
        <v>0</v>
      </c>
      <c r="BD96" s="193">
        <v>0</v>
      </c>
      <c r="BE96" s="193">
        <v>0</v>
      </c>
      <c r="BF96" s="193">
        <v>0</v>
      </c>
      <c r="BG96" s="193">
        <v>0</v>
      </c>
      <c r="BH96" s="193">
        <f t="shared" si="46"/>
        <v>0</v>
      </c>
      <c r="BI96" s="193">
        <v>0</v>
      </c>
      <c r="BJ96" s="193">
        <v>0</v>
      </c>
      <c r="BK96" s="193">
        <v>0</v>
      </c>
      <c r="BL96" s="193">
        <v>0</v>
      </c>
      <c r="BM96" s="193">
        <v>0</v>
      </c>
      <c r="BN96" s="193">
        <v>0</v>
      </c>
      <c r="BO96" s="193">
        <v>0</v>
      </c>
      <c r="BP96" s="193">
        <f t="shared" si="47"/>
        <v>138</v>
      </c>
      <c r="BQ96" s="193">
        <v>136</v>
      </c>
      <c r="BR96" s="193">
        <v>2</v>
      </c>
      <c r="BS96" s="193">
        <v>0</v>
      </c>
      <c r="BT96" s="193">
        <v>0</v>
      </c>
      <c r="BU96" s="193">
        <v>0</v>
      </c>
      <c r="BV96" s="193">
        <v>0</v>
      </c>
      <c r="BW96" s="193">
        <v>0</v>
      </c>
    </row>
    <row r="97" spans="1:75" ht="13.5">
      <c r="A97" s="182" t="s">
        <v>129</v>
      </c>
      <c r="B97" s="182" t="s">
        <v>586</v>
      </c>
      <c r="C97" s="184" t="s">
        <v>587</v>
      </c>
      <c r="D97" s="193">
        <f t="shared" si="25"/>
        <v>317</v>
      </c>
      <c r="E97" s="193">
        <f t="shared" si="26"/>
        <v>115</v>
      </c>
      <c r="F97" s="193">
        <f t="shared" si="27"/>
        <v>18</v>
      </c>
      <c r="G97" s="193">
        <f t="shared" si="28"/>
        <v>11</v>
      </c>
      <c r="H97" s="193">
        <f t="shared" si="29"/>
        <v>7</v>
      </c>
      <c r="I97" s="193">
        <f t="shared" si="30"/>
        <v>0</v>
      </c>
      <c r="J97" s="193">
        <f t="shared" si="31"/>
        <v>0</v>
      </c>
      <c r="K97" s="193">
        <f t="shared" si="32"/>
        <v>166</v>
      </c>
      <c r="L97" s="193">
        <f t="shared" si="33"/>
        <v>152</v>
      </c>
      <c r="M97" s="193">
        <v>115</v>
      </c>
      <c r="N97" s="193">
        <v>18</v>
      </c>
      <c r="O97" s="193">
        <v>11</v>
      </c>
      <c r="P97" s="193">
        <v>7</v>
      </c>
      <c r="Q97" s="193">
        <v>0</v>
      </c>
      <c r="R97" s="193">
        <v>0</v>
      </c>
      <c r="S97" s="193">
        <v>1</v>
      </c>
      <c r="T97" s="193">
        <f t="shared" si="34"/>
        <v>165</v>
      </c>
      <c r="U97" s="193">
        <f t="shared" si="35"/>
        <v>0</v>
      </c>
      <c r="V97" s="193">
        <f t="shared" si="36"/>
        <v>0</v>
      </c>
      <c r="W97" s="193">
        <f t="shared" si="37"/>
        <v>0</v>
      </c>
      <c r="X97" s="193">
        <f t="shared" si="38"/>
        <v>0</v>
      </c>
      <c r="Y97" s="193">
        <f t="shared" si="39"/>
        <v>0</v>
      </c>
      <c r="Z97" s="193">
        <f t="shared" si="40"/>
        <v>0</v>
      </c>
      <c r="AA97" s="193">
        <f t="shared" si="41"/>
        <v>165</v>
      </c>
      <c r="AB97" s="193">
        <f t="shared" si="42"/>
        <v>0</v>
      </c>
      <c r="AC97" s="193">
        <v>0</v>
      </c>
      <c r="AD97" s="193">
        <v>0</v>
      </c>
      <c r="AE97" s="193">
        <v>0</v>
      </c>
      <c r="AF97" s="193">
        <v>0</v>
      </c>
      <c r="AG97" s="193">
        <v>0</v>
      </c>
      <c r="AH97" s="193">
        <v>0</v>
      </c>
      <c r="AI97" s="193">
        <v>0</v>
      </c>
      <c r="AJ97" s="193">
        <f t="shared" si="43"/>
        <v>0</v>
      </c>
      <c r="AK97" s="193">
        <v>0</v>
      </c>
      <c r="AL97" s="193">
        <v>0</v>
      </c>
      <c r="AM97" s="193">
        <v>0</v>
      </c>
      <c r="AN97" s="193">
        <v>0</v>
      </c>
      <c r="AO97" s="193">
        <v>0</v>
      </c>
      <c r="AP97" s="193">
        <v>0</v>
      </c>
      <c r="AQ97" s="193">
        <v>0</v>
      </c>
      <c r="AR97" s="193">
        <f t="shared" si="44"/>
        <v>165</v>
      </c>
      <c r="AS97" s="193">
        <v>0</v>
      </c>
      <c r="AT97" s="193">
        <v>0</v>
      </c>
      <c r="AU97" s="193">
        <v>0</v>
      </c>
      <c r="AV97" s="193">
        <v>0</v>
      </c>
      <c r="AW97" s="193">
        <v>0</v>
      </c>
      <c r="AX97" s="193">
        <v>0</v>
      </c>
      <c r="AY97" s="193">
        <v>165</v>
      </c>
      <c r="AZ97" s="193">
        <f t="shared" si="45"/>
        <v>0</v>
      </c>
      <c r="BA97" s="193">
        <v>0</v>
      </c>
      <c r="BB97" s="193">
        <v>0</v>
      </c>
      <c r="BC97" s="193">
        <v>0</v>
      </c>
      <c r="BD97" s="193">
        <v>0</v>
      </c>
      <c r="BE97" s="193">
        <v>0</v>
      </c>
      <c r="BF97" s="193">
        <v>0</v>
      </c>
      <c r="BG97" s="193">
        <v>0</v>
      </c>
      <c r="BH97" s="193">
        <f t="shared" si="46"/>
        <v>0</v>
      </c>
      <c r="BI97" s="193">
        <v>0</v>
      </c>
      <c r="BJ97" s="193">
        <v>0</v>
      </c>
      <c r="BK97" s="193">
        <v>0</v>
      </c>
      <c r="BL97" s="193">
        <v>0</v>
      </c>
      <c r="BM97" s="193">
        <v>0</v>
      </c>
      <c r="BN97" s="193">
        <v>0</v>
      </c>
      <c r="BO97" s="193">
        <v>0</v>
      </c>
      <c r="BP97" s="193">
        <f t="shared" si="47"/>
        <v>0</v>
      </c>
      <c r="BQ97" s="193">
        <v>0</v>
      </c>
      <c r="BR97" s="193">
        <v>0</v>
      </c>
      <c r="BS97" s="193">
        <v>0</v>
      </c>
      <c r="BT97" s="193">
        <v>0</v>
      </c>
      <c r="BU97" s="193">
        <v>0</v>
      </c>
      <c r="BV97" s="193">
        <v>0</v>
      </c>
      <c r="BW97" s="193">
        <v>0</v>
      </c>
    </row>
    <row r="98" spans="1:75" ht="13.5">
      <c r="A98" s="182" t="s">
        <v>129</v>
      </c>
      <c r="B98" s="182" t="s">
        <v>588</v>
      </c>
      <c r="C98" s="184" t="s">
        <v>589</v>
      </c>
      <c r="D98" s="193">
        <f t="shared" si="25"/>
        <v>187</v>
      </c>
      <c r="E98" s="193">
        <f t="shared" si="26"/>
        <v>80</v>
      </c>
      <c r="F98" s="193">
        <f t="shared" si="27"/>
        <v>13</v>
      </c>
      <c r="G98" s="193">
        <f t="shared" si="28"/>
        <v>7</v>
      </c>
      <c r="H98" s="193">
        <f t="shared" si="29"/>
        <v>5</v>
      </c>
      <c r="I98" s="193">
        <f t="shared" si="30"/>
        <v>0</v>
      </c>
      <c r="J98" s="193">
        <f t="shared" si="31"/>
        <v>0</v>
      </c>
      <c r="K98" s="193">
        <f t="shared" si="32"/>
        <v>82</v>
      </c>
      <c r="L98" s="193">
        <f t="shared" si="33"/>
        <v>105</v>
      </c>
      <c r="M98" s="193">
        <v>80</v>
      </c>
      <c r="N98" s="193">
        <v>13</v>
      </c>
      <c r="O98" s="193">
        <v>7</v>
      </c>
      <c r="P98" s="193">
        <v>5</v>
      </c>
      <c r="Q98" s="193">
        <v>0</v>
      </c>
      <c r="R98" s="193">
        <v>0</v>
      </c>
      <c r="S98" s="193">
        <v>0</v>
      </c>
      <c r="T98" s="193">
        <f t="shared" si="34"/>
        <v>82</v>
      </c>
      <c r="U98" s="193">
        <f t="shared" si="35"/>
        <v>0</v>
      </c>
      <c r="V98" s="193">
        <f t="shared" si="36"/>
        <v>0</v>
      </c>
      <c r="W98" s="193">
        <f t="shared" si="37"/>
        <v>0</v>
      </c>
      <c r="X98" s="193">
        <f t="shared" si="38"/>
        <v>0</v>
      </c>
      <c r="Y98" s="193">
        <f t="shared" si="39"/>
        <v>0</v>
      </c>
      <c r="Z98" s="193">
        <f t="shared" si="40"/>
        <v>0</v>
      </c>
      <c r="AA98" s="193">
        <f t="shared" si="41"/>
        <v>82</v>
      </c>
      <c r="AB98" s="193">
        <f t="shared" si="42"/>
        <v>0</v>
      </c>
      <c r="AC98" s="193">
        <v>0</v>
      </c>
      <c r="AD98" s="193">
        <v>0</v>
      </c>
      <c r="AE98" s="193">
        <v>0</v>
      </c>
      <c r="AF98" s="193">
        <v>0</v>
      </c>
      <c r="AG98" s="193">
        <v>0</v>
      </c>
      <c r="AH98" s="193">
        <v>0</v>
      </c>
      <c r="AI98" s="193">
        <v>0</v>
      </c>
      <c r="AJ98" s="193">
        <f t="shared" si="43"/>
        <v>0</v>
      </c>
      <c r="AK98" s="193">
        <v>0</v>
      </c>
      <c r="AL98" s="193">
        <v>0</v>
      </c>
      <c r="AM98" s="193">
        <v>0</v>
      </c>
      <c r="AN98" s="193">
        <v>0</v>
      </c>
      <c r="AO98" s="193">
        <v>0</v>
      </c>
      <c r="AP98" s="193">
        <v>0</v>
      </c>
      <c r="AQ98" s="193">
        <v>0</v>
      </c>
      <c r="AR98" s="193">
        <f t="shared" si="44"/>
        <v>82</v>
      </c>
      <c r="AS98" s="193">
        <v>0</v>
      </c>
      <c r="AT98" s="193">
        <v>0</v>
      </c>
      <c r="AU98" s="193">
        <v>0</v>
      </c>
      <c r="AV98" s="193">
        <v>0</v>
      </c>
      <c r="AW98" s="193">
        <v>0</v>
      </c>
      <c r="AX98" s="193">
        <v>0</v>
      </c>
      <c r="AY98" s="193">
        <v>82</v>
      </c>
      <c r="AZ98" s="193">
        <f t="shared" si="45"/>
        <v>0</v>
      </c>
      <c r="BA98" s="193">
        <v>0</v>
      </c>
      <c r="BB98" s="193">
        <v>0</v>
      </c>
      <c r="BC98" s="193">
        <v>0</v>
      </c>
      <c r="BD98" s="193">
        <v>0</v>
      </c>
      <c r="BE98" s="193">
        <v>0</v>
      </c>
      <c r="BF98" s="193">
        <v>0</v>
      </c>
      <c r="BG98" s="193">
        <v>0</v>
      </c>
      <c r="BH98" s="193">
        <f t="shared" si="46"/>
        <v>0</v>
      </c>
      <c r="BI98" s="193">
        <v>0</v>
      </c>
      <c r="BJ98" s="193">
        <v>0</v>
      </c>
      <c r="BK98" s="193">
        <v>0</v>
      </c>
      <c r="BL98" s="193">
        <v>0</v>
      </c>
      <c r="BM98" s="193">
        <v>0</v>
      </c>
      <c r="BN98" s="193">
        <v>0</v>
      </c>
      <c r="BO98" s="193">
        <v>0</v>
      </c>
      <c r="BP98" s="193">
        <f t="shared" si="47"/>
        <v>0</v>
      </c>
      <c r="BQ98" s="193">
        <v>0</v>
      </c>
      <c r="BR98" s="193">
        <v>0</v>
      </c>
      <c r="BS98" s="193">
        <v>0</v>
      </c>
      <c r="BT98" s="193">
        <v>0</v>
      </c>
      <c r="BU98" s="193">
        <v>0</v>
      </c>
      <c r="BV98" s="193">
        <v>0</v>
      </c>
      <c r="BW98" s="193">
        <v>0</v>
      </c>
    </row>
    <row r="99" spans="1:75" ht="13.5">
      <c r="A99" s="182" t="s">
        <v>129</v>
      </c>
      <c r="B99" s="182" t="s">
        <v>590</v>
      </c>
      <c r="C99" s="184" t="s">
        <v>591</v>
      </c>
      <c r="D99" s="193">
        <f t="shared" si="25"/>
        <v>378</v>
      </c>
      <c r="E99" s="193">
        <f t="shared" si="26"/>
        <v>114</v>
      </c>
      <c r="F99" s="193">
        <f t="shared" si="27"/>
        <v>14</v>
      </c>
      <c r="G99" s="193">
        <f t="shared" si="28"/>
        <v>37</v>
      </c>
      <c r="H99" s="193">
        <f t="shared" si="29"/>
        <v>13</v>
      </c>
      <c r="I99" s="193">
        <f t="shared" si="30"/>
        <v>0</v>
      </c>
      <c r="J99" s="193">
        <f t="shared" si="31"/>
        <v>0</v>
      </c>
      <c r="K99" s="193">
        <f t="shared" si="32"/>
        <v>200</v>
      </c>
      <c r="L99" s="193">
        <f t="shared" si="33"/>
        <v>0</v>
      </c>
      <c r="M99" s="193">
        <v>0</v>
      </c>
      <c r="N99" s="193">
        <v>0</v>
      </c>
      <c r="O99" s="193">
        <v>0</v>
      </c>
      <c r="P99" s="193">
        <v>0</v>
      </c>
      <c r="Q99" s="193">
        <v>0</v>
      </c>
      <c r="R99" s="193">
        <v>0</v>
      </c>
      <c r="S99" s="193">
        <v>0</v>
      </c>
      <c r="T99" s="193">
        <f t="shared" si="34"/>
        <v>293</v>
      </c>
      <c r="U99" s="193">
        <f t="shared" si="35"/>
        <v>29</v>
      </c>
      <c r="V99" s="193">
        <f t="shared" si="36"/>
        <v>14</v>
      </c>
      <c r="W99" s="193">
        <f t="shared" si="37"/>
        <v>37</v>
      </c>
      <c r="X99" s="193">
        <f t="shared" si="38"/>
        <v>13</v>
      </c>
      <c r="Y99" s="193">
        <f t="shared" si="39"/>
        <v>0</v>
      </c>
      <c r="Z99" s="193">
        <f t="shared" si="40"/>
        <v>0</v>
      </c>
      <c r="AA99" s="193">
        <f t="shared" si="41"/>
        <v>200</v>
      </c>
      <c r="AB99" s="193">
        <f t="shared" si="42"/>
        <v>0</v>
      </c>
      <c r="AC99" s="193">
        <v>0</v>
      </c>
      <c r="AD99" s="193">
        <v>0</v>
      </c>
      <c r="AE99" s="193">
        <v>0</v>
      </c>
      <c r="AF99" s="193">
        <v>0</v>
      </c>
      <c r="AG99" s="193">
        <v>0</v>
      </c>
      <c r="AH99" s="193">
        <v>0</v>
      </c>
      <c r="AI99" s="193">
        <v>0</v>
      </c>
      <c r="AJ99" s="193">
        <f t="shared" si="43"/>
        <v>37</v>
      </c>
      <c r="AK99" s="193">
        <v>0</v>
      </c>
      <c r="AL99" s="193">
        <v>0</v>
      </c>
      <c r="AM99" s="193">
        <v>0</v>
      </c>
      <c r="AN99" s="193">
        <v>0</v>
      </c>
      <c r="AO99" s="193">
        <v>0</v>
      </c>
      <c r="AP99" s="193">
        <v>0</v>
      </c>
      <c r="AQ99" s="193">
        <v>37</v>
      </c>
      <c r="AR99" s="193">
        <f t="shared" si="44"/>
        <v>256</v>
      </c>
      <c r="AS99" s="193">
        <v>29</v>
      </c>
      <c r="AT99" s="193">
        <v>14</v>
      </c>
      <c r="AU99" s="193">
        <v>37</v>
      </c>
      <c r="AV99" s="193">
        <v>13</v>
      </c>
      <c r="AW99" s="193">
        <v>0</v>
      </c>
      <c r="AX99" s="193">
        <v>0</v>
      </c>
      <c r="AY99" s="193">
        <v>163</v>
      </c>
      <c r="AZ99" s="193">
        <f t="shared" si="45"/>
        <v>0</v>
      </c>
      <c r="BA99" s="193">
        <v>0</v>
      </c>
      <c r="BB99" s="193">
        <v>0</v>
      </c>
      <c r="BC99" s="193">
        <v>0</v>
      </c>
      <c r="BD99" s="193">
        <v>0</v>
      </c>
      <c r="BE99" s="193">
        <v>0</v>
      </c>
      <c r="BF99" s="193">
        <v>0</v>
      </c>
      <c r="BG99" s="193">
        <v>0</v>
      </c>
      <c r="BH99" s="193">
        <f t="shared" si="46"/>
        <v>0</v>
      </c>
      <c r="BI99" s="193">
        <v>0</v>
      </c>
      <c r="BJ99" s="193">
        <v>0</v>
      </c>
      <c r="BK99" s="193">
        <v>0</v>
      </c>
      <c r="BL99" s="193">
        <v>0</v>
      </c>
      <c r="BM99" s="193">
        <v>0</v>
      </c>
      <c r="BN99" s="193">
        <v>0</v>
      </c>
      <c r="BO99" s="193">
        <v>0</v>
      </c>
      <c r="BP99" s="193">
        <f t="shared" si="47"/>
        <v>85</v>
      </c>
      <c r="BQ99" s="193">
        <v>85</v>
      </c>
      <c r="BR99" s="193">
        <v>0</v>
      </c>
      <c r="BS99" s="193">
        <v>0</v>
      </c>
      <c r="BT99" s="193">
        <v>0</v>
      </c>
      <c r="BU99" s="193">
        <v>0</v>
      </c>
      <c r="BV99" s="193">
        <v>0</v>
      </c>
      <c r="BW99" s="193">
        <v>0</v>
      </c>
    </row>
    <row r="100" spans="1:75" ht="13.5">
      <c r="A100" s="182" t="s">
        <v>129</v>
      </c>
      <c r="B100" s="182" t="s">
        <v>592</v>
      </c>
      <c r="C100" s="184" t="s">
        <v>593</v>
      </c>
      <c r="D100" s="193">
        <f t="shared" si="25"/>
        <v>198</v>
      </c>
      <c r="E100" s="193">
        <f t="shared" si="26"/>
        <v>78</v>
      </c>
      <c r="F100" s="193">
        <f t="shared" si="27"/>
        <v>12</v>
      </c>
      <c r="G100" s="193">
        <f t="shared" si="28"/>
        <v>7</v>
      </c>
      <c r="H100" s="193">
        <f t="shared" si="29"/>
        <v>5</v>
      </c>
      <c r="I100" s="193">
        <f t="shared" si="30"/>
        <v>0</v>
      </c>
      <c r="J100" s="193">
        <f t="shared" si="31"/>
        <v>0</v>
      </c>
      <c r="K100" s="193">
        <f t="shared" si="32"/>
        <v>96</v>
      </c>
      <c r="L100" s="193">
        <f t="shared" si="33"/>
        <v>103</v>
      </c>
      <c r="M100" s="193">
        <v>78</v>
      </c>
      <c r="N100" s="193">
        <v>12</v>
      </c>
      <c r="O100" s="193">
        <v>7</v>
      </c>
      <c r="P100" s="193">
        <v>5</v>
      </c>
      <c r="Q100" s="193">
        <v>0</v>
      </c>
      <c r="R100" s="193">
        <v>0</v>
      </c>
      <c r="S100" s="193">
        <v>1</v>
      </c>
      <c r="T100" s="193">
        <f t="shared" si="34"/>
        <v>95</v>
      </c>
      <c r="U100" s="193">
        <f t="shared" si="35"/>
        <v>0</v>
      </c>
      <c r="V100" s="193">
        <f t="shared" si="36"/>
        <v>0</v>
      </c>
      <c r="W100" s="193">
        <f t="shared" si="37"/>
        <v>0</v>
      </c>
      <c r="X100" s="193">
        <f t="shared" si="38"/>
        <v>0</v>
      </c>
      <c r="Y100" s="193">
        <f t="shared" si="39"/>
        <v>0</v>
      </c>
      <c r="Z100" s="193">
        <f t="shared" si="40"/>
        <v>0</v>
      </c>
      <c r="AA100" s="193">
        <f t="shared" si="41"/>
        <v>95</v>
      </c>
      <c r="AB100" s="193">
        <f t="shared" si="42"/>
        <v>0</v>
      </c>
      <c r="AC100" s="193">
        <v>0</v>
      </c>
      <c r="AD100" s="193">
        <v>0</v>
      </c>
      <c r="AE100" s="193">
        <v>0</v>
      </c>
      <c r="AF100" s="193">
        <v>0</v>
      </c>
      <c r="AG100" s="193">
        <v>0</v>
      </c>
      <c r="AH100" s="193">
        <v>0</v>
      </c>
      <c r="AI100" s="193">
        <v>0</v>
      </c>
      <c r="AJ100" s="193">
        <f t="shared" si="43"/>
        <v>0</v>
      </c>
      <c r="AK100" s="193">
        <v>0</v>
      </c>
      <c r="AL100" s="193">
        <v>0</v>
      </c>
      <c r="AM100" s="193">
        <v>0</v>
      </c>
      <c r="AN100" s="193">
        <v>0</v>
      </c>
      <c r="AO100" s="193">
        <v>0</v>
      </c>
      <c r="AP100" s="193">
        <v>0</v>
      </c>
      <c r="AQ100" s="193">
        <v>0</v>
      </c>
      <c r="AR100" s="193">
        <f t="shared" si="44"/>
        <v>95</v>
      </c>
      <c r="AS100" s="193">
        <v>0</v>
      </c>
      <c r="AT100" s="193">
        <v>0</v>
      </c>
      <c r="AU100" s="193">
        <v>0</v>
      </c>
      <c r="AV100" s="193">
        <v>0</v>
      </c>
      <c r="AW100" s="193">
        <v>0</v>
      </c>
      <c r="AX100" s="193">
        <v>0</v>
      </c>
      <c r="AY100" s="193">
        <v>95</v>
      </c>
      <c r="AZ100" s="193">
        <f t="shared" si="45"/>
        <v>0</v>
      </c>
      <c r="BA100" s="193">
        <v>0</v>
      </c>
      <c r="BB100" s="193">
        <v>0</v>
      </c>
      <c r="BC100" s="193">
        <v>0</v>
      </c>
      <c r="BD100" s="193">
        <v>0</v>
      </c>
      <c r="BE100" s="193">
        <v>0</v>
      </c>
      <c r="BF100" s="193">
        <v>0</v>
      </c>
      <c r="BG100" s="193">
        <v>0</v>
      </c>
      <c r="BH100" s="193">
        <f t="shared" si="46"/>
        <v>0</v>
      </c>
      <c r="BI100" s="193">
        <v>0</v>
      </c>
      <c r="BJ100" s="193">
        <v>0</v>
      </c>
      <c r="BK100" s="193">
        <v>0</v>
      </c>
      <c r="BL100" s="193">
        <v>0</v>
      </c>
      <c r="BM100" s="193">
        <v>0</v>
      </c>
      <c r="BN100" s="193">
        <v>0</v>
      </c>
      <c r="BO100" s="193">
        <v>0</v>
      </c>
      <c r="BP100" s="193">
        <f t="shared" si="47"/>
        <v>0</v>
      </c>
      <c r="BQ100" s="193">
        <v>0</v>
      </c>
      <c r="BR100" s="193">
        <v>0</v>
      </c>
      <c r="BS100" s="193">
        <v>0</v>
      </c>
      <c r="BT100" s="193">
        <v>0</v>
      </c>
      <c r="BU100" s="193">
        <v>0</v>
      </c>
      <c r="BV100" s="193">
        <v>0</v>
      </c>
      <c r="BW100" s="193">
        <v>0</v>
      </c>
    </row>
    <row r="101" spans="1:75" ht="13.5">
      <c r="A101" s="182" t="s">
        <v>129</v>
      </c>
      <c r="B101" s="182" t="s">
        <v>594</v>
      </c>
      <c r="C101" s="184" t="s">
        <v>595</v>
      </c>
      <c r="D101" s="193">
        <f t="shared" si="25"/>
        <v>263</v>
      </c>
      <c r="E101" s="193">
        <f t="shared" si="26"/>
        <v>85</v>
      </c>
      <c r="F101" s="193">
        <f t="shared" si="27"/>
        <v>14</v>
      </c>
      <c r="G101" s="193">
        <f t="shared" si="28"/>
        <v>8</v>
      </c>
      <c r="H101" s="193">
        <f t="shared" si="29"/>
        <v>5</v>
      </c>
      <c r="I101" s="193">
        <f t="shared" si="30"/>
        <v>0</v>
      </c>
      <c r="J101" s="193">
        <f t="shared" si="31"/>
        <v>0</v>
      </c>
      <c r="K101" s="193">
        <f t="shared" si="32"/>
        <v>151</v>
      </c>
      <c r="L101" s="193">
        <f t="shared" si="33"/>
        <v>112</v>
      </c>
      <c r="M101" s="193">
        <v>85</v>
      </c>
      <c r="N101" s="193">
        <v>14</v>
      </c>
      <c r="O101" s="193">
        <v>8</v>
      </c>
      <c r="P101" s="193">
        <v>5</v>
      </c>
      <c r="Q101" s="193">
        <v>0</v>
      </c>
      <c r="R101" s="193">
        <v>0</v>
      </c>
      <c r="S101" s="193">
        <v>0</v>
      </c>
      <c r="T101" s="193">
        <f t="shared" si="34"/>
        <v>151</v>
      </c>
      <c r="U101" s="193">
        <f t="shared" si="35"/>
        <v>0</v>
      </c>
      <c r="V101" s="193">
        <f t="shared" si="36"/>
        <v>0</v>
      </c>
      <c r="W101" s="193">
        <f t="shared" si="37"/>
        <v>0</v>
      </c>
      <c r="X101" s="193">
        <f t="shared" si="38"/>
        <v>0</v>
      </c>
      <c r="Y101" s="193">
        <f t="shared" si="39"/>
        <v>0</v>
      </c>
      <c r="Z101" s="193">
        <f t="shared" si="40"/>
        <v>0</v>
      </c>
      <c r="AA101" s="193">
        <f t="shared" si="41"/>
        <v>151</v>
      </c>
      <c r="AB101" s="193">
        <f t="shared" si="42"/>
        <v>0</v>
      </c>
      <c r="AC101" s="193">
        <v>0</v>
      </c>
      <c r="AD101" s="193">
        <v>0</v>
      </c>
      <c r="AE101" s="193">
        <v>0</v>
      </c>
      <c r="AF101" s="193">
        <v>0</v>
      </c>
      <c r="AG101" s="193">
        <v>0</v>
      </c>
      <c r="AH101" s="193">
        <v>0</v>
      </c>
      <c r="AI101" s="193">
        <v>0</v>
      </c>
      <c r="AJ101" s="193">
        <f t="shared" si="43"/>
        <v>0</v>
      </c>
      <c r="AK101" s="193">
        <v>0</v>
      </c>
      <c r="AL101" s="193">
        <v>0</v>
      </c>
      <c r="AM101" s="193">
        <v>0</v>
      </c>
      <c r="AN101" s="193">
        <v>0</v>
      </c>
      <c r="AO101" s="193">
        <v>0</v>
      </c>
      <c r="AP101" s="193">
        <v>0</v>
      </c>
      <c r="AQ101" s="193">
        <v>0</v>
      </c>
      <c r="AR101" s="193">
        <f t="shared" si="44"/>
        <v>151</v>
      </c>
      <c r="AS101" s="193">
        <v>0</v>
      </c>
      <c r="AT101" s="193">
        <v>0</v>
      </c>
      <c r="AU101" s="193">
        <v>0</v>
      </c>
      <c r="AV101" s="193">
        <v>0</v>
      </c>
      <c r="AW101" s="193">
        <v>0</v>
      </c>
      <c r="AX101" s="193">
        <v>0</v>
      </c>
      <c r="AY101" s="193">
        <v>151</v>
      </c>
      <c r="AZ101" s="193">
        <f t="shared" si="45"/>
        <v>0</v>
      </c>
      <c r="BA101" s="193">
        <v>0</v>
      </c>
      <c r="BB101" s="193">
        <v>0</v>
      </c>
      <c r="BC101" s="193">
        <v>0</v>
      </c>
      <c r="BD101" s="193">
        <v>0</v>
      </c>
      <c r="BE101" s="193">
        <v>0</v>
      </c>
      <c r="BF101" s="193">
        <v>0</v>
      </c>
      <c r="BG101" s="193">
        <v>0</v>
      </c>
      <c r="BH101" s="193">
        <f t="shared" si="46"/>
        <v>0</v>
      </c>
      <c r="BI101" s="193">
        <v>0</v>
      </c>
      <c r="BJ101" s="193">
        <v>0</v>
      </c>
      <c r="BK101" s="193">
        <v>0</v>
      </c>
      <c r="BL101" s="193">
        <v>0</v>
      </c>
      <c r="BM101" s="193">
        <v>0</v>
      </c>
      <c r="BN101" s="193">
        <v>0</v>
      </c>
      <c r="BO101" s="193">
        <v>0</v>
      </c>
      <c r="BP101" s="193">
        <f t="shared" si="47"/>
        <v>0</v>
      </c>
      <c r="BQ101" s="193">
        <v>0</v>
      </c>
      <c r="BR101" s="193">
        <v>0</v>
      </c>
      <c r="BS101" s="193">
        <v>0</v>
      </c>
      <c r="BT101" s="193">
        <v>0</v>
      </c>
      <c r="BU101" s="193">
        <v>0</v>
      </c>
      <c r="BV101" s="193">
        <v>0</v>
      </c>
      <c r="BW101" s="193">
        <v>0</v>
      </c>
    </row>
    <row r="102" spans="1:75" ht="13.5">
      <c r="A102" s="182" t="s">
        <v>129</v>
      </c>
      <c r="B102" s="182" t="s">
        <v>596</v>
      </c>
      <c r="C102" s="184" t="s">
        <v>597</v>
      </c>
      <c r="D102" s="193">
        <f t="shared" si="25"/>
        <v>346</v>
      </c>
      <c r="E102" s="193">
        <f t="shared" si="26"/>
        <v>55</v>
      </c>
      <c r="F102" s="193">
        <f t="shared" si="27"/>
        <v>210</v>
      </c>
      <c r="G102" s="193">
        <f t="shared" si="28"/>
        <v>5</v>
      </c>
      <c r="H102" s="193">
        <f t="shared" si="29"/>
        <v>5</v>
      </c>
      <c r="I102" s="193">
        <f t="shared" si="30"/>
        <v>1</v>
      </c>
      <c r="J102" s="193">
        <f t="shared" si="31"/>
        <v>0</v>
      </c>
      <c r="K102" s="193">
        <f t="shared" si="32"/>
        <v>70</v>
      </c>
      <c r="L102" s="193">
        <f t="shared" si="33"/>
        <v>346</v>
      </c>
      <c r="M102" s="193">
        <v>55</v>
      </c>
      <c r="N102" s="193">
        <v>210</v>
      </c>
      <c r="O102" s="193">
        <v>5</v>
      </c>
      <c r="P102" s="193">
        <v>5</v>
      </c>
      <c r="Q102" s="193">
        <v>1</v>
      </c>
      <c r="R102" s="193">
        <v>0</v>
      </c>
      <c r="S102" s="193">
        <v>70</v>
      </c>
      <c r="T102" s="193">
        <f t="shared" si="34"/>
        <v>0</v>
      </c>
      <c r="U102" s="193">
        <f t="shared" si="35"/>
        <v>0</v>
      </c>
      <c r="V102" s="193">
        <f t="shared" si="36"/>
        <v>0</v>
      </c>
      <c r="W102" s="193">
        <f t="shared" si="37"/>
        <v>0</v>
      </c>
      <c r="X102" s="193">
        <f t="shared" si="38"/>
        <v>0</v>
      </c>
      <c r="Y102" s="193">
        <f t="shared" si="39"/>
        <v>0</v>
      </c>
      <c r="Z102" s="193">
        <f t="shared" si="40"/>
        <v>0</v>
      </c>
      <c r="AA102" s="193">
        <f t="shared" si="41"/>
        <v>0</v>
      </c>
      <c r="AB102" s="193">
        <f t="shared" si="42"/>
        <v>0</v>
      </c>
      <c r="AC102" s="193">
        <v>0</v>
      </c>
      <c r="AD102" s="193">
        <v>0</v>
      </c>
      <c r="AE102" s="193">
        <v>0</v>
      </c>
      <c r="AF102" s="193">
        <v>0</v>
      </c>
      <c r="AG102" s="193">
        <v>0</v>
      </c>
      <c r="AH102" s="193">
        <v>0</v>
      </c>
      <c r="AI102" s="193">
        <v>0</v>
      </c>
      <c r="AJ102" s="193">
        <f t="shared" si="43"/>
        <v>0</v>
      </c>
      <c r="AK102" s="193">
        <v>0</v>
      </c>
      <c r="AL102" s="193">
        <v>0</v>
      </c>
      <c r="AM102" s="193">
        <v>0</v>
      </c>
      <c r="AN102" s="193">
        <v>0</v>
      </c>
      <c r="AO102" s="193">
        <v>0</v>
      </c>
      <c r="AP102" s="193">
        <v>0</v>
      </c>
      <c r="AQ102" s="193">
        <v>0</v>
      </c>
      <c r="AR102" s="193">
        <f t="shared" si="44"/>
        <v>0</v>
      </c>
      <c r="AS102" s="193">
        <v>0</v>
      </c>
      <c r="AT102" s="193">
        <v>0</v>
      </c>
      <c r="AU102" s="193">
        <v>0</v>
      </c>
      <c r="AV102" s="193">
        <v>0</v>
      </c>
      <c r="AW102" s="193">
        <v>0</v>
      </c>
      <c r="AX102" s="193">
        <v>0</v>
      </c>
      <c r="AY102" s="193">
        <v>0</v>
      </c>
      <c r="AZ102" s="193">
        <f t="shared" si="45"/>
        <v>0</v>
      </c>
      <c r="BA102" s="193">
        <v>0</v>
      </c>
      <c r="BB102" s="193">
        <v>0</v>
      </c>
      <c r="BC102" s="193">
        <v>0</v>
      </c>
      <c r="BD102" s="193">
        <v>0</v>
      </c>
      <c r="BE102" s="193">
        <v>0</v>
      </c>
      <c r="BF102" s="193">
        <v>0</v>
      </c>
      <c r="BG102" s="193">
        <v>0</v>
      </c>
      <c r="BH102" s="193">
        <f t="shared" si="46"/>
        <v>0</v>
      </c>
      <c r="BI102" s="193">
        <v>0</v>
      </c>
      <c r="BJ102" s="193">
        <v>0</v>
      </c>
      <c r="BK102" s="193">
        <v>0</v>
      </c>
      <c r="BL102" s="193">
        <v>0</v>
      </c>
      <c r="BM102" s="193">
        <v>0</v>
      </c>
      <c r="BN102" s="193">
        <v>0</v>
      </c>
      <c r="BO102" s="193">
        <v>0</v>
      </c>
      <c r="BP102" s="193">
        <f t="shared" si="47"/>
        <v>0</v>
      </c>
      <c r="BQ102" s="193">
        <v>0</v>
      </c>
      <c r="BR102" s="193">
        <v>0</v>
      </c>
      <c r="BS102" s="193">
        <v>0</v>
      </c>
      <c r="BT102" s="193">
        <v>0</v>
      </c>
      <c r="BU102" s="193">
        <v>0</v>
      </c>
      <c r="BV102" s="193">
        <v>0</v>
      </c>
      <c r="BW102" s="193">
        <v>0</v>
      </c>
    </row>
    <row r="103" spans="1:75" ht="13.5">
      <c r="A103" s="182" t="s">
        <v>129</v>
      </c>
      <c r="B103" s="182" t="s">
        <v>598</v>
      </c>
      <c r="C103" s="184" t="s">
        <v>599</v>
      </c>
      <c r="D103" s="193">
        <f t="shared" si="25"/>
        <v>1696</v>
      </c>
      <c r="E103" s="193">
        <f t="shared" si="26"/>
        <v>163</v>
      </c>
      <c r="F103" s="193">
        <f t="shared" si="27"/>
        <v>183</v>
      </c>
      <c r="G103" s="193">
        <f t="shared" si="28"/>
        <v>74</v>
      </c>
      <c r="H103" s="193">
        <f t="shared" si="29"/>
        <v>18</v>
      </c>
      <c r="I103" s="193">
        <f t="shared" si="30"/>
        <v>226</v>
      </c>
      <c r="J103" s="193">
        <f t="shared" si="31"/>
        <v>1</v>
      </c>
      <c r="K103" s="193">
        <f t="shared" si="32"/>
        <v>1031</v>
      </c>
      <c r="L103" s="193">
        <f t="shared" si="33"/>
        <v>0</v>
      </c>
      <c r="M103" s="193">
        <v>0</v>
      </c>
      <c r="N103" s="193">
        <v>0</v>
      </c>
      <c r="O103" s="193">
        <v>0</v>
      </c>
      <c r="P103" s="193">
        <v>0</v>
      </c>
      <c r="Q103" s="193">
        <v>0</v>
      </c>
      <c r="R103" s="193">
        <v>0</v>
      </c>
      <c r="S103" s="193">
        <v>0</v>
      </c>
      <c r="T103" s="193">
        <f t="shared" si="34"/>
        <v>1696</v>
      </c>
      <c r="U103" s="193">
        <f t="shared" si="35"/>
        <v>163</v>
      </c>
      <c r="V103" s="193">
        <f t="shared" si="36"/>
        <v>183</v>
      </c>
      <c r="W103" s="193">
        <f t="shared" si="37"/>
        <v>74</v>
      </c>
      <c r="X103" s="193">
        <f t="shared" si="38"/>
        <v>18</v>
      </c>
      <c r="Y103" s="193">
        <f t="shared" si="39"/>
        <v>226</v>
      </c>
      <c r="Z103" s="193">
        <f t="shared" si="40"/>
        <v>1</v>
      </c>
      <c r="AA103" s="193">
        <f t="shared" si="41"/>
        <v>1031</v>
      </c>
      <c r="AB103" s="193">
        <f t="shared" si="42"/>
        <v>0</v>
      </c>
      <c r="AC103" s="193">
        <v>0</v>
      </c>
      <c r="AD103" s="193">
        <v>0</v>
      </c>
      <c r="AE103" s="193">
        <v>0</v>
      </c>
      <c r="AF103" s="193">
        <v>0</v>
      </c>
      <c r="AG103" s="193">
        <v>0</v>
      </c>
      <c r="AH103" s="193">
        <v>0</v>
      </c>
      <c r="AI103" s="193">
        <v>0</v>
      </c>
      <c r="AJ103" s="193">
        <f t="shared" si="43"/>
        <v>0</v>
      </c>
      <c r="AK103" s="193">
        <v>0</v>
      </c>
      <c r="AL103" s="193">
        <v>0</v>
      </c>
      <c r="AM103" s="193">
        <v>0</v>
      </c>
      <c r="AN103" s="193">
        <v>0</v>
      </c>
      <c r="AO103" s="193">
        <v>0</v>
      </c>
      <c r="AP103" s="193">
        <v>0</v>
      </c>
      <c r="AQ103" s="193">
        <v>0</v>
      </c>
      <c r="AR103" s="193">
        <f t="shared" si="44"/>
        <v>1696</v>
      </c>
      <c r="AS103" s="193">
        <v>163</v>
      </c>
      <c r="AT103" s="193">
        <v>183</v>
      </c>
      <c r="AU103" s="193">
        <v>74</v>
      </c>
      <c r="AV103" s="193">
        <v>18</v>
      </c>
      <c r="AW103" s="193">
        <v>226</v>
      </c>
      <c r="AX103" s="193">
        <v>1</v>
      </c>
      <c r="AY103" s="193">
        <v>1031</v>
      </c>
      <c r="AZ103" s="193">
        <f t="shared" si="45"/>
        <v>0</v>
      </c>
      <c r="BA103" s="193">
        <v>0</v>
      </c>
      <c r="BB103" s="193">
        <v>0</v>
      </c>
      <c r="BC103" s="193">
        <v>0</v>
      </c>
      <c r="BD103" s="193">
        <v>0</v>
      </c>
      <c r="BE103" s="193">
        <v>0</v>
      </c>
      <c r="BF103" s="193">
        <v>0</v>
      </c>
      <c r="BG103" s="193">
        <v>0</v>
      </c>
      <c r="BH103" s="193">
        <f t="shared" si="46"/>
        <v>0</v>
      </c>
      <c r="BI103" s="193">
        <v>0</v>
      </c>
      <c r="BJ103" s="193">
        <v>0</v>
      </c>
      <c r="BK103" s="193">
        <v>0</v>
      </c>
      <c r="BL103" s="193">
        <v>0</v>
      </c>
      <c r="BM103" s="193">
        <v>0</v>
      </c>
      <c r="BN103" s="193">
        <v>0</v>
      </c>
      <c r="BO103" s="193">
        <v>0</v>
      </c>
      <c r="BP103" s="193">
        <f t="shared" si="47"/>
        <v>0</v>
      </c>
      <c r="BQ103" s="193">
        <v>0</v>
      </c>
      <c r="BR103" s="193">
        <v>0</v>
      </c>
      <c r="BS103" s="193">
        <v>0</v>
      </c>
      <c r="BT103" s="193">
        <v>0</v>
      </c>
      <c r="BU103" s="193">
        <v>0</v>
      </c>
      <c r="BV103" s="193">
        <v>0</v>
      </c>
      <c r="BW103" s="193">
        <v>0</v>
      </c>
    </row>
    <row r="104" spans="1:75" ht="13.5">
      <c r="A104" s="182" t="s">
        <v>129</v>
      </c>
      <c r="B104" s="182" t="s">
        <v>600</v>
      </c>
      <c r="C104" s="184" t="s">
        <v>601</v>
      </c>
      <c r="D104" s="193">
        <f t="shared" si="25"/>
        <v>401</v>
      </c>
      <c r="E104" s="193">
        <f t="shared" si="26"/>
        <v>157</v>
      </c>
      <c r="F104" s="193">
        <f t="shared" si="27"/>
        <v>120</v>
      </c>
      <c r="G104" s="193">
        <f t="shared" si="28"/>
        <v>60</v>
      </c>
      <c r="H104" s="193">
        <f t="shared" si="29"/>
        <v>17</v>
      </c>
      <c r="I104" s="193">
        <f t="shared" si="30"/>
        <v>30</v>
      </c>
      <c r="J104" s="193">
        <f t="shared" si="31"/>
        <v>1</v>
      </c>
      <c r="K104" s="193">
        <f t="shared" si="32"/>
        <v>16</v>
      </c>
      <c r="L104" s="193">
        <f t="shared" si="33"/>
        <v>17</v>
      </c>
      <c r="M104" s="193">
        <v>17</v>
      </c>
      <c r="N104" s="193">
        <v>0</v>
      </c>
      <c r="O104" s="193">
        <v>0</v>
      </c>
      <c r="P104" s="193">
        <v>0</v>
      </c>
      <c r="Q104" s="193">
        <v>0</v>
      </c>
      <c r="R104" s="193">
        <v>0</v>
      </c>
      <c r="S104" s="193">
        <v>0</v>
      </c>
      <c r="T104" s="193">
        <f t="shared" si="34"/>
        <v>255</v>
      </c>
      <c r="U104" s="193">
        <f t="shared" si="35"/>
        <v>17</v>
      </c>
      <c r="V104" s="193">
        <f t="shared" si="36"/>
        <v>119</v>
      </c>
      <c r="W104" s="193">
        <f t="shared" si="37"/>
        <v>55</v>
      </c>
      <c r="X104" s="193">
        <f t="shared" si="38"/>
        <v>17</v>
      </c>
      <c r="Y104" s="193">
        <f t="shared" si="39"/>
        <v>30</v>
      </c>
      <c r="Z104" s="193">
        <f t="shared" si="40"/>
        <v>1</v>
      </c>
      <c r="AA104" s="193">
        <f t="shared" si="41"/>
        <v>16</v>
      </c>
      <c r="AB104" s="193">
        <f t="shared" si="42"/>
        <v>0</v>
      </c>
      <c r="AC104" s="193">
        <v>0</v>
      </c>
      <c r="AD104" s="193">
        <v>0</v>
      </c>
      <c r="AE104" s="193">
        <v>0</v>
      </c>
      <c r="AF104" s="193">
        <v>0</v>
      </c>
      <c r="AG104" s="193">
        <v>0</v>
      </c>
      <c r="AH104" s="193">
        <v>0</v>
      </c>
      <c r="AI104" s="193">
        <v>0</v>
      </c>
      <c r="AJ104" s="193">
        <f t="shared" si="43"/>
        <v>100</v>
      </c>
      <c r="AK104" s="193">
        <v>0</v>
      </c>
      <c r="AL104" s="193">
        <v>85</v>
      </c>
      <c r="AM104" s="193">
        <v>0</v>
      </c>
      <c r="AN104" s="193">
        <v>0</v>
      </c>
      <c r="AO104" s="193">
        <v>0</v>
      </c>
      <c r="AP104" s="193">
        <v>0</v>
      </c>
      <c r="AQ104" s="193">
        <v>15</v>
      </c>
      <c r="AR104" s="193">
        <f t="shared" si="44"/>
        <v>155</v>
      </c>
      <c r="AS104" s="193">
        <v>17</v>
      </c>
      <c r="AT104" s="193">
        <v>34</v>
      </c>
      <c r="AU104" s="193">
        <v>55</v>
      </c>
      <c r="AV104" s="193">
        <v>17</v>
      </c>
      <c r="AW104" s="193">
        <v>30</v>
      </c>
      <c r="AX104" s="193">
        <v>1</v>
      </c>
      <c r="AY104" s="193">
        <v>1</v>
      </c>
      <c r="AZ104" s="193">
        <f t="shared" si="45"/>
        <v>0</v>
      </c>
      <c r="BA104" s="193">
        <v>0</v>
      </c>
      <c r="BB104" s="193">
        <v>0</v>
      </c>
      <c r="BC104" s="193">
        <v>0</v>
      </c>
      <c r="BD104" s="193">
        <v>0</v>
      </c>
      <c r="BE104" s="193">
        <v>0</v>
      </c>
      <c r="BF104" s="193">
        <v>0</v>
      </c>
      <c r="BG104" s="193">
        <v>0</v>
      </c>
      <c r="BH104" s="193">
        <f t="shared" si="46"/>
        <v>0</v>
      </c>
      <c r="BI104" s="193">
        <v>0</v>
      </c>
      <c r="BJ104" s="193">
        <v>0</v>
      </c>
      <c r="BK104" s="193">
        <v>0</v>
      </c>
      <c r="BL104" s="193">
        <v>0</v>
      </c>
      <c r="BM104" s="193">
        <v>0</v>
      </c>
      <c r="BN104" s="193">
        <v>0</v>
      </c>
      <c r="BO104" s="193">
        <v>0</v>
      </c>
      <c r="BP104" s="193">
        <f t="shared" si="47"/>
        <v>129</v>
      </c>
      <c r="BQ104" s="193">
        <v>123</v>
      </c>
      <c r="BR104" s="193">
        <v>1</v>
      </c>
      <c r="BS104" s="193">
        <v>5</v>
      </c>
      <c r="BT104" s="193">
        <v>0</v>
      </c>
      <c r="BU104" s="193">
        <v>0</v>
      </c>
      <c r="BV104" s="193">
        <v>0</v>
      </c>
      <c r="BW104" s="193">
        <v>0</v>
      </c>
    </row>
    <row r="105" spans="1:75" ht="13.5">
      <c r="A105" s="182" t="s">
        <v>129</v>
      </c>
      <c r="B105" s="182" t="s">
        <v>602</v>
      </c>
      <c r="C105" s="184" t="s">
        <v>603</v>
      </c>
      <c r="D105" s="193">
        <f t="shared" si="25"/>
        <v>327</v>
      </c>
      <c r="E105" s="193">
        <f t="shared" si="26"/>
        <v>23</v>
      </c>
      <c r="F105" s="193">
        <f t="shared" si="27"/>
        <v>241</v>
      </c>
      <c r="G105" s="193">
        <f t="shared" si="28"/>
        <v>47</v>
      </c>
      <c r="H105" s="193">
        <f t="shared" si="29"/>
        <v>12</v>
      </c>
      <c r="I105" s="193">
        <f t="shared" si="30"/>
        <v>1</v>
      </c>
      <c r="J105" s="193">
        <f t="shared" si="31"/>
        <v>0</v>
      </c>
      <c r="K105" s="193">
        <f t="shared" si="32"/>
        <v>3</v>
      </c>
      <c r="L105" s="193">
        <f t="shared" si="33"/>
        <v>53</v>
      </c>
      <c r="M105" s="193">
        <v>23</v>
      </c>
      <c r="N105" s="193">
        <v>27</v>
      </c>
      <c r="O105" s="193">
        <v>0</v>
      </c>
      <c r="P105" s="193">
        <v>0</v>
      </c>
      <c r="Q105" s="193">
        <v>0</v>
      </c>
      <c r="R105" s="193">
        <v>0</v>
      </c>
      <c r="S105" s="193">
        <v>3</v>
      </c>
      <c r="T105" s="193">
        <f t="shared" si="34"/>
        <v>274</v>
      </c>
      <c r="U105" s="193">
        <f t="shared" si="35"/>
        <v>0</v>
      </c>
      <c r="V105" s="193">
        <f t="shared" si="36"/>
        <v>214</v>
      </c>
      <c r="W105" s="193">
        <f t="shared" si="37"/>
        <v>47</v>
      </c>
      <c r="X105" s="193">
        <f t="shared" si="38"/>
        <v>12</v>
      </c>
      <c r="Y105" s="193">
        <f t="shared" si="39"/>
        <v>1</v>
      </c>
      <c r="Z105" s="193">
        <f t="shared" si="40"/>
        <v>0</v>
      </c>
      <c r="AA105" s="193">
        <f t="shared" si="41"/>
        <v>0</v>
      </c>
      <c r="AB105" s="193">
        <f t="shared" si="42"/>
        <v>0</v>
      </c>
      <c r="AC105" s="193">
        <v>0</v>
      </c>
      <c r="AD105" s="193">
        <v>0</v>
      </c>
      <c r="AE105" s="193">
        <v>0</v>
      </c>
      <c r="AF105" s="193">
        <v>0</v>
      </c>
      <c r="AG105" s="193">
        <v>0</v>
      </c>
      <c r="AH105" s="193">
        <v>0</v>
      </c>
      <c r="AI105" s="193">
        <v>0</v>
      </c>
      <c r="AJ105" s="193">
        <f t="shared" si="43"/>
        <v>195</v>
      </c>
      <c r="AK105" s="193">
        <v>0</v>
      </c>
      <c r="AL105" s="193">
        <v>195</v>
      </c>
      <c r="AM105" s="193">
        <v>0</v>
      </c>
      <c r="AN105" s="193">
        <v>0</v>
      </c>
      <c r="AO105" s="193">
        <v>0</v>
      </c>
      <c r="AP105" s="193">
        <v>0</v>
      </c>
      <c r="AQ105" s="193">
        <v>0</v>
      </c>
      <c r="AR105" s="193">
        <f t="shared" si="44"/>
        <v>79</v>
      </c>
      <c r="AS105" s="193">
        <v>0</v>
      </c>
      <c r="AT105" s="193">
        <v>19</v>
      </c>
      <c r="AU105" s="193">
        <v>47</v>
      </c>
      <c r="AV105" s="193">
        <v>12</v>
      </c>
      <c r="AW105" s="193">
        <v>1</v>
      </c>
      <c r="AX105" s="193">
        <v>0</v>
      </c>
      <c r="AY105" s="193">
        <v>0</v>
      </c>
      <c r="AZ105" s="193">
        <f t="shared" si="45"/>
        <v>0</v>
      </c>
      <c r="BA105" s="193">
        <v>0</v>
      </c>
      <c r="BB105" s="193">
        <v>0</v>
      </c>
      <c r="BC105" s="193">
        <v>0</v>
      </c>
      <c r="BD105" s="193">
        <v>0</v>
      </c>
      <c r="BE105" s="193">
        <v>0</v>
      </c>
      <c r="BF105" s="193">
        <v>0</v>
      </c>
      <c r="BG105" s="193">
        <v>0</v>
      </c>
      <c r="BH105" s="193">
        <f t="shared" si="46"/>
        <v>0</v>
      </c>
      <c r="BI105" s="193">
        <v>0</v>
      </c>
      <c r="BJ105" s="193">
        <v>0</v>
      </c>
      <c r="BK105" s="193">
        <v>0</v>
      </c>
      <c r="BL105" s="193">
        <v>0</v>
      </c>
      <c r="BM105" s="193">
        <v>0</v>
      </c>
      <c r="BN105" s="193">
        <v>0</v>
      </c>
      <c r="BO105" s="193">
        <v>0</v>
      </c>
      <c r="BP105" s="193">
        <f t="shared" si="47"/>
        <v>0</v>
      </c>
      <c r="BQ105" s="193">
        <v>0</v>
      </c>
      <c r="BR105" s="193">
        <v>0</v>
      </c>
      <c r="BS105" s="193">
        <v>0</v>
      </c>
      <c r="BT105" s="193">
        <v>0</v>
      </c>
      <c r="BU105" s="193">
        <v>0</v>
      </c>
      <c r="BV105" s="193">
        <v>0</v>
      </c>
      <c r="BW105" s="193">
        <v>0</v>
      </c>
    </row>
    <row r="106" spans="1:75" ht="13.5">
      <c r="A106" s="182" t="s">
        <v>129</v>
      </c>
      <c r="B106" s="182" t="s">
        <v>604</v>
      </c>
      <c r="C106" s="184" t="s">
        <v>605</v>
      </c>
      <c r="D106" s="193">
        <f t="shared" si="25"/>
        <v>173</v>
      </c>
      <c r="E106" s="193">
        <f t="shared" si="26"/>
        <v>15</v>
      </c>
      <c r="F106" s="193">
        <f t="shared" si="27"/>
        <v>119</v>
      </c>
      <c r="G106" s="193">
        <f t="shared" si="28"/>
        <v>29</v>
      </c>
      <c r="H106" s="193">
        <f t="shared" si="29"/>
        <v>7</v>
      </c>
      <c r="I106" s="193">
        <f t="shared" si="30"/>
        <v>1</v>
      </c>
      <c r="J106" s="193">
        <f t="shared" si="31"/>
        <v>0</v>
      </c>
      <c r="K106" s="193">
        <f t="shared" si="32"/>
        <v>2</v>
      </c>
      <c r="L106" s="193">
        <f t="shared" si="33"/>
        <v>30</v>
      </c>
      <c r="M106" s="193">
        <v>15</v>
      </c>
      <c r="N106" s="193">
        <v>13</v>
      </c>
      <c r="O106" s="193">
        <v>0</v>
      </c>
      <c r="P106" s="193">
        <v>0</v>
      </c>
      <c r="Q106" s="193">
        <v>0</v>
      </c>
      <c r="R106" s="193">
        <v>0</v>
      </c>
      <c r="S106" s="193">
        <v>2</v>
      </c>
      <c r="T106" s="193">
        <f t="shared" si="34"/>
        <v>143</v>
      </c>
      <c r="U106" s="193">
        <f t="shared" si="35"/>
        <v>0</v>
      </c>
      <c r="V106" s="193">
        <f t="shared" si="36"/>
        <v>106</v>
      </c>
      <c r="W106" s="193">
        <f t="shared" si="37"/>
        <v>29</v>
      </c>
      <c r="X106" s="193">
        <f t="shared" si="38"/>
        <v>7</v>
      </c>
      <c r="Y106" s="193">
        <f t="shared" si="39"/>
        <v>1</v>
      </c>
      <c r="Z106" s="193">
        <f t="shared" si="40"/>
        <v>0</v>
      </c>
      <c r="AA106" s="193">
        <f t="shared" si="41"/>
        <v>0</v>
      </c>
      <c r="AB106" s="193">
        <f t="shared" si="42"/>
        <v>0</v>
      </c>
      <c r="AC106" s="193">
        <v>0</v>
      </c>
      <c r="AD106" s="193">
        <v>0</v>
      </c>
      <c r="AE106" s="193">
        <v>0</v>
      </c>
      <c r="AF106" s="193">
        <v>0</v>
      </c>
      <c r="AG106" s="193">
        <v>0</v>
      </c>
      <c r="AH106" s="193">
        <v>0</v>
      </c>
      <c r="AI106" s="193">
        <v>0</v>
      </c>
      <c r="AJ106" s="193">
        <f t="shared" si="43"/>
        <v>98</v>
      </c>
      <c r="AK106" s="193">
        <v>0</v>
      </c>
      <c r="AL106" s="193">
        <v>98</v>
      </c>
      <c r="AM106" s="193">
        <v>0</v>
      </c>
      <c r="AN106" s="193">
        <v>0</v>
      </c>
      <c r="AO106" s="193">
        <v>0</v>
      </c>
      <c r="AP106" s="193">
        <v>0</v>
      </c>
      <c r="AQ106" s="193">
        <v>0</v>
      </c>
      <c r="AR106" s="193">
        <f t="shared" si="44"/>
        <v>45</v>
      </c>
      <c r="AS106" s="193">
        <v>0</v>
      </c>
      <c r="AT106" s="193">
        <v>8</v>
      </c>
      <c r="AU106" s="193">
        <v>29</v>
      </c>
      <c r="AV106" s="193">
        <v>7</v>
      </c>
      <c r="AW106" s="193">
        <v>1</v>
      </c>
      <c r="AX106" s="193">
        <v>0</v>
      </c>
      <c r="AY106" s="193">
        <v>0</v>
      </c>
      <c r="AZ106" s="193">
        <f t="shared" si="45"/>
        <v>0</v>
      </c>
      <c r="BA106" s="193">
        <v>0</v>
      </c>
      <c r="BB106" s="193">
        <v>0</v>
      </c>
      <c r="BC106" s="193">
        <v>0</v>
      </c>
      <c r="BD106" s="193">
        <v>0</v>
      </c>
      <c r="BE106" s="193">
        <v>0</v>
      </c>
      <c r="BF106" s="193">
        <v>0</v>
      </c>
      <c r="BG106" s="193">
        <v>0</v>
      </c>
      <c r="BH106" s="193">
        <f t="shared" si="46"/>
        <v>0</v>
      </c>
      <c r="BI106" s="193">
        <v>0</v>
      </c>
      <c r="BJ106" s="193">
        <v>0</v>
      </c>
      <c r="BK106" s="193">
        <v>0</v>
      </c>
      <c r="BL106" s="193">
        <v>0</v>
      </c>
      <c r="BM106" s="193">
        <v>0</v>
      </c>
      <c r="BN106" s="193">
        <v>0</v>
      </c>
      <c r="BO106" s="193">
        <v>0</v>
      </c>
      <c r="BP106" s="193">
        <f t="shared" si="47"/>
        <v>0</v>
      </c>
      <c r="BQ106" s="193">
        <v>0</v>
      </c>
      <c r="BR106" s="193">
        <v>0</v>
      </c>
      <c r="BS106" s="193">
        <v>0</v>
      </c>
      <c r="BT106" s="193">
        <v>0</v>
      </c>
      <c r="BU106" s="193">
        <v>0</v>
      </c>
      <c r="BV106" s="193">
        <v>0</v>
      </c>
      <c r="BW106" s="193">
        <v>0</v>
      </c>
    </row>
    <row r="107" spans="1:75" ht="13.5">
      <c r="A107" s="182" t="s">
        <v>129</v>
      </c>
      <c r="B107" s="182" t="s">
        <v>606</v>
      </c>
      <c r="C107" s="184" t="s">
        <v>607</v>
      </c>
      <c r="D107" s="193">
        <f t="shared" si="25"/>
        <v>168</v>
      </c>
      <c r="E107" s="193">
        <f t="shared" si="26"/>
        <v>12</v>
      </c>
      <c r="F107" s="193">
        <f t="shared" si="27"/>
        <v>122</v>
      </c>
      <c r="G107" s="193">
        <f t="shared" si="28"/>
        <v>25</v>
      </c>
      <c r="H107" s="193">
        <f t="shared" si="29"/>
        <v>7</v>
      </c>
      <c r="I107" s="193">
        <f t="shared" si="30"/>
        <v>1</v>
      </c>
      <c r="J107" s="193">
        <f t="shared" si="31"/>
        <v>0</v>
      </c>
      <c r="K107" s="193">
        <f t="shared" si="32"/>
        <v>1</v>
      </c>
      <c r="L107" s="193">
        <f t="shared" si="33"/>
        <v>26</v>
      </c>
      <c r="M107" s="193">
        <v>12</v>
      </c>
      <c r="N107" s="193">
        <v>13</v>
      </c>
      <c r="O107" s="193">
        <v>0</v>
      </c>
      <c r="P107" s="193">
        <v>0</v>
      </c>
      <c r="Q107" s="193">
        <v>0</v>
      </c>
      <c r="R107" s="193">
        <v>0</v>
      </c>
      <c r="S107" s="193">
        <v>1</v>
      </c>
      <c r="T107" s="193">
        <f t="shared" si="34"/>
        <v>142</v>
      </c>
      <c r="U107" s="193">
        <f t="shared" si="35"/>
        <v>0</v>
      </c>
      <c r="V107" s="193">
        <f t="shared" si="36"/>
        <v>109</v>
      </c>
      <c r="W107" s="193">
        <f t="shared" si="37"/>
        <v>25</v>
      </c>
      <c r="X107" s="193">
        <f t="shared" si="38"/>
        <v>7</v>
      </c>
      <c r="Y107" s="193">
        <f t="shared" si="39"/>
        <v>1</v>
      </c>
      <c r="Z107" s="193">
        <f t="shared" si="40"/>
        <v>0</v>
      </c>
      <c r="AA107" s="193">
        <f t="shared" si="41"/>
        <v>0</v>
      </c>
      <c r="AB107" s="193">
        <f t="shared" si="42"/>
        <v>0</v>
      </c>
      <c r="AC107" s="193">
        <v>0</v>
      </c>
      <c r="AD107" s="193">
        <v>0</v>
      </c>
      <c r="AE107" s="193">
        <v>0</v>
      </c>
      <c r="AF107" s="193">
        <v>0</v>
      </c>
      <c r="AG107" s="193">
        <v>0</v>
      </c>
      <c r="AH107" s="193">
        <v>0</v>
      </c>
      <c r="AI107" s="193">
        <v>0</v>
      </c>
      <c r="AJ107" s="193">
        <f t="shared" si="43"/>
        <v>99</v>
      </c>
      <c r="AK107" s="193">
        <v>0</v>
      </c>
      <c r="AL107" s="193">
        <v>99</v>
      </c>
      <c r="AM107" s="193">
        <v>0</v>
      </c>
      <c r="AN107" s="193">
        <v>0</v>
      </c>
      <c r="AO107" s="193">
        <v>0</v>
      </c>
      <c r="AP107" s="193">
        <v>0</v>
      </c>
      <c r="AQ107" s="193">
        <v>0</v>
      </c>
      <c r="AR107" s="193">
        <f t="shared" si="44"/>
        <v>43</v>
      </c>
      <c r="AS107" s="193">
        <v>0</v>
      </c>
      <c r="AT107" s="193">
        <v>10</v>
      </c>
      <c r="AU107" s="193">
        <v>25</v>
      </c>
      <c r="AV107" s="193">
        <v>7</v>
      </c>
      <c r="AW107" s="193">
        <v>1</v>
      </c>
      <c r="AX107" s="193">
        <v>0</v>
      </c>
      <c r="AY107" s="193">
        <v>0</v>
      </c>
      <c r="AZ107" s="193">
        <f t="shared" si="45"/>
        <v>0</v>
      </c>
      <c r="BA107" s="193">
        <v>0</v>
      </c>
      <c r="BB107" s="193">
        <v>0</v>
      </c>
      <c r="BC107" s="193">
        <v>0</v>
      </c>
      <c r="BD107" s="193">
        <v>0</v>
      </c>
      <c r="BE107" s="193">
        <v>0</v>
      </c>
      <c r="BF107" s="193">
        <v>0</v>
      </c>
      <c r="BG107" s="193">
        <v>0</v>
      </c>
      <c r="BH107" s="193">
        <f t="shared" si="46"/>
        <v>0</v>
      </c>
      <c r="BI107" s="193">
        <v>0</v>
      </c>
      <c r="BJ107" s="193">
        <v>0</v>
      </c>
      <c r="BK107" s="193">
        <v>0</v>
      </c>
      <c r="BL107" s="193">
        <v>0</v>
      </c>
      <c r="BM107" s="193">
        <v>0</v>
      </c>
      <c r="BN107" s="193">
        <v>0</v>
      </c>
      <c r="BO107" s="193">
        <v>0</v>
      </c>
      <c r="BP107" s="193">
        <f t="shared" si="47"/>
        <v>0</v>
      </c>
      <c r="BQ107" s="193">
        <v>0</v>
      </c>
      <c r="BR107" s="193">
        <v>0</v>
      </c>
      <c r="BS107" s="193">
        <v>0</v>
      </c>
      <c r="BT107" s="193">
        <v>0</v>
      </c>
      <c r="BU107" s="193">
        <v>0</v>
      </c>
      <c r="BV107" s="193">
        <v>0</v>
      </c>
      <c r="BW107" s="193">
        <v>0</v>
      </c>
    </row>
    <row r="108" spans="1:75" ht="13.5">
      <c r="A108" s="182" t="s">
        <v>129</v>
      </c>
      <c r="B108" s="182" t="s">
        <v>608</v>
      </c>
      <c r="C108" s="184" t="s">
        <v>609</v>
      </c>
      <c r="D108" s="193">
        <f t="shared" si="25"/>
        <v>125</v>
      </c>
      <c r="E108" s="193">
        <f t="shared" si="26"/>
        <v>0</v>
      </c>
      <c r="F108" s="193">
        <f t="shared" si="27"/>
        <v>83</v>
      </c>
      <c r="G108" s="193">
        <f t="shared" si="28"/>
        <v>31</v>
      </c>
      <c r="H108" s="193">
        <f t="shared" si="29"/>
        <v>8</v>
      </c>
      <c r="I108" s="193">
        <f t="shared" si="30"/>
        <v>1</v>
      </c>
      <c r="J108" s="193">
        <f t="shared" si="31"/>
        <v>0</v>
      </c>
      <c r="K108" s="193">
        <f t="shared" si="32"/>
        <v>2</v>
      </c>
      <c r="L108" s="193">
        <f t="shared" si="33"/>
        <v>12</v>
      </c>
      <c r="M108" s="193">
        <v>0</v>
      </c>
      <c r="N108" s="193">
        <v>10</v>
      </c>
      <c r="O108" s="193">
        <v>0</v>
      </c>
      <c r="P108" s="193">
        <v>0</v>
      </c>
      <c r="Q108" s="193">
        <v>0</v>
      </c>
      <c r="R108" s="193">
        <v>0</v>
      </c>
      <c r="S108" s="193">
        <v>2</v>
      </c>
      <c r="T108" s="193">
        <f t="shared" si="34"/>
        <v>113</v>
      </c>
      <c r="U108" s="193">
        <f t="shared" si="35"/>
        <v>0</v>
      </c>
      <c r="V108" s="193">
        <f t="shared" si="36"/>
        <v>73</v>
      </c>
      <c r="W108" s="193">
        <f t="shared" si="37"/>
        <v>31</v>
      </c>
      <c r="X108" s="193">
        <f t="shared" si="38"/>
        <v>8</v>
      </c>
      <c r="Y108" s="193">
        <f t="shared" si="39"/>
        <v>1</v>
      </c>
      <c r="Z108" s="193">
        <f t="shared" si="40"/>
        <v>0</v>
      </c>
      <c r="AA108" s="193">
        <f t="shared" si="41"/>
        <v>0</v>
      </c>
      <c r="AB108" s="193">
        <f t="shared" si="42"/>
        <v>0</v>
      </c>
      <c r="AC108" s="193">
        <v>0</v>
      </c>
      <c r="AD108" s="193">
        <v>0</v>
      </c>
      <c r="AE108" s="193">
        <v>0</v>
      </c>
      <c r="AF108" s="193">
        <v>0</v>
      </c>
      <c r="AG108" s="193">
        <v>0</v>
      </c>
      <c r="AH108" s="193">
        <v>0</v>
      </c>
      <c r="AI108" s="193">
        <v>0</v>
      </c>
      <c r="AJ108" s="193">
        <f t="shared" si="43"/>
        <v>73</v>
      </c>
      <c r="AK108" s="193">
        <v>0</v>
      </c>
      <c r="AL108" s="193">
        <v>73</v>
      </c>
      <c r="AM108" s="193">
        <v>0</v>
      </c>
      <c r="AN108" s="193">
        <v>0</v>
      </c>
      <c r="AO108" s="193">
        <v>0</v>
      </c>
      <c r="AP108" s="193">
        <v>0</v>
      </c>
      <c r="AQ108" s="193">
        <v>0</v>
      </c>
      <c r="AR108" s="193">
        <f t="shared" si="44"/>
        <v>40</v>
      </c>
      <c r="AS108" s="193">
        <v>0</v>
      </c>
      <c r="AT108" s="193">
        <v>0</v>
      </c>
      <c r="AU108" s="193">
        <v>31</v>
      </c>
      <c r="AV108" s="193">
        <v>8</v>
      </c>
      <c r="AW108" s="193">
        <v>1</v>
      </c>
      <c r="AX108" s="193">
        <v>0</v>
      </c>
      <c r="AY108" s="193">
        <v>0</v>
      </c>
      <c r="AZ108" s="193">
        <f t="shared" si="45"/>
        <v>0</v>
      </c>
      <c r="BA108" s="193">
        <v>0</v>
      </c>
      <c r="BB108" s="193">
        <v>0</v>
      </c>
      <c r="BC108" s="193">
        <v>0</v>
      </c>
      <c r="BD108" s="193">
        <v>0</v>
      </c>
      <c r="BE108" s="193">
        <v>0</v>
      </c>
      <c r="BF108" s="193">
        <v>0</v>
      </c>
      <c r="BG108" s="193">
        <v>0</v>
      </c>
      <c r="BH108" s="193">
        <f t="shared" si="46"/>
        <v>0</v>
      </c>
      <c r="BI108" s="193">
        <v>0</v>
      </c>
      <c r="BJ108" s="193">
        <v>0</v>
      </c>
      <c r="BK108" s="193">
        <v>0</v>
      </c>
      <c r="BL108" s="193">
        <v>0</v>
      </c>
      <c r="BM108" s="193">
        <v>0</v>
      </c>
      <c r="BN108" s="193">
        <v>0</v>
      </c>
      <c r="BO108" s="193">
        <v>0</v>
      </c>
      <c r="BP108" s="193">
        <f t="shared" si="47"/>
        <v>0</v>
      </c>
      <c r="BQ108" s="193">
        <v>0</v>
      </c>
      <c r="BR108" s="193">
        <v>0</v>
      </c>
      <c r="BS108" s="193">
        <v>0</v>
      </c>
      <c r="BT108" s="193">
        <v>0</v>
      </c>
      <c r="BU108" s="193">
        <v>0</v>
      </c>
      <c r="BV108" s="193">
        <v>0</v>
      </c>
      <c r="BW108" s="193">
        <v>0</v>
      </c>
    </row>
    <row r="109" spans="1:75" ht="13.5">
      <c r="A109" s="182" t="s">
        <v>129</v>
      </c>
      <c r="B109" s="182" t="s">
        <v>610</v>
      </c>
      <c r="C109" s="184" t="s">
        <v>611</v>
      </c>
      <c r="D109" s="193">
        <f t="shared" si="25"/>
        <v>355</v>
      </c>
      <c r="E109" s="193">
        <f t="shared" si="26"/>
        <v>130</v>
      </c>
      <c r="F109" s="193">
        <f t="shared" si="27"/>
        <v>118</v>
      </c>
      <c r="G109" s="193">
        <f t="shared" si="28"/>
        <v>58</v>
      </c>
      <c r="H109" s="193">
        <f t="shared" si="29"/>
        <v>15</v>
      </c>
      <c r="I109" s="193">
        <f t="shared" si="30"/>
        <v>30</v>
      </c>
      <c r="J109" s="193">
        <f t="shared" si="31"/>
        <v>4</v>
      </c>
      <c r="K109" s="193">
        <f t="shared" si="32"/>
        <v>0</v>
      </c>
      <c r="L109" s="193">
        <f t="shared" si="33"/>
        <v>169</v>
      </c>
      <c r="M109" s="193">
        <v>128</v>
      </c>
      <c r="N109" s="193">
        <v>34</v>
      </c>
      <c r="O109" s="193">
        <v>7</v>
      </c>
      <c r="P109" s="193">
        <v>0</v>
      </c>
      <c r="Q109" s="193">
        <v>0</v>
      </c>
      <c r="R109" s="193">
        <v>0</v>
      </c>
      <c r="S109" s="193">
        <v>0</v>
      </c>
      <c r="T109" s="193">
        <f t="shared" si="34"/>
        <v>186</v>
      </c>
      <c r="U109" s="193">
        <f t="shared" si="35"/>
        <v>2</v>
      </c>
      <c r="V109" s="193">
        <f t="shared" si="36"/>
        <v>84</v>
      </c>
      <c r="W109" s="193">
        <f t="shared" si="37"/>
        <v>51</v>
      </c>
      <c r="X109" s="193">
        <f t="shared" si="38"/>
        <v>15</v>
      </c>
      <c r="Y109" s="193">
        <f t="shared" si="39"/>
        <v>30</v>
      </c>
      <c r="Z109" s="193">
        <f t="shared" si="40"/>
        <v>4</v>
      </c>
      <c r="AA109" s="193">
        <f t="shared" si="41"/>
        <v>0</v>
      </c>
      <c r="AB109" s="193">
        <f t="shared" si="42"/>
        <v>0</v>
      </c>
      <c r="AC109" s="193">
        <v>0</v>
      </c>
      <c r="AD109" s="193">
        <v>0</v>
      </c>
      <c r="AE109" s="193">
        <v>0</v>
      </c>
      <c r="AF109" s="193">
        <v>0</v>
      </c>
      <c r="AG109" s="193">
        <v>0</v>
      </c>
      <c r="AH109" s="193">
        <v>0</v>
      </c>
      <c r="AI109" s="193">
        <v>0</v>
      </c>
      <c r="AJ109" s="193">
        <f t="shared" si="43"/>
        <v>84</v>
      </c>
      <c r="AK109" s="193">
        <v>0</v>
      </c>
      <c r="AL109" s="193">
        <v>84</v>
      </c>
      <c r="AM109" s="193">
        <v>0</v>
      </c>
      <c r="AN109" s="193">
        <v>0</v>
      </c>
      <c r="AO109" s="193">
        <v>0</v>
      </c>
      <c r="AP109" s="193">
        <v>0</v>
      </c>
      <c r="AQ109" s="193">
        <v>0</v>
      </c>
      <c r="AR109" s="193">
        <f t="shared" si="44"/>
        <v>102</v>
      </c>
      <c r="AS109" s="193">
        <v>2</v>
      </c>
      <c r="AT109" s="193">
        <v>0</v>
      </c>
      <c r="AU109" s="193">
        <v>51</v>
      </c>
      <c r="AV109" s="193">
        <v>15</v>
      </c>
      <c r="AW109" s="193">
        <v>30</v>
      </c>
      <c r="AX109" s="193">
        <v>4</v>
      </c>
      <c r="AY109" s="193">
        <v>0</v>
      </c>
      <c r="AZ109" s="193">
        <f t="shared" si="45"/>
        <v>0</v>
      </c>
      <c r="BA109" s="193">
        <v>0</v>
      </c>
      <c r="BB109" s="193">
        <v>0</v>
      </c>
      <c r="BC109" s="193">
        <v>0</v>
      </c>
      <c r="BD109" s="193">
        <v>0</v>
      </c>
      <c r="BE109" s="193">
        <v>0</v>
      </c>
      <c r="BF109" s="193">
        <v>0</v>
      </c>
      <c r="BG109" s="193">
        <v>0</v>
      </c>
      <c r="BH109" s="193">
        <f t="shared" si="46"/>
        <v>0</v>
      </c>
      <c r="BI109" s="193">
        <v>0</v>
      </c>
      <c r="BJ109" s="193">
        <v>0</v>
      </c>
      <c r="BK109" s="193">
        <v>0</v>
      </c>
      <c r="BL109" s="193">
        <v>0</v>
      </c>
      <c r="BM109" s="193">
        <v>0</v>
      </c>
      <c r="BN109" s="193">
        <v>0</v>
      </c>
      <c r="BO109" s="193">
        <v>0</v>
      </c>
      <c r="BP109" s="193">
        <f t="shared" si="47"/>
        <v>0</v>
      </c>
      <c r="BQ109" s="193">
        <v>0</v>
      </c>
      <c r="BR109" s="193">
        <v>0</v>
      </c>
      <c r="BS109" s="193">
        <v>0</v>
      </c>
      <c r="BT109" s="193">
        <v>0</v>
      </c>
      <c r="BU109" s="193">
        <v>0</v>
      </c>
      <c r="BV109" s="193">
        <v>0</v>
      </c>
      <c r="BW109" s="193">
        <v>0</v>
      </c>
    </row>
    <row r="110" spans="1:75" ht="13.5">
      <c r="A110" s="182" t="s">
        <v>129</v>
      </c>
      <c r="B110" s="182" t="s">
        <v>612</v>
      </c>
      <c r="C110" s="184" t="s">
        <v>613</v>
      </c>
      <c r="D110" s="193">
        <f t="shared" si="25"/>
        <v>877</v>
      </c>
      <c r="E110" s="193">
        <f t="shared" si="26"/>
        <v>426</v>
      </c>
      <c r="F110" s="193">
        <f t="shared" si="27"/>
        <v>235</v>
      </c>
      <c r="G110" s="193">
        <f t="shared" si="28"/>
        <v>135</v>
      </c>
      <c r="H110" s="193">
        <f t="shared" si="29"/>
        <v>20</v>
      </c>
      <c r="I110" s="193">
        <f t="shared" si="30"/>
        <v>47</v>
      </c>
      <c r="J110" s="193">
        <f t="shared" si="31"/>
        <v>5</v>
      </c>
      <c r="K110" s="193">
        <f t="shared" si="32"/>
        <v>9</v>
      </c>
      <c r="L110" s="193">
        <f t="shared" si="33"/>
        <v>191</v>
      </c>
      <c r="M110" s="193">
        <v>176</v>
      </c>
      <c r="N110" s="193">
        <v>0</v>
      </c>
      <c r="O110" s="193">
        <v>10</v>
      </c>
      <c r="P110" s="193">
        <v>0</v>
      </c>
      <c r="Q110" s="193">
        <v>0</v>
      </c>
      <c r="R110" s="193">
        <v>5</v>
      </c>
      <c r="S110" s="193">
        <v>0</v>
      </c>
      <c r="T110" s="193">
        <f t="shared" si="34"/>
        <v>401</v>
      </c>
      <c r="U110" s="193">
        <f t="shared" si="35"/>
        <v>0</v>
      </c>
      <c r="V110" s="193">
        <f t="shared" si="36"/>
        <v>221</v>
      </c>
      <c r="W110" s="193">
        <f t="shared" si="37"/>
        <v>106</v>
      </c>
      <c r="X110" s="193">
        <f t="shared" si="38"/>
        <v>20</v>
      </c>
      <c r="Y110" s="193">
        <f t="shared" si="39"/>
        <v>47</v>
      </c>
      <c r="Z110" s="193">
        <f t="shared" si="40"/>
        <v>0</v>
      </c>
      <c r="AA110" s="193">
        <f t="shared" si="41"/>
        <v>7</v>
      </c>
      <c r="AB110" s="193">
        <f t="shared" si="42"/>
        <v>0</v>
      </c>
      <c r="AC110" s="193">
        <v>0</v>
      </c>
      <c r="AD110" s="193">
        <v>0</v>
      </c>
      <c r="AE110" s="193">
        <v>0</v>
      </c>
      <c r="AF110" s="193">
        <v>0</v>
      </c>
      <c r="AG110" s="193">
        <v>0</v>
      </c>
      <c r="AH110" s="193">
        <v>0</v>
      </c>
      <c r="AI110" s="193">
        <v>0</v>
      </c>
      <c r="AJ110" s="193">
        <f t="shared" si="43"/>
        <v>142</v>
      </c>
      <c r="AK110" s="193">
        <v>0</v>
      </c>
      <c r="AL110" s="193">
        <v>142</v>
      </c>
      <c r="AM110" s="193">
        <v>0</v>
      </c>
      <c r="AN110" s="193">
        <v>0</v>
      </c>
      <c r="AO110" s="193">
        <v>0</v>
      </c>
      <c r="AP110" s="193">
        <v>0</v>
      </c>
      <c r="AQ110" s="193">
        <v>0</v>
      </c>
      <c r="AR110" s="193">
        <f t="shared" si="44"/>
        <v>259</v>
      </c>
      <c r="AS110" s="193">
        <v>0</v>
      </c>
      <c r="AT110" s="193">
        <v>79</v>
      </c>
      <c r="AU110" s="193">
        <v>106</v>
      </c>
      <c r="AV110" s="193">
        <v>20</v>
      </c>
      <c r="AW110" s="193">
        <v>47</v>
      </c>
      <c r="AX110" s="193">
        <v>0</v>
      </c>
      <c r="AY110" s="193">
        <v>7</v>
      </c>
      <c r="AZ110" s="193">
        <f t="shared" si="45"/>
        <v>0</v>
      </c>
      <c r="BA110" s="193">
        <v>0</v>
      </c>
      <c r="BB110" s="193">
        <v>0</v>
      </c>
      <c r="BC110" s="193">
        <v>0</v>
      </c>
      <c r="BD110" s="193">
        <v>0</v>
      </c>
      <c r="BE110" s="193">
        <v>0</v>
      </c>
      <c r="BF110" s="193">
        <v>0</v>
      </c>
      <c r="BG110" s="193">
        <v>0</v>
      </c>
      <c r="BH110" s="193">
        <f t="shared" si="46"/>
        <v>0</v>
      </c>
      <c r="BI110" s="193">
        <v>0</v>
      </c>
      <c r="BJ110" s="193">
        <v>0</v>
      </c>
      <c r="BK110" s="193">
        <v>0</v>
      </c>
      <c r="BL110" s="193">
        <v>0</v>
      </c>
      <c r="BM110" s="193">
        <v>0</v>
      </c>
      <c r="BN110" s="193">
        <v>0</v>
      </c>
      <c r="BO110" s="193">
        <v>0</v>
      </c>
      <c r="BP110" s="193">
        <f t="shared" si="47"/>
        <v>285</v>
      </c>
      <c r="BQ110" s="193">
        <v>250</v>
      </c>
      <c r="BR110" s="193">
        <v>14</v>
      </c>
      <c r="BS110" s="193">
        <v>19</v>
      </c>
      <c r="BT110" s="193">
        <v>0</v>
      </c>
      <c r="BU110" s="193">
        <v>0</v>
      </c>
      <c r="BV110" s="193">
        <v>0</v>
      </c>
      <c r="BW110" s="193">
        <v>2</v>
      </c>
    </row>
    <row r="111" spans="1:75" ht="13.5">
      <c r="A111" s="182" t="s">
        <v>129</v>
      </c>
      <c r="B111" s="182" t="s">
        <v>614</v>
      </c>
      <c r="C111" s="184" t="s">
        <v>615</v>
      </c>
      <c r="D111" s="193">
        <f t="shared" si="25"/>
        <v>1655</v>
      </c>
      <c r="E111" s="193">
        <f t="shared" si="26"/>
        <v>860</v>
      </c>
      <c r="F111" s="193">
        <f t="shared" si="27"/>
        <v>142</v>
      </c>
      <c r="G111" s="193">
        <f t="shared" si="28"/>
        <v>159</v>
      </c>
      <c r="H111" s="193">
        <f t="shared" si="29"/>
        <v>54</v>
      </c>
      <c r="I111" s="193">
        <f t="shared" si="30"/>
        <v>298</v>
      </c>
      <c r="J111" s="193">
        <f t="shared" si="31"/>
        <v>0</v>
      </c>
      <c r="K111" s="193">
        <f t="shared" si="32"/>
        <v>142</v>
      </c>
      <c r="L111" s="193">
        <f t="shared" si="33"/>
        <v>738</v>
      </c>
      <c r="M111" s="193">
        <v>732</v>
      </c>
      <c r="N111" s="193">
        <v>0</v>
      </c>
      <c r="O111" s="193">
        <v>0</v>
      </c>
      <c r="P111" s="193">
        <v>0</v>
      </c>
      <c r="Q111" s="193">
        <v>0</v>
      </c>
      <c r="R111" s="193">
        <v>0</v>
      </c>
      <c r="S111" s="193">
        <v>6</v>
      </c>
      <c r="T111" s="193">
        <f t="shared" si="34"/>
        <v>772</v>
      </c>
      <c r="U111" s="193">
        <f t="shared" si="35"/>
        <v>0</v>
      </c>
      <c r="V111" s="193">
        <f t="shared" si="36"/>
        <v>131</v>
      </c>
      <c r="W111" s="193">
        <f t="shared" si="37"/>
        <v>153</v>
      </c>
      <c r="X111" s="193">
        <f t="shared" si="38"/>
        <v>54</v>
      </c>
      <c r="Y111" s="193">
        <f t="shared" si="39"/>
        <v>298</v>
      </c>
      <c r="Z111" s="193">
        <f t="shared" si="40"/>
        <v>0</v>
      </c>
      <c r="AA111" s="193">
        <f t="shared" si="41"/>
        <v>136</v>
      </c>
      <c r="AB111" s="193">
        <f t="shared" si="42"/>
        <v>0</v>
      </c>
      <c r="AC111" s="193">
        <v>0</v>
      </c>
      <c r="AD111" s="193">
        <v>0</v>
      </c>
      <c r="AE111" s="193">
        <v>0</v>
      </c>
      <c r="AF111" s="193">
        <v>0</v>
      </c>
      <c r="AG111" s="193">
        <v>0</v>
      </c>
      <c r="AH111" s="193">
        <v>0</v>
      </c>
      <c r="AI111" s="193">
        <v>0</v>
      </c>
      <c r="AJ111" s="193">
        <f t="shared" si="43"/>
        <v>21</v>
      </c>
      <c r="AK111" s="193">
        <v>0</v>
      </c>
      <c r="AL111" s="193">
        <v>21</v>
      </c>
      <c r="AM111" s="193">
        <v>0</v>
      </c>
      <c r="AN111" s="193">
        <v>0</v>
      </c>
      <c r="AO111" s="193">
        <v>0</v>
      </c>
      <c r="AP111" s="193">
        <v>0</v>
      </c>
      <c r="AQ111" s="193">
        <v>0</v>
      </c>
      <c r="AR111" s="193">
        <f t="shared" si="44"/>
        <v>615</v>
      </c>
      <c r="AS111" s="193">
        <v>0</v>
      </c>
      <c r="AT111" s="193">
        <v>110</v>
      </c>
      <c r="AU111" s="193">
        <v>153</v>
      </c>
      <c r="AV111" s="193">
        <v>54</v>
      </c>
      <c r="AW111" s="193">
        <v>298</v>
      </c>
      <c r="AX111" s="193">
        <v>0</v>
      </c>
      <c r="AY111" s="193">
        <v>0</v>
      </c>
      <c r="AZ111" s="193">
        <f t="shared" si="45"/>
        <v>136</v>
      </c>
      <c r="BA111" s="193">
        <v>0</v>
      </c>
      <c r="BB111" s="193">
        <v>0</v>
      </c>
      <c r="BC111" s="193">
        <v>0</v>
      </c>
      <c r="BD111" s="193">
        <v>0</v>
      </c>
      <c r="BE111" s="193">
        <v>0</v>
      </c>
      <c r="BF111" s="193">
        <v>0</v>
      </c>
      <c r="BG111" s="193">
        <v>136</v>
      </c>
      <c r="BH111" s="193">
        <f t="shared" si="46"/>
        <v>0</v>
      </c>
      <c r="BI111" s="193">
        <v>0</v>
      </c>
      <c r="BJ111" s="193">
        <v>0</v>
      </c>
      <c r="BK111" s="193">
        <v>0</v>
      </c>
      <c r="BL111" s="193">
        <v>0</v>
      </c>
      <c r="BM111" s="193">
        <v>0</v>
      </c>
      <c r="BN111" s="193">
        <v>0</v>
      </c>
      <c r="BO111" s="193">
        <v>0</v>
      </c>
      <c r="BP111" s="193">
        <f t="shared" si="47"/>
        <v>145</v>
      </c>
      <c r="BQ111" s="193">
        <v>128</v>
      </c>
      <c r="BR111" s="193">
        <v>11</v>
      </c>
      <c r="BS111" s="193">
        <v>6</v>
      </c>
      <c r="BT111" s="193">
        <v>0</v>
      </c>
      <c r="BU111" s="193">
        <v>0</v>
      </c>
      <c r="BV111" s="193">
        <v>0</v>
      </c>
      <c r="BW111" s="193">
        <v>0</v>
      </c>
    </row>
    <row r="112" spans="1:75" ht="13.5">
      <c r="A112" s="182" t="s">
        <v>129</v>
      </c>
      <c r="B112" s="182" t="s">
        <v>616</v>
      </c>
      <c r="C112" s="184" t="s">
        <v>617</v>
      </c>
      <c r="D112" s="193">
        <f t="shared" si="25"/>
        <v>425</v>
      </c>
      <c r="E112" s="193">
        <f t="shared" si="26"/>
        <v>129</v>
      </c>
      <c r="F112" s="193">
        <f t="shared" si="27"/>
        <v>12</v>
      </c>
      <c r="G112" s="193">
        <f t="shared" si="28"/>
        <v>82</v>
      </c>
      <c r="H112" s="193">
        <f t="shared" si="29"/>
        <v>21</v>
      </c>
      <c r="I112" s="193">
        <f t="shared" si="30"/>
        <v>112</v>
      </c>
      <c r="J112" s="193">
        <f t="shared" si="31"/>
        <v>0</v>
      </c>
      <c r="K112" s="193">
        <f t="shared" si="32"/>
        <v>69</v>
      </c>
      <c r="L112" s="193">
        <f t="shared" si="33"/>
        <v>0</v>
      </c>
      <c r="M112" s="193">
        <v>0</v>
      </c>
      <c r="N112" s="193">
        <v>0</v>
      </c>
      <c r="O112" s="193">
        <v>0</v>
      </c>
      <c r="P112" s="193">
        <v>0</v>
      </c>
      <c r="Q112" s="193">
        <v>0</v>
      </c>
      <c r="R112" s="193">
        <v>0</v>
      </c>
      <c r="S112" s="193">
        <v>0</v>
      </c>
      <c r="T112" s="193">
        <f t="shared" si="34"/>
        <v>425</v>
      </c>
      <c r="U112" s="193">
        <f t="shared" si="35"/>
        <v>129</v>
      </c>
      <c r="V112" s="193">
        <f t="shared" si="36"/>
        <v>12</v>
      </c>
      <c r="W112" s="193">
        <f t="shared" si="37"/>
        <v>82</v>
      </c>
      <c r="X112" s="193">
        <f t="shared" si="38"/>
        <v>21</v>
      </c>
      <c r="Y112" s="193">
        <f t="shared" si="39"/>
        <v>112</v>
      </c>
      <c r="Z112" s="193">
        <f t="shared" si="40"/>
        <v>0</v>
      </c>
      <c r="AA112" s="193">
        <f t="shared" si="41"/>
        <v>69</v>
      </c>
      <c r="AB112" s="193">
        <f t="shared" si="42"/>
        <v>0</v>
      </c>
      <c r="AC112" s="193">
        <v>0</v>
      </c>
      <c r="AD112" s="193">
        <v>0</v>
      </c>
      <c r="AE112" s="193">
        <v>0</v>
      </c>
      <c r="AF112" s="193">
        <v>0</v>
      </c>
      <c r="AG112" s="193">
        <v>0</v>
      </c>
      <c r="AH112" s="193">
        <v>0</v>
      </c>
      <c r="AI112" s="193">
        <v>0</v>
      </c>
      <c r="AJ112" s="193">
        <f t="shared" si="43"/>
        <v>0</v>
      </c>
      <c r="AK112" s="193">
        <v>0</v>
      </c>
      <c r="AL112" s="193">
        <v>0</v>
      </c>
      <c r="AM112" s="193">
        <v>0</v>
      </c>
      <c r="AN112" s="193">
        <v>0</v>
      </c>
      <c r="AO112" s="193">
        <v>0</v>
      </c>
      <c r="AP112" s="193">
        <v>0</v>
      </c>
      <c r="AQ112" s="193">
        <v>0</v>
      </c>
      <c r="AR112" s="193">
        <f t="shared" si="44"/>
        <v>358</v>
      </c>
      <c r="AS112" s="193">
        <v>129</v>
      </c>
      <c r="AT112" s="193">
        <v>12</v>
      </c>
      <c r="AU112" s="193">
        <v>82</v>
      </c>
      <c r="AV112" s="193">
        <v>21</v>
      </c>
      <c r="AW112" s="193">
        <v>112</v>
      </c>
      <c r="AX112" s="193">
        <v>0</v>
      </c>
      <c r="AY112" s="193">
        <v>2</v>
      </c>
      <c r="AZ112" s="193">
        <f t="shared" si="45"/>
        <v>67</v>
      </c>
      <c r="BA112" s="193">
        <v>0</v>
      </c>
      <c r="BB112" s="193">
        <v>0</v>
      </c>
      <c r="BC112" s="193">
        <v>0</v>
      </c>
      <c r="BD112" s="193">
        <v>0</v>
      </c>
      <c r="BE112" s="193">
        <v>0</v>
      </c>
      <c r="BF112" s="193">
        <v>0</v>
      </c>
      <c r="BG112" s="193">
        <v>67</v>
      </c>
      <c r="BH112" s="193">
        <f t="shared" si="46"/>
        <v>0</v>
      </c>
      <c r="BI112" s="193">
        <v>0</v>
      </c>
      <c r="BJ112" s="193">
        <v>0</v>
      </c>
      <c r="BK112" s="193">
        <v>0</v>
      </c>
      <c r="BL112" s="193">
        <v>0</v>
      </c>
      <c r="BM112" s="193">
        <v>0</v>
      </c>
      <c r="BN112" s="193">
        <v>0</v>
      </c>
      <c r="BO112" s="193">
        <v>0</v>
      </c>
      <c r="BP112" s="193">
        <f t="shared" si="47"/>
        <v>0</v>
      </c>
      <c r="BQ112" s="193">
        <v>0</v>
      </c>
      <c r="BR112" s="193">
        <v>0</v>
      </c>
      <c r="BS112" s="193">
        <v>0</v>
      </c>
      <c r="BT112" s="193">
        <v>0</v>
      </c>
      <c r="BU112" s="193">
        <v>0</v>
      </c>
      <c r="BV112" s="193">
        <v>0</v>
      </c>
      <c r="BW112" s="193">
        <v>0</v>
      </c>
    </row>
    <row r="113" spans="1:75" ht="13.5">
      <c r="A113" s="182" t="s">
        <v>129</v>
      </c>
      <c r="B113" s="182" t="s">
        <v>618</v>
      </c>
      <c r="C113" s="184" t="s">
        <v>619</v>
      </c>
      <c r="D113" s="193">
        <f t="shared" si="25"/>
        <v>360</v>
      </c>
      <c r="E113" s="193">
        <f t="shared" si="26"/>
        <v>141</v>
      </c>
      <c r="F113" s="193">
        <f t="shared" si="27"/>
        <v>65</v>
      </c>
      <c r="G113" s="193">
        <f t="shared" si="28"/>
        <v>43</v>
      </c>
      <c r="H113" s="193">
        <f t="shared" si="29"/>
        <v>13</v>
      </c>
      <c r="I113" s="193">
        <f t="shared" si="30"/>
        <v>63</v>
      </c>
      <c r="J113" s="193">
        <f t="shared" si="31"/>
        <v>0</v>
      </c>
      <c r="K113" s="193">
        <f t="shared" si="32"/>
        <v>35</v>
      </c>
      <c r="L113" s="193">
        <f t="shared" si="33"/>
        <v>171</v>
      </c>
      <c r="M113" s="193">
        <v>141</v>
      </c>
      <c r="N113" s="193">
        <v>29</v>
      </c>
      <c r="O113" s="193">
        <v>0</v>
      </c>
      <c r="P113" s="193">
        <v>0</v>
      </c>
      <c r="Q113" s="193">
        <v>0</v>
      </c>
      <c r="R113" s="193">
        <v>0</v>
      </c>
      <c r="S113" s="193">
        <v>1</v>
      </c>
      <c r="T113" s="193">
        <f t="shared" si="34"/>
        <v>189</v>
      </c>
      <c r="U113" s="193">
        <f t="shared" si="35"/>
        <v>0</v>
      </c>
      <c r="V113" s="193">
        <f t="shared" si="36"/>
        <v>36</v>
      </c>
      <c r="W113" s="193">
        <f t="shared" si="37"/>
        <v>43</v>
      </c>
      <c r="X113" s="193">
        <f t="shared" si="38"/>
        <v>13</v>
      </c>
      <c r="Y113" s="193">
        <f t="shared" si="39"/>
        <v>63</v>
      </c>
      <c r="Z113" s="193">
        <f t="shared" si="40"/>
        <v>0</v>
      </c>
      <c r="AA113" s="193">
        <f t="shared" si="41"/>
        <v>34</v>
      </c>
      <c r="AB113" s="193">
        <f t="shared" si="42"/>
        <v>36</v>
      </c>
      <c r="AC113" s="193">
        <v>0</v>
      </c>
      <c r="AD113" s="193">
        <v>36</v>
      </c>
      <c r="AE113" s="193">
        <v>0</v>
      </c>
      <c r="AF113" s="193">
        <v>0</v>
      </c>
      <c r="AG113" s="193">
        <v>0</v>
      </c>
      <c r="AH113" s="193">
        <v>0</v>
      </c>
      <c r="AI113" s="193">
        <v>0</v>
      </c>
      <c r="AJ113" s="193">
        <f t="shared" si="43"/>
        <v>0</v>
      </c>
      <c r="AK113" s="193">
        <v>0</v>
      </c>
      <c r="AL113" s="193">
        <v>0</v>
      </c>
      <c r="AM113" s="193">
        <v>0</v>
      </c>
      <c r="AN113" s="193">
        <v>0</v>
      </c>
      <c r="AO113" s="193">
        <v>0</v>
      </c>
      <c r="AP113" s="193">
        <v>0</v>
      </c>
      <c r="AQ113" s="193">
        <v>0</v>
      </c>
      <c r="AR113" s="193">
        <f t="shared" si="44"/>
        <v>119</v>
      </c>
      <c r="AS113" s="193">
        <v>0</v>
      </c>
      <c r="AT113" s="193">
        <v>0</v>
      </c>
      <c r="AU113" s="193">
        <v>43</v>
      </c>
      <c r="AV113" s="193">
        <v>13</v>
      </c>
      <c r="AW113" s="193">
        <v>63</v>
      </c>
      <c r="AX113" s="193">
        <v>0</v>
      </c>
      <c r="AY113" s="193">
        <v>0</v>
      </c>
      <c r="AZ113" s="193">
        <f t="shared" si="45"/>
        <v>34</v>
      </c>
      <c r="BA113" s="193">
        <v>0</v>
      </c>
      <c r="BB113" s="193">
        <v>0</v>
      </c>
      <c r="BC113" s="193">
        <v>0</v>
      </c>
      <c r="BD113" s="193">
        <v>0</v>
      </c>
      <c r="BE113" s="193">
        <v>0</v>
      </c>
      <c r="BF113" s="193">
        <v>0</v>
      </c>
      <c r="BG113" s="193">
        <v>34</v>
      </c>
      <c r="BH113" s="193">
        <f t="shared" si="46"/>
        <v>0</v>
      </c>
      <c r="BI113" s="193">
        <v>0</v>
      </c>
      <c r="BJ113" s="193">
        <v>0</v>
      </c>
      <c r="BK113" s="193">
        <v>0</v>
      </c>
      <c r="BL113" s="193">
        <v>0</v>
      </c>
      <c r="BM113" s="193">
        <v>0</v>
      </c>
      <c r="BN113" s="193">
        <v>0</v>
      </c>
      <c r="BO113" s="193">
        <v>0</v>
      </c>
      <c r="BP113" s="193">
        <f t="shared" si="47"/>
        <v>0</v>
      </c>
      <c r="BQ113" s="193">
        <v>0</v>
      </c>
      <c r="BR113" s="193">
        <v>0</v>
      </c>
      <c r="BS113" s="193">
        <v>0</v>
      </c>
      <c r="BT113" s="193">
        <v>0</v>
      </c>
      <c r="BU113" s="193">
        <v>0</v>
      </c>
      <c r="BV113" s="193">
        <v>0</v>
      </c>
      <c r="BW113" s="193">
        <v>0</v>
      </c>
    </row>
    <row r="114" spans="1:75" ht="13.5">
      <c r="A114" s="182" t="s">
        <v>129</v>
      </c>
      <c r="B114" s="182" t="s">
        <v>620</v>
      </c>
      <c r="C114" s="184" t="s">
        <v>621</v>
      </c>
      <c r="D114" s="193">
        <f t="shared" si="25"/>
        <v>134</v>
      </c>
      <c r="E114" s="193">
        <f t="shared" si="26"/>
        <v>0</v>
      </c>
      <c r="F114" s="193">
        <f t="shared" si="27"/>
        <v>17</v>
      </c>
      <c r="G114" s="193">
        <f t="shared" si="28"/>
        <v>21</v>
      </c>
      <c r="H114" s="193">
        <f t="shared" si="29"/>
        <v>8</v>
      </c>
      <c r="I114" s="193">
        <f t="shared" si="30"/>
        <v>39</v>
      </c>
      <c r="J114" s="193">
        <f t="shared" si="31"/>
        <v>0</v>
      </c>
      <c r="K114" s="193">
        <f t="shared" si="32"/>
        <v>49</v>
      </c>
      <c r="L114" s="193">
        <f t="shared" si="33"/>
        <v>17</v>
      </c>
      <c r="M114" s="193">
        <v>0</v>
      </c>
      <c r="N114" s="193">
        <v>17</v>
      </c>
      <c r="O114" s="193">
        <v>0</v>
      </c>
      <c r="P114" s="193">
        <v>0</v>
      </c>
      <c r="Q114" s="193">
        <v>0</v>
      </c>
      <c r="R114" s="193">
        <v>0</v>
      </c>
      <c r="S114" s="193">
        <v>0</v>
      </c>
      <c r="T114" s="193">
        <f t="shared" si="34"/>
        <v>117</v>
      </c>
      <c r="U114" s="193">
        <f t="shared" si="35"/>
        <v>0</v>
      </c>
      <c r="V114" s="193">
        <f t="shared" si="36"/>
        <v>0</v>
      </c>
      <c r="W114" s="193">
        <f t="shared" si="37"/>
        <v>21</v>
      </c>
      <c r="X114" s="193">
        <f t="shared" si="38"/>
        <v>8</v>
      </c>
      <c r="Y114" s="193">
        <f t="shared" si="39"/>
        <v>39</v>
      </c>
      <c r="Z114" s="193">
        <f t="shared" si="40"/>
        <v>0</v>
      </c>
      <c r="AA114" s="193">
        <f t="shared" si="41"/>
        <v>49</v>
      </c>
      <c r="AB114" s="193">
        <f t="shared" si="42"/>
        <v>0</v>
      </c>
      <c r="AC114" s="193">
        <v>0</v>
      </c>
      <c r="AD114" s="193">
        <v>0</v>
      </c>
      <c r="AE114" s="193">
        <v>0</v>
      </c>
      <c r="AF114" s="193">
        <v>0</v>
      </c>
      <c r="AG114" s="193">
        <v>0</v>
      </c>
      <c r="AH114" s="193">
        <v>0</v>
      </c>
      <c r="AI114" s="193">
        <v>0</v>
      </c>
      <c r="AJ114" s="193">
        <f t="shared" si="43"/>
        <v>0</v>
      </c>
      <c r="AK114" s="193">
        <v>0</v>
      </c>
      <c r="AL114" s="193">
        <v>0</v>
      </c>
      <c r="AM114" s="193">
        <v>0</v>
      </c>
      <c r="AN114" s="193">
        <v>0</v>
      </c>
      <c r="AO114" s="193">
        <v>0</v>
      </c>
      <c r="AP114" s="193">
        <v>0</v>
      </c>
      <c r="AQ114" s="193">
        <v>0</v>
      </c>
      <c r="AR114" s="193">
        <f t="shared" si="44"/>
        <v>68</v>
      </c>
      <c r="AS114" s="193">
        <v>0</v>
      </c>
      <c r="AT114" s="193">
        <v>0</v>
      </c>
      <c r="AU114" s="193">
        <v>21</v>
      </c>
      <c r="AV114" s="193">
        <v>8</v>
      </c>
      <c r="AW114" s="193">
        <v>39</v>
      </c>
      <c r="AX114" s="193">
        <v>0</v>
      </c>
      <c r="AY114" s="193">
        <v>0</v>
      </c>
      <c r="AZ114" s="193">
        <f t="shared" si="45"/>
        <v>49</v>
      </c>
      <c r="BA114" s="193">
        <v>0</v>
      </c>
      <c r="BB114" s="193">
        <v>0</v>
      </c>
      <c r="BC114" s="193">
        <v>0</v>
      </c>
      <c r="BD114" s="193">
        <v>0</v>
      </c>
      <c r="BE114" s="193">
        <v>0</v>
      </c>
      <c r="BF114" s="193">
        <v>0</v>
      </c>
      <c r="BG114" s="193">
        <v>49</v>
      </c>
      <c r="BH114" s="193">
        <f t="shared" si="46"/>
        <v>0</v>
      </c>
      <c r="BI114" s="193">
        <v>0</v>
      </c>
      <c r="BJ114" s="193">
        <v>0</v>
      </c>
      <c r="BK114" s="193">
        <v>0</v>
      </c>
      <c r="BL114" s="193">
        <v>0</v>
      </c>
      <c r="BM114" s="193">
        <v>0</v>
      </c>
      <c r="BN114" s="193">
        <v>0</v>
      </c>
      <c r="BO114" s="193">
        <v>0</v>
      </c>
      <c r="BP114" s="193">
        <f t="shared" si="47"/>
        <v>0</v>
      </c>
      <c r="BQ114" s="193">
        <v>0</v>
      </c>
      <c r="BR114" s="193">
        <v>0</v>
      </c>
      <c r="BS114" s="193">
        <v>0</v>
      </c>
      <c r="BT114" s="193">
        <v>0</v>
      </c>
      <c r="BU114" s="193">
        <v>0</v>
      </c>
      <c r="BV114" s="193">
        <v>0</v>
      </c>
      <c r="BW114" s="193">
        <v>0</v>
      </c>
    </row>
    <row r="115" spans="1:75" ht="13.5">
      <c r="A115" s="182" t="s">
        <v>129</v>
      </c>
      <c r="B115" s="182" t="s">
        <v>622</v>
      </c>
      <c r="C115" s="184" t="s">
        <v>623</v>
      </c>
      <c r="D115" s="193">
        <f t="shared" si="25"/>
        <v>398</v>
      </c>
      <c r="E115" s="193">
        <f t="shared" si="26"/>
        <v>212</v>
      </c>
      <c r="F115" s="193">
        <f t="shared" si="27"/>
        <v>76</v>
      </c>
      <c r="G115" s="193">
        <f t="shared" si="28"/>
        <v>37</v>
      </c>
      <c r="H115" s="193">
        <f t="shared" si="29"/>
        <v>15</v>
      </c>
      <c r="I115" s="193">
        <f t="shared" si="30"/>
        <v>54</v>
      </c>
      <c r="J115" s="193">
        <f t="shared" si="31"/>
        <v>4</v>
      </c>
      <c r="K115" s="193">
        <f t="shared" si="32"/>
        <v>0</v>
      </c>
      <c r="L115" s="193">
        <f t="shared" si="33"/>
        <v>391</v>
      </c>
      <c r="M115" s="193">
        <v>212</v>
      </c>
      <c r="N115" s="193">
        <v>69</v>
      </c>
      <c r="O115" s="193">
        <v>37</v>
      </c>
      <c r="P115" s="193">
        <v>15</v>
      </c>
      <c r="Q115" s="193">
        <v>54</v>
      </c>
      <c r="R115" s="193">
        <v>4</v>
      </c>
      <c r="S115" s="193">
        <v>0</v>
      </c>
      <c r="T115" s="193">
        <f t="shared" si="34"/>
        <v>7</v>
      </c>
      <c r="U115" s="193">
        <f t="shared" si="35"/>
        <v>0</v>
      </c>
      <c r="V115" s="193">
        <f t="shared" si="36"/>
        <v>7</v>
      </c>
      <c r="W115" s="193">
        <f t="shared" si="37"/>
        <v>0</v>
      </c>
      <c r="X115" s="193">
        <f t="shared" si="38"/>
        <v>0</v>
      </c>
      <c r="Y115" s="193">
        <f t="shared" si="39"/>
        <v>0</v>
      </c>
      <c r="Z115" s="193">
        <f t="shared" si="40"/>
        <v>0</v>
      </c>
      <c r="AA115" s="193">
        <f t="shared" si="41"/>
        <v>0</v>
      </c>
      <c r="AB115" s="193">
        <f t="shared" si="42"/>
        <v>0</v>
      </c>
      <c r="AC115" s="193">
        <v>0</v>
      </c>
      <c r="AD115" s="193">
        <v>0</v>
      </c>
      <c r="AE115" s="193">
        <v>0</v>
      </c>
      <c r="AF115" s="193">
        <v>0</v>
      </c>
      <c r="AG115" s="193">
        <v>0</v>
      </c>
      <c r="AH115" s="193">
        <v>0</v>
      </c>
      <c r="AI115" s="193">
        <v>0</v>
      </c>
      <c r="AJ115" s="193">
        <f t="shared" si="43"/>
        <v>7</v>
      </c>
      <c r="AK115" s="193">
        <v>0</v>
      </c>
      <c r="AL115" s="193">
        <v>7</v>
      </c>
      <c r="AM115" s="193">
        <v>0</v>
      </c>
      <c r="AN115" s="193">
        <v>0</v>
      </c>
      <c r="AO115" s="193">
        <v>0</v>
      </c>
      <c r="AP115" s="193">
        <v>0</v>
      </c>
      <c r="AQ115" s="193">
        <v>0</v>
      </c>
      <c r="AR115" s="193">
        <f t="shared" si="44"/>
        <v>0</v>
      </c>
      <c r="AS115" s="193">
        <v>0</v>
      </c>
      <c r="AT115" s="193">
        <v>0</v>
      </c>
      <c r="AU115" s="193">
        <v>0</v>
      </c>
      <c r="AV115" s="193">
        <v>0</v>
      </c>
      <c r="AW115" s="193">
        <v>0</v>
      </c>
      <c r="AX115" s="193">
        <v>0</v>
      </c>
      <c r="AY115" s="193">
        <v>0</v>
      </c>
      <c r="AZ115" s="193">
        <f t="shared" si="45"/>
        <v>0</v>
      </c>
      <c r="BA115" s="193">
        <v>0</v>
      </c>
      <c r="BB115" s="193">
        <v>0</v>
      </c>
      <c r="BC115" s="193">
        <v>0</v>
      </c>
      <c r="BD115" s="193">
        <v>0</v>
      </c>
      <c r="BE115" s="193">
        <v>0</v>
      </c>
      <c r="BF115" s="193">
        <v>0</v>
      </c>
      <c r="BG115" s="193">
        <v>0</v>
      </c>
      <c r="BH115" s="193">
        <f t="shared" si="46"/>
        <v>0</v>
      </c>
      <c r="BI115" s="193">
        <v>0</v>
      </c>
      <c r="BJ115" s="193">
        <v>0</v>
      </c>
      <c r="BK115" s="193">
        <v>0</v>
      </c>
      <c r="BL115" s="193">
        <v>0</v>
      </c>
      <c r="BM115" s="193">
        <v>0</v>
      </c>
      <c r="BN115" s="193">
        <v>0</v>
      </c>
      <c r="BO115" s="193">
        <v>0</v>
      </c>
      <c r="BP115" s="193">
        <f t="shared" si="47"/>
        <v>0</v>
      </c>
      <c r="BQ115" s="193">
        <v>0</v>
      </c>
      <c r="BR115" s="193">
        <v>0</v>
      </c>
      <c r="BS115" s="193">
        <v>0</v>
      </c>
      <c r="BT115" s="193">
        <v>0</v>
      </c>
      <c r="BU115" s="193">
        <v>0</v>
      </c>
      <c r="BV115" s="193">
        <v>0</v>
      </c>
      <c r="BW115" s="193">
        <v>0</v>
      </c>
    </row>
    <row r="116" spans="1:75" ht="13.5">
      <c r="A116" s="182" t="s">
        <v>129</v>
      </c>
      <c r="B116" s="182" t="s">
        <v>624</v>
      </c>
      <c r="C116" s="184" t="s">
        <v>625</v>
      </c>
      <c r="D116" s="193">
        <f t="shared" si="25"/>
        <v>538</v>
      </c>
      <c r="E116" s="193">
        <f t="shared" si="26"/>
        <v>63</v>
      </c>
      <c r="F116" s="193">
        <f t="shared" si="27"/>
        <v>143</v>
      </c>
      <c r="G116" s="193">
        <f t="shared" si="28"/>
        <v>43</v>
      </c>
      <c r="H116" s="193">
        <f t="shared" si="29"/>
        <v>12</v>
      </c>
      <c r="I116" s="193">
        <f t="shared" si="30"/>
        <v>33</v>
      </c>
      <c r="J116" s="193">
        <f t="shared" si="31"/>
        <v>1</v>
      </c>
      <c r="K116" s="193">
        <f t="shared" si="32"/>
        <v>243</v>
      </c>
      <c r="L116" s="193">
        <f t="shared" si="33"/>
        <v>136</v>
      </c>
      <c r="M116" s="193">
        <v>0</v>
      </c>
      <c r="N116" s="193">
        <v>136</v>
      </c>
      <c r="O116" s="193">
        <v>0</v>
      </c>
      <c r="P116" s="193">
        <v>0</v>
      </c>
      <c r="Q116" s="193">
        <v>0</v>
      </c>
      <c r="R116" s="193">
        <v>0</v>
      </c>
      <c r="S116" s="193">
        <v>0</v>
      </c>
      <c r="T116" s="193">
        <f t="shared" si="34"/>
        <v>402</v>
      </c>
      <c r="U116" s="193">
        <f t="shared" si="35"/>
        <v>63</v>
      </c>
      <c r="V116" s="193">
        <f t="shared" si="36"/>
        <v>7</v>
      </c>
      <c r="W116" s="193">
        <f t="shared" si="37"/>
        <v>43</v>
      </c>
      <c r="X116" s="193">
        <f t="shared" si="38"/>
        <v>12</v>
      </c>
      <c r="Y116" s="193">
        <f t="shared" si="39"/>
        <v>33</v>
      </c>
      <c r="Z116" s="193">
        <f t="shared" si="40"/>
        <v>1</v>
      </c>
      <c r="AA116" s="193">
        <f t="shared" si="41"/>
        <v>243</v>
      </c>
      <c r="AB116" s="193">
        <f t="shared" si="42"/>
        <v>0</v>
      </c>
      <c r="AC116" s="193">
        <v>0</v>
      </c>
      <c r="AD116" s="193">
        <v>0</v>
      </c>
      <c r="AE116" s="193">
        <v>0</v>
      </c>
      <c r="AF116" s="193">
        <v>0</v>
      </c>
      <c r="AG116" s="193">
        <v>0</v>
      </c>
      <c r="AH116" s="193">
        <v>0</v>
      </c>
      <c r="AI116" s="193">
        <v>0</v>
      </c>
      <c r="AJ116" s="193">
        <f t="shared" si="43"/>
        <v>6</v>
      </c>
      <c r="AK116" s="193">
        <v>0</v>
      </c>
      <c r="AL116" s="193">
        <v>6</v>
      </c>
      <c r="AM116" s="193">
        <v>0</v>
      </c>
      <c r="AN116" s="193">
        <v>0</v>
      </c>
      <c r="AO116" s="193">
        <v>0</v>
      </c>
      <c r="AP116" s="193">
        <v>0</v>
      </c>
      <c r="AQ116" s="193">
        <v>0</v>
      </c>
      <c r="AR116" s="193">
        <f t="shared" si="44"/>
        <v>396</v>
      </c>
      <c r="AS116" s="193">
        <v>63</v>
      </c>
      <c r="AT116" s="193">
        <v>1</v>
      </c>
      <c r="AU116" s="193">
        <v>43</v>
      </c>
      <c r="AV116" s="193">
        <v>12</v>
      </c>
      <c r="AW116" s="193">
        <v>33</v>
      </c>
      <c r="AX116" s="193">
        <v>1</v>
      </c>
      <c r="AY116" s="193">
        <v>243</v>
      </c>
      <c r="AZ116" s="193">
        <f t="shared" si="45"/>
        <v>0</v>
      </c>
      <c r="BA116" s="193">
        <v>0</v>
      </c>
      <c r="BB116" s="193">
        <v>0</v>
      </c>
      <c r="BC116" s="193">
        <v>0</v>
      </c>
      <c r="BD116" s="193">
        <v>0</v>
      </c>
      <c r="BE116" s="193">
        <v>0</v>
      </c>
      <c r="BF116" s="193">
        <v>0</v>
      </c>
      <c r="BG116" s="193">
        <v>0</v>
      </c>
      <c r="BH116" s="193">
        <f t="shared" si="46"/>
        <v>0</v>
      </c>
      <c r="BI116" s="193">
        <v>0</v>
      </c>
      <c r="BJ116" s="193">
        <v>0</v>
      </c>
      <c r="BK116" s="193">
        <v>0</v>
      </c>
      <c r="BL116" s="193">
        <v>0</v>
      </c>
      <c r="BM116" s="193">
        <v>0</v>
      </c>
      <c r="BN116" s="193">
        <v>0</v>
      </c>
      <c r="BO116" s="193">
        <v>0</v>
      </c>
      <c r="BP116" s="193">
        <f t="shared" si="47"/>
        <v>0</v>
      </c>
      <c r="BQ116" s="193">
        <v>0</v>
      </c>
      <c r="BR116" s="193">
        <v>0</v>
      </c>
      <c r="BS116" s="193">
        <v>0</v>
      </c>
      <c r="BT116" s="193">
        <v>0</v>
      </c>
      <c r="BU116" s="193">
        <v>0</v>
      </c>
      <c r="BV116" s="193">
        <v>0</v>
      </c>
      <c r="BW116" s="193">
        <v>0</v>
      </c>
    </row>
    <row r="117" spans="1:75" ht="13.5">
      <c r="A117" s="182" t="s">
        <v>129</v>
      </c>
      <c r="B117" s="182" t="s">
        <v>626</v>
      </c>
      <c r="C117" s="184" t="s">
        <v>627</v>
      </c>
      <c r="D117" s="193">
        <f t="shared" si="25"/>
        <v>152</v>
      </c>
      <c r="E117" s="193">
        <f t="shared" si="26"/>
        <v>64</v>
      </c>
      <c r="F117" s="193">
        <f t="shared" si="27"/>
        <v>19</v>
      </c>
      <c r="G117" s="193">
        <f t="shared" si="28"/>
        <v>23</v>
      </c>
      <c r="H117" s="193">
        <f t="shared" si="29"/>
        <v>6</v>
      </c>
      <c r="I117" s="193">
        <f t="shared" si="30"/>
        <v>21</v>
      </c>
      <c r="J117" s="193">
        <f t="shared" si="31"/>
        <v>0</v>
      </c>
      <c r="K117" s="193">
        <f t="shared" si="32"/>
        <v>19</v>
      </c>
      <c r="L117" s="193">
        <f t="shared" si="33"/>
        <v>1</v>
      </c>
      <c r="M117" s="193">
        <v>0</v>
      </c>
      <c r="N117" s="193">
        <v>1</v>
      </c>
      <c r="O117" s="193">
        <v>0</v>
      </c>
      <c r="P117" s="193">
        <v>0</v>
      </c>
      <c r="Q117" s="193">
        <v>0</v>
      </c>
      <c r="R117" s="193">
        <v>0</v>
      </c>
      <c r="S117" s="193">
        <v>0</v>
      </c>
      <c r="T117" s="193">
        <f t="shared" si="34"/>
        <v>151</v>
      </c>
      <c r="U117" s="193">
        <f t="shared" si="35"/>
        <v>64</v>
      </c>
      <c r="V117" s="193">
        <f t="shared" si="36"/>
        <v>18</v>
      </c>
      <c r="W117" s="193">
        <f t="shared" si="37"/>
        <v>23</v>
      </c>
      <c r="X117" s="193">
        <f t="shared" si="38"/>
        <v>6</v>
      </c>
      <c r="Y117" s="193">
        <f t="shared" si="39"/>
        <v>21</v>
      </c>
      <c r="Z117" s="193">
        <f t="shared" si="40"/>
        <v>0</v>
      </c>
      <c r="AA117" s="193">
        <f t="shared" si="41"/>
        <v>19</v>
      </c>
      <c r="AB117" s="193">
        <f t="shared" si="42"/>
        <v>0</v>
      </c>
      <c r="AC117" s="193">
        <v>0</v>
      </c>
      <c r="AD117" s="193">
        <v>0</v>
      </c>
      <c r="AE117" s="193">
        <v>0</v>
      </c>
      <c r="AF117" s="193">
        <v>0</v>
      </c>
      <c r="AG117" s="193">
        <v>0</v>
      </c>
      <c r="AH117" s="193">
        <v>0</v>
      </c>
      <c r="AI117" s="193">
        <v>0</v>
      </c>
      <c r="AJ117" s="193">
        <f t="shared" si="43"/>
        <v>5</v>
      </c>
      <c r="AK117" s="193">
        <v>0</v>
      </c>
      <c r="AL117" s="193">
        <v>5</v>
      </c>
      <c r="AM117" s="193">
        <v>0</v>
      </c>
      <c r="AN117" s="193">
        <v>0</v>
      </c>
      <c r="AO117" s="193">
        <v>0</v>
      </c>
      <c r="AP117" s="193">
        <v>0</v>
      </c>
      <c r="AQ117" s="193">
        <v>0</v>
      </c>
      <c r="AR117" s="193">
        <f t="shared" si="44"/>
        <v>146</v>
      </c>
      <c r="AS117" s="193">
        <v>64</v>
      </c>
      <c r="AT117" s="193">
        <v>13</v>
      </c>
      <c r="AU117" s="193">
        <v>23</v>
      </c>
      <c r="AV117" s="193">
        <v>6</v>
      </c>
      <c r="AW117" s="193">
        <v>21</v>
      </c>
      <c r="AX117" s="193">
        <v>0</v>
      </c>
      <c r="AY117" s="193">
        <v>19</v>
      </c>
      <c r="AZ117" s="193">
        <f t="shared" si="45"/>
        <v>0</v>
      </c>
      <c r="BA117" s="193">
        <v>0</v>
      </c>
      <c r="BB117" s="193">
        <v>0</v>
      </c>
      <c r="BC117" s="193">
        <v>0</v>
      </c>
      <c r="BD117" s="193">
        <v>0</v>
      </c>
      <c r="BE117" s="193">
        <v>0</v>
      </c>
      <c r="BF117" s="193">
        <v>0</v>
      </c>
      <c r="BG117" s="193">
        <v>0</v>
      </c>
      <c r="BH117" s="193">
        <f t="shared" si="46"/>
        <v>0</v>
      </c>
      <c r="BI117" s="193">
        <v>0</v>
      </c>
      <c r="BJ117" s="193">
        <v>0</v>
      </c>
      <c r="BK117" s="193">
        <v>0</v>
      </c>
      <c r="BL117" s="193">
        <v>0</v>
      </c>
      <c r="BM117" s="193">
        <v>0</v>
      </c>
      <c r="BN117" s="193">
        <v>0</v>
      </c>
      <c r="BO117" s="193">
        <v>0</v>
      </c>
      <c r="BP117" s="193">
        <f t="shared" si="47"/>
        <v>0</v>
      </c>
      <c r="BQ117" s="193">
        <v>0</v>
      </c>
      <c r="BR117" s="193">
        <v>0</v>
      </c>
      <c r="BS117" s="193">
        <v>0</v>
      </c>
      <c r="BT117" s="193">
        <v>0</v>
      </c>
      <c r="BU117" s="193">
        <v>0</v>
      </c>
      <c r="BV117" s="193">
        <v>0</v>
      </c>
      <c r="BW117" s="193">
        <v>0</v>
      </c>
    </row>
    <row r="118" spans="1:75" ht="13.5">
      <c r="A118" s="182" t="s">
        <v>129</v>
      </c>
      <c r="B118" s="182" t="s">
        <v>628</v>
      </c>
      <c r="C118" s="184" t="s">
        <v>629</v>
      </c>
      <c r="D118" s="193">
        <f t="shared" si="25"/>
        <v>417</v>
      </c>
      <c r="E118" s="193">
        <f t="shared" si="26"/>
        <v>258</v>
      </c>
      <c r="F118" s="193">
        <f t="shared" si="27"/>
        <v>22</v>
      </c>
      <c r="G118" s="193">
        <f t="shared" si="28"/>
        <v>53</v>
      </c>
      <c r="H118" s="193">
        <f t="shared" si="29"/>
        <v>11</v>
      </c>
      <c r="I118" s="193">
        <f t="shared" si="30"/>
        <v>41</v>
      </c>
      <c r="J118" s="193">
        <f t="shared" si="31"/>
        <v>0</v>
      </c>
      <c r="K118" s="193">
        <f t="shared" si="32"/>
        <v>32</v>
      </c>
      <c r="L118" s="193">
        <f t="shared" si="33"/>
        <v>0</v>
      </c>
      <c r="M118" s="193">
        <v>0</v>
      </c>
      <c r="N118" s="193">
        <v>0</v>
      </c>
      <c r="O118" s="193">
        <v>0</v>
      </c>
      <c r="P118" s="193">
        <v>0</v>
      </c>
      <c r="Q118" s="193">
        <v>0</v>
      </c>
      <c r="R118" s="193">
        <v>0</v>
      </c>
      <c r="S118" s="193">
        <v>0</v>
      </c>
      <c r="T118" s="193">
        <f t="shared" si="34"/>
        <v>275</v>
      </c>
      <c r="U118" s="193">
        <f t="shared" si="35"/>
        <v>135</v>
      </c>
      <c r="V118" s="193">
        <f t="shared" si="36"/>
        <v>19</v>
      </c>
      <c r="W118" s="193">
        <f t="shared" si="37"/>
        <v>37</v>
      </c>
      <c r="X118" s="193">
        <f t="shared" si="38"/>
        <v>11</v>
      </c>
      <c r="Y118" s="193">
        <f t="shared" si="39"/>
        <v>41</v>
      </c>
      <c r="Z118" s="193">
        <f t="shared" si="40"/>
        <v>0</v>
      </c>
      <c r="AA118" s="193">
        <f t="shared" si="41"/>
        <v>32</v>
      </c>
      <c r="AB118" s="193">
        <f t="shared" si="42"/>
        <v>32</v>
      </c>
      <c r="AC118" s="193">
        <v>0</v>
      </c>
      <c r="AD118" s="193">
        <v>0</v>
      </c>
      <c r="AE118" s="193">
        <v>0</v>
      </c>
      <c r="AF118" s="193">
        <v>0</v>
      </c>
      <c r="AG118" s="193">
        <v>0</v>
      </c>
      <c r="AH118" s="193">
        <v>0</v>
      </c>
      <c r="AI118" s="193">
        <v>32</v>
      </c>
      <c r="AJ118" s="193">
        <f t="shared" si="43"/>
        <v>0</v>
      </c>
      <c r="AK118" s="193">
        <v>0</v>
      </c>
      <c r="AL118" s="193">
        <v>0</v>
      </c>
      <c r="AM118" s="193">
        <v>0</v>
      </c>
      <c r="AN118" s="193">
        <v>0</v>
      </c>
      <c r="AO118" s="193">
        <v>0</v>
      </c>
      <c r="AP118" s="193">
        <v>0</v>
      </c>
      <c r="AQ118" s="193">
        <v>0</v>
      </c>
      <c r="AR118" s="193">
        <f t="shared" si="44"/>
        <v>243</v>
      </c>
      <c r="AS118" s="193">
        <v>135</v>
      </c>
      <c r="AT118" s="193">
        <v>19</v>
      </c>
      <c r="AU118" s="193">
        <v>37</v>
      </c>
      <c r="AV118" s="193">
        <v>11</v>
      </c>
      <c r="AW118" s="193">
        <v>41</v>
      </c>
      <c r="AX118" s="193">
        <v>0</v>
      </c>
      <c r="AY118" s="193">
        <v>0</v>
      </c>
      <c r="AZ118" s="193">
        <f t="shared" si="45"/>
        <v>0</v>
      </c>
      <c r="BA118" s="193">
        <v>0</v>
      </c>
      <c r="BB118" s="193">
        <v>0</v>
      </c>
      <c r="BC118" s="193">
        <v>0</v>
      </c>
      <c r="BD118" s="193">
        <v>0</v>
      </c>
      <c r="BE118" s="193">
        <v>0</v>
      </c>
      <c r="BF118" s="193">
        <v>0</v>
      </c>
      <c r="BG118" s="193">
        <v>0</v>
      </c>
      <c r="BH118" s="193">
        <f t="shared" si="46"/>
        <v>0</v>
      </c>
      <c r="BI118" s="193">
        <v>0</v>
      </c>
      <c r="BJ118" s="193">
        <v>0</v>
      </c>
      <c r="BK118" s="193">
        <v>0</v>
      </c>
      <c r="BL118" s="193">
        <v>0</v>
      </c>
      <c r="BM118" s="193">
        <v>0</v>
      </c>
      <c r="BN118" s="193">
        <v>0</v>
      </c>
      <c r="BO118" s="193">
        <v>0</v>
      </c>
      <c r="BP118" s="193">
        <f t="shared" si="47"/>
        <v>142</v>
      </c>
      <c r="BQ118" s="193">
        <v>123</v>
      </c>
      <c r="BR118" s="193">
        <v>3</v>
      </c>
      <c r="BS118" s="193">
        <v>16</v>
      </c>
      <c r="BT118" s="193">
        <v>0</v>
      </c>
      <c r="BU118" s="193">
        <v>0</v>
      </c>
      <c r="BV118" s="193">
        <v>0</v>
      </c>
      <c r="BW118" s="193">
        <v>0</v>
      </c>
    </row>
    <row r="119" spans="1:75" ht="13.5">
      <c r="A119" s="182" t="s">
        <v>129</v>
      </c>
      <c r="B119" s="182" t="s">
        <v>630</v>
      </c>
      <c r="C119" s="184" t="s">
        <v>631</v>
      </c>
      <c r="D119" s="193">
        <f t="shared" si="25"/>
        <v>422</v>
      </c>
      <c r="E119" s="193">
        <f t="shared" si="26"/>
        <v>162</v>
      </c>
      <c r="F119" s="193">
        <f t="shared" si="27"/>
        <v>57</v>
      </c>
      <c r="G119" s="193">
        <f t="shared" si="28"/>
        <v>60</v>
      </c>
      <c r="H119" s="193">
        <f t="shared" si="29"/>
        <v>14</v>
      </c>
      <c r="I119" s="193">
        <f t="shared" si="30"/>
        <v>55</v>
      </c>
      <c r="J119" s="193">
        <f t="shared" si="31"/>
        <v>0</v>
      </c>
      <c r="K119" s="193">
        <f t="shared" si="32"/>
        <v>74</v>
      </c>
      <c r="L119" s="193">
        <f t="shared" si="33"/>
        <v>255</v>
      </c>
      <c r="M119" s="193">
        <v>162</v>
      </c>
      <c r="N119" s="193">
        <v>31</v>
      </c>
      <c r="O119" s="193">
        <v>60</v>
      </c>
      <c r="P119" s="193">
        <v>0</v>
      </c>
      <c r="Q119" s="193">
        <v>0</v>
      </c>
      <c r="R119" s="193">
        <v>0</v>
      </c>
      <c r="S119" s="193">
        <v>2</v>
      </c>
      <c r="T119" s="193">
        <f t="shared" si="34"/>
        <v>167</v>
      </c>
      <c r="U119" s="193">
        <f t="shared" si="35"/>
        <v>0</v>
      </c>
      <c r="V119" s="193">
        <f t="shared" si="36"/>
        <v>26</v>
      </c>
      <c r="W119" s="193">
        <f t="shared" si="37"/>
        <v>0</v>
      </c>
      <c r="X119" s="193">
        <f t="shared" si="38"/>
        <v>14</v>
      </c>
      <c r="Y119" s="193">
        <f t="shared" si="39"/>
        <v>55</v>
      </c>
      <c r="Z119" s="193">
        <f t="shared" si="40"/>
        <v>0</v>
      </c>
      <c r="AA119" s="193">
        <f t="shared" si="41"/>
        <v>72</v>
      </c>
      <c r="AB119" s="193">
        <f t="shared" si="42"/>
        <v>22</v>
      </c>
      <c r="AC119" s="193">
        <v>0</v>
      </c>
      <c r="AD119" s="193">
        <v>0</v>
      </c>
      <c r="AE119" s="193">
        <v>0</v>
      </c>
      <c r="AF119" s="193">
        <v>0</v>
      </c>
      <c r="AG119" s="193">
        <v>0</v>
      </c>
      <c r="AH119" s="193">
        <v>0</v>
      </c>
      <c r="AI119" s="193">
        <v>22</v>
      </c>
      <c r="AJ119" s="193">
        <f t="shared" si="43"/>
        <v>0</v>
      </c>
      <c r="AK119" s="193">
        <v>0</v>
      </c>
      <c r="AL119" s="193">
        <v>0</v>
      </c>
      <c r="AM119" s="193">
        <v>0</v>
      </c>
      <c r="AN119" s="193">
        <v>0</v>
      </c>
      <c r="AO119" s="193">
        <v>0</v>
      </c>
      <c r="AP119" s="193">
        <v>0</v>
      </c>
      <c r="AQ119" s="193">
        <v>0</v>
      </c>
      <c r="AR119" s="193">
        <f t="shared" si="44"/>
        <v>145</v>
      </c>
      <c r="AS119" s="193">
        <v>0</v>
      </c>
      <c r="AT119" s="193">
        <v>26</v>
      </c>
      <c r="AU119" s="193">
        <v>0</v>
      </c>
      <c r="AV119" s="193">
        <v>14</v>
      </c>
      <c r="AW119" s="193">
        <v>55</v>
      </c>
      <c r="AX119" s="193">
        <v>0</v>
      </c>
      <c r="AY119" s="193">
        <v>50</v>
      </c>
      <c r="AZ119" s="193">
        <f t="shared" si="45"/>
        <v>0</v>
      </c>
      <c r="BA119" s="193">
        <v>0</v>
      </c>
      <c r="BB119" s="193">
        <v>0</v>
      </c>
      <c r="BC119" s="193">
        <v>0</v>
      </c>
      <c r="BD119" s="193">
        <v>0</v>
      </c>
      <c r="BE119" s="193">
        <v>0</v>
      </c>
      <c r="BF119" s="193">
        <v>0</v>
      </c>
      <c r="BG119" s="193">
        <v>0</v>
      </c>
      <c r="BH119" s="193">
        <f t="shared" si="46"/>
        <v>0</v>
      </c>
      <c r="BI119" s="193">
        <v>0</v>
      </c>
      <c r="BJ119" s="193">
        <v>0</v>
      </c>
      <c r="BK119" s="193">
        <v>0</v>
      </c>
      <c r="BL119" s="193">
        <v>0</v>
      </c>
      <c r="BM119" s="193">
        <v>0</v>
      </c>
      <c r="BN119" s="193">
        <v>0</v>
      </c>
      <c r="BO119" s="193">
        <v>0</v>
      </c>
      <c r="BP119" s="193">
        <f t="shared" si="47"/>
        <v>0</v>
      </c>
      <c r="BQ119" s="193">
        <v>0</v>
      </c>
      <c r="BR119" s="193">
        <v>0</v>
      </c>
      <c r="BS119" s="193">
        <v>0</v>
      </c>
      <c r="BT119" s="193">
        <v>0</v>
      </c>
      <c r="BU119" s="193">
        <v>0</v>
      </c>
      <c r="BV119" s="193">
        <v>0</v>
      </c>
      <c r="BW119" s="193">
        <v>0</v>
      </c>
    </row>
    <row r="120" spans="1:75" ht="13.5">
      <c r="A120" s="182" t="s">
        <v>129</v>
      </c>
      <c r="B120" s="182" t="s">
        <v>632</v>
      </c>
      <c r="C120" s="184" t="s">
        <v>633</v>
      </c>
      <c r="D120" s="193">
        <f t="shared" si="25"/>
        <v>544</v>
      </c>
      <c r="E120" s="193">
        <f t="shared" si="26"/>
        <v>53</v>
      </c>
      <c r="F120" s="193">
        <f t="shared" si="27"/>
        <v>40</v>
      </c>
      <c r="G120" s="193">
        <f t="shared" si="28"/>
        <v>55</v>
      </c>
      <c r="H120" s="193">
        <f t="shared" si="29"/>
        <v>16</v>
      </c>
      <c r="I120" s="193">
        <f t="shared" si="30"/>
        <v>98</v>
      </c>
      <c r="J120" s="193">
        <f t="shared" si="31"/>
        <v>0</v>
      </c>
      <c r="K120" s="193">
        <f t="shared" si="32"/>
        <v>282</v>
      </c>
      <c r="L120" s="193">
        <f t="shared" si="33"/>
        <v>0</v>
      </c>
      <c r="M120" s="193">
        <v>0</v>
      </c>
      <c r="N120" s="193">
        <v>0</v>
      </c>
      <c r="O120" s="193">
        <v>0</v>
      </c>
      <c r="P120" s="193">
        <v>0</v>
      </c>
      <c r="Q120" s="193">
        <v>0</v>
      </c>
      <c r="R120" s="193">
        <v>0</v>
      </c>
      <c r="S120" s="193">
        <v>0</v>
      </c>
      <c r="T120" s="193">
        <f t="shared" si="34"/>
        <v>544</v>
      </c>
      <c r="U120" s="193">
        <f t="shared" si="35"/>
        <v>53</v>
      </c>
      <c r="V120" s="193">
        <f t="shared" si="36"/>
        <v>40</v>
      </c>
      <c r="W120" s="193">
        <f t="shared" si="37"/>
        <v>55</v>
      </c>
      <c r="X120" s="193">
        <f t="shared" si="38"/>
        <v>16</v>
      </c>
      <c r="Y120" s="193">
        <f t="shared" si="39"/>
        <v>98</v>
      </c>
      <c r="Z120" s="193">
        <f t="shared" si="40"/>
        <v>0</v>
      </c>
      <c r="AA120" s="193">
        <f t="shared" si="41"/>
        <v>282</v>
      </c>
      <c r="AB120" s="193">
        <f t="shared" si="42"/>
        <v>40</v>
      </c>
      <c r="AC120" s="193">
        <v>0</v>
      </c>
      <c r="AD120" s="193">
        <v>0</v>
      </c>
      <c r="AE120" s="193">
        <v>0</v>
      </c>
      <c r="AF120" s="193">
        <v>0</v>
      </c>
      <c r="AG120" s="193">
        <v>0</v>
      </c>
      <c r="AH120" s="193">
        <v>0</v>
      </c>
      <c r="AI120" s="193">
        <v>40</v>
      </c>
      <c r="AJ120" s="193">
        <f t="shared" si="43"/>
        <v>0</v>
      </c>
      <c r="AK120" s="193">
        <v>0</v>
      </c>
      <c r="AL120" s="193">
        <v>0</v>
      </c>
      <c r="AM120" s="193">
        <v>0</v>
      </c>
      <c r="AN120" s="193">
        <v>0</v>
      </c>
      <c r="AO120" s="193">
        <v>0</v>
      </c>
      <c r="AP120" s="193">
        <v>0</v>
      </c>
      <c r="AQ120" s="193">
        <v>0</v>
      </c>
      <c r="AR120" s="193">
        <f t="shared" si="44"/>
        <v>504</v>
      </c>
      <c r="AS120" s="193">
        <v>53</v>
      </c>
      <c r="AT120" s="193">
        <v>40</v>
      </c>
      <c r="AU120" s="193">
        <v>55</v>
      </c>
      <c r="AV120" s="193">
        <v>16</v>
      </c>
      <c r="AW120" s="193">
        <v>98</v>
      </c>
      <c r="AX120" s="193">
        <v>0</v>
      </c>
      <c r="AY120" s="193">
        <v>242</v>
      </c>
      <c r="AZ120" s="193">
        <f t="shared" si="45"/>
        <v>0</v>
      </c>
      <c r="BA120" s="193">
        <v>0</v>
      </c>
      <c r="BB120" s="193">
        <v>0</v>
      </c>
      <c r="BC120" s="193">
        <v>0</v>
      </c>
      <c r="BD120" s="193">
        <v>0</v>
      </c>
      <c r="BE120" s="193">
        <v>0</v>
      </c>
      <c r="BF120" s="193">
        <v>0</v>
      </c>
      <c r="BG120" s="193">
        <v>0</v>
      </c>
      <c r="BH120" s="193">
        <f t="shared" si="46"/>
        <v>0</v>
      </c>
      <c r="BI120" s="193">
        <v>0</v>
      </c>
      <c r="BJ120" s="193">
        <v>0</v>
      </c>
      <c r="BK120" s="193">
        <v>0</v>
      </c>
      <c r="BL120" s="193">
        <v>0</v>
      </c>
      <c r="BM120" s="193">
        <v>0</v>
      </c>
      <c r="BN120" s="193">
        <v>0</v>
      </c>
      <c r="BO120" s="193">
        <v>0</v>
      </c>
      <c r="BP120" s="193">
        <f t="shared" si="47"/>
        <v>0</v>
      </c>
      <c r="BQ120" s="193">
        <v>0</v>
      </c>
      <c r="BR120" s="193">
        <v>0</v>
      </c>
      <c r="BS120" s="193">
        <v>0</v>
      </c>
      <c r="BT120" s="193">
        <v>0</v>
      </c>
      <c r="BU120" s="193">
        <v>0</v>
      </c>
      <c r="BV120" s="193">
        <v>0</v>
      </c>
      <c r="BW120" s="193">
        <v>0</v>
      </c>
    </row>
    <row r="121" spans="1:75" ht="13.5">
      <c r="A121" s="182" t="s">
        <v>129</v>
      </c>
      <c r="B121" s="182" t="s">
        <v>634</v>
      </c>
      <c r="C121" s="184" t="s">
        <v>635</v>
      </c>
      <c r="D121" s="193">
        <f t="shared" si="25"/>
        <v>107</v>
      </c>
      <c r="E121" s="193">
        <f t="shared" si="26"/>
        <v>76</v>
      </c>
      <c r="F121" s="193">
        <f t="shared" si="27"/>
        <v>9</v>
      </c>
      <c r="G121" s="193">
        <f t="shared" si="28"/>
        <v>0</v>
      </c>
      <c r="H121" s="193">
        <f t="shared" si="29"/>
        <v>5</v>
      </c>
      <c r="I121" s="193">
        <f t="shared" si="30"/>
        <v>16</v>
      </c>
      <c r="J121" s="193">
        <f t="shared" si="31"/>
        <v>0</v>
      </c>
      <c r="K121" s="193">
        <f t="shared" si="32"/>
        <v>1</v>
      </c>
      <c r="L121" s="193">
        <f t="shared" si="33"/>
        <v>58</v>
      </c>
      <c r="M121" s="193">
        <v>58</v>
      </c>
      <c r="N121" s="193">
        <v>0</v>
      </c>
      <c r="O121" s="193">
        <v>0</v>
      </c>
      <c r="P121" s="193">
        <v>0</v>
      </c>
      <c r="Q121" s="193">
        <v>0</v>
      </c>
      <c r="R121" s="193">
        <v>0</v>
      </c>
      <c r="S121" s="193">
        <v>0</v>
      </c>
      <c r="T121" s="193">
        <f t="shared" si="34"/>
        <v>49</v>
      </c>
      <c r="U121" s="193">
        <f t="shared" si="35"/>
        <v>18</v>
      </c>
      <c r="V121" s="193">
        <f t="shared" si="36"/>
        <v>9</v>
      </c>
      <c r="W121" s="193">
        <f t="shared" si="37"/>
        <v>0</v>
      </c>
      <c r="X121" s="193">
        <f t="shared" si="38"/>
        <v>5</v>
      </c>
      <c r="Y121" s="193">
        <f t="shared" si="39"/>
        <v>16</v>
      </c>
      <c r="Z121" s="193">
        <f t="shared" si="40"/>
        <v>0</v>
      </c>
      <c r="AA121" s="193">
        <f t="shared" si="41"/>
        <v>1</v>
      </c>
      <c r="AB121" s="193">
        <f t="shared" si="42"/>
        <v>0</v>
      </c>
      <c r="AC121" s="193">
        <v>0</v>
      </c>
      <c r="AD121" s="193">
        <v>0</v>
      </c>
      <c r="AE121" s="193">
        <v>0</v>
      </c>
      <c r="AF121" s="193">
        <v>0</v>
      </c>
      <c r="AG121" s="193">
        <v>0</v>
      </c>
      <c r="AH121" s="193">
        <v>0</v>
      </c>
      <c r="AI121" s="193">
        <v>0</v>
      </c>
      <c r="AJ121" s="193">
        <f t="shared" si="43"/>
        <v>0</v>
      </c>
      <c r="AK121" s="193">
        <v>0</v>
      </c>
      <c r="AL121" s="193">
        <v>0</v>
      </c>
      <c r="AM121" s="193">
        <v>0</v>
      </c>
      <c r="AN121" s="193">
        <v>0</v>
      </c>
      <c r="AO121" s="193">
        <v>0</v>
      </c>
      <c r="AP121" s="193">
        <v>0</v>
      </c>
      <c r="AQ121" s="193">
        <v>0</v>
      </c>
      <c r="AR121" s="193">
        <f t="shared" si="44"/>
        <v>49</v>
      </c>
      <c r="AS121" s="193">
        <v>18</v>
      </c>
      <c r="AT121" s="193">
        <v>9</v>
      </c>
      <c r="AU121" s="193">
        <v>0</v>
      </c>
      <c r="AV121" s="193">
        <v>5</v>
      </c>
      <c r="AW121" s="193">
        <v>16</v>
      </c>
      <c r="AX121" s="193">
        <v>0</v>
      </c>
      <c r="AY121" s="193">
        <v>1</v>
      </c>
      <c r="AZ121" s="193">
        <f t="shared" si="45"/>
        <v>0</v>
      </c>
      <c r="BA121" s="193">
        <v>0</v>
      </c>
      <c r="BB121" s="193">
        <v>0</v>
      </c>
      <c r="BC121" s="193">
        <v>0</v>
      </c>
      <c r="BD121" s="193">
        <v>0</v>
      </c>
      <c r="BE121" s="193">
        <v>0</v>
      </c>
      <c r="BF121" s="193">
        <v>0</v>
      </c>
      <c r="BG121" s="193">
        <v>0</v>
      </c>
      <c r="BH121" s="193">
        <f t="shared" si="46"/>
        <v>0</v>
      </c>
      <c r="BI121" s="193">
        <v>0</v>
      </c>
      <c r="BJ121" s="193">
        <v>0</v>
      </c>
      <c r="BK121" s="193">
        <v>0</v>
      </c>
      <c r="BL121" s="193">
        <v>0</v>
      </c>
      <c r="BM121" s="193">
        <v>0</v>
      </c>
      <c r="BN121" s="193">
        <v>0</v>
      </c>
      <c r="BO121" s="193">
        <v>0</v>
      </c>
      <c r="BP121" s="193">
        <f t="shared" si="47"/>
        <v>0</v>
      </c>
      <c r="BQ121" s="193">
        <v>0</v>
      </c>
      <c r="BR121" s="193">
        <v>0</v>
      </c>
      <c r="BS121" s="193">
        <v>0</v>
      </c>
      <c r="BT121" s="193">
        <v>0</v>
      </c>
      <c r="BU121" s="193">
        <v>0</v>
      </c>
      <c r="BV121" s="193">
        <v>0</v>
      </c>
      <c r="BW121" s="193">
        <v>0</v>
      </c>
    </row>
    <row r="122" spans="1:75" ht="13.5">
      <c r="A122" s="182" t="s">
        <v>129</v>
      </c>
      <c r="B122" s="182" t="s">
        <v>636</v>
      </c>
      <c r="C122" s="184" t="s">
        <v>637</v>
      </c>
      <c r="D122" s="193">
        <f t="shared" si="25"/>
        <v>302</v>
      </c>
      <c r="E122" s="193">
        <f t="shared" si="26"/>
        <v>132</v>
      </c>
      <c r="F122" s="193">
        <f t="shared" si="27"/>
        <v>20</v>
      </c>
      <c r="G122" s="193">
        <f t="shared" si="28"/>
        <v>27</v>
      </c>
      <c r="H122" s="193">
        <f t="shared" si="29"/>
        <v>8</v>
      </c>
      <c r="I122" s="193">
        <f t="shared" si="30"/>
        <v>15</v>
      </c>
      <c r="J122" s="193">
        <f t="shared" si="31"/>
        <v>0</v>
      </c>
      <c r="K122" s="193">
        <f t="shared" si="32"/>
        <v>100</v>
      </c>
      <c r="L122" s="193">
        <f t="shared" si="33"/>
        <v>0</v>
      </c>
      <c r="M122" s="193">
        <v>0</v>
      </c>
      <c r="N122" s="193">
        <v>0</v>
      </c>
      <c r="O122" s="193">
        <v>0</v>
      </c>
      <c r="P122" s="193">
        <v>0</v>
      </c>
      <c r="Q122" s="193">
        <v>0</v>
      </c>
      <c r="R122" s="193">
        <v>0</v>
      </c>
      <c r="S122" s="193">
        <v>0</v>
      </c>
      <c r="T122" s="193">
        <f t="shared" si="34"/>
        <v>302</v>
      </c>
      <c r="U122" s="193">
        <f t="shared" si="35"/>
        <v>132</v>
      </c>
      <c r="V122" s="193">
        <f t="shared" si="36"/>
        <v>20</v>
      </c>
      <c r="W122" s="193">
        <f t="shared" si="37"/>
        <v>27</v>
      </c>
      <c r="X122" s="193">
        <f t="shared" si="38"/>
        <v>8</v>
      </c>
      <c r="Y122" s="193">
        <f t="shared" si="39"/>
        <v>15</v>
      </c>
      <c r="Z122" s="193">
        <f t="shared" si="40"/>
        <v>0</v>
      </c>
      <c r="AA122" s="193">
        <f t="shared" si="41"/>
        <v>100</v>
      </c>
      <c r="AB122" s="193">
        <f t="shared" si="42"/>
        <v>27</v>
      </c>
      <c r="AC122" s="193">
        <v>0</v>
      </c>
      <c r="AD122" s="193">
        <v>0</v>
      </c>
      <c r="AE122" s="193">
        <v>0</v>
      </c>
      <c r="AF122" s="193">
        <v>0</v>
      </c>
      <c r="AG122" s="193">
        <v>0</v>
      </c>
      <c r="AH122" s="193">
        <v>0</v>
      </c>
      <c r="AI122" s="193">
        <v>27</v>
      </c>
      <c r="AJ122" s="193">
        <f t="shared" si="43"/>
        <v>0</v>
      </c>
      <c r="AK122" s="193">
        <v>0</v>
      </c>
      <c r="AL122" s="193">
        <v>0</v>
      </c>
      <c r="AM122" s="193">
        <v>0</v>
      </c>
      <c r="AN122" s="193">
        <v>0</v>
      </c>
      <c r="AO122" s="193">
        <v>0</v>
      </c>
      <c r="AP122" s="193">
        <v>0</v>
      </c>
      <c r="AQ122" s="193">
        <v>0</v>
      </c>
      <c r="AR122" s="193">
        <f t="shared" si="44"/>
        <v>275</v>
      </c>
      <c r="AS122" s="193">
        <v>132</v>
      </c>
      <c r="AT122" s="193">
        <v>20</v>
      </c>
      <c r="AU122" s="193">
        <v>27</v>
      </c>
      <c r="AV122" s="193">
        <v>8</v>
      </c>
      <c r="AW122" s="193">
        <v>15</v>
      </c>
      <c r="AX122" s="193">
        <v>0</v>
      </c>
      <c r="AY122" s="193">
        <v>73</v>
      </c>
      <c r="AZ122" s="193">
        <f t="shared" si="45"/>
        <v>0</v>
      </c>
      <c r="BA122" s="193">
        <v>0</v>
      </c>
      <c r="BB122" s="193">
        <v>0</v>
      </c>
      <c r="BC122" s="193">
        <v>0</v>
      </c>
      <c r="BD122" s="193">
        <v>0</v>
      </c>
      <c r="BE122" s="193">
        <v>0</v>
      </c>
      <c r="BF122" s="193">
        <v>0</v>
      </c>
      <c r="BG122" s="193">
        <v>0</v>
      </c>
      <c r="BH122" s="193">
        <f t="shared" si="46"/>
        <v>0</v>
      </c>
      <c r="BI122" s="193">
        <v>0</v>
      </c>
      <c r="BJ122" s="193">
        <v>0</v>
      </c>
      <c r="BK122" s="193">
        <v>0</v>
      </c>
      <c r="BL122" s="193">
        <v>0</v>
      </c>
      <c r="BM122" s="193">
        <v>0</v>
      </c>
      <c r="BN122" s="193">
        <v>0</v>
      </c>
      <c r="BO122" s="193">
        <v>0</v>
      </c>
      <c r="BP122" s="193">
        <f t="shared" si="47"/>
        <v>0</v>
      </c>
      <c r="BQ122" s="193">
        <v>0</v>
      </c>
      <c r="BR122" s="193">
        <v>0</v>
      </c>
      <c r="BS122" s="193">
        <v>0</v>
      </c>
      <c r="BT122" s="193">
        <v>0</v>
      </c>
      <c r="BU122" s="193">
        <v>0</v>
      </c>
      <c r="BV122" s="193">
        <v>0</v>
      </c>
      <c r="BW122" s="193">
        <v>0</v>
      </c>
    </row>
    <row r="123" spans="1:75" ht="13.5">
      <c r="A123" s="182" t="s">
        <v>129</v>
      </c>
      <c r="B123" s="182" t="s">
        <v>638</v>
      </c>
      <c r="C123" s="184" t="s">
        <v>155</v>
      </c>
      <c r="D123" s="193">
        <f t="shared" si="25"/>
        <v>631</v>
      </c>
      <c r="E123" s="193">
        <f t="shared" si="26"/>
        <v>267</v>
      </c>
      <c r="F123" s="193">
        <f t="shared" si="27"/>
        <v>72</v>
      </c>
      <c r="G123" s="193">
        <f t="shared" si="28"/>
        <v>54</v>
      </c>
      <c r="H123" s="193">
        <f t="shared" si="29"/>
        <v>13</v>
      </c>
      <c r="I123" s="193">
        <f t="shared" si="30"/>
        <v>0</v>
      </c>
      <c r="J123" s="193">
        <f t="shared" si="31"/>
        <v>0</v>
      </c>
      <c r="K123" s="193">
        <f t="shared" si="32"/>
        <v>225</v>
      </c>
      <c r="L123" s="193">
        <f t="shared" si="33"/>
        <v>259</v>
      </c>
      <c r="M123" s="193">
        <v>259</v>
      </c>
      <c r="N123" s="193">
        <v>0</v>
      </c>
      <c r="O123" s="193">
        <v>0</v>
      </c>
      <c r="P123" s="193">
        <v>0</v>
      </c>
      <c r="Q123" s="193">
        <v>0</v>
      </c>
      <c r="R123" s="193">
        <v>0</v>
      </c>
      <c r="S123" s="193">
        <v>0</v>
      </c>
      <c r="T123" s="193">
        <f t="shared" si="34"/>
        <v>360</v>
      </c>
      <c r="U123" s="193">
        <f t="shared" si="35"/>
        <v>0</v>
      </c>
      <c r="V123" s="193">
        <f t="shared" si="36"/>
        <v>71</v>
      </c>
      <c r="W123" s="193">
        <f t="shared" si="37"/>
        <v>51</v>
      </c>
      <c r="X123" s="193">
        <f t="shared" si="38"/>
        <v>13</v>
      </c>
      <c r="Y123" s="193">
        <f t="shared" si="39"/>
        <v>0</v>
      </c>
      <c r="Z123" s="193">
        <f t="shared" si="40"/>
        <v>0</v>
      </c>
      <c r="AA123" s="193">
        <f t="shared" si="41"/>
        <v>225</v>
      </c>
      <c r="AB123" s="193">
        <f t="shared" si="42"/>
        <v>0</v>
      </c>
      <c r="AC123" s="193">
        <v>0</v>
      </c>
      <c r="AD123" s="193">
        <v>0</v>
      </c>
      <c r="AE123" s="193">
        <v>0</v>
      </c>
      <c r="AF123" s="193">
        <v>0</v>
      </c>
      <c r="AG123" s="193">
        <v>0</v>
      </c>
      <c r="AH123" s="193">
        <v>0</v>
      </c>
      <c r="AI123" s="193">
        <v>0</v>
      </c>
      <c r="AJ123" s="193">
        <f t="shared" si="43"/>
        <v>0</v>
      </c>
      <c r="AK123" s="193">
        <v>0</v>
      </c>
      <c r="AL123" s="193">
        <v>0</v>
      </c>
      <c r="AM123" s="193">
        <v>0</v>
      </c>
      <c r="AN123" s="193">
        <v>0</v>
      </c>
      <c r="AO123" s="193">
        <v>0</v>
      </c>
      <c r="AP123" s="193">
        <v>0</v>
      </c>
      <c r="AQ123" s="193">
        <v>0</v>
      </c>
      <c r="AR123" s="193">
        <f t="shared" si="44"/>
        <v>124</v>
      </c>
      <c r="AS123" s="193">
        <v>0</v>
      </c>
      <c r="AT123" s="193">
        <v>71</v>
      </c>
      <c r="AU123" s="193">
        <v>51</v>
      </c>
      <c r="AV123" s="193">
        <v>0</v>
      </c>
      <c r="AW123" s="193">
        <v>0</v>
      </c>
      <c r="AX123" s="193">
        <v>0</v>
      </c>
      <c r="AY123" s="193">
        <v>2</v>
      </c>
      <c r="AZ123" s="193">
        <f t="shared" si="45"/>
        <v>60</v>
      </c>
      <c r="BA123" s="193">
        <v>0</v>
      </c>
      <c r="BB123" s="193">
        <v>0</v>
      </c>
      <c r="BC123" s="193">
        <v>0</v>
      </c>
      <c r="BD123" s="193">
        <v>0</v>
      </c>
      <c r="BE123" s="193">
        <v>0</v>
      </c>
      <c r="BF123" s="193">
        <v>0</v>
      </c>
      <c r="BG123" s="193">
        <v>60</v>
      </c>
      <c r="BH123" s="193">
        <f t="shared" si="46"/>
        <v>176</v>
      </c>
      <c r="BI123" s="193">
        <v>0</v>
      </c>
      <c r="BJ123" s="193">
        <v>0</v>
      </c>
      <c r="BK123" s="193">
        <v>0</v>
      </c>
      <c r="BL123" s="193">
        <v>13</v>
      </c>
      <c r="BM123" s="193">
        <v>0</v>
      </c>
      <c r="BN123" s="193">
        <v>0</v>
      </c>
      <c r="BO123" s="193">
        <v>163</v>
      </c>
      <c r="BP123" s="193">
        <f t="shared" si="47"/>
        <v>12</v>
      </c>
      <c r="BQ123" s="193">
        <v>8</v>
      </c>
      <c r="BR123" s="193">
        <v>1</v>
      </c>
      <c r="BS123" s="193">
        <v>3</v>
      </c>
      <c r="BT123" s="193">
        <v>0</v>
      </c>
      <c r="BU123" s="193">
        <v>0</v>
      </c>
      <c r="BV123" s="193">
        <v>0</v>
      </c>
      <c r="BW123" s="193">
        <v>0</v>
      </c>
    </row>
    <row r="124" spans="1:75" ht="13.5">
      <c r="A124" s="182" t="s">
        <v>129</v>
      </c>
      <c r="B124" s="182" t="s">
        <v>156</v>
      </c>
      <c r="C124" s="184" t="s">
        <v>157</v>
      </c>
      <c r="D124" s="193">
        <f t="shared" si="25"/>
        <v>556</v>
      </c>
      <c r="E124" s="193">
        <f t="shared" si="26"/>
        <v>217</v>
      </c>
      <c r="F124" s="193">
        <f t="shared" si="27"/>
        <v>62</v>
      </c>
      <c r="G124" s="193">
        <f t="shared" si="28"/>
        <v>40</v>
      </c>
      <c r="H124" s="193">
        <f t="shared" si="29"/>
        <v>0</v>
      </c>
      <c r="I124" s="193">
        <f t="shared" si="30"/>
        <v>0</v>
      </c>
      <c r="J124" s="193">
        <f t="shared" si="31"/>
        <v>0</v>
      </c>
      <c r="K124" s="193">
        <f t="shared" si="32"/>
        <v>237</v>
      </c>
      <c r="L124" s="193">
        <f t="shared" si="33"/>
        <v>249</v>
      </c>
      <c r="M124" s="193">
        <v>217</v>
      </c>
      <c r="N124" s="193">
        <v>28</v>
      </c>
      <c r="O124" s="193">
        <v>4</v>
      </c>
      <c r="P124" s="193">
        <v>0</v>
      </c>
      <c r="Q124" s="193">
        <v>0</v>
      </c>
      <c r="R124" s="193">
        <v>0</v>
      </c>
      <c r="S124" s="193">
        <v>0</v>
      </c>
      <c r="T124" s="193">
        <f t="shared" si="34"/>
        <v>307</v>
      </c>
      <c r="U124" s="193">
        <f t="shared" si="35"/>
        <v>0</v>
      </c>
      <c r="V124" s="193">
        <f t="shared" si="36"/>
        <v>34</v>
      </c>
      <c r="W124" s="193">
        <f t="shared" si="37"/>
        <v>36</v>
      </c>
      <c r="X124" s="193">
        <f t="shared" si="38"/>
        <v>0</v>
      </c>
      <c r="Y124" s="193">
        <f t="shared" si="39"/>
        <v>0</v>
      </c>
      <c r="Z124" s="193">
        <f t="shared" si="40"/>
        <v>0</v>
      </c>
      <c r="AA124" s="193">
        <f t="shared" si="41"/>
        <v>237</v>
      </c>
      <c r="AB124" s="193">
        <f t="shared" si="42"/>
        <v>0</v>
      </c>
      <c r="AC124" s="193">
        <v>0</v>
      </c>
      <c r="AD124" s="193">
        <v>0</v>
      </c>
      <c r="AE124" s="193">
        <v>0</v>
      </c>
      <c r="AF124" s="193">
        <v>0</v>
      </c>
      <c r="AG124" s="193">
        <v>0</v>
      </c>
      <c r="AH124" s="193">
        <v>0</v>
      </c>
      <c r="AI124" s="193">
        <v>0</v>
      </c>
      <c r="AJ124" s="193">
        <f t="shared" si="43"/>
        <v>34</v>
      </c>
      <c r="AK124" s="193">
        <v>0</v>
      </c>
      <c r="AL124" s="193">
        <v>34</v>
      </c>
      <c r="AM124" s="193">
        <v>0</v>
      </c>
      <c r="AN124" s="193">
        <v>0</v>
      </c>
      <c r="AO124" s="193">
        <v>0</v>
      </c>
      <c r="AP124" s="193">
        <v>0</v>
      </c>
      <c r="AQ124" s="193">
        <v>0</v>
      </c>
      <c r="AR124" s="193">
        <f t="shared" si="44"/>
        <v>38</v>
      </c>
      <c r="AS124" s="193">
        <v>0</v>
      </c>
      <c r="AT124" s="193">
        <v>0</v>
      </c>
      <c r="AU124" s="193">
        <v>36</v>
      </c>
      <c r="AV124" s="193">
        <v>0</v>
      </c>
      <c r="AW124" s="193">
        <v>0</v>
      </c>
      <c r="AX124" s="193">
        <v>0</v>
      </c>
      <c r="AY124" s="193">
        <v>2</v>
      </c>
      <c r="AZ124" s="193">
        <f t="shared" si="45"/>
        <v>48</v>
      </c>
      <c r="BA124" s="193">
        <v>0</v>
      </c>
      <c r="BB124" s="193">
        <v>0</v>
      </c>
      <c r="BC124" s="193">
        <v>0</v>
      </c>
      <c r="BD124" s="193">
        <v>0</v>
      </c>
      <c r="BE124" s="193">
        <v>0</v>
      </c>
      <c r="BF124" s="193">
        <v>0</v>
      </c>
      <c r="BG124" s="193">
        <v>48</v>
      </c>
      <c r="BH124" s="193">
        <f t="shared" si="46"/>
        <v>187</v>
      </c>
      <c r="BI124" s="193">
        <v>0</v>
      </c>
      <c r="BJ124" s="193">
        <v>0</v>
      </c>
      <c r="BK124" s="193">
        <v>0</v>
      </c>
      <c r="BL124" s="193">
        <v>0</v>
      </c>
      <c r="BM124" s="193">
        <v>0</v>
      </c>
      <c r="BN124" s="193">
        <v>0</v>
      </c>
      <c r="BO124" s="193">
        <v>187</v>
      </c>
      <c r="BP124" s="193">
        <f t="shared" si="47"/>
        <v>0</v>
      </c>
      <c r="BQ124" s="193">
        <v>0</v>
      </c>
      <c r="BR124" s="193">
        <v>0</v>
      </c>
      <c r="BS124" s="193">
        <v>0</v>
      </c>
      <c r="BT124" s="193">
        <v>0</v>
      </c>
      <c r="BU124" s="193">
        <v>0</v>
      </c>
      <c r="BV124" s="193">
        <v>0</v>
      </c>
      <c r="BW124" s="193">
        <v>0</v>
      </c>
    </row>
    <row r="125" spans="1:75" ht="13.5">
      <c r="A125" s="182" t="s">
        <v>129</v>
      </c>
      <c r="B125" s="182" t="s">
        <v>158</v>
      </c>
      <c r="C125" s="184" t="s">
        <v>159</v>
      </c>
      <c r="D125" s="193">
        <f t="shared" si="25"/>
        <v>421</v>
      </c>
      <c r="E125" s="193">
        <f t="shared" si="26"/>
        <v>162</v>
      </c>
      <c r="F125" s="193">
        <f t="shared" si="27"/>
        <v>121</v>
      </c>
      <c r="G125" s="193">
        <f t="shared" si="28"/>
        <v>40</v>
      </c>
      <c r="H125" s="193">
        <f t="shared" si="29"/>
        <v>16</v>
      </c>
      <c r="I125" s="193">
        <f t="shared" si="30"/>
        <v>49</v>
      </c>
      <c r="J125" s="193">
        <f t="shared" si="31"/>
        <v>1</v>
      </c>
      <c r="K125" s="193">
        <f t="shared" si="32"/>
        <v>32</v>
      </c>
      <c r="L125" s="193">
        <f t="shared" si="33"/>
        <v>0</v>
      </c>
      <c r="M125" s="193">
        <v>0</v>
      </c>
      <c r="N125" s="193">
        <v>0</v>
      </c>
      <c r="O125" s="193">
        <v>0</v>
      </c>
      <c r="P125" s="193">
        <v>0</v>
      </c>
      <c r="Q125" s="193">
        <v>0</v>
      </c>
      <c r="R125" s="193">
        <v>0</v>
      </c>
      <c r="S125" s="193">
        <v>0</v>
      </c>
      <c r="T125" s="193">
        <f t="shared" si="34"/>
        <v>421</v>
      </c>
      <c r="U125" s="193">
        <f t="shared" si="35"/>
        <v>162</v>
      </c>
      <c r="V125" s="193">
        <f t="shared" si="36"/>
        <v>121</v>
      </c>
      <c r="W125" s="193">
        <f t="shared" si="37"/>
        <v>40</v>
      </c>
      <c r="X125" s="193">
        <f t="shared" si="38"/>
        <v>16</v>
      </c>
      <c r="Y125" s="193">
        <f t="shared" si="39"/>
        <v>49</v>
      </c>
      <c r="Z125" s="193">
        <f t="shared" si="40"/>
        <v>1</v>
      </c>
      <c r="AA125" s="193">
        <f t="shared" si="41"/>
        <v>32</v>
      </c>
      <c r="AB125" s="193">
        <f t="shared" si="42"/>
        <v>0</v>
      </c>
      <c r="AC125" s="193">
        <v>0</v>
      </c>
      <c r="AD125" s="193">
        <v>0</v>
      </c>
      <c r="AE125" s="193">
        <v>0</v>
      </c>
      <c r="AF125" s="193">
        <v>0</v>
      </c>
      <c r="AG125" s="193">
        <v>0</v>
      </c>
      <c r="AH125" s="193">
        <v>0</v>
      </c>
      <c r="AI125" s="193">
        <v>0</v>
      </c>
      <c r="AJ125" s="193">
        <f t="shared" si="43"/>
        <v>85</v>
      </c>
      <c r="AK125" s="193">
        <v>0</v>
      </c>
      <c r="AL125" s="193">
        <v>85</v>
      </c>
      <c r="AM125" s="193">
        <v>0</v>
      </c>
      <c r="AN125" s="193">
        <v>0</v>
      </c>
      <c r="AO125" s="193">
        <v>0</v>
      </c>
      <c r="AP125" s="193">
        <v>0</v>
      </c>
      <c r="AQ125" s="193">
        <v>0</v>
      </c>
      <c r="AR125" s="193">
        <f t="shared" si="44"/>
        <v>304</v>
      </c>
      <c r="AS125" s="193">
        <v>162</v>
      </c>
      <c r="AT125" s="193">
        <v>36</v>
      </c>
      <c r="AU125" s="193">
        <v>40</v>
      </c>
      <c r="AV125" s="193">
        <v>16</v>
      </c>
      <c r="AW125" s="193">
        <v>49</v>
      </c>
      <c r="AX125" s="193">
        <v>1</v>
      </c>
      <c r="AY125" s="193">
        <v>0</v>
      </c>
      <c r="AZ125" s="193">
        <f t="shared" si="45"/>
        <v>32</v>
      </c>
      <c r="BA125" s="193">
        <v>0</v>
      </c>
      <c r="BB125" s="193">
        <v>0</v>
      </c>
      <c r="BC125" s="193">
        <v>0</v>
      </c>
      <c r="BD125" s="193">
        <v>0</v>
      </c>
      <c r="BE125" s="193">
        <v>0</v>
      </c>
      <c r="BF125" s="193">
        <v>0</v>
      </c>
      <c r="BG125" s="193">
        <v>32</v>
      </c>
      <c r="BH125" s="193">
        <f t="shared" si="46"/>
        <v>0</v>
      </c>
      <c r="BI125" s="193">
        <v>0</v>
      </c>
      <c r="BJ125" s="193">
        <v>0</v>
      </c>
      <c r="BK125" s="193">
        <v>0</v>
      </c>
      <c r="BL125" s="193">
        <v>0</v>
      </c>
      <c r="BM125" s="193">
        <v>0</v>
      </c>
      <c r="BN125" s="193">
        <v>0</v>
      </c>
      <c r="BO125" s="193">
        <v>0</v>
      </c>
      <c r="BP125" s="193">
        <f t="shared" si="47"/>
        <v>0</v>
      </c>
      <c r="BQ125" s="193">
        <v>0</v>
      </c>
      <c r="BR125" s="193">
        <v>0</v>
      </c>
      <c r="BS125" s="193">
        <v>0</v>
      </c>
      <c r="BT125" s="193">
        <v>0</v>
      </c>
      <c r="BU125" s="193">
        <v>0</v>
      </c>
      <c r="BV125" s="193">
        <v>0</v>
      </c>
      <c r="BW125" s="193">
        <v>0</v>
      </c>
    </row>
    <row r="126" spans="1:75" ht="13.5">
      <c r="A126" s="182" t="s">
        <v>129</v>
      </c>
      <c r="B126" s="182" t="s">
        <v>160</v>
      </c>
      <c r="C126" s="184" t="s">
        <v>161</v>
      </c>
      <c r="D126" s="193">
        <f t="shared" si="25"/>
        <v>1314</v>
      </c>
      <c r="E126" s="193">
        <f t="shared" si="26"/>
        <v>695</v>
      </c>
      <c r="F126" s="193">
        <f t="shared" si="27"/>
        <v>244</v>
      </c>
      <c r="G126" s="193">
        <f t="shared" si="28"/>
        <v>100</v>
      </c>
      <c r="H126" s="193">
        <f t="shared" si="29"/>
        <v>34</v>
      </c>
      <c r="I126" s="193">
        <f t="shared" si="30"/>
        <v>132</v>
      </c>
      <c r="J126" s="193">
        <f t="shared" si="31"/>
        <v>1</v>
      </c>
      <c r="K126" s="193">
        <f t="shared" si="32"/>
        <v>108</v>
      </c>
      <c r="L126" s="193">
        <f t="shared" si="33"/>
        <v>6</v>
      </c>
      <c r="M126" s="193">
        <v>0</v>
      </c>
      <c r="N126" s="193">
        <v>0</v>
      </c>
      <c r="O126" s="193">
        <v>0</v>
      </c>
      <c r="P126" s="193">
        <v>0</v>
      </c>
      <c r="Q126" s="193">
        <v>0</v>
      </c>
      <c r="R126" s="193">
        <v>0</v>
      </c>
      <c r="S126" s="193">
        <v>6</v>
      </c>
      <c r="T126" s="193">
        <f t="shared" si="34"/>
        <v>1308</v>
      </c>
      <c r="U126" s="193">
        <f t="shared" si="35"/>
        <v>695</v>
      </c>
      <c r="V126" s="193">
        <f t="shared" si="36"/>
        <v>244</v>
      </c>
      <c r="W126" s="193">
        <f t="shared" si="37"/>
        <v>100</v>
      </c>
      <c r="X126" s="193">
        <f t="shared" si="38"/>
        <v>34</v>
      </c>
      <c r="Y126" s="193">
        <f t="shared" si="39"/>
        <v>132</v>
      </c>
      <c r="Z126" s="193">
        <f t="shared" si="40"/>
        <v>1</v>
      </c>
      <c r="AA126" s="193">
        <f t="shared" si="41"/>
        <v>102</v>
      </c>
      <c r="AB126" s="193">
        <f t="shared" si="42"/>
        <v>0</v>
      </c>
      <c r="AC126" s="193">
        <v>0</v>
      </c>
      <c r="AD126" s="193">
        <v>0</v>
      </c>
      <c r="AE126" s="193">
        <v>0</v>
      </c>
      <c r="AF126" s="193">
        <v>0</v>
      </c>
      <c r="AG126" s="193">
        <v>0</v>
      </c>
      <c r="AH126" s="193">
        <v>0</v>
      </c>
      <c r="AI126" s="193">
        <v>0</v>
      </c>
      <c r="AJ126" s="193">
        <f t="shared" si="43"/>
        <v>164</v>
      </c>
      <c r="AK126" s="193">
        <v>0</v>
      </c>
      <c r="AL126" s="193">
        <v>164</v>
      </c>
      <c r="AM126" s="193">
        <v>0</v>
      </c>
      <c r="AN126" s="193">
        <v>0</v>
      </c>
      <c r="AO126" s="193">
        <v>0</v>
      </c>
      <c r="AP126" s="193">
        <v>0</v>
      </c>
      <c r="AQ126" s="193">
        <v>0</v>
      </c>
      <c r="AR126" s="193">
        <f t="shared" si="44"/>
        <v>1042</v>
      </c>
      <c r="AS126" s="193">
        <v>695</v>
      </c>
      <c r="AT126" s="193">
        <v>80</v>
      </c>
      <c r="AU126" s="193">
        <v>100</v>
      </c>
      <c r="AV126" s="193">
        <v>34</v>
      </c>
      <c r="AW126" s="193">
        <v>132</v>
      </c>
      <c r="AX126" s="193">
        <v>1</v>
      </c>
      <c r="AY126" s="193">
        <v>0</v>
      </c>
      <c r="AZ126" s="193">
        <f t="shared" si="45"/>
        <v>102</v>
      </c>
      <c r="BA126" s="193">
        <v>0</v>
      </c>
      <c r="BB126" s="193">
        <v>0</v>
      </c>
      <c r="BC126" s="193">
        <v>0</v>
      </c>
      <c r="BD126" s="193">
        <v>0</v>
      </c>
      <c r="BE126" s="193">
        <v>0</v>
      </c>
      <c r="BF126" s="193">
        <v>0</v>
      </c>
      <c r="BG126" s="193">
        <v>102</v>
      </c>
      <c r="BH126" s="193">
        <f t="shared" si="46"/>
        <v>0</v>
      </c>
      <c r="BI126" s="193">
        <v>0</v>
      </c>
      <c r="BJ126" s="193">
        <v>0</v>
      </c>
      <c r="BK126" s="193">
        <v>0</v>
      </c>
      <c r="BL126" s="193">
        <v>0</v>
      </c>
      <c r="BM126" s="193">
        <v>0</v>
      </c>
      <c r="BN126" s="193">
        <v>0</v>
      </c>
      <c r="BO126" s="193">
        <v>0</v>
      </c>
      <c r="BP126" s="193">
        <f t="shared" si="47"/>
        <v>0</v>
      </c>
      <c r="BQ126" s="193">
        <v>0</v>
      </c>
      <c r="BR126" s="193">
        <v>0</v>
      </c>
      <c r="BS126" s="193">
        <v>0</v>
      </c>
      <c r="BT126" s="193">
        <v>0</v>
      </c>
      <c r="BU126" s="193">
        <v>0</v>
      </c>
      <c r="BV126" s="193">
        <v>0</v>
      </c>
      <c r="BW126" s="193">
        <v>0</v>
      </c>
    </row>
    <row r="127" spans="1:75" ht="13.5">
      <c r="A127" s="182" t="s">
        <v>129</v>
      </c>
      <c r="B127" s="182" t="s">
        <v>162</v>
      </c>
      <c r="C127" s="184" t="s">
        <v>163</v>
      </c>
      <c r="D127" s="193">
        <f t="shared" si="25"/>
        <v>150</v>
      </c>
      <c r="E127" s="193">
        <f t="shared" si="26"/>
        <v>93</v>
      </c>
      <c r="F127" s="193">
        <f t="shared" si="27"/>
        <v>14</v>
      </c>
      <c r="G127" s="193">
        <f t="shared" si="28"/>
        <v>5</v>
      </c>
      <c r="H127" s="193">
        <f t="shared" si="29"/>
        <v>5</v>
      </c>
      <c r="I127" s="193">
        <f t="shared" si="30"/>
        <v>22</v>
      </c>
      <c r="J127" s="193">
        <f t="shared" si="31"/>
        <v>0</v>
      </c>
      <c r="K127" s="193">
        <f t="shared" si="32"/>
        <v>11</v>
      </c>
      <c r="L127" s="193">
        <f t="shared" si="33"/>
        <v>0</v>
      </c>
      <c r="M127" s="193">
        <v>0</v>
      </c>
      <c r="N127" s="193">
        <v>0</v>
      </c>
      <c r="O127" s="193">
        <v>0</v>
      </c>
      <c r="P127" s="193">
        <v>0</v>
      </c>
      <c r="Q127" s="193">
        <v>0</v>
      </c>
      <c r="R127" s="193">
        <v>0</v>
      </c>
      <c r="S127" s="193">
        <v>0</v>
      </c>
      <c r="T127" s="193">
        <f t="shared" si="34"/>
        <v>150</v>
      </c>
      <c r="U127" s="193">
        <f t="shared" si="35"/>
        <v>93</v>
      </c>
      <c r="V127" s="193">
        <f t="shared" si="36"/>
        <v>14</v>
      </c>
      <c r="W127" s="193">
        <f t="shared" si="37"/>
        <v>5</v>
      </c>
      <c r="X127" s="193">
        <f t="shared" si="38"/>
        <v>5</v>
      </c>
      <c r="Y127" s="193">
        <f t="shared" si="39"/>
        <v>22</v>
      </c>
      <c r="Z127" s="193">
        <f t="shared" si="40"/>
        <v>0</v>
      </c>
      <c r="AA127" s="193">
        <f t="shared" si="41"/>
        <v>11</v>
      </c>
      <c r="AB127" s="193">
        <f t="shared" si="42"/>
        <v>0</v>
      </c>
      <c r="AC127" s="193">
        <v>0</v>
      </c>
      <c r="AD127" s="193">
        <v>0</v>
      </c>
      <c r="AE127" s="193">
        <v>0</v>
      </c>
      <c r="AF127" s="193">
        <v>0</v>
      </c>
      <c r="AG127" s="193">
        <v>0</v>
      </c>
      <c r="AH127" s="193">
        <v>0</v>
      </c>
      <c r="AI127" s="193">
        <v>0</v>
      </c>
      <c r="AJ127" s="193">
        <f t="shared" si="43"/>
        <v>0</v>
      </c>
      <c r="AK127" s="193">
        <v>0</v>
      </c>
      <c r="AL127" s="193">
        <v>0</v>
      </c>
      <c r="AM127" s="193">
        <v>0</v>
      </c>
      <c r="AN127" s="193">
        <v>0</v>
      </c>
      <c r="AO127" s="193">
        <v>0</v>
      </c>
      <c r="AP127" s="193">
        <v>0</v>
      </c>
      <c r="AQ127" s="193">
        <v>0</v>
      </c>
      <c r="AR127" s="193">
        <f t="shared" si="44"/>
        <v>139</v>
      </c>
      <c r="AS127" s="193">
        <v>93</v>
      </c>
      <c r="AT127" s="193">
        <v>14</v>
      </c>
      <c r="AU127" s="193">
        <v>5</v>
      </c>
      <c r="AV127" s="193">
        <v>5</v>
      </c>
      <c r="AW127" s="193">
        <v>22</v>
      </c>
      <c r="AX127" s="193">
        <v>0</v>
      </c>
      <c r="AY127" s="193">
        <v>0</v>
      </c>
      <c r="AZ127" s="193">
        <f t="shared" si="45"/>
        <v>11</v>
      </c>
      <c r="BA127" s="193">
        <v>0</v>
      </c>
      <c r="BB127" s="193">
        <v>0</v>
      </c>
      <c r="BC127" s="193">
        <v>0</v>
      </c>
      <c r="BD127" s="193">
        <v>0</v>
      </c>
      <c r="BE127" s="193">
        <v>0</v>
      </c>
      <c r="BF127" s="193">
        <v>0</v>
      </c>
      <c r="BG127" s="193">
        <v>11</v>
      </c>
      <c r="BH127" s="193">
        <f t="shared" si="46"/>
        <v>0</v>
      </c>
      <c r="BI127" s="193">
        <v>0</v>
      </c>
      <c r="BJ127" s="193">
        <v>0</v>
      </c>
      <c r="BK127" s="193">
        <v>0</v>
      </c>
      <c r="BL127" s="193">
        <v>0</v>
      </c>
      <c r="BM127" s="193">
        <v>0</v>
      </c>
      <c r="BN127" s="193">
        <v>0</v>
      </c>
      <c r="BO127" s="193">
        <v>0</v>
      </c>
      <c r="BP127" s="193">
        <f t="shared" si="47"/>
        <v>0</v>
      </c>
      <c r="BQ127" s="193">
        <v>0</v>
      </c>
      <c r="BR127" s="193">
        <v>0</v>
      </c>
      <c r="BS127" s="193">
        <v>0</v>
      </c>
      <c r="BT127" s="193">
        <v>0</v>
      </c>
      <c r="BU127" s="193">
        <v>0</v>
      </c>
      <c r="BV127" s="193">
        <v>0</v>
      </c>
      <c r="BW127" s="193">
        <v>0</v>
      </c>
    </row>
    <row r="128" spans="1:75" ht="13.5">
      <c r="A128" s="182" t="s">
        <v>129</v>
      </c>
      <c r="B128" s="182" t="s">
        <v>164</v>
      </c>
      <c r="C128" s="184" t="s">
        <v>165</v>
      </c>
      <c r="D128" s="193">
        <f t="shared" si="25"/>
        <v>478</v>
      </c>
      <c r="E128" s="193">
        <f t="shared" si="26"/>
        <v>240</v>
      </c>
      <c r="F128" s="193">
        <f t="shared" si="27"/>
        <v>37</v>
      </c>
      <c r="G128" s="193">
        <f t="shared" si="28"/>
        <v>49</v>
      </c>
      <c r="H128" s="193">
        <f t="shared" si="29"/>
        <v>13</v>
      </c>
      <c r="I128" s="193">
        <f t="shared" si="30"/>
        <v>27</v>
      </c>
      <c r="J128" s="193">
        <f t="shared" si="31"/>
        <v>0</v>
      </c>
      <c r="K128" s="193">
        <f t="shared" si="32"/>
        <v>112</v>
      </c>
      <c r="L128" s="193">
        <f t="shared" si="33"/>
        <v>0</v>
      </c>
      <c r="M128" s="193">
        <v>0</v>
      </c>
      <c r="N128" s="193">
        <v>0</v>
      </c>
      <c r="O128" s="193">
        <v>0</v>
      </c>
      <c r="P128" s="193">
        <v>0</v>
      </c>
      <c r="Q128" s="193">
        <v>0</v>
      </c>
      <c r="R128" s="193">
        <v>0</v>
      </c>
      <c r="S128" s="193">
        <v>0</v>
      </c>
      <c r="T128" s="193">
        <f t="shared" si="34"/>
        <v>478</v>
      </c>
      <c r="U128" s="193">
        <f t="shared" si="35"/>
        <v>240</v>
      </c>
      <c r="V128" s="193">
        <f t="shared" si="36"/>
        <v>37</v>
      </c>
      <c r="W128" s="193">
        <f t="shared" si="37"/>
        <v>49</v>
      </c>
      <c r="X128" s="193">
        <f t="shared" si="38"/>
        <v>13</v>
      </c>
      <c r="Y128" s="193">
        <f t="shared" si="39"/>
        <v>27</v>
      </c>
      <c r="Z128" s="193">
        <f t="shared" si="40"/>
        <v>0</v>
      </c>
      <c r="AA128" s="193">
        <f t="shared" si="41"/>
        <v>112</v>
      </c>
      <c r="AB128" s="193">
        <f t="shared" si="42"/>
        <v>0</v>
      </c>
      <c r="AC128" s="193">
        <v>0</v>
      </c>
      <c r="AD128" s="193">
        <v>0</v>
      </c>
      <c r="AE128" s="193">
        <v>0</v>
      </c>
      <c r="AF128" s="193">
        <v>0</v>
      </c>
      <c r="AG128" s="193">
        <v>0</v>
      </c>
      <c r="AH128" s="193">
        <v>0</v>
      </c>
      <c r="AI128" s="193">
        <v>0</v>
      </c>
      <c r="AJ128" s="193">
        <f t="shared" si="43"/>
        <v>0</v>
      </c>
      <c r="AK128" s="193">
        <v>0</v>
      </c>
      <c r="AL128" s="193">
        <v>0</v>
      </c>
      <c r="AM128" s="193">
        <v>0</v>
      </c>
      <c r="AN128" s="193">
        <v>0</v>
      </c>
      <c r="AO128" s="193">
        <v>0</v>
      </c>
      <c r="AP128" s="193">
        <v>0</v>
      </c>
      <c r="AQ128" s="193">
        <v>0</v>
      </c>
      <c r="AR128" s="193">
        <f t="shared" si="44"/>
        <v>478</v>
      </c>
      <c r="AS128" s="193">
        <v>240</v>
      </c>
      <c r="AT128" s="193">
        <v>37</v>
      </c>
      <c r="AU128" s="193">
        <v>49</v>
      </c>
      <c r="AV128" s="193">
        <v>13</v>
      </c>
      <c r="AW128" s="193">
        <v>27</v>
      </c>
      <c r="AX128" s="193">
        <v>0</v>
      </c>
      <c r="AY128" s="193">
        <v>112</v>
      </c>
      <c r="AZ128" s="193">
        <f t="shared" si="45"/>
        <v>0</v>
      </c>
      <c r="BA128" s="193">
        <v>0</v>
      </c>
      <c r="BB128" s="193">
        <v>0</v>
      </c>
      <c r="BC128" s="193">
        <v>0</v>
      </c>
      <c r="BD128" s="193">
        <v>0</v>
      </c>
      <c r="BE128" s="193">
        <v>0</v>
      </c>
      <c r="BF128" s="193">
        <v>0</v>
      </c>
      <c r="BG128" s="193">
        <v>0</v>
      </c>
      <c r="BH128" s="193">
        <f t="shared" si="46"/>
        <v>0</v>
      </c>
      <c r="BI128" s="193">
        <v>0</v>
      </c>
      <c r="BJ128" s="193">
        <v>0</v>
      </c>
      <c r="BK128" s="193">
        <v>0</v>
      </c>
      <c r="BL128" s="193">
        <v>0</v>
      </c>
      <c r="BM128" s="193">
        <v>0</v>
      </c>
      <c r="BN128" s="193">
        <v>0</v>
      </c>
      <c r="BO128" s="193">
        <v>0</v>
      </c>
      <c r="BP128" s="193">
        <f t="shared" si="47"/>
        <v>0</v>
      </c>
      <c r="BQ128" s="193">
        <v>0</v>
      </c>
      <c r="BR128" s="193">
        <v>0</v>
      </c>
      <c r="BS128" s="193">
        <v>0</v>
      </c>
      <c r="BT128" s="193">
        <v>0</v>
      </c>
      <c r="BU128" s="193">
        <v>0</v>
      </c>
      <c r="BV128" s="193">
        <v>0</v>
      </c>
      <c r="BW128" s="193">
        <v>0</v>
      </c>
    </row>
    <row r="129" spans="1:75" ht="13.5">
      <c r="A129" s="182" t="s">
        <v>129</v>
      </c>
      <c r="B129" s="182" t="s">
        <v>166</v>
      </c>
      <c r="C129" s="184" t="s">
        <v>167</v>
      </c>
      <c r="D129" s="193">
        <f t="shared" si="25"/>
        <v>530</v>
      </c>
      <c r="E129" s="193">
        <f t="shared" si="26"/>
        <v>266</v>
      </c>
      <c r="F129" s="193">
        <f t="shared" si="27"/>
        <v>40</v>
      </c>
      <c r="G129" s="193">
        <f t="shared" si="28"/>
        <v>54</v>
      </c>
      <c r="H129" s="193">
        <f t="shared" si="29"/>
        <v>14</v>
      </c>
      <c r="I129" s="193">
        <f t="shared" si="30"/>
        <v>30</v>
      </c>
      <c r="J129" s="193">
        <f t="shared" si="31"/>
        <v>0</v>
      </c>
      <c r="K129" s="193">
        <f t="shared" si="32"/>
        <v>126</v>
      </c>
      <c r="L129" s="193">
        <f t="shared" si="33"/>
        <v>0</v>
      </c>
      <c r="M129" s="193">
        <v>0</v>
      </c>
      <c r="N129" s="193">
        <v>0</v>
      </c>
      <c r="O129" s="193">
        <v>0</v>
      </c>
      <c r="P129" s="193">
        <v>0</v>
      </c>
      <c r="Q129" s="193">
        <v>0</v>
      </c>
      <c r="R129" s="193">
        <v>0</v>
      </c>
      <c r="S129" s="193">
        <v>0</v>
      </c>
      <c r="T129" s="193">
        <f t="shared" si="34"/>
        <v>530</v>
      </c>
      <c r="U129" s="193">
        <f t="shared" si="35"/>
        <v>266</v>
      </c>
      <c r="V129" s="193">
        <f t="shared" si="36"/>
        <v>40</v>
      </c>
      <c r="W129" s="193">
        <f t="shared" si="37"/>
        <v>54</v>
      </c>
      <c r="X129" s="193">
        <f t="shared" si="38"/>
        <v>14</v>
      </c>
      <c r="Y129" s="193">
        <f t="shared" si="39"/>
        <v>30</v>
      </c>
      <c r="Z129" s="193">
        <f t="shared" si="40"/>
        <v>0</v>
      </c>
      <c r="AA129" s="193">
        <f t="shared" si="41"/>
        <v>126</v>
      </c>
      <c r="AB129" s="193">
        <f t="shared" si="42"/>
        <v>0</v>
      </c>
      <c r="AC129" s="193">
        <v>0</v>
      </c>
      <c r="AD129" s="193">
        <v>0</v>
      </c>
      <c r="AE129" s="193">
        <v>0</v>
      </c>
      <c r="AF129" s="193">
        <v>0</v>
      </c>
      <c r="AG129" s="193">
        <v>0</v>
      </c>
      <c r="AH129" s="193">
        <v>0</v>
      </c>
      <c r="AI129" s="193">
        <v>0</v>
      </c>
      <c r="AJ129" s="193">
        <f t="shared" si="43"/>
        <v>0</v>
      </c>
      <c r="AK129" s="193">
        <v>0</v>
      </c>
      <c r="AL129" s="193">
        <v>0</v>
      </c>
      <c r="AM129" s="193">
        <v>0</v>
      </c>
      <c r="AN129" s="193">
        <v>0</v>
      </c>
      <c r="AO129" s="193">
        <v>0</v>
      </c>
      <c r="AP129" s="193">
        <v>0</v>
      </c>
      <c r="AQ129" s="193">
        <v>0</v>
      </c>
      <c r="AR129" s="193">
        <f t="shared" si="44"/>
        <v>530</v>
      </c>
      <c r="AS129" s="193">
        <v>266</v>
      </c>
      <c r="AT129" s="193">
        <v>40</v>
      </c>
      <c r="AU129" s="193">
        <v>54</v>
      </c>
      <c r="AV129" s="193">
        <v>14</v>
      </c>
      <c r="AW129" s="193">
        <v>30</v>
      </c>
      <c r="AX129" s="193">
        <v>0</v>
      </c>
      <c r="AY129" s="193">
        <v>126</v>
      </c>
      <c r="AZ129" s="193">
        <f t="shared" si="45"/>
        <v>0</v>
      </c>
      <c r="BA129" s="193">
        <v>0</v>
      </c>
      <c r="BB129" s="193">
        <v>0</v>
      </c>
      <c r="BC129" s="193">
        <v>0</v>
      </c>
      <c r="BD129" s="193">
        <v>0</v>
      </c>
      <c r="BE129" s="193">
        <v>0</v>
      </c>
      <c r="BF129" s="193">
        <v>0</v>
      </c>
      <c r="BG129" s="193">
        <v>0</v>
      </c>
      <c r="BH129" s="193">
        <f t="shared" si="46"/>
        <v>0</v>
      </c>
      <c r="BI129" s="193">
        <v>0</v>
      </c>
      <c r="BJ129" s="193">
        <v>0</v>
      </c>
      <c r="BK129" s="193">
        <v>0</v>
      </c>
      <c r="BL129" s="193">
        <v>0</v>
      </c>
      <c r="BM129" s="193">
        <v>0</v>
      </c>
      <c r="BN129" s="193">
        <v>0</v>
      </c>
      <c r="BO129" s="193">
        <v>0</v>
      </c>
      <c r="BP129" s="193">
        <f t="shared" si="47"/>
        <v>0</v>
      </c>
      <c r="BQ129" s="193">
        <v>0</v>
      </c>
      <c r="BR129" s="193">
        <v>0</v>
      </c>
      <c r="BS129" s="193">
        <v>0</v>
      </c>
      <c r="BT129" s="193">
        <v>0</v>
      </c>
      <c r="BU129" s="193">
        <v>0</v>
      </c>
      <c r="BV129" s="193">
        <v>0</v>
      </c>
      <c r="BW129" s="193">
        <v>0</v>
      </c>
    </row>
    <row r="130" spans="1:75" ht="13.5">
      <c r="A130" s="182" t="s">
        <v>129</v>
      </c>
      <c r="B130" s="182" t="s">
        <v>168</v>
      </c>
      <c r="C130" s="184" t="s">
        <v>169</v>
      </c>
      <c r="D130" s="193">
        <f t="shared" si="25"/>
        <v>374</v>
      </c>
      <c r="E130" s="193">
        <f t="shared" si="26"/>
        <v>192</v>
      </c>
      <c r="F130" s="193">
        <f t="shared" si="27"/>
        <v>29</v>
      </c>
      <c r="G130" s="193">
        <f t="shared" si="28"/>
        <v>39</v>
      </c>
      <c r="H130" s="193">
        <f t="shared" si="29"/>
        <v>10</v>
      </c>
      <c r="I130" s="193">
        <f t="shared" si="30"/>
        <v>22</v>
      </c>
      <c r="J130" s="193">
        <f t="shared" si="31"/>
        <v>0</v>
      </c>
      <c r="K130" s="193">
        <f t="shared" si="32"/>
        <v>82</v>
      </c>
      <c r="L130" s="193">
        <f t="shared" si="33"/>
        <v>0</v>
      </c>
      <c r="M130" s="193">
        <v>0</v>
      </c>
      <c r="N130" s="193">
        <v>0</v>
      </c>
      <c r="O130" s="193">
        <v>0</v>
      </c>
      <c r="P130" s="193">
        <v>0</v>
      </c>
      <c r="Q130" s="193">
        <v>0</v>
      </c>
      <c r="R130" s="193">
        <v>0</v>
      </c>
      <c r="S130" s="193">
        <v>0</v>
      </c>
      <c r="T130" s="193">
        <f t="shared" si="34"/>
        <v>374</v>
      </c>
      <c r="U130" s="193">
        <f t="shared" si="35"/>
        <v>192</v>
      </c>
      <c r="V130" s="193">
        <f t="shared" si="36"/>
        <v>29</v>
      </c>
      <c r="W130" s="193">
        <f t="shared" si="37"/>
        <v>39</v>
      </c>
      <c r="X130" s="193">
        <f t="shared" si="38"/>
        <v>10</v>
      </c>
      <c r="Y130" s="193">
        <f t="shared" si="39"/>
        <v>22</v>
      </c>
      <c r="Z130" s="193">
        <f t="shared" si="40"/>
        <v>0</v>
      </c>
      <c r="AA130" s="193">
        <f t="shared" si="41"/>
        <v>82</v>
      </c>
      <c r="AB130" s="193">
        <f t="shared" si="42"/>
        <v>0</v>
      </c>
      <c r="AC130" s="193">
        <v>0</v>
      </c>
      <c r="AD130" s="193">
        <v>0</v>
      </c>
      <c r="AE130" s="193">
        <v>0</v>
      </c>
      <c r="AF130" s="193">
        <v>0</v>
      </c>
      <c r="AG130" s="193">
        <v>0</v>
      </c>
      <c r="AH130" s="193">
        <v>0</v>
      </c>
      <c r="AI130" s="193">
        <v>0</v>
      </c>
      <c r="AJ130" s="193">
        <f t="shared" si="43"/>
        <v>0</v>
      </c>
      <c r="AK130" s="193">
        <v>0</v>
      </c>
      <c r="AL130" s="193">
        <v>0</v>
      </c>
      <c r="AM130" s="193">
        <v>0</v>
      </c>
      <c r="AN130" s="193">
        <v>0</v>
      </c>
      <c r="AO130" s="193">
        <v>0</v>
      </c>
      <c r="AP130" s="193">
        <v>0</v>
      </c>
      <c r="AQ130" s="193">
        <v>0</v>
      </c>
      <c r="AR130" s="193">
        <f t="shared" si="44"/>
        <v>374</v>
      </c>
      <c r="AS130" s="193">
        <v>192</v>
      </c>
      <c r="AT130" s="193">
        <v>29</v>
      </c>
      <c r="AU130" s="193">
        <v>39</v>
      </c>
      <c r="AV130" s="193">
        <v>10</v>
      </c>
      <c r="AW130" s="193">
        <v>22</v>
      </c>
      <c r="AX130" s="193">
        <v>0</v>
      </c>
      <c r="AY130" s="193">
        <v>82</v>
      </c>
      <c r="AZ130" s="193">
        <f t="shared" si="45"/>
        <v>0</v>
      </c>
      <c r="BA130" s="193">
        <v>0</v>
      </c>
      <c r="BB130" s="193">
        <v>0</v>
      </c>
      <c r="BC130" s="193">
        <v>0</v>
      </c>
      <c r="BD130" s="193">
        <v>0</v>
      </c>
      <c r="BE130" s="193">
        <v>0</v>
      </c>
      <c r="BF130" s="193">
        <v>0</v>
      </c>
      <c r="BG130" s="193">
        <v>0</v>
      </c>
      <c r="BH130" s="193">
        <f t="shared" si="46"/>
        <v>0</v>
      </c>
      <c r="BI130" s="193">
        <v>0</v>
      </c>
      <c r="BJ130" s="193">
        <v>0</v>
      </c>
      <c r="BK130" s="193">
        <v>0</v>
      </c>
      <c r="BL130" s="193">
        <v>0</v>
      </c>
      <c r="BM130" s="193">
        <v>0</v>
      </c>
      <c r="BN130" s="193">
        <v>0</v>
      </c>
      <c r="BO130" s="193">
        <v>0</v>
      </c>
      <c r="BP130" s="193">
        <f t="shared" si="47"/>
        <v>0</v>
      </c>
      <c r="BQ130" s="193">
        <v>0</v>
      </c>
      <c r="BR130" s="193">
        <v>0</v>
      </c>
      <c r="BS130" s="193">
        <v>0</v>
      </c>
      <c r="BT130" s="193">
        <v>0</v>
      </c>
      <c r="BU130" s="193">
        <v>0</v>
      </c>
      <c r="BV130" s="193">
        <v>0</v>
      </c>
      <c r="BW130" s="193">
        <v>0</v>
      </c>
    </row>
    <row r="131" spans="1:75" ht="13.5">
      <c r="A131" s="182" t="s">
        <v>129</v>
      </c>
      <c r="B131" s="182" t="s">
        <v>170</v>
      </c>
      <c r="C131" s="184" t="s">
        <v>171</v>
      </c>
      <c r="D131" s="193">
        <f t="shared" si="25"/>
        <v>252</v>
      </c>
      <c r="E131" s="193">
        <f t="shared" si="26"/>
        <v>131</v>
      </c>
      <c r="F131" s="193">
        <f t="shared" si="27"/>
        <v>25</v>
      </c>
      <c r="G131" s="193">
        <f t="shared" si="28"/>
        <v>23</v>
      </c>
      <c r="H131" s="193">
        <f t="shared" si="29"/>
        <v>12</v>
      </c>
      <c r="I131" s="193">
        <f t="shared" si="30"/>
        <v>1</v>
      </c>
      <c r="J131" s="193">
        <f t="shared" si="31"/>
        <v>0</v>
      </c>
      <c r="K131" s="193">
        <f t="shared" si="32"/>
        <v>60</v>
      </c>
      <c r="L131" s="193">
        <f t="shared" si="33"/>
        <v>0</v>
      </c>
      <c r="M131" s="193">
        <v>0</v>
      </c>
      <c r="N131" s="193">
        <v>0</v>
      </c>
      <c r="O131" s="193">
        <v>0</v>
      </c>
      <c r="P131" s="193">
        <v>0</v>
      </c>
      <c r="Q131" s="193">
        <v>0</v>
      </c>
      <c r="R131" s="193">
        <v>0</v>
      </c>
      <c r="S131" s="193">
        <v>0</v>
      </c>
      <c r="T131" s="193">
        <f t="shared" si="34"/>
        <v>252</v>
      </c>
      <c r="U131" s="193">
        <f t="shared" si="35"/>
        <v>131</v>
      </c>
      <c r="V131" s="193">
        <f t="shared" si="36"/>
        <v>25</v>
      </c>
      <c r="W131" s="193">
        <f t="shared" si="37"/>
        <v>23</v>
      </c>
      <c r="X131" s="193">
        <f t="shared" si="38"/>
        <v>12</v>
      </c>
      <c r="Y131" s="193">
        <f t="shared" si="39"/>
        <v>1</v>
      </c>
      <c r="Z131" s="193">
        <f t="shared" si="40"/>
        <v>0</v>
      </c>
      <c r="AA131" s="193">
        <f t="shared" si="41"/>
        <v>60</v>
      </c>
      <c r="AB131" s="193">
        <f t="shared" si="42"/>
        <v>0</v>
      </c>
      <c r="AC131" s="193">
        <v>0</v>
      </c>
      <c r="AD131" s="193">
        <v>0</v>
      </c>
      <c r="AE131" s="193">
        <v>0</v>
      </c>
      <c r="AF131" s="193">
        <v>0</v>
      </c>
      <c r="AG131" s="193">
        <v>0</v>
      </c>
      <c r="AH131" s="193">
        <v>0</v>
      </c>
      <c r="AI131" s="193">
        <v>0</v>
      </c>
      <c r="AJ131" s="193">
        <f t="shared" si="43"/>
        <v>0</v>
      </c>
      <c r="AK131" s="193">
        <v>0</v>
      </c>
      <c r="AL131" s="193">
        <v>0</v>
      </c>
      <c r="AM131" s="193">
        <v>0</v>
      </c>
      <c r="AN131" s="193">
        <v>0</v>
      </c>
      <c r="AO131" s="193">
        <v>0</v>
      </c>
      <c r="AP131" s="193">
        <v>0</v>
      </c>
      <c r="AQ131" s="193">
        <v>0</v>
      </c>
      <c r="AR131" s="193">
        <f t="shared" si="44"/>
        <v>252</v>
      </c>
      <c r="AS131" s="193">
        <v>131</v>
      </c>
      <c r="AT131" s="193">
        <v>25</v>
      </c>
      <c r="AU131" s="193">
        <v>23</v>
      </c>
      <c r="AV131" s="193">
        <v>12</v>
      </c>
      <c r="AW131" s="193">
        <v>1</v>
      </c>
      <c r="AX131" s="193">
        <v>0</v>
      </c>
      <c r="AY131" s="193">
        <v>60</v>
      </c>
      <c r="AZ131" s="193">
        <f t="shared" si="45"/>
        <v>0</v>
      </c>
      <c r="BA131" s="193">
        <v>0</v>
      </c>
      <c r="BB131" s="193">
        <v>0</v>
      </c>
      <c r="BC131" s="193">
        <v>0</v>
      </c>
      <c r="BD131" s="193">
        <v>0</v>
      </c>
      <c r="BE131" s="193">
        <v>0</v>
      </c>
      <c r="BF131" s="193">
        <v>0</v>
      </c>
      <c r="BG131" s="193">
        <v>0</v>
      </c>
      <c r="BH131" s="193">
        <f t="shared" si="46"/>
        <v>0</v>
      </c>
      <c r="BI131" s="193">
        <v>0</v>
      </c>
      <c r="BJ131" s="193">
        <v>0</v>
      </c>
      <c r="BK131" s="193">
        <v>0</v>
      </c>
      <c r="BL131" s="193">
        <v>0</v>
      </c>
      <c r="BM131" s="193">
        <v>0</v>
      </c>
      <c r="BN131" s="193">
        <v>0</v>
      </c>
      <c r="BO131" s="193">
        <v>0</v>
      </c>
      <c r="BP131" s="193">
        <f t="shared" si="47"/>
        <v>0</v>
      </c>
      <c r="BQ131" s="193">
        <v>0</v>
      </c>
      <c r="BR131" s="193">
        <v>0</v>
      </c>
      <c r="BS131" s="193">
        <v>0</v>
      </c>
      <c r="BT131" s="193">
        <v>0</v>
      </c>
      <c r="BU131" s="193">
        <v>0</v>
      </c>
      <c r="BV131" s="193">
        <v>0</v>
      </c>
      <c r="BW131" s="193">
        <v>0</v>
      </c>
    </row>
    <row r="132" spans="1:75" ht="13.5">
      <c r="A132" s="182" t="s">
        <v>129</v>
      </c>
      <c r="B132" s="182" t="s">
        <v>172</v>
      </c>
      <c r="C132" s="184" t="s">
        <v>173</v>
      </c>
      <c r="D132" s="193">
        <f t="shared" si="25"/>
        <v>688</v>
      </c>
      <c r="E132" s="193">
        <f t="shared" si="26"/>
        <v>273</v>
      </c>
      <c r="F132" s="193">
        <f t="shared" si="27"/>
        <v>50</v>
      </c>
      <c r="G132" s="193">
        <f t="shared" si="28"/>
        <v>71</v>
      </c>
      <c r="H132" s="193">
        <f t="shared" si="29"/>
        <v>14</v>
      </c>
      <c r="I132" s="193">
        <f t="shared" si="30"/>
        <v>36</v>
      </c>
      <c r="J132" s="193">
        <f t="shared" si="31"/>
        <v>0</v>
      </c>
      <c r="K132" s="193">
        <f t="shared" si="32"/>
        <v>244</v>
      </c>
      <c r="L132" s="193">
        <f t="shared" si="33"/>
        <v>0</v>
      </c>
      <c r="M132" s="193">
        <v>0</v>
      </c>
      <c r="N132" s="193">
        <v>0</v>
      </c>
      <c r="O132" s="193">
        <v>0</v>
      </c>
      <c r="P132" s="193">
        <v>0</v>
      </c>
      <c r="Q132" s="193">
        <v>0</v>
      </c>
      <c r="R132" s="193">
        <v>0</v>
      </c>
      <c r="S132" s="193">
        <v>0</v>
      </c>
      <c r="T132" s="193">
        <f t="shared" si="34"/>
        <v>688</v>
      </c>
      <c r="U132" s="193">
        <f t="shared" si="35"/>
        <v>273</v>
      </c>
      <c r="V132" s="193">
        <f t="shared" si="36"/>
        <v>50</v>
      </c>
      <c r="W132" s="193">
        <f t="shared" si="37"/>
        <v>71</v>
      </c>
      <c r="X132" s="193">
        <f t="shared" si="38"/>
        <v>14</v>
      </c>
      <c r="Y132" s="193">
        <f t="shared" si="39"/>
        <v>36</v>
      </c>
      <c r="Z132" s="193">
        <f t="shared" si="40"/>
        <v>0</v>
      </c>
      <c r="AA132" s="193">
        <f t="shared" si="41"/>
        <v>244</v>
      </c>
      <c r="AB132" s="193">
        <f t="shared" si="42"/>
        <v>0</v>
      </c>
      <c r="AC132" s="193">
        <v>0</v>
      </c>
      <c r="AD132" s="193">
        <v>0</v>
      </c>
      <c r="AE132" s="193">
        <v>0</v>
      </c>
      <c r="AF132" s="193">
        <v>0</v>
      </c>
      <c r="AG132" s="193">
        <v>0</v>
      </c>
      <c r="AH132" s="193">
        <v>0</v>
      </c>
      <c r="AI132" s="193">
        <v>0</v>
      </c>
      <c r="AJ132" s="193">
        <f t="shared" si="43"/>
        <v>0</v>
      </c>
      <c r="AK132" s="193">
        <v>0</v>
      </c>
      <c r="AL132" s="193">
        <v>0</v>
      </c>
      <c r="AM132" s="193">
        <v>0</v>
      </c>
      <c r="AN132" s="193">
        <v>0</v>
      </c>
      <c r="AO132" s="193">
        <v>0</v>
      </c>
      <c r="AP132" s="193">
        <v>0</v>
      </c>
      <c r="AQ132" s="193">
        <v>0</v>
      </c>
      <c r="AR132" s="193">
        <f t="shared" si="44"/>
        <v>688</v>
      </c>
      <c r="AS132" s="193">
        <v>273</v>
      </c>
      <c r="AT132" s="193">
        <v>50</v>
      </c>
      <c r="AU132" s="193">
        <v>71</v>
      </c>
      <c r="AV132" s="193">
        <v>14</v>
      </c>
      <c r="AW132" s="193">
        <v>36</v>
      </c>
      <c r="AX132" s="193">
        <v>0</v>
      </c>
      <c r="AY132" s="193">
        <v>244</v>
      </c>
      <c r="AZ132" s="193">
        <f t="shared" si="45"/>
        <v>0</v>
      </c>
      <c r="BA132" s="193">
        <v>0</v>
      </c>
      <c r="BB132" s="193">
        <v>0</v>
      </c>
      <c r="BC132" s="193">
        <v>0</v>
      </c>
      <c r="BD132" s="193">
        <v>0</v>
      </c>
      <c r="BE132" s="193">
        <v>0</v>
      </c>
      <c r="BF132" s="193">
        <v>0</v>
      </c>
      <c r="BG132" s="193">
        <v>0</v>
      </c>
      <c r="BH132" s="193">
        <f t="shared" si="46"/>
        <v>0</v>
      </c>
      <c r="BI132" s="193">
        <v>0</v>
      </c>
      <c r="BJ132" s="193">
        <v>0</v>
      </c>
      <c r="BK132" s="193">
        <v>0</v>
      </c>
      <c r="BL132" s="193">
        <v>0</v>
      </c>
      <c r="BM132" s="193">
        <v>0</v>
      </c>
      <c r="BN132" s="193">
        <v>0</v>
      </c>
      <c r="BO132" s="193">
        <v>0</v>
      </c>
      <c r="BP132" s="193">
        <f t="shared" si="47"/>
        <v>0</v>
      </c>
      <c r="BQ132" s="193">
        <v>0</v>
      </c>
      <c r="BR132" s="193">
        <v>0</v>
      </c>
      <c r="BS132" s="193">
        <v>0</v>
      </c>
      <c r="BT132" s="193">
        <v>0</v>
      </c>
      <c r="BU132" s="193">
        <v>0</v>
      </c>
      <c r="BV132" s="193">
        <v>0</v>
      </c>
      <c r="BW132" s="193">
        <v>0</v>
      </c>
    </row>
    <row r="133" spans="1:75" ht="13.5">
      <c r="A133" s="182" t="s">
        <v>129</v>
      </c>
      <c r="B133" s="182" t="s">
        <v>174</v>
      </c>
      <c r="C133" s="184" t="s">
        <v>175</v>
      </c>
      <c r="D133" s="193">
        <f t="shared" si="25"/>
        <v>359</v>
      </c>
      <c r="E133" s="193">
        <f t="shared" si="26"/>
        <v>153</v>
      </c>
      <c r="F133" s="193">
        <f t="shared" si="27"/>
        <v>49</v>
      </c>
      <c r="G133" s="193">
        <f t="shared" si="28"/>
        <v>34</v>
      </c>
      <c r="H133" s="193">
        <f t="shared" si="29"/>
        <v>10</v>
      </c>
      <c r="I133" s="193">
        <f t="shared" si="30"/>
        <v>0</v>
      </c>
      <c r="J133" s="193">
        <f t="shared" si="31"/>
        <v>0</v>
      </c>
      <c r="K133" s="193">
        <f t="shared" si="32"/>
        <v>113</v>
      </c>
      <c r="L133" s="193">
        <f t="shared" si="33"/>
        <v>0</v>
      </c>
      <c r="M133" s="193">
        <v>0</v>
      </c>
      <c r="N133" s="193">
        <v>0</v>
      </c>
      <c r="O133" s="193">
        <v>0</v>
      </c>
      <c r="P133" s="193">
        <v>0</v>
      </c>
      <c r="Q133" s="193">
        <v>0</v>
      </c>
      <c r="R133" s="193">
        <v>0</v>
      </c>
      <c r="S133" s="193">
        <v>0</v>
      </c>
      <c r="T133" s="193">
        <f t="shared" si="34"/>
        <v>359</v>
      </c>
      <c r="U133" s="193">
        <f t="shared" si="35"/>
        <v>153</v>
      </c>
      <c r="V133" s="193">
        <f t="shared" si="36"/>
        <v>49</v>
      </c>
      <c r="W133" s="193">
        <f t="shared" si="37"/>
        <v>34</v>
      </c>
      <c r="X133" s="193">
        <f t="shared" si="38"/>
        <v>10</v>
      </c>
      <c r="Y133" s="193">
        <f t="shared" si="39"/>
        <v>0</v>
      </c>
      <c r="Z133" s="193">
        <f t="shared" si="40"/>
        <v>0</v>
      </c>
      <c r="AA133" s="193">
        <f t="shared" si="41"/>
        <v>113</v>
      </c>
      <c r="AB133" s="193">
        <f t="shared" si="42"/>
        <v>0</v>
      </c>
      <c r="AC133" s="193">
        <v>0</v>
      </c>
      <c r="AD133" s="193">
        <v>0</v>
      </c>
      <c r="AE133" s="193">
        <v>0</v>
      </c>
      <c r="AF133" s="193">
        <v>0</v>
      </c>
      <c r="AG133" s="193">
        <v>0</v>
      </c>
      <c r="AH133" s="193">
        <v>0</v>
      </c>
      <c r="AI133" s="193">
        <v>0</v>
      </c>
      <c r="AJ133" s="193">
        <f t="shared" si="43"/>
        <v>33</v>
      </c>
      <c r="AK133" s="193">
        <v>0</v>
      </c>
      <c r="AL133" s="193">
        <v>33</v>
      </c>
      <c r="AM133" s="193">
        <v>0</v>
      </c>
      <c r="AN133" s="193">
        <v>0</v>
      </c>
      <c r="AO133" s="193">
        <v>0</v>
      </c>
      <c r="AP133" s="193">
        <v>0</v>
      </c>
      <c r="AQ133" s="193">
        <v>0</v>
      </c>
      <c r="AR133" s="193">
        <f t="shared" si="44"/>
        <v>326</v>
      </c>
      <c r="AS133" s="193">
        <v>153</v>
      </c>
      <c r="AT133" s="193">
        <v>16</v>
      </c>
      <c r="AU133" s="193">
        <v>34</v>
      </c>
      <c r="AV133" s="193">
        <v>10</v>
      </c>
      <c r="AW133" s="193">
        <v>0</v>
      </c>
      <c r="AX133" s="193">
        <v>0</v>
      </c>
      <c r="AY133" s="193">
        <v>113</v>
      </c>
      <c r="AZ133" s="193">
        <f t="shared" si="45"/>
        <v>0</v>
      </c>
      <c r="BA133" s="193">
        <v>0</v>
      </c>
      <c r="BB133" s="193">
        <v>0</v>
      </c>
      <c r="BC133" s="193">
        <v>0</v>
      </c>
      <c r="BD133" s="193">
        <v>0</v>
      </c>
      <c r="BE133" s="193">
        <v>0</v>
      </c>
      <c r="BF133" s="193">
        <v>0</v>
      </c>
      <c r="BG133" s="193">
        <v>0</v>
      </c>
      <c r="BH133" s="193">
        <f t="shared" si="46"/>
        <v>0</v>
      </c>
      <c r="BI133" s="193">
        <v>0</v>
      </c>
      <c r="BJ133" s="193">
        <v>0</v>
      </c>
      <c r="BK133" s="193">
        <v>0</v>
      </c>
      <c r="BL133" s="193">
        <v>0</v>
      </c>
      <c r="BM133" s="193">
        <v>0</v>
      </c>
      <c r="BN133" s="193">
        <v>0</v>
      </c>
      <c r="BO133" s="193">
        <v>0</v>
      </c>
      <c r="BP133" s="193">
        <f t="shared" si="47"/>
        <v>0</v>
      </c>
      <c r="BQ133" s="193">
        <v>0</v>
      </c>
      <c r="BR133" s="193">
        <v>0</v>
      </c>
      <c r="BS133" s="193">
        <v>0</v>
      </c>
      <c r="BT133" s="193">
        <v>0</v>
      </c>
      <c r="BU133" s="193">
        <v>0</v>
      </c>
      <c r="BV133" s="193">
        <v>0</v>
      </c>
      <c r="BW133" s="193">
        <v>0</v>
      </c>
    </row>
    <row r="134" spans="1:75" ht="13.5">
      <c r="A134" s="182" t="s">
        <v>129</v>
      </c>
      <c r="B134" s="182" t="s">
        <v>176</v>
      </c>
      <c r="C134" s="184" t="s">
        <v>177</v>
      </c>
      <c r="D134" s="193">
        <f t="shared" si="25"/>
        <v>895</v>
      </c>
      <c r="E134" s="193">
        <f t="shared" si="26"/>
        <v>474</v>
      </c>
      <c r="F134" s="193">
        <f t="shared" si="27"/>
        <v>84</v>
      </c>
      <c r="G134" s="193">
        <f t="shared" si="28"/>
        <v>94</v>
      </c>
      <c r="H134" s="193">
        <f t="shared" si="29"/>
        <v>31</v>
      </c>
      <c r="I134" s="193">
        <f t="shared" si="30"/>
        <v>12</v>
      </c>
      <c r="J134" s="193">
        <f t="shared" si="31"/>
        <v>0</v>
      </c>
      <c r="K134" s="193">
        <f t="shared" si="32"/>
        <v>200</v>
      </c>
      <c r="L134" s="193">
        <f t="shared" si="33"/>
        <v>0</v>
      </c>
      <c r="M134" s="193">
        <v>0</v>
      </c>
      <c r="N134" s="193">
        <v>0</v>
      </c>
      <c r="O134" s="193">
        <v>0</v>
      </c>
      <c r="P134" s="193">
        <v>0</v>
      </c>
      <c r="Q134" s="193">
        <v>0</v>
      </c>
      <c r="R134" s="193">
        <v>0</v>
      </c>
      <c r="S134" s="193">
        <v>0</v>
      </c>
      <c r="T134" s="193">
        <f t="shared" si="34"/>
        <v>895</v>
      </c>
      <c r="U134" s="193">
        <f t="shared" si="35"/>
        <v>474</v>
      </c>
      <c r="V134" s="193">
        <f t="shared" si="36"/>
        <v>84</v>
      </c>
      <c r="W134" s="193">
        <f t="shared" si="37"/>
        <v>94</v>
      </c>
      <c r="X134" s="193">
        <f t="shared" si="38"/>
        <v>31</v>
      </c>
      <c r="Y134" s="193">
        <f t="shared" si="39"/>
        <v>12</v>
      </c>
      <c r="Z134" s="193">
        <f t="shared" si="40"/>
        <v>0</v>
      </c>
      <c r="AA134" s="193">
        <f t="shared" si="41"/>
        <v>200</v>
      </c>
      <c r="AB134" s="193">
        <f t="shared" si="42"/>
        <v>0</v>
      </c>
      <c r="AC134" s="193">
        <v>0</v>
      </c>
      <c r="AD134" s="193">
        <v>0</v>
      </c>
      <c r="AE134" s="193">
        <v>0</v>
      </c>
      <c r="AF134" s="193">
        <v>0</v>
      </c>
      <c r="AG134" s="193">
        <v>0</v>
      </c>
      <c r="AH134" s="193">
        <v>0</v>
      </c>
      <c r="AI134" s="193">
        <v>0</v>
      </c>
      <c r="AJ134" s="193">
        <f t="shared" si="43"/>
        <v>0</v>
      </c>
      <c r="AK134" s="193">
        <v>0</v>
      </c>
      <c r="AL134" s="193">
        <v>0</v>
      </c>
      <c r="AM134" s="193">
        <v>0</v>
      </c>
      <c r="AN134" s="193">
        <v>0</v>
      </c>
      <c r="AO134" s="193">
        <v>0</v>
      </c>
      <c r="AP134" s="193">
        <v>0</v>
      </c>
      <c r="AQ134" s="193">
        <v>0</v>
      </c>
      <c r="AR134" s="193">
        <f t="shared" si="44"/>
        <v>895</v>
      </c>
      <c r="AS134" s="193">
        <v>474</v>
      </c>
      <c r="AT134" s="193">
        <v>84</v>
      </c>
      <c r="AU134" s="193">
        <v>94</v>
      </c>
      <c r="AV134" s="193">
        <v>31</v>
      </c>
      <c r="AW134" s="193">
        <v>12</v>
      </c>
      <c r="AX134" s="193">
        <v>0</v>
      </c>
      <c r="AY134" s="193">
        <v>200</v>
      </c>
      <c r="AZ134" s="193">
        <f t="shared" si="45"/>
        <v>0</v>
      </c>
      <c r="BA134" s="193">
        <v>0</v>
      </c>
      <c r="BB134" s="193">
        <v>0</v>
      </c>
      <c r="BC134" s="193">
        <v>0</v>
      </c>
      <c r="BD134" s="193">
        <v>0</v>
      </c>
      <c r="BE134" s="193">
        <v>0</v>
      </c>
      <c r="BF134" s="193">
        <v>0</v>
      </c>
      <c r="BG134" s="193">
        <v>0</v>
      </c>
      <c r="BH134" s="193">
        <f t="shared" si="46"/>
        <v>0</v>
      </c>
      <c r="BI134" s="193">
        <v>0</v>
      </c>
      <c r="BJ134" s="193">
        <v>0</v>
      </c>
      <c r="BK134" s="193">
        <v>0</v>
      </c>
      <c r="BL134" s="193">
        <v>0</v>
      </c>
      <c r="BM134" s="193">
        <v>0</v>
      </c>
      <c r="BN134" s="193">
        <v>0</v>
      </c>
      <c r="BO134" s="193">
        <v>0</v>
      </c>
      <c r="BP134" s="193">
        <f t="shared" si="47"/>
        <v>0</v>
      </c>
      <c r="BQ134" s="193">
        <v>0</v>
      </c>
      <c r="BR134" s="193">
        <v>0</v>
      </c>
      <c r="BS134" s="193">
        <v>0</v>
      </c>
      <c r="BT134" s="193">
        <v>0</v>
      </c>
      <c r="BU134" s="193">
        <v>0</v>
      </c>
      <c r="BV134" s="193">
        <v>0</v>
      </c>
      <c r="BW134" s="193">
        <v>0</v>
      </c>
    </row>
    <row r="135" spans="1:75" ht="13.5">
      <c r="A135" s="182" t="s">
        <v>129</v>
      </c>
      <c r="B135" s="182" t="s">
        <v>178</v>
      </c>
      <c r="C135" s="184" t="s">
        <v>179</v>
      </c>
      <c r="D135" s="193">
        <f t="shared" si="25"/>
        <v>251</v>
      </c>
      <c r="E135" s="193">
        <f t="shared" si="26"/>
        <v>117</v>
      </c>
      <c r="F135" s="193">
        <f t="shared" si="27"/>
        <v>19</v>
      </c>
      <c r="G135" s="193">
        <f t="shared" si="28"/>
        <v>47</v>
      </c>
      <c r="H135" s="193">
        <f t="shared" si="29"/>
        <v>11</v>
      </c>
      <c r="I135" s="193">
        <f t="shared" si="30"/>
        <v>2</v>
      </c>
      <c r="J135" s="193">
        <f t="shared" si="31"/>
        <v>0</v>
      </c>
      <c r="K135" s="193">
        <f t="shared" si="32"/>
        <v>55</v>
      </c>
      <c r="L135" s="193">
        <f t="shared" si="33"/>
        <v>0</v>
      </c>
      <c r="M135" s="193">
        <v>0</v>
      </c>
      <c r="N135" s="193">
        <v>0</v>
      </c>
      <c r="O135" s="193">
        <v>0</v>
      </c>
      <c r="P135" s="193">
        <v>0</v>
      </c>
      <c r="Q135" s="193">
        <v>0</v>
      </c>
      <c r="R135" s="193">
        <v>0</v>
      </c>
      <c r="S135" s="193">
        <v>0</v>
      </c>
      <c r="T135" s="193">
        <f t="shared" si="34"/>
        <v>251</v>
      </c>
      <c r="U135" s="193">
        <f t="shared" si="35"/>
        <v>117</v>
      </c>
      <c r="V135" s="193">
        <f t="shared" si="36"/>
        <v>19</v>
      </c>
      <c r="W135" s="193">
        <f t="shared" si="37"/>
        <v>47</v>
      </c>
      <c r="X135" s="193">
        <f t="shared" si="38"/>
        <v>11</v>
      </c>
      <c r="Y135" s="193">
        <f t="shared" si="39"/>
        <v>2</v>
      </c>
      <c r="Z135" s="193">
        <f t="shared" si="40"/>
        <v>0</v>
      </c>
      <c r="AA135" s="193">
        <f t="shared" si="41"/>
        <v>55</v>
      </c>
      <c r="AB135" s="193">
        <f t="shared" si="42"/>
        <v>0</v>
      </c>
      <c r="AC135" s="193">
        <v>0</v>
      </c>
      <c r="AD135" s="193">
        <v>0</v>
      </c>
      <c r="AE135" s="193">
        <v>0</v>
      </c>
      <c r="AF135" s="193">
        <v>0</v>
      </c>
      <c r="AG135" s="193">
        <v>0</v>
      </c>
      <c r="AH135" s="193">
        <v>0</v>
      </c>
      <c r="AI135" s="193">
        <v>0</v>
      </c>
      <c r="AJ135" s="193">
        <f t="shared" si="43"/>
        <v>0</v>
      </c>
      <c r="AK135" s="193">
        <v>0</v>
      </c>
      <c r="AL135" s="193">
        <v>0</v>
      </c>
      <c r="AM135" s="193">
        <v>0</v>
      </c>
      <c r="AN135" s="193">
        <v>0</v>
      </c>
      <c r="AO135" s="193">
        <v>0</v>
      </c>
      <c r="AP135" s="193">
        <v>0</v>
      </c>
      <c r="AQ135" s="193">
        <v>0</v>
      </c>
      <c r="AR135" s="193">
        <f t="shared" si="44"/>
        <v>251</v>
      </c>
      <c r="AS135" s="193">
        <v>117</v>
      </c>
      <c r="AT135" s="193">
        <v>19</v>
      </c>
      <c r="AU135" s="193">
        <v>47</v>
      </c>
      <c r="AV135" s="193">
        <v>11</v>
      </c>
      <c r="AW135" s="193">
        <v>2</v>
      </c>
      <c r="AX135" s="193">
        <v>0</v>
      </c>
      <c r="AY135" s="193">
        <v>55</v>
      </c>
      <c r="AZ135" s="193">
        <f t="shared" si="45"/>
        <v>0</v>
      </c>
      <c r="BA135" s="193">
        <v>0</v>
      </c>
      <c r="BB135" s="193">
        <v>0</v>
      </c>
      <c r="BC135" s="193">
        <v>0</v>
      </c>
      <c r="BD135" s="193">
        <v>0</v>
      </c>
      <c r="BE135" s="193">
        <v>0</v>
      </c>
      <c r="BF135" s="193">
        <v>0</v>
      </c>
      <c r="BG135" s="193">
        <v>0</v>
      </c>
      <c r="BH135" s="193">
        <f t="shared" si="46"/>
        <v>0</v>
      </c>
      <c r="BI135" s="193">
        <v>0</v>
      </c>
      <c r="BJ135" s="193">
        <v>0</v>
      </c>
      <c r="BK135" s="193">
        <v>0</v>
      </c>
      <c r="BL135" s="193">
        <v>0</v>
      </c>
      <c r="BM135" s="193">
        <v>0</v>
      </c>
      <c r="BN135" s="193">
        <v>0</v>
      </c>
      <c r="BO135" s="193">
        <v>0</v>
      </c>
      <c r="BP135" s="193">
        <f t="shared" si="47"/>
        <v>0</v>
      </c>
      <c r="BQ135" s="193">
        <v>0</v>
      </c>
      <c r="BR135" s="193">
        <v>0</v>
      </c>
      <c r="BS135" s="193">
        <v>0</v>
      </c>
      <c r="BT135" s="193">
        <v>0</v>
      </c>
      <c r="BU135" s="193">
        <v>0</v>
      </c>
      <c r="BV135" s="193">
        <v>0</v>
      </c>
      <c r="BW135" s="193">
        <v>0</v>
      </c>
    </row>
    <row r="136" spans="1:75" ht="13.5">
      <c r="A136" s="182" t="s">
        <v>129</v>
      </c>
      <c r="B136" s="182" t="s">
        <v>180</v>
      </c>
      <c r="C136" s="184" t="s">
        <v>181</v>
      </c>
      <c r="D136" s="193">
        <f aca="true" t="shared" si="48" ref="D136:D199">SUM(E136:K136)</f>
        <v>565</v>
      </c>
      <c r="E136" s="193">
        <f aca="true" t="shared" si="49" ref="E136:E199">M136+U136+BQ136</f>
        <v>286</v>
      </c>
      <c r="F136" s="193">
        <f aca="true" t="shared" si="50" ref="F136:F199">N136+V136+BR136</f>
        <v>43</v>
      </c>
      <c r="G136" s="193">
        <f aca="true" t="shared" si="51" ref="G136:G199">O136+W136+BS136</f>
        <v>58</v>
      </c>
      <c r="H136" s="193">
        <f aca="true" t="shared" si="52" ref="H136:H199">P136+X136+BT136</f>
        <v>15</v>
      </c>
      <c r="I136" s="193">
        <f aca="true" t="shared" si="53" ref="I136:I199">Q136+Y136+BU136</f>
        <v>33</v>
      </c>
      <c r="J136" s="193">
        <f aca="true" t="shared" si="54" ref="J136:J199">R136+Z136+BV136</f>
        <v>0</v>
      </c>
      <c r="K136" s="193">
        <f aca="true" t="shared" si="55" ref="K136:K199">S136+AA136+BW136</f>
        <v>130</v>
      </c>
      <c r="L136" s="193">
        <f aca="true" t="shared" si="56" ref="L136:L199">SUM(M136:S136)</f>
        <v>0</v>
      </c>
      <c r="M136" s="193">
        <v>0</v>
      </c>
      <c r="N136" s="193">
        <v>0</v>
      </c>
      <c r="O136" s="193">
        <v>0</v>
      </c>
      <c r="P136" s="193">
        <v>0</v>
      </c>
      <c r="Q136" s="193">
        <v>0</v>
      </c>
      <c r="R136" s="193">
        <v>0</v>
      </c>
      <c r="S136" s="193">
        <v>0</v>
      </c>
      <c r="T136" s="193">
        <f aca="true" t="shared" si="57" ref="T136:T199">SUM(U136:AA136)</f>
        <v>565</v>
      </c>
      <c r="U136" s="193">
        <f aca="true" t="shared" si="58" ref="U136:U199">AC136+AK136+AS136+BA136+BI136</f>
        <v>286</v>
      </c>
      <c r="V136" s="193">
        <f aca="true" t="shared" si="59" ref="V136:V199">AD136+AL136+AT136+BB136+BJ136</f>
        <v>43</v>
      </c>
      <c r="W136" s="193">
        <f aca="true" t="shared" si="60" ref="W136:W199">AE136+AM136+AU136+BC136+BK136</f>
        <v>58</v>
      </c>
      <c r="X136" s="193">
        <f aca="true" t="shared" si="61" ref="X136:X199">AF136+AN136+AV136+BD136+BL136</f>
        <v>15</v>
      </c>
      <c r="Y136" s="193">
        <f aca="true" t="shared" si="62" ref="Y136:Y199">AG136+AO136+AW136+BE136+BM136</f>
        <v>33</v>
      </c>
      <c r="Z136" s="193">
        <f aca="true" t="shared" si="63" ref="Z136:Z199">AH136+AP136+AX136+BF136+BN136</f>
        <v>0</v>
      </c>
      <c r="AA136" s="193">
        <f aca="true" t="shared" si="64" ref="AA136:AA199">AI136+AQ136+AY136+BG136+BO136</f>
        <v>130</v>
      </c>
      <c r="AB136" s="193">
        <f aca="true" t="shared" si="65" ref="AB136:AB199">SUM(AC136:AI136)</f>
        <v>0</v>
      </c>
      <c r="AC136" s="193">
        <v>0</v>
      </c>
      <c r="AD136" s="193">
        <v>0</v>
      </c>
      <c r="AE136" s="193">
        <v>0</v>
      </c>
      <c r="AF136" s="193">
        <v>0</v>
      </c>
      <c r="AG136" s="193">
        <v>0</v>
      </c>
      <c r="AH136" s="193">
        <v>0</v>
      </c>
      <c r="AI136" s="193">
        <v>0</v>
      </c>
      <c r="AJ136" s="193">
        <f aca="true" t="shared" si="66" ref="AJ136:AJ199">SUM(AK136:AQ136)</f>
        <v>0</v>
      </c>
      <c r="AK136" s="193">
        <v>0</v>
      </c>
      <c r="AL136" s="193">
        <v>0</v>
      </c>
      <c r="AM136" s="193">
        <v>0</v>
      </c>
      <c r="AN136" s="193">
        <v>0</v>
      </c>
      <c r="AO136" s="193">
        <v>0</v>
      </c>
      <c r="AP136" s="193">
        <v>0</v>
      </c>
      <c r="AQ136" s="193">
        <v>0</v>
      </c>
      <c r="AR136" s="193">
        <f aca="true" t="shared" si="67" ref="AR136:AR199">SUM(AS136:AY136)</f>
        <v>565</v>
      </c>
      <c r="AS136" s="193">
        <v>286</v>
      </c>
      <c r="AT136" s="193">
        <v>43</v>
      </c>
      <c r="AU136" s="193">
        <v>58</v>
      </c>
      <c r="AV136" s="193">
        <v>15</v>
      </c>
      <c r="AW136" s="193">
        <v>33</v>
      </c>
      <c r="AX136" s="193">
        <v>0</v>
      </c>
      <c r="AY136" s="193">
        <v>130</v>
      </c>
      <c r="AZ136" s="193">
        <f aca="true" t="shared" si="68" ref="AZ136:AZ199">SUM(BA136:BG136)</f>
        <v>0</v>
      </c>
      <c r="BA136" s="193">
        <v>0</v>
      </c>
      <c r="BB136" s="193">
        <v>0</v>
      </c>
      <c r="BC136" s="193">
        <v>0</v>
      </c>
      <c r="BD136" s="193">
        <v>0</v>
      </c>
      <c r="BE136" s="193">
        <v>0</v>
      </c>
      <c r="BF136" s="193">
        <v>0</v>
      </c>
      <c r="BG136" s="193">
        <v>0</v>
      </c>
      <c r="BH136" s="193">
        <f aca="true" t="shared" si="69" ref="BH136:BH199">SUM(BI136:BO136)</f>
        <v>0</v>
      </c>
      <c r="BI136" s="193">
        <v>0</v>
      </c>
      <c r="BJ136" s="193">
        <v>0</v>
      </c>
      <c r="BK136" s="193">
        <v>0</v>
      </c>
      <c r="BL136" s="193">
        <v>0</v>
      </c>
      <c r="BM136" s="193">
        <v>0</v>
      </c>
      <c r="BN136" s="193">
        <v>0</v>
      </c>
      <c r="BO136" s="193">
        <v>0</v>
      </c>
      <c r="BP136" s="193">
        <f aca="true" t="shared" si="70" ref="BP136:BP199">SUM(BQ136:BW136)</f>
        <v>0</v>
      </c>
      <c r="BQ136" s="193">
        <v>0</v>
      </c>
      <c r="BR136" s="193">
        <v>0</v>
      </c>
      <c r="BS136" s="193">
        <v>0</v>
      </c>
      <c r="BT136" s="193">
        <v>0</v>
      </c>
      <c r="BU136" s="193">
        <v>0</v>
      </c>
      <c r="BV136" s="193">
        <v>0</v>
      </c>
      <c r="BW136" s="193">
        <v>0</v>
      </c>
    </row>
    <row r="137" spans="1:75" ht="13.5">
      <c r="A137" s="182" t="s">
        <v>129</v>
      </c>
      <c r="B137" s="182" t="s">
        <v>182</v>
      </c>
      <c r="C137" s="184" t="s">
        <v>183</v>
      </c>
      <c r="D137" s="193">
        <f t="shared" si="48"/>
        <v>26</v>
      </c>
      <c r="E137" s="193">
        <f t="shared" si="49"/>
        <v>0</v>
      </c>
      <c r="F137" s="193">
        <f t="shared" si="50"/>
        <v>21</v>
      </c>
      <c r="G137" s="193">
        <f t="shared" si="51"/>
        <v>0</v>
      </c>
      <c r="H137" s="193">
        <f t="shared" si="52"/>
        <v>5</v>
      </c>
      <c r="I137" s="193">
        <f t="shared" si="53"/>
        <v>0</v>
      </c>
      <c r="J137" s="193">
        <f t="shared" si="54"/>
        <v>0</v>
      </c>
      <c r="K137" s="193">
        <f t="shared" si="55"/>
        <v>0</v>
      </c>
      <c r="L137" s="193">
        <f t="shared" si="56"/>
        <v>0</v>
      </c>
      <c r="M137" s="193">
        <v>0</v>
      </c>
      <c r="N137" s="193">
        <v>0</v>
      </c>
      <c r="O137" s="193">
        <v>0</v>
      </c>
      <c r="P137" s="193">
        <v>0</v>
      </c>
      <c r="Q137" s="193">
        <v>0</v>
      </c>
      <c r="R137" s="193">
        <v>0</v>
      </c>
      <c r="S137" s="193">
        <v>0</v>
      </c>
      <c r="T137" s="193">
        <f t="shared" si="57"/>
        <v>26</v>
      </c>
      <c r="U137" s="193">
        <f t="shared" si="58"/>
        <v>0</v>
      </c>
      <c r="V137" s="193">
        <f t="shared" si="59"/>
        <v>21</v>
      </c>
      <c r="W137" s="193">
        <f t="shared" si="60"/>
        <v>0</v>
      </c>
      <c r="X137" s="193">
        <f t="shared" si="61"/>
        <v>5</v>
      </c>
      <c r="Y137" s="193">
        <f t="shared" si="62"/>
        <v>0</v>
      </c>
      <c r="Z137" s="193">
        <f t="shared" si="63"/>
        <v>0</v>
      </c>
      <c r="AA137" s="193">
        <f t="shared" si="64"/>
        <v>0</v>
      </c>
      <c r="AB137" s="193">
        <f t="shared" si="65"/>
        <v>0</v>
      </c>
      <c r="AC137" s="193">
        <v>0</v>
      </c>
      <c r="AD137" s="193">
        <v>0</v>
      </c>
      <c r="AE137" s="193">
        <v>0</v>
      </c>
      <c r="AF137" s="193">
        <v>0</v>
      </c>
      <c r="AG137" s="193">
        <v>0</v>
      </c>
      <c r="AH137" s="193">
        <v>0</v>
      </c>
      <c r="AI137" s="193">
        <v>0</v>
      </c>
      <c r="AJ137" s="193">
        <f t="shared" si="66"/>
        <v>21</v>
      </c>
      <c r="AK137" s="193">
        <v>0</v>
      </c>
      <c r="AL137" s="193">
        <v>21</v>
      </c>
      <c r="AM137" s="193">
        <v>0</v>
      </c>
      <c r="AN137" s="193">
        <v>0</v>
      </c>
      <c r="AO137" s="193">
        <v>0</v>
      </c>
      <c r="AP137" s="193">
        <v>0</v>
      </c>
      <c r="AQ137" s="193">
        <v>0</v>
      </c>
      <c r="AR137" s="193">
        <f t="shared" si="67"/>
        <v>5</v>
      </c>
      <c r="AS137" s="193">
        <v>0</v>
      </c>
      <c r="AT137" s="193">
        <v>0</v>
      </c>
      <c r="AU137" s="193">
        <v>0</v>
      </c>
      <c r="AV137" s="193">
        <v>5</v>
      </c>
      <c r="AW137" s="193">
        <v>0</v>
      </c>
      <c r="AX137" s="193">
        <v>0</v>
      </c>
      <c r="AY137" s="193">
        <v>0</v>
      </c>
      <c r="AZ137" s="193">
        <f t="shared" si="68"/>
        <v>0</v>
      </c>
      <c r="BA137" s="193">
        <v>0</v>
      </c>
      <c r="BB137" s="193">
        <v>0</v>
      </c>
      <c r="BC137" s="193">
        <v>0</v>
      </c>
      <c r="BD137" s="193">
        <v>0</v>
      </c>
      <c r="BE137" s="193">
        <v>0</v>
      </c>
      <c r="BF137" s="193">
        <v>0</v>
      </c>
      <c r="BG137" s="193">
        <v>0</v>
      </c>
      <c r="BH137" s="193">
        <f t="shared" si="69"/>
        <v>0</v>
      </c>
      <c r="BI137" s="193">
        <v>0</v>
      </c>
      <c r="BJ137" s="193">
        <v>0</v>
      </c>
      <c r="BK137" s="193">
        <v>0</v>
      </c>
      <c r="BL137" s="193">
        <v>0</v>
      </c>
      <c r="BM137" s="193">
        <v>0</v>
      </c>
      <c r="BN137" s="193">
        <v>0</v>
      </c>
      <c r="BO137" s="193">
        <v>0</v>
      </c>
      <c r="BP137" s="193">
        <f t="shared" si="70"/>
        <v>0</v>
      </c>
      <c r="BQ137" s="193">
        <v>0</v>
      </c>
      <c r="BR137" s="193">
        <v>0</v>
      </c>
      <c r="BS137" s="193">
        <v>0</v>
      </c>
      <c r="BT137" s="193">
        <v>0</v>
      </c>
      <c r="BU137" s="193">
        <v>0</v>
      </c>
      <c r="BV137" s="193">
        <v>0</v>
      </c>
      <c r="BW137" s="193">
        <v>0</v>
      </c>
    </row>
    <row r="138" spans="1:75" ht="13.5">
      <c r="A138" s="182" t="s">
        <v>129</v>
      </c>
      <c r="B138" s="182" t="s">
        <v>184</v>
      </c>
      <c r="C138" s="184" t="s">
        <v>185</v>
      </c>
      <c r="D138" s="193">
        <f t="shared" si="48"/>
        <v>0</v>
      </c>
      <c r="E138" s="193">
        <f t="shared" si="49"/>
        <v>0</v>
      </c>
      <c r="F138" s="193">
        <f t="shared" si="50"/>
        <v>0</v>
      </c>
      <c r="G138" s="193">
        <f t="shared" si="51"/>
        <v>0</v>
      </c>
      <c r="H138" s="193">
        <f t="shared" si="52"/>
        <v>0</v>
      </c>
      <c r="I138" s="193">
        <f t="shared" si="53"/>
        <v>0</v>
      </c>
      <c r="J138" s="193">
        <f t="shared" si="54"/>
        <v>0</v>
      </c>
      <c r="K138" s="193">
        <f t="shared" si="55"/>
        <v>0</v>
      </c>
      <c r="L138" s="193">
        <f t="shared" si="56"/>
        <v>0</v>
      </c>
      <c r="M138" s="193">
        <v>0</v>
      </c>
      <c r="N138" s="193">
        <v>0</v>
      </c>
      <c r="O138" s="193">
        <v>0</v>
      </c>
      <c r="P138" s="193">
        <v>0</v>
      </c>
      <c r="Q138" s="193">
        <v>0</v>
      </c>
      <c r="R138" s="193">
        <v>0</v>
      </c>
      <c r="S138" s="193">
        <v>0</v>
      </c>
      <c r="T138" s="193">
        <f t="shared" si="57"/>
        <v>0</v>
      </c>
      <c r="U138" s="193">
        <f t="shared" si="58"/>
        <v>0</v>
      </c>
      <c r="V138" s="193">
        <f t="shared" si="59"/>
        <v>0</v>
      </c>
      <c r="W138" s="193">
        <f t="shared" si="60"/>
        <v>0</v>
      </c>
      <c r="X138" s="193">
        <f t="shared" si="61"/>
        <v>0</v>
      </c>
      <c r="Y138" s="193">
        <f t="shared" si="62"/>
        <v>0</v>
      </c>
      <c r="Z138" s="193">
        <f t="shared" si="63"/>
        <v>0</v>
      </c>
      <c r="AA138" s="193">
        <f t="shared" si="64"/>
        <v>0</v>
      </c>
      <c r="AB138" s="193">
        <f t="shared" si="65"/>
        <v>0</v>
      </c>
      <c r="AC138" s="193">
        <v>0</v>
      </c>
      <c r="AD138" s="193">
        <v>0</v>
      </c>
      <c r="AE138" s="193">
        <v>0</v>
      </c>
      <c r="AF138" s="193">
        <v>0</v>
      </c>
      <c r="AG138" s="193">
        <v>0</v>
      </c>
      <c r="AH138" s="193">
        <v>0</v>
      </c>
      <c r="AI138" s="193">
        <v>0</v>
      </c>
      <c r="AJ138" s="193">
        <f t="shared" si="66"/>
        <v>0</v>
      </c>
      <c r="AK138" s="193">
        <v>0</v>
      </c>
      <c r="AL138" s="193">
        <v>0</v>
      </c>
      <c r="AM138" s="193">
        <v>0</v>
      </c>
      <c r="AN138" s="193">
        <v>0</v>
      </c>
      <c r="AO138" s="193">
        <v>0</v>
      </c>
      <c r="AP138" s="193">
        <v>0</v>
      </c>
      <c r="AQ138" s="193">
        <v>0</v>
      </c>
      <c r="AR138" s="193">
        <f t="shared" si="67"/>
        <v>0</v>
      </c>
      <c r="AS138" s="193">
        <v>0</v>
      </c>
      <c r="AT138" s="193">
        <v>0</v>
      </c>
      <c r="AU138" s="193">
        <v>0</v>
      </c>
      <c r="AV138" s="193">
        <v>0</v>
      </c>
      <c r="AW138" s="193">
        <v>0</v>
      </c>
      <c r="AX138" s="193">
        <v>0</v>
      </c>
      <c r="AY138" s="193">
        <v>0</v>
      </c>
      <c r="AZ138" s="193">
        <f t="shared" si="68"/>
        <v>0</v>
      </c>
      <c r="BA138" s="193">
        <v>0</v>
      </c>
      <c r="BB138" s="193">
        <v>0</v>
      </c>
      <c r="BC138" s="193">
        <v>0</v>
      </c>
      <c r="BD138" s="193">
        <v>0</v>
      </c>
      <c r="BE138" s="193">
        <v>0</v>
      </c>
      <c r="BF138" s="193">
        <v>0</v>
      </c>
      <c r="BG138" s="193">
        <v>0</v>
      </c>
      <c r="BH138" s="193">
        <f t="shared" si="69"/>
        <v>0</v>
      </c>
      <c r="BI138" s="193">
        <v>0</v>
      </c>
      <c r="BJ138" s="193">
        <v>0</v>
      </c>
      <c r="BK138" s="193">
        <v>0</v>
      </c>
      <c r="BL138" s="193">
        <v>0</v>
      </c>
      <c r="BM138" s="193">
        <v>0</v>
      </c>
      <c r="BN138" s="193">
        <v>0</v>
      </c>
      <c r="BO138" s="193">
        <v>0</v>
      </c>
      <c r="BP138" s="193">
        <f t="shared" si="70"/>
        <v>0</v>
      </c>
      <c r="BQ138" s="193">
        <v>0</v>
      </c>
      <c r="BR138" s="193">
        <v>0</v>
      </c>
      <c r="BS138" s="193">
        <v>0</v>
      </c>
      <c r="BT138" s="193">
        <v>0</v>
      </c>
      <c r="BU138" s="193">
        <v>0</v>
      </c>
      <c r="BV138" s="193">
        <v>0</v>
      </c>
      <c r="BW138" s="193">
        <v>0</v>
      </c>
    </row>
    <row r="139" spans="1:75" ht="13.5">
      <c r="A139" s="182" t="s">
        <v>129</v>
      </c>
      <c r="B139" s="182" t="s">
        <v>186</v>
      </c>
      <c r="C139" s="184" t="s">
        <v>187</v>
      </c>
      <c r="D139" s="193">
        <f t="shared" si="48"/>
        <v>0</v>
      </c>
      <c r="E139" s="193">
        <f t="shared" si="49"/>
        <v>0</v>
      </c>
      <c r="F139" s="193">
        <f t="shared" si="50"/>
        <v>0</v>
      </c>
      <c r="G139" s="193">
        <f t="shared" si="51"/>
        <v>0</v>
      </c>
      <c r="H139" s="193">
        <f t="shared" si="52"/>
        <v>0</v>
      </c>
      <c r="I139" s="193">
        <f t="shared" si="53"/>
        <v>0</v>
      </c>
      <c r="J139" s="193">
        <f t="shared" si="54"/>
        <v>0</v>
      </c>
      <c r="K139" s="193">
        <f t="shared" si="55"/>
        <v>0</v>
      </c>
      <c r="L139" s="193">
        <f t="shared" si="56"/>
        <v>0</v>
      </c>
      <c r="M139" s="193">
        <v>0</v>
      </c>
      <c r="N139" s="193">
        <v>0</v>
      </c>
      <c r="O139" s="193">
        <v>0</v>
      </c>
      <c r="P139" s="193">
        <v>0</v>
      </c>
      <c r="Q139" s="193">
        <v>0</v>
      </c>
      <c r="R139" s="193">
        <v>0</v>
      </c>
      <c r="S139" s="193">
        <v>0</v>
      </c>
      <c r="T139" s="193">
        <f t="shared" si="57"/>
        <v>0</v>
      </c>
      <c r="U139" s="193">
        <f t="shared" si="58"/>
        <v>0</v>
      </c>
      <c r="V139" s="193">
        <f t="shared" si="59"/>
        <v>0</v>
      </c>
      <c r="W139" s="193">
        <f t="shared" si="60"/>
        <v>0</v>
      </c>
      <c r="X139" s="193">
        <f t="shared" si="61"/>
        <v>0</v>
      </c>
      <c r="Y139" s="193">
        <f t="shared" si="62"/>
        <v>0</v>
      </c>
      <c r="Z139" s="193">
        <f t="shared" si="63"/>
        <v>0</v>
      </c>
      <c r="AA139" s="193">
        <f t="shared" si="64"/>
        <v>0</v>
      </c>
      <c r="AB139" s="193">
        <f t="shared" si="65"/>
        <v>0</v>
      </c>
      <c r="AC139" s="193">
        <v>0</v>
      </c>
      <c r="AD139" s="193">
        <v>0</v>
      </c>
      <c r="AE139" s="193">
        <v>0</v>
      </c>
      <c r="AF139" s="193">
        <v>0</v>
      </c>
      <c r="AG139" s="193">
        <v>0</v>
      </c>
      <c r="AH139" s="193">
        <v>0</v>
      </c>
      <c r="AI139" s="193">
        <v>0</v>
      </c>
      <c r="AJ139" s="193">
        <f t="shared" si="66"/>
        <v>0</v>
      </c>
      <c r="AK139" s="193">
        <v>0</v>
      </c>
      <c r="AL139" s="193">
        <v>0</v>
      </c>
      <c r="AM139" s="193">
        <v>0</v>
      </c>
      <c r="AN139" s="193">
        <v>0</v>
      </c>
      <c r="AO139" s="193">
        <v>0</v>
      </c>
      <c r="AP139" s="193">
        <v>0</v>
      </c>
      <c r="AQ139" s="193">
        <v>0</v>
      </c>
      <c r="AR139" s="193">
        <f t="shared" si="67"/>
        <v>0</v>
      </c>
      <c r="AS139" s="193">
        <v>0</v>
      </c>
      <c r="AT139" s="193">
        <v>0</v>
      </c>
      <c r="AU139" s="193">
        <v>0</v>
      </c>
      <c r="AV139" s="193">
        <v>0</v>
      </c>
      <c r="AW139" s="193">
        <v>0</v>
      </c>
      <c r="AX139" s="193">
        <v>0</v>
      </c>
      <c r="AY139" s="193">
        <v>0</v>
      </c>
      <c r="AZ139" s="193">
        <f t="shared" si="68"/>
        <v>0</v>
      </c>
      <c r="BA139" s="193">
        <v>0</v>
      </c>
      <c r="BB139" s="193">
        <v>0</v>
      </c>
      <c r="BC139" s="193">
        <v>0</v>
      </c>
      <c r="BD139" s="193">
        <v>0</v>
      </c>
      <c r="BE139" s="193">
        <v>0</v>
      </c>
      <c r="BF139" s="193">
        <v>0</v>
      </c>
      <c r="BG139" s="193">
        <v>0</v>
      </c>
      <c r="BH139" s="193">
        <f t="shared" si="69"/>
        <v>0</v>
      </c>
      <c r="BI139" s="193">
        <v>0</v>
      </c>
      <c r="BJ139" s="193">
        <v>0</v>
      </c>
      <c r="BK139" s="193">
        <v>0</v>
      </c>
      <c r="BL139" s="193">
        <v>0</v>
      </c>
      <c r="BM139" s="193">
        <v>0</v>
      </c>
      <c r="BN139" s="193">
        <v>0</v>
      </c>
      <c r="BO139" s="193">
        <v>0</v>
      </c>
      <c r="BP139" s="193">
        <f t="shared" si="70"/>
        <v>0</v>
      </c>
      <c r="BQ139" s="193">
        <v>0</v>
      </c>
      <c r="BR139" s="193">
        <v>0</v>
      </c>
      <c r="BS139" s="193">
        <v>0</v>
      </c>
      <c r="BT139" s="193">
        <v>0</v>
      </c>
      <c r="BU139" s="193">
        <v>0</v>
      </c>
      <c r="BV139" s="193">
        <v>0</v>
      </c>
      <c r="BW139" s="193">
        <v>0</v>
      </c>
    </row>
    <row r="140" spans="1:75" ht="13.5">
      <c r="A140" s="182" t="s">
        <v>129</v>
      </c>
      <c r="B140" s="182" t="s">
        <v>188</v>
      </c>
      <c r="C140" s="184" t="s">
        <v>189</v>
      </c>
      <c r="D140" s="193">
        <f t="shared" si="48"/>
        <v>121</v>
      </c>
      <c r="E140" s="193">
        <f t="shared" si="49"/>
        <v>51</v>
      </c>
      <c r="F140" s="193">
        <f t="shared" si="50"/>
        <v>19</v>
      </c>
      <c r="G140" s="193">
        <f t="shared" si="51"/>
        <v>24</v>
      </c>
      <c r="H140" s="193">
        <f t="shared" si="52"/>
        <v>8</v>
      </c>
      <c r="I140" s="193">
        <f t="shared" si="53"/>
        <v>19</v>
      </c>
      <c r="J140" s="193">
        <f t="shared" si="54"/>
        <v>0</v>
      </c>
      <c r="K140" s="193">
        <f t="shared" si="55"/>
        <v>0</v>
      </c>
      <c r="L140" s="193">
        <f t="shared" si="56"/>
        <v>121</v>
      </c>
      <c r="M140" s="193">
        <v>51</v>
      </c>
      <c r="N140" s="193">
        <v>19</v>
      </c>
      <c r="O140" s="193">
        <v>24</v>
      </c>
      <c r="P140" s="193">
        <v>8</v>
      </c>
      <c r="Q140" s="193">
        <v>19</v>
      </c>
      <c r="R140" s="193">
        <v>0</v>
      </c>
      <c r="S140" s="193">
        <v>0</v>
      </c>
      <c r="T140" s="193">
        <f t="shared" si="57"/>
        <v>0</v>
      </c>
      <c r="U140" s="193">
        <f t="shared" si="58"/>
        <v>0</v>
      </c>
      <c r="V140" s="193">
        <f t="shared" si="59"/>
        <v>0</v>
      </c>
      <c r="W140" s="193">
        <f t="shared" si="60"/>
        <v>0</v>
      </c>
      <c r="X140" s="193">
        <f t="shared" si="61"/>
        <v>0</v>
      </c>
      <c r="Y140" s="193">
        <f t="shared" si="62"/>
        <v>0</v>
      </c>
      <c r="Z140" s="193">
        <f t="shared" si="63"/>
        <v>0</v>
      </c>
      <c r="AA140" s="193">
        <f t="shared" si="64"/>
        <v>0</v>
      </c>
      <c r="AB140" s="193">
        <f t="shared" si="65"/>
        <v>0</v>
      </c>
      <c r="AC140" s="193">
        <v>0</v>
      </c>
      <c r="AD140" s="193">
        <v>0</v>
      </c>
      <c r="AE140" s="193">
        <v>0</v>
      </c>
      <c r="AF140" s="193">
        <v>0</v>
      </c>
      <c r="AG140" s="193">
        <v>0</v>
      </c>
      <c r="AH140" s="193">
        <v>0</v>
      </c>
      <c r="AI140" s="193">
        <v>0</v>
      </c>
      <c r="AJ140" s="193">
        <f t="shared" si="66"/>
        <v>0</v>
      </c>
      <c r="AK140" s="193">
        <v>0</v>
      </c>
      <c r="AL140" s="193">
        <v>0</v>
      </c>
      <c r="AM140" s="193">
        <v>0</v>
      </c>
      <c r="AN140" s="193">
        <v>0</v>
      </c>
      <c r="AO140" s="193">
        <v>0</v>
      </c>
      <c r="AP140" s="193">
        <v>0</v>
      </c>
      <c r="AQ140" s="193">
        <v>0</v>
      </c>
      <c r="AR140" s="193">
        <f t="shared" si="67"/>
        <v>0</v>
      </c>
      <c r="AS140" s="193">
        <v>0</v>
      </c>
      <c r="AT140" s="193">
        <v>0</v>
      </c>
      <c r="AU140" s="193">
        <v>0</v>
      </c>
      <c r="AV140" s="193">
        <v>0</v>
      </c>
      <c r="AW140" s="193">
        <v>0</v>
      </c>
      <c r="AX140" s="193">
        <v>0</v>
      </c>
      <c r="AY140" s="193">
        <v>0</v>
      </c>
      <c r="AZ140" s="193">
        <f t="shared" si="68"/>
        <v>0</v>
      </c>
      <c r="BA140" s="193">
        <v>0</v>
      </c>
      <c r="BB140" s="193">
        <v>0</v>
      </c>
      <c r="BC140" s="193">
        <v>0</v>
      </c>
      <c r="BD140" s="193">
        <v>0</v>
      </c>
      <c r="BE140" s="193">
        <v>0</v>
      </c>
      <c r="BF140" s="193">
        <v>0</v>
      </c>
      <c r="BG140" s="193">
        <v>0</v>
      </c>
      <c r="BH140" s="193">
        <f t="shared" si="69"/>
        <v>0</v>
      </c>
      <c r="BI140" s="193">
        <v>0</v>
      </c>
      <c r="BJ140" s="193">
        <v>0</v>
      </c>
      <c r="BK140" s="193">
        <v>0</v>
      </c>
      <c r="BL140" s="193">
        <v>0</v>
      </c>
      <c r="BM140" s="193">
        <v>0</v>
      </c>
      <c r="BN140" s="193">
        <v>0</v>
      </c>
      <c r="BO140" s="193">
        <v>0</v>
      </c>
      <c r="BP140" s="193">
        <f t="shared" si="70"/>
        <v>0</v>
      </c>
      <c r="BQ140" s="193">
        <v>0</v>
      </c>
      <c r="BR140" s="193">
        <v>0</v>
      </c>
      <c r="BS140" s="193">
        <v>0</v>
      </c>
      <c r="BT140" s="193">
        <v>0</v>
      </c>
      <c r="BU140" s="193">
        <v>0</v>
      </c>
      <c r="BV140" s="193">
        <v>0</v>
      </c>
      <c r="BW140" s="193">
        <v>0</v>
      </c>
    </row>
    <row r="141" spans="1:75" ht="13.5">
      <c r="A141" s="182" t="s">
        <v>129</v>
      </c>
      <c r="B141" s="182" t="s">
        <v>190</v>
      </c>
      <c r="C141" s="184" t="s">
        <v>191</v>
      </c>
      <c r="D141" s="193">
        <f t="shared" si="48"/>
        <v>897</v>
      </c>
      <c r="E141" s="193">
        <f t="shared" si="49"/>
        <v>379</v>
      </c>
      <c r="F141" s="193">
        <f t="shared" si="50"/>
        <v>332</v>
      </c>
      <c r="G141" s="193">
        <f t="shared" si="51"/>
        <v>70</v>
      </c>
      <c r="H141" s="193">
        <f t="shared" si="52"/>
        <v>27</v>
      </c>
      <c r="I141" s="193">
        <f t="shared" si="53"/>
        <v>83</v>
      </c>
      <c r="J141" s="193">
        <f t="shared" si="54"/>
        <v>2</v>
      </c>
      <c r="K141" s="193">
        <f t="shared" si="55"/>
        <v>4</v>
      </c>
      <c r="L141" s="193">
        <f t="shared" si="56"/>
        <v>264</v>
      </c>
      <c r="M141" s="193">
        <v>0</v>
      </c>
      <c r="N141" s="193">
        <v>258</v>
      </c>
      <c r="O141" s="193">
        <v>0</v>
      </c>
      <c r="P141" s="193">
        <v>0</v>
      </c>
      <c r="Q141" s="193">
        <v>0</v>
      </c>
      <c r="R141" s="193">
        <v>2</v>
      </c>
      <c r="S141" s="193">
        <v>4</v>
      </c>
      <c r="T141" s="193">
        <f t="shared" si="57"/>
        <v>633</v>
      </c>
      <c r="U141" s="193">
        <f t="shared" si="58"/>
        <v>379</v>
      </c>
      <c r="V141" s="193">
        <f t="shared" si="59"/>
        <v>74</v>
      </c>
      <c r="W141" s="193">
        <f t="shared" si="60"/>
        <v>70</v>
      </c>
      <c r="X141" s="193">
        <f t="shared" si="61"/>
        <v>27</v>
      </c>
      <c r="Y141" s="193">
        <f t="shared" si="62"/>
        <v>83</v>
      </c>
      <c r="Z141" s="193">
        <f t="shared" si="63"/>
        <v>0</v>
      </c>
      <c r="AA141" s="193">
        <f t="shared" si="64"/>
        <v>0</v>
      </c>
      <c r="AB141" s="193">
        <f t="shared" si="65"/>
        <v>0</v>
      </c>
      <c r="AC141" s="193">
        <v>0</v>
      </c>
      <c r="AD141" s="193">
        <v>0</v>
      </c>
      <c r="AE141" s="193">
        <v>0</v>
      </c>
      <c r="AF141" s="193">
        <v>0</v>
      </c>
      <c r="AG141" s="193">
        <v>0</v>
      </c>
      <c r="AH141" s="193">
        <v>0</v>
      </c>
      <c r="AI141" s="193">
        <v>0</v>
      </c>
      <c r="AJ141" s="193">
        <f t="shared" si="66"/>
        <v>0</v>
      </c>
      <c r="AK141" s="193">
        <v>0</v>
      </c>
      <c r="AL141" s="193">
        <v>0</v>
      </c>
      <c r="AM141" s="193">
        <v>0</v>
      </c>
      <c r="AN141" s="193">
        <v>0</v>
      </c>
      <c r="AO141" s="193">
        <v>0</v>
      </c>
      <c r="AP141" s="193">
        <v>0</v>
      </c>
      <c r="AQ141" s="193">
        <v>0</v>
      </c>
      <c r="AR141" s="193">
        <f t="shared" si="67"/>
        <v>633</v>
      </c>
      <c r="AS141" s="193">
        <v>379</v>
      </c>
      <c r="AT141" s="193">
        <v>74</v>
      </c>
      <c r="AU141" s="193">
        <v>70</v>
      </c>
      <c r="AV141" s="193">
        <v>27</v>
      </c>
      <c r="AW141" s="193">
        <v>83</v>
      </c>
      <c r="AX141" s="193">
        <v>0</v>
      </c>
      <c r="AY141" s="193">
        <v>0</v>
      </c>
      <c r="AZ141" s="193">
        <f t="shared" si="68"/>
        <v>0</v>
      </c>
      <c r="BA141" s="193">
        <v>0</v>
      </c>
      <c r="BB141" s="193">
        <v>0</v>
      </c>
      <c r="BC141" s="193">
        <v>0</v>
      </c>
      <c r="BD141" s="193">
        <v>0</v>
      </c>
      <c r="BE141" s="193">
        <v>0</v>
      </c>
      <c r="BF141" s="193">
        <v>0</v>
      </c>
      <c r="BG141" s="193">
        <v>0</v>
      </c>
      <c r="BH141" s="193">
        <f t="shared" si="69"/>
        <v>0</v>
      </c>
      <c r="BI141" s="193">
        <v>0</v>
      </c>
      <c r="BJ141" s="193">
        <v>0</v>
      </c>
      <c r="BK141" s="193">
        <v>0</v>
      </c>
      <c r="BL141" s="193">
        <v>0</v>
      </c>
      <c r="BM141" s="193">
        <v>0</v>
      </c>
      <c r="BN141" s="193">
        <v>0</v>
      </c>
      <c r="BO141" s="193">
        <v>0</v>
      </c>
      <c r="BP141" s="193">
        <f t="shared" si="70"/>
        <v>0</v>
      </c>
      <c r="BQ141" s="193">
        <v>0</v>
      </c>
      <c r="BR141" s="193">
        <v>0</v>
      </c>
      <c r="BS141" s="193">
        <v>0</v>
      </c>
      <c r="BT141" s="193">
        <v>0</v>
      </c>
      <c r="BU141" s="193">
        <v>0</v>
      </c>
      <c r="BV141" s="193">
        <v>0</v>
      </c>
      <c r="BW141" s="193">
        <v>0</v>
      </c>
    </row>
    <row r="142" spans="1:75" ht="13.5">
      <c r="A142" s="182" t="s">
        <v>129</v>
      </c>
      <c r="B142" s="182" t="s">
        <v>192</v>
      </c>
      <c r="C142" s="184" t="s">
        <v>193</v>
      </c>
      <c r="D142" s="193">
        <f t="shared" si="48"/>
        <v>2286</v>
      </c>
      <c r="E142" s="193">
        <f t="shared" si="49"/>
        <v>1493</v>
      </c>
      <c r="F142" s="193">
        <f t="shared" si="50"/>
        <v>284</v>
      </c>
      <c r="G142" s="193">
        <f t="shared" si="51"/>
        <v>367</v>
      </c>
      <c r="H142" s="193">
        <f t="shared" si="52"/>
        <v>110</v>
      </c>
      <c r="I142" s="193">
        <f t="shared" si="53"/>
        <v>32</v>
      </c>
      <c r="J142" s="193">
        <f t="shared" si="54"/>
        <v>0</v>
      </c>
      <c r="K142" s="193">
        <f t="shared" si="55"/>
        <v>0</v>
      </c>
      <c r="L142" s="193">
        <f t="shared" si="56"/>
        <v>0</v>
      </c>
      <c r="M142" s="193">
        <v>0</v>
      </c>
      <c r="N142" s="193">
        <v>0</v>
      </c>
      <c r="O142" s="193">
        <v>0</v>
      </c>
      <c r="P142" s="193">
        <v>0</v>
      </c>
      <c r="Q142" s="193">
        <v>0</v>
      </c>
      <c r="R142" s="193">
        <v>0</v>
      </c>
      <c r="S142" s="193">
        <v>0</v>
      </c>
      <c r="T142" s="193">
        <f t="shared" si="57"/>
        <v>2286</v>
      </c>
      <c r="U142" s="193">
        <f t="shared" si="58"/>
        <v>1493</v>
      </c>
      <c r="V142" s="193">
        <f t="shared" si="59"/>
        <v>284</v>
      </c>
      <c r="W142" s="193">
        <f t="shared" si="60"/>
        <v>367</v>
      </c>
      <c r="X142" s="193">
        <f t="shared" si="61"/>
        <v>110</v>
      </c>
      <c r="Y142" s="193">
        <f t="shared" si="62"/>
        <v>32</v>
      </c>
      <c r="Z142" s="193">
        <f t="shared" si="63"/>
        <v>0</v>
      </c>
      <c r="AA142" s="193">
        <f t="shared" si="64"/>
        <v>0</v>
      </c>
      <c r="AB142" s="193">
        <f t="shared" si="65"/>
        <v>0</v>
      </c>
      <c r="AC142" s="193">
        <v>0</v>
      </c>
      <c r="AD142" s="193">
        <v>0</v>
      </c>
      <c r="AE142" s="193">
        <v>0</v>
      </c>
      <c r="AF142" s="193">
        <v>0</v>
      </c>
      <c r="AG142" s="193">
        <v>0</v>
      </c>
      <c r="AH142" s="193">
        <v>0</v>
      </c>
      <c r="AI142" s="193">
        <v>0</v>
      </c>
      <c r="AJ142" s="193">
        <f t="shared" si="66"/>
        <v>0</v>
      </c>
      <c r="AK142" s="193">
        <v>0</v>
      </c>
      <c r="AL142" s="193">
        <v>0</v>
      </c>
      <c r="AM142" s="193">
        <v>0</v>
      </c>
      <c r="AN142" s="193">
        <v>0</v>
      </c>
      <c r="AO142" s="193">
        <v>0</v>
      </c>
      <c r="AP142" s="193">
        <v>0</v>
      </c>
      <c r="AQ142" s="193">
        <v>0</v>
      </c>
      <c r="AR142" s="193">
        <f t="shared" si="67"/>
        <v>2286</v>
      </c>
      <c r="AS142" s="193">
        <v>1493</v>
      </c>
      <c r="AT142" s="193">
        <v>284</v>
      </c>
      <c r="AU142" s="193">
        <v>367</v>
      </c>
      <c r="AV142" s="193">
        <v>110</v>
      </c>
      <c r="AW142" s="193">
        <v>32</v>
      </c>
      <c r="AX142" s="193">
        <v>0</v>
      </c>
      <c r="AY142" s="193">
        <v>0</v>
      </c>
      <c r="AZ142" s="193">
        <f t="shared" si="68"/>
        <v>0</v>
      </c>
      <c r="BA142" s="193">
        <v>0</v>
      </c>
      <c r="BB142" s="193">
        <v>0</v>
      </c>
      <c r="BC142" s="193">
        <v>0</v>
      </c>
      <c r="BD142" s="193">
        <v>0</v>
      </c>
      <c r="BE142" s="193">
        <v>0</v>
      </c>
      <c r="BF142" s="193">
        <v>0</v>
      </c>
      <c r="BG142" s="193">
        <v>0</v>
      </c>
      <c r="BH142" s="193">
        <f t="shared" si="69"/>
        <v>0</v>
      </c>
      <c r="BI142" s="193">
        <v>0</v>
      </c>
      <c r="BJ142" s="193">
        <v>0</v>
      </c>
      <c r="BK142" s="193">
        <v>0</v>
      </c>
      <c r="BL142" s="193">
        <v>0</v>
      </c>
      <c r="BM142" s="193">
        <v>0</v>
      </c>
      <c r="BN142" s="193">
        <v>0</v>
      </c>
      <c r="BO142" s="193">
        <v>0</v>
      </c>
      <c r="BP142" s="193">
        <f t="shared" si="70"/>
        <v>0</v>
      </c>
      <c r="BQ142" s="193">
        <v>0</v>
      </c>
      <c r="BR142" s="193">
        <v>0</v>
      </c>
      <c r="BS142" s="193">
        <v>0</v>
      </c>
      <c r="BT142" s="193">
        <v>0</v>
      </c>
      <c r="BU142" s="193">
        <v>0</v>
      </c>
      <c r="BV142" s="193">
        <v>0</v>
      </c>
      <c r="BW142" s="193">
        <v>0</v>
      </c>
    </row>
    <row r="143" spans="1:75" ht="13.5">
      <c r="A143" s="182" t="s">
        <v>129</v>
      </c>
      <c r="B143" s="182" t="s">
        <v>194</v>
      </c>
      <c r="C143" s="184" t="s">
        <v>195</v>
      </c>
      <c r="D143" s="193">
        <f t="shared" si="48"/>
        <v>697</v>
      </c>
      <c r="E143" s="193">
        <f t="shared" si="49"/>
        <v>443</v>
      </c>
      <c r="F143" s="193">
        <f t="shared" si="50"/>
        <v>44</v>
      </c>
      <c r="G143" s="193">
        <f t="shared" si="51"/>
        <v>65</v>
      </c>
      <c r="H143" s="193">
        <f t="shared" si="52"/>
        <v>22</v>
      </c>
      <c r="I143" s="193">
        <f t="shared" si="53"/>
        <v>94</v>
      </c>
      <c r="J143" s="193">
        <f t="shared" si="54"/>
        <v>4</v>
      </c>
      <c r="K143" s="193">
        <f t="shared" si="55"/>
        <v>25</v>
      </c>
      <c r="L143" s="193">
        <f t="shared" si="56"/>
        <v>0</v>
      </c>
      <c r="M143" s="193">
        <v>0</v>
      </c>
      <c r="N143" s="193">
        <v>0</v>
      </c>
      <c r="O143" s="193">
        <v>0</v>
      </c>
      <c r="P143" s="193">
        <v>0</v>
      </c>
      <c r="Q143" s="193">
        <v>0</v>
      </c>
      <c r="R143" s="193">
        <v>0</v>
      </c>
      <c r="S143" s="193">
        <v>0</v>
      </c>
      <c r="T143" s="193">
        <f t="shared" si="57"/>
        <v>473</v>
      </c>
      <c r="U143" s="193">
        <f t="shared" si="58"/>
        <v>224</v>
      </c>
      <c r="V143" s="193">
        <f t="shared" si="59"/>
        <v>44</v>
      </c>
      <c r="W143" s="193">
        <f t="shared" si="60"/>
        <v>60</v>
      </c>
      <c r="X143" s="193">
        <f t="shared" si="61"/>
        <v>22</v>
      </c>
      <c r="Y143" s="193">
        <f t="shared" si="62"/>
        <v>94</v>
      </c>
      <c r="Z143" s="193">
        <f t="shared" si="63"/>
        <v>4</v>
      </c>
      <c r="AA143" s="193">
        <f t="shared" si="64"/>
        <v>25</v>
      </c>
      <c r="AB143" s="193">
        <f t="shared" si="65"/>
        <v>0</v>
      </c>
      <c r="AC143" s="193">
        <v>0</v>
      </c>
      <c r="AD143" s="193">
        <v>0</v>
      </c>
      <c r="AE143" s="193">
        <v>0</v>
      </c>
      <c r="AF143" s="193">
        <v>0</v>
      </c>
      <c r="AG143" s="193">
        <v>0</v>
      </c>
      <c r="AH143" s="193">
        <v>0</v>
      </c>
      <c r="AI143" s="193">
        <v>0</v>
      </c>
      <c r="AJ143" s="193">
        <f t="shared" si="66"/>
        <v>0</v>
      </c>
      <c r="AK143" s="193">
        <v>0</v>
      </c>
      <c r="AL143" s="193">
        <v>0</v>
      </c>
      <c r="AM143" s="193">
        <v>0</v>
      </c>
      <c r="AN143" s="193">
        <v>0</v>
      </c>
      <c r="AO143" s="193">
        <v>0</v>
      </c>
      <c r="AP143" s="193">
        <v>0</v>
      </c>
      <c r="AQ143" s="193">
        <v>0</v>
      </c>
      <c r="AR143" s="193">
        <f t="shared" si="67"/>
        <v>473</v>
      </c>
      <c r="AS143" s="193">
        <v>224</v>
      </c>
      <c r="AT143" s="193">
        <v>44</v>
      </c>
      <c r="AU143" s="193">
        <v>60</v>
      </c>
      <c r="AV143" s="193">
        <v>22</v>
      </c>
      <c r="AW143" s="193">
        <v>94</v>
      </c>
      <c r="AX143" s="193">
        <v>4</v>
      </c>
      <c r="AY143" s="193">
        <v>25</v>
      </c>
      <c r="AZ143" s="193">
        <f t="shared" si="68"/>
        <v>0</v>
      </c>
      <c r="BA143" s="193">
        <v>0</v>
      </c>
      <c r="BB143" s="193">
        <v>0</v>
      </c>
      <c r="BC143" s="193">
        <v>0</v>
      </c>
      <c r="BD143" s="193">
        <v>0</v>
      </c>
      <c r="BE143" s="193">
        <v>0</v>
      </c>
      <c r="BF143" s="193">
        <v>0</v>
      </c>
      <c r="BG143" s="193">
        <v>0</v>
      </c>
      <c r="BH143" s="193">
        <f t="shared" si="69"/>
        <v>0</v>
      </c>
      <c r="BI143" s="193">
        <v>0</v>
      </c>
      <c r="BJ143" s="193">
        <v>0</v>
      </c>
      <c r="BK143" s="193">
        <v>0</v>
      </c>
      <c r="BL143" s="193">
        <v>0</v>
      </c>
      <c r="BM143" s="193">
        <v>0</v>
      </c>
      <c r="BN143" s="193">
        <v>0</v>
      </c>
      <c r="BO143" s="193">
        <v>0</v>
      </c>
      <c r="BP143" s="193">
        <f t="shared" si="70"/>
        <v>224</v>
      </c>
      <c r="BQ143" s="193">
        <v>219</v>
      </c>
      <c r="BR143" s="193">
        <v>0</v>
      </c>
      <c r="BS143" s="193">
        <v>5</v>
      </c>
      <c r="BT143" s="193">
        <v>0</v>
      </c>
      <c r="BU143" s="193">
        <v>0</v>
      </c>
      <c r="BV143" s="193">
        <v>0</v>
      </c>
      <c r="BW143" s="193">
        <v>0</v>
      </c>
    </row>
    <row r="144" spans="1:75" ht="13.5">
      <c r="A144" s="182" t="s">
        <v>129</v>
      </c>
      <c r="B144" s="182" t="s">
        <v>196</v>
      </c>
      <c r="C144" s="184" t="s">
        <v>197</v>
      </c>
      <c r="D144" s="193">
        <f t="shared" si="48"/>
        <v>2697</v>
      </c>
      <c r="E144" s="193">
        <f t="shared" si="49"/>
        <v>1179</v>
      </c>
      <c r="F144" s="193">
        <f t="shared" si="50"/>
        <v>126</v>
      </c>
      <c r="G144" s="193">
        <f t="shared" si="51"/>
        <v>188</v>
      </c>
      <c r="H144" s="193">
        <f t="shared" si="52"/>
        <v>58</v>
      </c>
      <c r="I144" s="193">
        <f t="shared" si="53"/>
        <v>112</v>
      </c>
      <c r="J144" s="193">
        <f t="shared" si="54"/>
        <v>0</v>
      </c>
      <c r="K144" s="193">
        <f t="shared" si="55"/>
        <v>1034</v>
      </c>
      <c r="L144" s="193">
        <f t="shared" si="56"/>
        <v>1592</v>
      </c>
      <c r="M144" s="193">
        <v>1171</v>
      </c>
      <c r="N144" s="193">
        <v>91</v>
      </c>
      <c r="O144" s="193">
        <v>164</v>
      </c>
      <c r="P144" s="193">
        <v>55</v>
      </c>
      <c r="Q144" s="193">
        <v>110</v>
      </c>
      <c r="R144" s="193">
        <v>0</v>
      </c>
      <c r="S144" s="193">
        <v>1</v>
      </c>
      <c r="T144" s="193">
        <f t="shared" si="57"/>
        <v>1050</v>
      </c>
      <c r="U144" s="193">
        <f t="shared" si="58"/>
        <v>0</v>
      </c>
      <c r="V144" s="193">
        <f t="shared" si="59"/>
        <v>18</v>
      </c>
      <c r="W144" s="193">
        <f t="shared" si="60"/>
        <v>0</v>
      </c>
      <c r="X144" s="193">
        <f t="shared" si="61"/>
        <v>0</v>
      </c>
      <c r="Y144" s="193">
        <f t="shared" si="62"/>
        <v>0</v>
      </c>
      <c r="Z144" s="193">
        <f t="shared" si="63"/>
        <v>0</v>
      </c>
      <c r="AA144" s="193">
        <f t="shared" si="64"/>
        <v>1032</v>
      </c>
      <c r="AB144" s="193">
        <f t="shared" si="65"/>
        <v>0</v>
      </c>
      <c r="AC144" s="193">
        <v>0</v>
      </c>
      <c r="AD144" s="193">
        <v>0</v>
      </c>
      <c r="AE144" s="193">
        <v>0</v>
      </c>
      <c r="AF144" s="193">
        <v>0</v>
      </c>
      <c r="AG144" s="193">
        <v>0</v>
      </c>
      <c r="AH144" s="193">
        <v>0</v>
      </c>
      <c r="AI144" s="193">
        <v>0</v>
      </c>
      <c r="AJ144" s="193">
        <f t="shared" si="66"/>
        <v>0</v>
      </c>
      <c r="AK144" s="193">
        <v>0</v>
      </c>
      <c r="AL144" s="193">
        <v>0</v>
      </c>
      <c r="AM144" s="193">
        <v>0</v>
      </c>
      <c r="AN144" s="193">
        <v>0</v>
      </c>
      <c r="AO144" s="193">
        <v>0</v>
      </c>
      <c r="AP144" s="193">
        <v>0</v>
      </c>
      <c r="AQ144" s="193">
        <v>0</v>
      </c>
      <c r="AR144" s="193">
        <f t="shared" si="67"/>
        <v>1050</v>
      </c>
      <c r="AS144" s="193">
        <v>0</v>
      </c>
      <c r="AT144" s="193">
        <v>18</v>
      </c>
      <c r="AU144" s="193">
        <v>0</v>
      </c>
      <c r="AV144" s="193">
        <v>0</v>
      </c>
      <c r="AW144" s="193">
        <v>0</v>
      </c>
      <c r="AX144" s="193">
        <v>0</v>
      </c>
      <c r="AY144" s="193">
        <v>1032</v>
      </c>
      <c r="AZ144" s="193">
        <f t="shared" si="68"/>
        <v>0</v>
      </c>
      <c r="BA144" s="193">
        <v>0</v>
      </c>
      <c r="BB144" s="193">
        <v>0</v>
      </c>
      <c r="BC144" s="193">
        <v>0</v>
      </c>
      <c r="BD144" s="193">
        <v>0</v>
      </c>
      <c r="BE144" s="193">
        <v>0</v>
      </c>
      <c r="BF144" s="193">
        <v>0</v>
      </c>
      <c r="BG144" s="193">
        <v>0</v>
      </c>
      <c r="BH144" s="193">
        <f t="shared" si="69"/>
        <v>0</v>
      </c>
      <c r="BI144" s="193">
        <v>0</v>
      </c>
      <c r="BJ144" s="193">
        <v>0</v>
      </c>
      <c r="BK144" s="193">
        <v>0</v>
      </c>
      <c r="BL144" s="193">
        <v>0</v>
      </c>
      <c r="BM144" s="193">
        <v>0</v>
      </c>
      <c r="BN144" s="193">
        <v>0</v>
      </c>
      <c r="BO144" s="193">
        <v>0</v>
      </c>
      <c r="BP144" s="193">
        <f t="shared" si="70"/>
        <v>55</v>
      </c>
      <c r="BQ144" s="193">
        <v>8</v>
      </c>
      <c r="BR144" s="193">
        <v>17</v>
      </c>
      <c r="BS144" s="193">
        <v>24</v>
      </c>
      <c r="BT144" s="193">
        <v>3</v>
      </c>
      <c r="BU144" s="193">
        <v>2</v>
      </c>
      <c r="BV144" s="193">
        <v>0</v>
      </c>
      <c r="BW144" s="193">
        <v>1</v>
      </c>
    </row>
    <row r="145" spans="1:75" ht="13.5">
      <c r="A145" s="182" t="s">
        <v>129</v>
      </c>
      <c r="B145" s="182" t="s">
        <v>198</v>
      </c>
      <c r="C145" s="184" t="s">
        <v>199</v>
      </c>
      <c r="D145" s="193">
        <f t="shared" si="48"/>
        <v>329</v>
      </c>
      <c r="E145" s="193">
        <f t="shared" si="49"/>
        <v>234</v>
      </c>
      <c r="F145" s="193">
        <f t="shared" si="50"/>
        <v>34</v>
      </c>
      <c r="G145" s="193">
        <f t="shared" si="51"/>
        <v>41</v>
      </c>
      <c r="H145" s="193">
        <f t="shared" si="52"/>
        <v>16</v>
      </c>
      <c r="I145" s="193">
        <f t="shared" si="53"/>
        <v>4</v>
      </c>
      <c r="J145" s="193">
        <f t="shared" si="54"/>
        <v>0</v>
      </c>
      <c r="K145" s="193">
        <f t="shared" si="55"/>
        <v>0</v>
      </c>
      <c r="L145" s="193">
        <f t="shared" si="56"/>
        <v>0</v>
      </c>
      <c r="M145" s="193">
        <v>0</v>
      </c>
      <c r="N145" s="193">
        <v>0</v>
      </c>
      <c r="O145" s="193">
        <v>0</v>
      </c>
      <c r="P145" s="193">
        <v>0</v>
      </c>
      <c r="Q145" s="193">
        <v>0</v>
      </c>
      <c r="R145" s="193">
        <v>0</v>
      </c>
      <c r="S145" s="193">
        <v>0</v>
      </c>
      <c r="T145" s="193">
        <f t="shared" si="57"/>
        <v>312</v>
      </c>
      <c r="U145" s="193">
        <f t="shared" si="58"/>
        <v>218</v>
      </c>
      <c r="V145" s="193">
        <f t="shared" si="59"/>
        <v>33</v>
      </c>
      <c r="W145" s="193">
        <f t="shared" si="60"/>
        <v>41</v>
      </c>
      <c r="X145" s="193">
        <f t="shared" si="61"/>
        <v>16</v>
      </c>
      <c r="Y145" s="193">
        <f t="shared" si="62"/>
        <v>4</v>
      </c>
      <c r="Z145" s="193">
        <f t="shared" si="63"/>
        <v>0</v>
      </c>
      <c r="AA145" s="193">
        <f t="shared" si="64"/>
        <v>0</v>
      </c>
      <c r="AB145" s="193">
        <f t="shared" si="65"/>
        <v>0</v>
      </c>
      <c r="AC145" s="193">
        <v>0</v>
      </c>
      <c r="AD145" s="193">
        <v>0</v>
      </c>
      <c r="AE145" s="193">
        <v>0</v>
      </c>
      <c r="AF145" s="193">
        <v>0</v>
      </c>
      <c r="AG145" s="193">
        <v>0</v>
      </c>
      <c r="AH145" s="193">
        <v>0</v>
      </c>
      <c r="AI145" s="193">
        <v>0</v>
      </c>
      <c r="AJ145" s="193">
        <f t="shared" si="66"/>
        <v>0</v>
      </c>
      <c r="AK145" s="193">
        <v>0</v>
      </c>
      <c r="AL145" s="193">
        <v>0</v>
      </c>
      <c r="AM145" s="193">
        <v>0</v>
      </c>
      <c r="AN145" s="193">
        <v>0</v>
      </c>
      <c r="AO145" s="193">
        <v>0</v>
      </c>
      <c r="AP145" s="193">
        <v>0</v>
      </c>
      <c r="AQ145" s="193">
        <v>0</v>
      </c>
      <c r="AR145" s="193">
        <f t="shared" si="67"/>
        <v>312</v>
      </c>
      <c r="AS145" s="193">
        <v>218</v>
      </c>
      <c r="AT145" s="193">
        <v>33</v>
      </c>
      <c r="AU145" s="193">
        <v>41</v>
      </c>
      <c r="AV145" s="193">
        <v>16</v>
      </c>
      <c r="AW145" s="193">
        <v>4</v>
      </c>
      <c r="AX145" s="193">
        <v>0</v>
      </c>
      <c r="AY145" s="193">
        <v>0</v>
      </c>
      <c r="AZ145" s="193">
        <f t="shared" si="68"/>
        <v>0</v>
      </c>
      <c r="BA145" s="193">
        <v>0</v>
      </c>
      <c r="BB145" s="193">
        <v>0</v>
      </c>
      <c r="BC145" s="193">
        <v>0</v>
      </c>
      <c r="BD145" s="193">
        <v>0</v>
      </c>
      <c r="BE145" s="193">
        <v>0</v>
      </c>
      <c r="BF145" s="193">
        <v>0</v>
      </c>
      <c r="BG145" s="193">
        <v>0</v>
      </c>
      <c r="BH145" s="193">
        <f t="shared" si="69"/>
        <v>0</v>
      </c>
      <c r="BI145" s="193">
        <v>0</v>
      </c>
      <c r="BJ145" s="193">
        <v>0</v>
      </c>
      <c r="BK145" s="193">
        <v>0</v>
      </c>
      <c r="BL145" s="193">
        <v>0</v>
      </c>
      <c r="BM145" s="193">
        <v>0</v>
      </c>
      <c r="BN145" s="193">
        <v>0</v>
      </c>
      <c r="BO145" s="193">
        <v>0</v>
      </c>
      <c r="BP145" s="193">
        <f t="shared" si="70"/>
        <v>17</v>
      </c>
      <c r="BQ145" s="193">
        <v>16</v>
      </c>
      <c r="BR145" s="193">
        <v>1</v>
      </c>
      <c r="BS145" s="193">
        <v>0</v>
      </c>
      <c r="BT145" s="193">
        <v>0</v>
      </c>
      <c r="BU145" s="193">
        <v>0</v>
      </c>
      <c r="BV145" s="193">
        <v>0</v>
      </c>
      <c r="BW145" s="193">
        <v>0</v>
      </c>
    </row>
    <row r="146" spans="1:75" ht="13.5">
      <c r="A146" s="182" t="s">
        <v>129</v>
      </c>
      <c r="B146" s="182" t="s">
        <v>200</v>
      </c>
      <c r="C146" s="184" t="s">
        <v>201</v>
      </c>
      <c r="D146" s="193">
        <f t="shared" si="48"/>
        <v>546</v>
      </c>
      <c r="E146" s="193">
        <f t="shared" si="49"/>
        <v>439</v>
      </c>
      <c r="F146" s="193">
        <f t="shared" si="50"/>
        <v>49</v>
      </c>
      <c r="G146" s="193">
        <f t="shared" si="51"/>
        <v>26</v>
      </c>
      <c r="H146" s="193">
        <f t="shared" si="52"/>
        <v>16</v>
      </c>
      <c r="I146" s="193">
        <f t="shared" si="53"/>
        <v>16</v>
      </c>
      <c r="J146" s="193">
        <f t="shared" si="54"/>
        <v>0</v>
      </c>
      <c r="K146" s="193">
        <f t="shared" si="55"/>
        <v>0</v>
      </c>
      <c r="L146" s="193">
        <f t="shared" si="56"/>
        <v>344</v>
      </c>
      <c r="M146" s="193">
        <v>344</v>
      </c>
      <c r="N146" s="193">
        <v>0</v>
      </c>
      <c r="O146" s="193">
        <v>0</v>
      </c>
      <c r="P146" s="193">
        <v>0</v>
      </c>
      <c r="Q146" s="193">
        <v>0</v>
      </c>
      <c r="R146" s="193">
        <v>0</v>
      </c>
      <c r="S146" s="193">
        <v>0</v>
      </c>
      <c r="T146" s="193">
        <f t="shared" si="57"/>
        <v>102</v>
      </c>
      <c r="U146" s="193">
        <f t="shared" si="58"/>
        <v>0</v>
      </c>
      <c r="V146" s="193">
        <f t="shared" si="59"/>
        <v>44</v>
      </c>
      <c r="W146" s="193">
        <f t="shared" si="60"/>
        <v>26</v>
      </c>
      <c r="X146" s="193">
        <f t="shared" si="61"/>
        <v>16</v>
      </c>
      <c r="Y146" s="193">
        <f t="shared" si="62"/>
        <v>16</v>
      </c>
      <c r="Z146" s="193">
        <f t="shared" si="63"/>
        <v>0</v>
      </c>
      <c r="AA146" s="193">
        <f t="shared" si="64"/>
        <v>0</v>
      </c>
      <c r="AB146" s="193">
        <f t="shared" si="65"/>
        <v>0</v>
      </c>
      <c r="AC146" s="193">
        <v>0</v>
      </c>
      <c r="AD146" s="193">
        <v>0</v>
      </c>
      <c r="AE146" s="193">
        <v>0</v>
      </c>
      <c r="AF146" s="193">
        <v>0</v>
      </c>
      <c r="AG146" s="193">
        <v>0</v>
      </c>
      <c r="AH146" s="193">
        <v>0</v>
      </c>
      <c r="AI146" s="193">
        <v>0</v>
      </c>
      <c r="AJ146" s="193">
        <f t="shared" si="66"/>
        <v>0</v>
      </c>
      <c r="AK146" s="193">
        <v>0</v>
      </c>
      <c r="AL146" s="193">
        <v>0</v>
      </c>
      <c r="AM146" s="193">
        <v>0</v>
      </c>
      <c r="AN146" s="193">
        <v>0</v>
      </c>
      <c r="AO146" s="193">
        <v>0</v>
      </c>
      <c r="AP146" s="193">
        <v>0</v>
      </c>
      <c r="AQ146" s="193">
        <v>0</v>
      </c>
      <c r="AR146" s="193">
        <f t="shared" si="67"/>
        <v>102</v>
      </c>
      <c r="AS146" s="193">
        <v>0</v>
      </c>
      <c r="AT146" s="193">
        <v>44</v>
      </c>
      <c r="AU146" s="193">
        <v>26</v>
      </c>
      <c r="AV146" s="193">
        <v>16</v>
      </c>
      <c r="AW146" s="193">
        <v>16</v>
      </c>
      <c r="AX146" s="193">
        <v>0</v>
      </c>
      <c r="AY146" s="193">
        <v>0</v>
      </c>
      <c r="AZ146" s="193">
        <f t="shared" si="68"/>
        <v>0</v>
      </c>
      <c r="BA146" s="193">
        <v>0</v>
      </c>
      <c r="BB146" s="193">
        <v>0</v>
      </c>
      <c r="BC146" s="193">
        <v>0</v>
      </c>
      <c r="BD146" s="193">
        <v>0</v>
      </c>
      <c r="BE146" s="193">
        <v>0</v>
      </c>
      <c r="BF146" s="193">
        <v>0</v>
      </c>
      <c r="BG146" s="193">
        <v>0</v>
      </c>
      <c r="BH146" s="193">
        <f t="shared" si="69"/>
        <v>0</v>
      </c>
      <c r="BI146" s="193">
        <v>0</v>
      </c>
      <c r="BJ146" s="193">
        <v>0</v>
      </c>
      <c r="BK146" s="193">
        <v>0</v>
      </c>
      <c r="BL146" s="193">
        <v>0</v>
      </c>
      <c r="BM146" s="193">
        <v>0</v>
      </c>
      <c r="BN146" s="193">
        <v>0</v>
      </c>
      <c r="BO146" s="193">
        <v>0</v>
      </c>
      <c r="BP146" s="193">
        <f t="shared" si="70"/>
        <v>100</v>
      </c>
      <c r="BQ146" s="193">
        <v>95</v>
      </c>
      <c r="BR146" s="193">
        <v>5</v>
      </c>
      <c r="BS146" s="193">
        <v>0</v>
      </c>
      <c r="BT146" s="193">
        <v>0</v>
      </c>
      <c r="BU146" s="193">
        <v>0</v>
      </c>
      <c r="BV146" s="193">
        <v>0</v>
      </c>
      <c r="BW146" s="193">
        <v>0</v>
      </c>
    </row>
    <row r="147" spans="1:75" ht="13.5">
      <c r="A147" s="182" t="s">
        <v>129</v>
      </c>
      <c r="B147" s="182" t="s">
        <v>202</v>
      </c>
      <c r="C147" s="184" t="s">
        <v>203</v>
      </c>
      <c r="D147" s="193">
        <f t="shared" si="48"/>
        <v>730</v>
      </c>
      <c r="E147" s="193">
        <f t="shared" si="49"/>
        <v>427</v>
      </c>
      <c r="F147" s="193">
        <f t="shared" si="50"/>
        <v>0</v>
      </c>
      <c r="G147" s="193">
        <f t="shared" si="51"/>
        <v>70</v>
      </c>
      <c r="H147" s="193">
        <f t="shared" si="52"/>
        <v>25</v>
      </c>
      <c r="I147" s="193">
        <f t="shared" si="53"/>
        <v>109</v>
      </c>
      <c r="J147" s="193">
        <f t="shared" si="54"/>
        <v>4</v>
      </c>
      <c r="K147" s="193">
        <f t="shared" si="55"/>
        <v>95</v>
      </c>
      <c r="L147" s="193">
        <f t="shared" si="56"/>
        <v>0</v>
      </c>
      <c r="M147" s="193">
        <v>0</v>
      </c>
      <c r="N147" s="193">
        <v>0</v>
      </c>
      <c r="O147" s="193">
        <v>0</v>
      </c>
      <c r="P147" s="193">
        <v>0</v>
      </c>
      <c r="Q147" s="193">
        <v>0</v>
      </c>
      <c r="R147" s="193">
        <v>0</v>
      </c>
      <c r="S147" s="193">
        <v>0</v>
      </c>
      <c r="T147" s="193">
        <f t="shared" si="57"/>
        <v>730</v>
      </c>
      <c r="U147" s="193">
        <f t="shared" si="58"/>
        <v>427</v>
      </c>
      <c r="V147" s="193">
        <f t="shared" si="59"/>
        <v>0</v>
      </c>
      <c r="W147" s="193">
        <f t="shared" si="60"/>
        <v>70</v>
      </c>
      <c r="X147" s="193">
        <f t="shared" si="61"/>
        <v>25</v>
      </c>
      <c r="Y147" s="193">
        <f t="shared" si="62"/>
        <v>109</v>
      </c>
      <c r="Z147" s="193">
        <f t="shared" si="63"/>
        <v>4</v>
      </c>
      <c r="AA147" s="193">
        <f t="shared" si="64"/>
        <v>95</v>
      </c>
      <c r="AB147" s="193">
        <f t="shared" si="65"/>
        <v>0</v>
      </c>
      <c r="AC147" s="193">
        <v>0</v>
      </c>
      <c r="AD147" s="193">
        <v>0</v>
      </c>
      <c r="AE147" s="193">
        <v>0</v>
      </c>
      <c r="AF147" s="193">
        <v>0</v>
      </c>
      <c r="AG147" s="193">
        <v>0</v>
      </c>
      <c r="AH147" s="193">
        <v>0</v>
      </c>
      <c r="AI147" s="193">
        <v>0</v>
      </c>
      <c r="AJ147" s="193">
        <f t="shared" si="66"/>
        <v>0</v>
      </c>
      <c r="AK147" s="193">
        <v>0</v>
      </c>
      <c r="AL147" s="193">
        <v>0</v>
      </c>
      <c r="AM147" s="193">
        <v>0</v>
      </c>
      <c r="AN147" s="193">
        <v>0</v>
      </c>
      <c r="AO147" s="193">
        <v>0</v>
      </c>
      <c r="AP147" s="193">
        <v>0</v>
      </c>
      <c r="AQ147" s="193">
        <v>0</v>
      </c>
      <c r="AR147" s="193">
        <f t="shared" si="67"/>
        <v>730</v>
      </c>
      <c r="AS147" s="193">
        <v>427</v>
      </c>
      <c r="AT147" s="193">
        <v>0</v>
      </c>
      <c r="AU147" s="193">
        <v>70</v>
      </c>
      <c r="AV147" s="193">
        <v>25</v>
      </c>
      <c r="AW147" s="193">
        <v>109</v>
      </c>
      <c r="AX147" s="193">
        <v>4</v>
      </c>
      <c r="AY147" s="193">
        <v>95</v>
      </c>
      <c r="AZ147" s="193">
        <f t="shared" si="68"/>
        <v>0</v>
      </c>
      <c r="BA147" s="193">
        <v>0</v>
      </c>
      <c r="BB147" s="193">
        <v>0</v>
      </c>
      <c r="BC147" s="193">
        <v>0</v>
      </c>
      <c r="BD147" s="193">
        <v>0</v>
      </c>
      <c r="BE147" s="193">
        <v>0</v>
      </c>
      <c r="BF147" s="193">
        <v>0</v>
      </c>
      <c r="BG147" s="193">
        <v>0</v>
      </c>
      <c r="BH147" s="193">
        <f t="shared" si="69"/>
        <v>0</v>
      </c>
      <c r="BI147" s="193">
        <v>0</v>
      </c>
      <c r="BJ147" s="193">
        <v>0</v>
      </c>
      <c r="BK147" s="193">
        <v>0</v>
      </c>
      <c r="BL147" s="193">
        <v>0</v>
      </c>
      <c r="BM147" s="193">
        <v>0</v>
      </c>
      <c r="BN147" s="193">
        <v>0</v>
      </c>
      <c r="BO147" s="193">
        <v>0</v>
      </c>
      <c r="BP147" s="193">
        <f t="shared" si="70"/>
        <v>0</v>
      </c>
      <c r="BQ147" s="193">
        <v>0</v>
      </c>
      <c r="BR147" s="193">
        <v>0</v>
      </c>
      <c r="BS147" s="193">
        <v>0</v>
      </c>
      <c r="BT147" s="193">
        <v>0</v>
      </c>
      <c r="BU147" s="193">
        <v>0</v>
      </c>
      <c r="BV147" s="193">
        <v>0</v>
      </c>
      <c r="BW147" s="193">
        <v>0</v>
      </c>
    </row>
    <row r="148" spans="1:75" ht="13.5">
      <c r="A148" s="182" t="s">
        <v>129</v>
      </c>
      <c r="B148" s="182" t="s">
        <v>204</v>
      </c>
      <c r="C148" s="184" t="s">
        <v>205</v>
      </c>
      <c r="D148" s="193">
        <f t="shared" si="48"/>
        <v>510</v>
      </c>
      <c r="E148" s="193">
        <f t="shared" si="49"/>
        <v>276</v>
      </c>
      <c r="F148" s="193">
        <f t="shared" si="50"/>
        <v>33</v>
      </c>
      <c r="G148" s="193">
        <f t="shared" si="51"/>
        <v>54</v>
      </c>
      <c r="H148" s="193">
        <f t="shared" si="52"/>
        <v>18</v>
      </c>
      <c r="I148" s="193">
        <f t="shared" si="53"/>
        <v>62</v>
      </c>
      <c r="J148" s="193">
        <f t="shared" si="54"/>
        <v>0</v>
      </c>
      <c r="K148" s="193">
        <f t="shared" si="55"/>
        <v>67</v>
      </c>
      <c r="L148" s="193">
        <f t="shared" si="56"/>
        <v>0</v>
      </c>
      <c r="M148" s="193">
        <v>0</v>
      </c>
      <c r="N148" s="193">
        <v>0</v>
      </c>
      <c r="O148" s="193">
        <v>0</v>
      </c>
      <c r="P148" s="193">
        <v>0</v>
      </c>
      <c r="Q148" s="193">
        <v>0</v>
      </c>
      <c r="R148" s="193">
        <v>0</v>
      </c>
      <c r="S148" s="193">
        <v>0</v>
      </c>
      <c r="T148" s="193">
        <f t="shared" si="57"/>
        <v>347</v>
      </c>
      <c r="U148" s="193">
        <f t="shared" si="58"/>
        <v>122</v>
      </c>
      <c r="V148" s="193">
        <f t="shared" si="59"/>
        <v>30</v>
      </c>
      <c r="W148" s="193">
        <f t="shared" si="60"/>
        <v>48</v>
      </c>
      <c r="X148" s="193">
        <f t="shared" si="61"/>
        <v>18</v>
      </c>
      <c r="Y148" s="193">
        <f t="shared" si="62"/>
        <v>62</v>
      </c>
      <c r="Z148" s="193">
        <f t="shared" si="63"/>
        <v>0</v>
      </c>
      <c r="AA148" s="193">
        <f t="shared" si="64"/>
        <v>67</v>
      </c>
      <c r="AB148" s="193">
        <f t="shared" si="65"/>
        <v>0</v>
      </c>
      <c r="AC148" s="193">
        <v>0</v>
      </c>
      <c r="AD148" s="193">
        <v>0</v>
      </c>
      <c r="AE148" s="193">
        <v>0</v>
      </c>
      <c r="AF148" s="193">
        <v>0</v>
      </c>
      <c r="AG148" s="193">
        <v>0</v>
      </c>
      <c r="AH148" s="193">
        <v>0</v>
      </c>
      <c r="AI148" s="193">
        <v>0</v>
      </c>
      <c r="AJ148" s="193">
        <f t="shared" si="66"/>
        <v>0</v>
      </c>
      <c r="AK148" s="193">
        <v>0</v>
      </c>
      <c r="AL148" s="193">
        <v>0</v>
      </c>
      <c r="AM148" s="193">
        <v>0</v>
      </c>
      <c r="AN148" s="193">
        <v>0</v>
      </c>
      <c r="AO148" s="193">
        <v>0</v>
      </c>
      <c r="AP148" s="193">
        <v>0</v>
      </c>
      <c r="AQ148" s="193">
        <v>0</v>
      </c>
      <c r="AR148" s="193">
        <f t="shared" si="67"/>
        <v>347</v>
      </c>
      <c r="AS148" s="193">
        <v>122</v>
      </c>
      <c r="AT148" s="193">
        <v>30</v>
      </c>
      <c r="AU148" s="193">
        <v>48</v>
      </c>
      <c r="AV148" s="193">
        <v>18</v>
      </c>
      <c r="AW148" s="193">
        <v>62</v>
      </c>
      <c r="AX148" s="193">
        <v>0</v>
      </c>
      <c r="AY148" s="193">
        <v>67</v>
      </c>
      <c r="AZ148" s="193">
        <f t="shared" si="68"/>
        <v>0</v>
      </c>
      <c r="BA148" s="193">
        <v>0</v>
      </c>
      <c r="BB148" s="193">
        <v>0</v>
      </c>
      <c r="BC148" s="193">
        <v>0</v>
      </c>
      <c r="BD148" s="193">
        <v>0</v>
      </c>
      <c r="BE148" s="193">
        <v>0</v>
      </c>
      <c r="BF148" s="193">
        <v>0</v>
      </c>
      <c r="BG148" s="193">
        <v>0</v>
      </c>
      <c r="BH148" s="193">
        <f t="shared" si="69"/>
        <v>0</v>
      </c>
      <c r="BI148" s="193">
        <v>0</v>
      </c>
      <c r="BJ148" s="193">
        <v>0</v>
      </c>
      <c r="BK148" s="193">
        <v>0</v>
      </c>
      <c r="BL148" s="193">
        <v>0</v>
      </c>
      <c r="BM148" s="193">
        <v>0</v>
      </c>
      <c r="BN148" s="193">
        <v>0</v>
      </c>
      <c r="BO148" s="193">
        <v>0</v>
      </c>
      <c r="BP148" s="193">
        <f t="shared" si="70"/>
        <v>163</v>
      </c>
      <c r="BQ148" s="193">
        <v>154</v>
      </c>
      <c r="BR148" s="193">
        <v>3</v>
      </c>
      <c r="BS148" s="193">
        <v>6</v>
      </c>
      <c r="BT148" s="193">
        <v>0</v>
      </c>
      <c r="BU148" s="193">
        <v>0</v>
      </c>
      <c r="BV148" s="193">
        <v>0</v>
      </c>
      <c r="BW148" s="193">
        <v>0</v>
      </c>
    </row>
    <row r="149" spans="1:75" ht="13.5">
      <c r="A149" s="182" t="s">
        <v>129</v>
      </c>
      <c r="B149" s="182" t="s">
        <v>206</v>
      </c>
      <c r="C149" s="184" t="s">
        <v>207</v>
      </c>
      <c r="D149" s="193">
        <f t="shared" si="48"/>
        <v>312</v>
      </c>
      <c r="E149" s="193">
        <f t="shared" si="49"/>
        <v>151</v>
      </c>
      <c r="F149" s="193">
        <f t="shared" si="50"/>
        <v>20</v>
      </c>
      <c r="G149" s="193">
        <f t="shared" si="51"/>
        <v>34</v>
      </c>
      <c r="H149" s="193">
        <f t="shared" si="52"/>
        <v>12</v>
      </c>
      <c r="I149" s="193">
        <f t="shared" si="53"/>
        <v>43</v>
      </c>
      <c r="J149" s="193">
        <f t="shared" si="54"/>
        <v>0</v>
      </c>
      <c r="K149" s="193">
        <f t="shared" si="55"/>
        <v>52</v>
      </c>
      <c r="L149" s="193">
        <f t="shared" si="56"/>
        <v>124</v>
      </c>
      <c r="M149" s="193">
        <v>121</v>
      </c>
      <c r="N149" s="193">
        <v>3</v>
      </c>
      <c r="O149" s="193">
        <v>0</v>
      </c>
      <c r="P149" s="193">
        <v>0</v>
      </c>
      <c r="Q149" s="193">
        <v>0</v>
      </c>
      <c r="R149" s="193">
        <v>0</v>
      </c>
      <c r="S149" s="193">
        <v>0</v>
      </c>
      <c r="T149" s="193">
        <f t="shared" si="57"/>
        <v>166</v>
      </c>
      <c r="U149" s="193">
        <f t="shared" si="58"/>
        <v>11</v>
      </c>
      <c r="V149" s="193">
        <f t="shared" si="59"/>
        <v>16</v>
      </c>
      <c r="W149" s="193">
        <f t="shared" si="60"/>
        <v>33</v>
      </c>
      <c r="X149" s="193">
        <f t="shared" si="61"/>
        <v>11</v>
      </c>
      <c r="Y149" s="193">
        <f t="shared" si="62"/>
        <v>43</v>
      </c>
      <c r="Z149" s="193">
        <f t="shared" si="63"/>
        <v>0</v>
      </c>
      <c r="AA149" s="193">
        <f t="shared" si="64"/>
        <v>52</v>
      </c>
      <c r="AB149" s="193">
        <f t="shared" si="65"/>
        <v>0</v>
      </c>
      <c r="AC149" s="193">
        <v>0</v>
      </c>
      <c r="AD149" s="193">
        <v>0</v>
      </c>
      <c r="AE149" s="193">
        <v>0</v>
      </c>
      <c r="AF149" s="193">
        <v>0</v>
      </c>
      <c r="AG149" s="193">
        <v>0</v>
      </c>
      <c r="AH149" s="193">
        <v>0</v>
      </c>
      <c r="AI149" s="193">
        <v>0</v>
      </c>
      <c r="AJ149" s="193">
        <f t="shared" si="66"/>
        <v>0</v>
      </c>
      <c r="AK149" s="193">
        <v>0</v>
      </c>
      <c r="AL149" s="193">
        <v>0</v>
      </c>
      <c r="AM149" s="193">
        <v>0</v>
      </c>
      <c r="AN149" s="193">
        <v>0</v>
      </c>
      <c r="AO149" s="193">
        <v>0</v>
      </c>
      <c r="AP149" s="193">
        <v>0</v>
      </c>
      <c r="AQ149" s="193">
        <v>0</v>
      </c>
      <c r="AR149" s="193">
        <f t="shared" si="67"/>
        <v>166</v>
      </c>
      <c r="AS149" s="193">
        <v>11</v>
      </c>
      <c r="AT149" s="193">
        <v>16</v>
      </c>
      <c r="AU149" s="193">
        <v>33</v>
      </c>
      <c r="AV149" s="193">
        <v>11</v>
      </c>
      <c r="AW149" s="193">
        <v>43</v>
      </c>
      <c r="AX149" s="193">
        <v>0</v>
      </c>
      <c r="AY149" s="193">
        <v>52</v>
      </c>
      <c r="AZ149" s="193">
        <f t="shared" si="68"/>
        <v>0</v>
      </c>
      <c r="BA149" s="193">
        <v>0</v>
      </c>
      <c r="BB149" s="193">
        <v>0</v>
      </c>
      <c r="BC149" s="193">
        <v>0</v>
      </c>
      <c r="BD149" s="193">
        <v>0</v>
      </c>
      <c r="BE149" s="193">
        <v>0</v>
      </c>
      <c r="BF149" s="193">
        <v>0</v>
      </c>
      <c r="BG149" s="193">
        <v>0</v>
      </c>
      <c r="BH149" s="193">
        <f t="shared" si="69"/>
        <v>0</v>
      </c>
      <c r="BI149" s="193">
        <v>0</v>
      </c>
      <c r="BJ149" s="193">
        <v>0</v>
      </c>
      <c r="BK149" s="193">
        <v>0</v>
      </c>
      <c r="BL149" s="193">
        <v>0</v>
      </c>
      <c r="BM149" s="193">
        <v>0</v>
      </c>
      <c r="BN149" s="193">
        <v>0</v>
      </c>
      <c r="BO149" s="193">
        <v>0</v>
      </c>
      <c r="BP149" s="193">
        <f t="shared" si="70"/>
        <v>22</v>
      </c>
      <c r="BQ149" s="193">
        <v>19</v>
      </c>
      <c r="BR149" s="193">
        <v>1</v>
      </c>
      <c r="BS149" s="193">
        <v>1</v>
      </c>
      <c r="BT149" s="193">
        <v>1</v>
      </c>
      <c r="BU149" s="193">
        <v>0</v>
      </c>
      <c r="BV149" s="193">
        <v>0</v>
      </c>
      <c r="BW149" s="193">
        <v>0</v>
      </c>
    </row>
    <row r="150" spans="1:75" ht="13.5">
      <c r="A150" s="182" t="s">
        <v>129</v>
      </c>
      <c r="B150" s="182" t="s">
        <v>208</v>
      </c>
      <c r="C150" s="184" t="s">
        <v>343</v>
      </c>
      <c r="D150" s="193">
        <f t="shared" si="48"/>
        <v>1361</v>
      </c>
      <c r="E150" s="193">
        <f t="shared" si="49"/>
        <v>835</v>
      </c>
      <c r="F150" s="193">
        <f t="shared" si="50"/>
        <v>87</v>
      </c>
      <c r="G150" s="193">
        <f t="shared" si="51"/>
        <v>118</v>
      </c>
      <c r="H150" s="193">
        <f t="shared" si="52"/>
        <v>36</v>
      </c>
      <c r="I150" s="193">
        <f t="shared" si="53"/>
        <v>146</v>
      </c>
      <c r="J150" s="193">
        <f t="shared" si="54"/>
        <v>3</v>
      </c>
      <c r="K150" s="193">
        <f t="shared" si="55"/>
        <v>136</v>
      </c>
      <c r="L150" s="193">
        <f t="shared" si="56"/>
        <v>0</v>
      </c>
      <c r="M150" s="193">
        <v>0</v>
      </c>
      <c r="N150" s="193">
        <v>0</v>
      </c>
      <c r="O150" s="193">
        <v>0</v>
      </c>
      <c r="P150" s="193">
        <v>0</v>
      </c>
      <c r="Q150" s="193">
        <v>0</v>
      </c>
      <c r="R150" s="193">
        <v>0</v>
      </c>
      <c r="S150" s="193">
        <v>0</v>
      </c>
      <c r="T150" s="193">
        <f t="shared" si="57"/>
        <v>1106</v>
      </c>
      <c r="U150" s="193">
        <f t="shared" si="58"/>
        <v>601</v>
      </c>
      <c r="V150" s="193">
        <f t="shared" si="59"/>
        <v>76</v>
      </c>
      <c r="W150" s="193">
        <f t="shared" si="60"/>
        <v>108</v>
      </c>
      <c r="X150" s="193">
        <f t="shared" si="61"/>
        <v>36</v>
      </c>
      <c r="Y150" s="193">
        <f t="shared" si="62"/>
        <v>146</v>
      </c>
      <c r="Z150" s="193">
        <f t="shared" si="63"/>
        <v>3</v>
      </c>
      <c r="AA150" s="193">
        <f t="shared" si="64"/>
        <v>136</v>
      </c>
      <c r="AB150" s="193">
        <f t="shared" si="65"/>
        <v>0</v>
      </c>
      <c r="AC150" s="193">
        <v>0</v>
      </c>
      <c r="AD150" s="193">
        <v>0</v>
      </c>
      <c r="AE150" s="193">
        <v>0</v>
      </c>
      <c r="AF150" s="193">
        <v>0</v>
      </c>
      <c r="AG150" s="193">
        <v>0</v>
      </c>
      <c r="AH150" s="193">
        <v>0</v>
      </c>
      <c r="AI150" s="193">
        <v>0</v>
      </c>
      <c r="AJ150" s="193">
        <f t="shared" si="66"/>
        <v>0</v>
      </c>
      <c r="AK150" s="193">
        <v>0</v>
      </c>
      <c r="AL150" s="193">
        <v>0</v>
      </c>
      <c r="AM150" s="193">
        <v>0</v>
      </c>
      <c r="AN150" s="193">
        <v>0</v>
      </c>
      <c r="AO150" s="193">
        <v>0</v>
      </c>
      <c r="AP150" s="193">
        <v>0</v>
      </c>
      <c r="AQ150" s="193">
        <v>0</v>
      </c>
      <c r="AR150" s="193">
        <f t="shared" si="67"/>
        <v>1106</v>
      </c>
      <c r="AS150" s="193">
        <v>601</v>
      </c>
      <c r="AT150" s="193">
        <v>76</v>
      </c>
      <c r="AU150" s="193">
        <v>108</v>
      </c>
      <c r="AV150" s="193">
        <v>36</v>
      </c>
      <c r="AW150" s="193">
        <v>146</v>
      </c>
      <c r="AX150" s="193">
        <v>3</v>
      </c>
      <c r="AY150" s="193">
        <v>136</v>
      </c>
      <c r="AZ150" s="193">
        <f t="shared" si="68"/>
        <v>0</v>
      </c>
      <c r="BA150" s="193">
        <v>0</v>
      </c>
      <c r="BB150" s="193">
        <v>0</v>
      </c>
      <c r="BC150" s="193">
        <v>0</v>
      </c>
      <c r="BD150" s="193">
        <v>0</v>
      </c>
      <c r="BE150" s="193">
        <v>0</v>
      </c>
      <c r="BF150" s="193">
        <v>0</v>
      </c>
      <c r="BG150" s="193">
        <v>0</v>
      </c>
      <c r="BH150" s="193">
        <f t="shared" si="69"/>
        <v>0</v>
      </c>
      <c r="BI150" s="193">
        <v>0</v>
      </c>
      <c r="BJ150" s="193">
        <v>0</v>
      </c>
      <c r="BK150" s="193">
        <v>0</v>
      </c>
      <c r="BL150" s="193">
        <v>0</v>
      </c>
      <c r="BM150" s="193">
        <v>0</v>
      </c>
      <c r="BN150" s="193">
        <v>0</v>
      </c>
      <c r="BO150" s="193">
        <v>0</v>
      </c>
      <c r="BP150" s="193">
        <f t="shared" si="70"/>
        <v>255</v>
      </c>
      <c r="BQ150" s="193">
        <v>234</v>
      </c>
      <c r="BR150" s="193">
        <v>11</v>
      </c>
      <c r="BS150" s="193">
        <v>10</v>
      </c>
      <c r="BT150" s="193">
        <v>0</v>
      </c>
      <c r="BU150" s="193">
        <v>0</v>
      </c>
      <c r="BV150" s="193">
        <v>0</v>
      </c>
      <c r="BW150" s="193">
        <v>0</v>
      </c>
    </row>
    <row r="151" spans="1:75" ht="13.5">
      <c r="A151" s="182" t="s">
        <v>129</v>
      </c>
      <c r="B151" s="182" t="s">
        <v>209</v>
      </c>
      <c r="C151" s="184" t="s">
        <v>210</v>
      </c>
      <c r="D151" s="193">
        <f t="shared" si="48"/>
        <v>193</v>
      </c>
      <c r="E151" s="193">
        <f t="shared" si="49"/>
        <v>0</v>
      </c>
      <c r="F151" s="193">
        <f t="shared" si="50"/>
        <v>43</v>
      </c>
      <c r="G151" s="193">
        <f t="shared" si="51"/>
        <v>65</v>
      </c>
      <c r="H151" s="193">
        <f t="shared" si="52"/>
        <v>19</v>
      </c>
      <c r="I151" s="193">
        <f t="shared" si="53"/>
        <v>66</v>
      </c>
      <c r="J151" s="193">
        <f t="shared" si="54"/>
        <v>0</v>
      </c>
      <c r="K151" s="193">
        <f t="shared" si="55"/>
        <v>0</v>
      </c>
      <c r="L151" s="193">
        <f t="shared" si="56"/>
        <v>0</v>
      </c>
      <c r="M151" s="193">
        <v>0</v>
      </c>
      <c r="N151" s="193">
        <v>0</v>
      </c>
      <c r="O151" s="193">
        <v>0</v>
      </c>
      <c r="P151" s="193">
        <v>0</v>
      </c>
      <c r="Q151" s="193">
        <v>0</v>
      </c>
      <c r="R151" s="193">
        <v>0</v>
      </c>
      <c r="S151" s="193">
        <v>0</v>
      </c>
      <c r="T151" s="193">
        <f t="shared" si="57"/>
        <v>193</v>
      </c>
      <c r="U151" s="193">
        <f t="shared" si="58"/>
        <v>0</v>
      </c>
      <c r="V151" s="193">
        <f t="shared" si="59"/>
        <v>43</v>
      </c>
      <c r="W151" s="193">
        <f t="shared" si="60"/>
        <v>65</v>
      </c>
      <c r="X151" s="193">
        <f t="shared" si="61"/>
        <v>19</v>
      </c>
      <c r="Y151" s="193">
        <f t="shared" si="62"/>
        <v>66</v>
      </c>
      <c r="Z151" s="193">
        <f t="shared" si="63"/>
        <v>0</v>
      </c>
      <c r="AA151" s="193">
        <f t="shared" si="64"/>
        <v>0</v>
      </c>
      <c r="AB151" s="193">
        <f t="shared" si="65"/>
        <v>0</v>
      </c>
      <c r="AC151" s="193">
        <v>0</v>
      </c>
      <c r="AD151" s="193">
        <v>0</v>
      </c>
      <c r="AE151" s="193">
        <v>0</v>
      </c>
      <c r="AF151" s="193">
        <v>0</v>
      </c>
      <c r="AG151" s="193">
        <v>0</v>
      </c>
      <c r="AH151" s="193">
        <v>0</v>
      </c>
      <c r="AI151" s="193">
        <v>0</v>
      </c>
      <c r="AJ151" s="193">
        <f t="shared" si="66"/>
        <v>0</v>
      </c>
      <c r="AK151" s="193">
        <v>0</v>
      </c>
      <c r="AL151" s="193">
        <v>0</v>
      </c>
      <c r="AM151" s="193">
        <v>0</v>
      </c>
      <c r="AN151" s="193">
        <v>0</v>
      </c>
      <c r="AO151" s="193">
        <v>0</v>
      </c>
      <c r="AP151" s="193">
        <v>0</v>
      </c>
      <c r="AQ151" s="193">
        <v>0</v>
      </c>
      <c r="AR151" s="193">
        <f t="shared" si="67"/>
        <v>193</v>
      </c>
      <c r="AS151" s="193">
        <v>0</v>
      </c>
      <c r="AT151" s="193">
        <v>43</v>
      </c>
      <c r="AU151" s="193">
        <v>65</v>
      </c>
      <c r="AV151" s="193">
        <v>19</v>
      </c>
      <c r="AW151" s="193">
        <v>66</v>
      </c>
      <c r="AX151" s="193">
        <v>0</v>
      </c>
      <c r="AY151" s="193">
        <v>0</v>
      </c>
      <c r="AZ151" s="193">
        <f t="shared" si="68"/>
        <v>0</v>
      </c>
      <c r="BA151" s="193">
        <v>0</v>
      </c>
      <c r="BB151" s="193">
        <v>0</v>
      </c>
      <c r="BC151" s="193">
        <v>0</v>
      </c>
      <c r="BD151" s="193">
        <v>0</v>
      </c>
      <c r="BE151" s="193">
        <v>0</v>
      </c>
      <c r="BF151" s="193">
        <v>0</v>
      </c>
      <c r="BG151" s="193">
        <v>0</v>
      </c>
      <c r="BH151" s="193">
        <f t="shared" si="69"/>
        <v>0</v>
      </c>
      <c r="BI151" s="193">
        <v>0</v>
      </c>
      <c r="BJ151" s="193">
        <v>0</v>
      </c>
      <c r="BK151" s="193">
        <v>0</v>
      </c>
      <c r="BL151" s="193">
        <v>0</v>
      </c>
      <c r="BM151" s="193">
        <v>0</v>
      </c>
      <c r="BN151" s="193">
        <v>0</v>
      </c>
      <c r="BO151" s="193">
        <v>0</v>
      </c>
      <c r="BP151" s="193">
        <f t="shared" si="70"/>
        <v>0</v>
      </c>
      <c r="BQ151" s="193">
        <v>0</v>
      </c>
      <c r="BR151" s="193">
        <v>0</v>
      </c>
      <c r="BS151" s="193">
        <v>0</v>
      </c>
      <c r="BT151" s="193">
        <v>0</v>
      </c>
      <c r="BU151" s="193">
        <v>0</v>
      </c>
      <c r="BV151" s="193">
        <v>0</v>
      </c>
      <c r="BW151" s="193">
        <v>0</v>
      </c>
    </row>
    <row r="152" spans="1:75" ht="13.5">
      <c r="A152" s="182" t="s">
        <v>129</v>
      </c>
      <c r="B152" s="182" t="s">
        <v>211</v>
      </c>
      <c r="C152" s="184" t="s">
        <v>212</v>
      </c>
      <c r="D152" s="193">
        <f t="shared" si="48"/>
        <v>674</v>
      </c>
      <c r="E152" s="193">
        <f t="shared" si="49"/>
        <v>337</v>
      </c>
      <c r="F152" s="193">
        <f t="shared" si="50"/>
        <v>186</v>
      </c>
      <c r="G152" s="193">
        <f t="shared" si="51"/>
        <v>56</v>
      </c>
      <c r="H152" s="193">
        <f t="shared" si="52"/>
        <v>20</v>
      </c>
      <c r="I152" s="193">
        <f t="shared" si="53"/>
        <v>72</v>
      </c>
      <c r="J152" s="193">
        <f t="shared" si="54"/>
        <v>0</v>
      </c>
      <c r="K152" s="193">
        <f t="shared" si="55"/>
        <v>3</v>
      </c>
      <c r="L152" s="193">
        <f t="shared" si="56"/>
        <v>530</v>
      </c>
      <c r="M152" s="193">
        <v>337</v>
      </c>
      <c r="N152" s="193">
        <v>42</v>
      </c>
      <c r="O152" s="193">
        <v>56</v>
      </c>
      <c r="P152" s="193">
        <v>20</v>
      </c>
      <c r="Q152" s="193">
        <v>72</v>
      </c>
      <c r="R152" s="193">
        <v>0</v>
      </c>
      <c r="S152" s="193">
        <v>3</v>
      </c>
      <c r="T152" s="193">
        <f t="shared" si="57"/>
        <v>144</v>
      </c>
      <c r="U152" s="193">
        <f t="shared" si="58"/>
        <v>0</v>
      </c>
      <c r="V152" s="193">
        <f t="shared" si="59"/>
        <v>144</v>
      </c>
      <c r="W152" s="193">
        <f t="shared" si="60"/>
        <v>0</v>
      </c>
      <c r="X152" s="193">
        <f t="shared" si="61"/>
        <v>0</v>
      </c>
      <c r="Y152" s="193">
        <f t="shared" si="62"/>
        <v>0</v>
      </c>
      <c r="Z152" s="193">
        <f t="shared" si="63"/>
        <v>0</v>
      </c>
      <c r="AA152" s="193">
        <f t="shared" si="64"/>
        <v>0</v>
      </c>
      <c r="AB152" s="193">
        <f t="shared" si="65"/>
        <v>0</v>
      </c>
      <c r="AC152" s="193">
        <v>0</v>
      </c>
      <c r="AD152" s="193">
        <v>0</v>
      </c>
      <c r="AE152" s="193">
        <v>0</v>
      </c>
      <c r="AF152" s="193">
        <v>0</v>
      </c>
      <c r="AG152" s="193">
        <v>0</v>
      </c>
      <c r="AH152" s="193">
        <v>0</v>
      </c>
      <c r="AI152" s="193">
        <v>0</v>
      </c>
      <c r="AJ152" s="193">
        <f t="shared" si="66"/>
        <v>0</v>
      </c>
      <c r="AK152" s="193">
        <v>0</v>
      </c>
      <c r="AL152" s="193">
        <v>0</v>
      </c>
      <c r="AM152" s="193">
        <v>0</v>
      </c>
      <c r="AN152" s="193">
        <v>0</v>
      </c>
      <c r="AO152" s="193">
        <v>0</v>
      </c>
      <c r="AP152" s="193">
        <v>0</v>
      </c>
      <c r="AQ152" s="193">
        <v>0</v>
      </c>
      <c r="AR152" s="193">
        <f t="shared" si="67"/>
        <v>144</v>
      </c>
      <c r="AS152" s="193">
        <v>0</v>
      </c>
      <c r="AT152" s="193">
        <v>144</v>
      </c>
      <c r="AU152" s="193">
        <v>0</v>
      </c>
      <c r="AV152" s="193">
        <v>0</v>
      </c>
      <c r="AW152" s="193">
        <v>0</v>
      </c>
      <c r="AX152" s="193">
        <v>0</v>
      </c>
      <c r="AY152" s="193">
        <v>0</v>
      </c>
      <c r="AZ152" s="193">
        <f t="shared" si="68"/>
        <v>0</v>
      </c>
      <c r="BA152" s="193">
        <v>0</v>
      </c>
      <c r="BB152" s="193">
        <v>0</v>
      </c>
      <c r="BC152" s="193">
        <v>0</v>
      </c>
      <c r="BD152" s="193">
        <v>0</v>
      </c>
      <c r="BE152" s="193">
        <v>0</v>
      </c>
      <c r="BF152" s="193">
        <v>0</v>
      </c>
      <c r="BG152" s="193">
        <v>0</v>
      </c>
      <c r="BH152" s="193">
        <f t="shared" si="69"/>
        <v>0</v>
      </c>
      <c r="BI152" s="193">
        <v>0</v>
      </c>
      <c r="BJ152" s="193">
        <v>0</v>
      </c>
      <c r="BK152" s="193">
        <v>0</v>
      </c>
      <c r="BL152" s="193">
        <v>0</v>
      </c>
      <c r="BM152" s="193">
        <v>0</v>
      </c>
      <c r="BN152" s="193">
        <v>0</v>
      </c>
      <c r="BO152" s="193">
        <v>0</v>
      </c>
      <c r="BP152" s="193">
        <f t="shared" si="70"/>
        <v>0</v>
      </c>
      <c r="BQ152" s="193">
        <v>0</v>
      </c>
      <c r="BR152" s="193">
        <v>0</v>
      </c>
      <c r="BS152" s="193">
        <v>0</v>
      </c>
      <c r="BT152" s="193">
        <v>0</v>
      </c>
      <c r="BU152" s="193">
        <v>0</v>
      </c>
      <c r="BV152" s="193">
        <v>0</v>
      </c>
      <c r="BW152" s="193">
        <v>0</v>
      </c>
    </row>
    <row r="153" spans="1:75" ht="13.5">
      <c r="A153" s="182" t="s">
        <v>129</v>
      </c>
      <c r="B153" s="182" t="s">
        <v>213</v>
      </c>
      <c r="C153" s="184" t="s">
        <v>214</v>
      </c>
      <c r="D153" s="193">
        <f t="shared" si="48"/>
        <v>90</v>
      </c>
      <c r="E153" s="193">
        <f t="shared" si="49"/>
        <v>28</v>
      </c>
      <c r="F153" s="193">
        <f t="shared" si="50"/>
        <v>16</v>
      </c>
      <c r="G153" s="193">
        <f t="shared" si="51"/>
        <v>16</v>
      </c>
      <c r="H153" s="193">
        <f t="shared" si="52"/>
        <v>8</v>
      </c>
      <c r="I153" s="193">
        <f t="shared" si="53"/>
        <v>22</v>
      </c>
      <c r="J153" s="193">
        <f t="shared" si="54"/>
        <v>0</v>
      </c>
      <c r="K153" s="193">
        <f t="shared" si="55"/>
        <v>0</v>
      </c>
      <c r="L153" s="193">
        <f t="shared" si="56"/>
        <v>28</v>
      </c>
      <c r="M153" s="193">
        <v>28</v>
      </c>
      <c r="N153" s="193">
        <v>0</v>
      </c>
      <c r="O153" s="193">
        <v>0</v>
      </c>
      <c r="P153" s="193">
        <v>0</v>
      </c>
      <c r="Q153" s="193">
        <v>0</v>
      </c>
      <c r="R153" s="193">
        <v>0</v>
      </c>
      <c r="S153" s="193">
        <v>0</v>
      </c>
      <c r="T153" s="193">
        <f t="shared" si="57"/>
        <v>62</v>
      </c>
      <c r="U153" s="193">
        <f t="shared" si="58"/>
        <v>0</v>
      </c>
      <c r="V153" s="193">
        <f t="shared" si="59"/>
        <v>16</v>
      </c>
      <c r="W153" s="193">
        <f t="shared" si="60"/>
        <v>16</v>
      </c>
      <c r="X153" s="193">
        <f t="shared" si="61"/>
        <v>8</v>
      </c>
      <c r="Y153" s="193">
        <f t="shared" si="62"/>
        <v>22</v>
      </c>
      <c r="Z153" s="193">
        <f t="shared" si="63"/>
        <v>0</v>
      </c>
      <c r="AA153" s="193">
        <f t="shared" si="64"/>
        <v>0</v>
      </c>
      <c r="AB153" s="193">
        <f t="shared" si="65"/>
        <v>0</v>
      </c>
      <c r="AC153" s="193">
        <v>0</v>
      </c>
      <c r="AD153" s="193">
        <v>0</v>
      </c>
      <c r="AE153" s="193">
        <v>0</v>
      </c>
      <c r="AF153" s="193">
        <v>0</v>
      </c>
      <c r="AG153" s="193">
        <v>0</v>
      </c>
      <c r="AH153" s="193">
        <v>0</v>
      </c>
      <c r="AI153" s="193">
        <v>0</v>
      </c>
      <c r="AJ153" s="193">
        <f t="shared" si="66"/>
        <v>0</v>
      </c>
      <c r="AK153" s="193">
        <v>0</v>
      </c>
      <c r="AL153" s="193">
        <v>0</v>
      </c>
      <c r="AM153" s="193">
        <v>0</v>
      </c>
      <c r="AN153" s="193">
        <v>0</v>
      </c>
      <c r="AO153" s="193">
        <v>0</v>
      </c>
      <c r="AP153" s="193">
        <v>0</v>
      </c>
      <c r="AQ153" s="193">
        <v>0</v>
      </c>
      <c r="AR153" s="193">
        <f t="shared" si="67"/>
        <v>62</v>
      </c>
      <c r="AS153" s="193">
        <v>0</v>
      </c>
      <c r="AT153" s="193">
        <v>16</v>
      </c>
      <c r="AU153" s="193">
        <v>16</v>
      </c>
      <c r="AV153" s="193">
        <v>8</v>
      </c>
      <c r="AW153" s="193">
        <v>22</v>
      </c>
      <c r="AX153" s="193">
        <v>0</v>
      </c>
      <c r="AY153" s="193">
        <v>0</v>
      </c>
      <c r="AZ153" s="193">
        <f t="shared" si="68"/>
        <v>0</v>
      </c>
      <c r="BA153" s="193">
        <v>0</v>
      </c>
      <c r="BB153" s="193">
        <v>0</v>
      </c>
      <c r="BC153" s="193">
        <v>0</v>
      </c>
      <c r="BD153" s="193">
        <v>0</v>
      </c>
      <c r="BE153" s="193">
        <v>0</v>
      </c>
      <c r="BF153" s="193">
        <v>0</v>
      </c>
      <c r="BG153" s="193">
        <v>0</v>
      </c>
      <c r="BH153" s="193">
        <f t="shared" si="69"/>
        <v>0</v>
      </c>
      <c r="BI153" s="193">
        <v>0</v>
      </c>
      <c r="BJ153" s="193">
        <v>0</v>
      </c>
      <c r="BK153" s="193">
        <v>0</v>
      </c>
      <c r="BL153" s="193">
        <v>0</v>
      </c>
      <c r="BM153" s="193">
        <v>0</v>
      </c>
      <c r="BN153" s="193">
        <v>0</v>
      </c>
      <c r="BO153" s="193">
        <v>0</v>
      </c>
      <c r="BP153" s="193">
        <f t="shared" si="70"/>
        <v>0</v>
      </c>
      <c r="BQ153" s="193">
        <v>0</v>
      </c>
      <c r="BR153" s="193">
        <v>0</v>
      </c>
      <c r="BS153" s="193">
        <v>0</v>
      </c>
      <c r="BT153" s="193">
        <v>0</v>
      </c>
      <c r="BU153" s="193">
        <v>0</v>
      </c>
      <c r="BV153" s="193">
        <v>0</v>
      </c>
      <c r="BW153" s="193">
        <v>0</v>
      </c>
    </row>
    <row r="154" spans="1:75" ht="13.5">
      <c r="A154" s="182" t="s">
        <v>129</v>
      </c>
      <c r="B154" s="182" t="s">
        <v>215</v>
      </c>
      <c r="C154" s="184" t="s">
        <v>216</v>
      </c>
      <c r="D154" s="193">
        <f t="shared" si="48"/>
        <v>1294</v>
      </c>
      <c r="E154" s="193">
        <f t="shared" si="49"/>
        <v>814</v>
      </c>
      <c r="F154" s="193">
        <f t="shared" si="50"/>
        <v>87</v>
      </c>
      <c r="G154" s="193">
        <f t="shared" si="51"/>
        <v>162</v>
      </c>
      <c r="H154" s="193">
        <f t="shared" si="52"/>
        <v>62</v>
      </c>
      <c r="I154" s="193">
        <f t="shared" si="53"/>
        <v>169</v>
      </c>
      <c r="J154" s="193">
        <f t="shared" si="54"/>
        <v>0</v>
      </c>
      <c r="K154" s="193">
        <f t="shared" si="55"/>
        <v>0</v>
      </c>
      <c r="L154" s="193">
        <f t="shared" si="56"/>
        <v>630</v>
      </c>
      <c r="M154" s="193">
        <v>630</v>
      </c>
      <c r="N154" s="193">
        <v>0</v>
      </c>
      <c r="O154" s="193">
        <v>0</v>
      </c>
      <c r="P154" s="193">
        <v>0</v>
      </c>
      <c r="Q154" s="193">
        <v>0</v>
      </c>
      <c r="R154" s="193">
        <v>0</v>
      </c>
      <c r="S154" s="193">
        <v>0</v>
      </c>
      <c r="T154" s="193">
        <f t="shared" si="57"/>
        <v>474</v>
      </c>
      <c r="U154" s="193">
        <f t="shared" si="58"/>
        <v>0</v>
      </c>
      <c r="V154" s="193">
        <f t="shared" si="59"/>
        <v>87</v>
      </c>
      <c r="W154" s="193">
        <f t="shared" si="60"/>
        <v>156</v>
      </c>
      <c r="X154" s="193">
        <f t="shared" si="61"/>
        <v>62</v>
      </c>
      <c r="Y154" s="193">
        <f t="shared" si="62"/>
        <v>169</v>
      </c>
      <c r="Z154" s="193">
        <f t="shared" si="63"/>
        <v>0</v>
      </c>
      <c r="AA154" s="193">
        <f t="shared" si="64"/>
        <v>0</v>
      </c>
      <c r="AB154" s="193">
        <f t="shared" si="65"/>
        <v>0</v>
      </c>
      <c r="AC154" s="193">
        <v>0</v>
      </c>
      <c r="AD154" s="193">
        <v>0</v>
      </c>
      <c r="AE154" s="193">
        <v>0</v>
      </c>
      <c r="AF154" s="193">
        <v>0</v>
      </c>
      <c r="AG154" s="193">
        <v>0</v>
      </c>
      <c r="AH154" s="193">
        <v>0</v>
      </c>
      <c r="AI154" s="193">
        <v>0</v>
      </c>
      <c r="AJ154" s="193">
        <f t="shared" si="66"/>
        <v>0</v>
      </c>
      <c r="AK154" s="193">
        <v>0</v>
      </c>
      <c r="AL154" s="193">
        <v>0</v>
      </c>
      <c r="AM154" s="193">
        <v>0</v>
      </c>
      <c r="AN154" s="193">
        <v>0</v>
      </c>
      <c r="AO154" s="193">
        <v>0</v>
      </c>
      <c r="AP154" s="193">
        <v>0</v>
      </c>
      <c r="AQ154" s="193">
        <v>0</v>
      </c>
      <c r="AR154" s="193">
        <f t="shared" si="67"/>
        <v>474</v>
      </c>
      <c r="AS154" s="193">
        <v>0</v>
      </c>
      <c r="AT154" s="193">
        <v>87</v>
      </c>
      <c r="AU154" s="193">
        <v>156</v>
      </c>
      <c r="AV154" s="193">
        <v>62</v>
      </c>
      <c r="AW154" s="193">
        <v>169</v>
      </c>
      <c r="AX154" s="193">
        <v>0</v>
      </c>
      <c r="AY154" s="193">
        <v>0</v>
      </c>
      <c r="AZ154" s="193">
        <f t="shared" si="68"/>
        <v>0</v>
      </c>
      <c r="BA154" s="193">
        <v>0</v>
      </c>
      <c r="BB154" s="193">
        <v>0</v>
      </c>
      <c r="BC154" s="193">
        <v>0</v>
      </c>
      <c r="BD154" s="193">
        <v>0</v>
      </c>
      <c r="BE154" s="193">
        <v>0</v>
      </c>
      <c r="BF154" s="193">
        <v>0</v>
      </c>
      <c r="BG154" s="193">
        <v>0</v>
      </c>
      <c r="BH154" s="193">
        <f t="shared" si="69"/>
        <v>0</v>
      </c>
      <c r="BI154" s="193">
        <v>0</v>
      </c>
      <c r="BJ154" s="193">
        <v>0</v>
      </c>
      <c r="BK154" s="193">
        <v>0</v>
      </c>
      <c r="BL154" s="193">
        <v>0</v>
      </c>
      <c r="BM154" s="193">
        <v>0</v>
      </c>
      <c r="BN154" s="193">
        <v>0</v>
      </c>
      <c r="BO154" s="193">
        <v>0</v>
      </c>
      <c r="BP154" s="193">
        <f t="shared" si="70"/>
        <v>190</v>
      </c>
      <c r="BQ154" s="193">
        <v>184</v>
      </c>
      <c r="BR154" s="193">
        <v>0</v>
      </c>
      <c r="BS154" s="193">
        <v>6</v>
      </c>
      <c r="BT154" s="193">
        <v>0</v>
      </c>
      <c r="BU154" s="193">
        <v>0</v>
      </c>
      <c r="BV154" s="193">
        <v>0</v>
      </c>
      <c r="BW154" s="193">
        <v>0</v>
      </c>
    </row>
    <row r="155" spans="1:75" ht="13.5">
      <c r="A155" s="182" t="s">
        <v>129</v>
      </c>
      <c r="B155" s="182" t="s">
        <v>217</v>
      </c>
      <c r="C155" s="184" t="s">
        <v>218</v>
      </c>
      <c r="D155" s="193">
        <f t="shared" si="48"/>
        <v>168</v>
      </c>
      <c r="E155" s="193">
        <f t="shared" si="49"/>
        <v>43</v>
      </c>
      <c r="F155" s="193">
        <f t="shared" si="50"/>
        <v>12</v>
      </c>
      <c r="G155" s="193">
        <f t="shared" si="51"/>
        <v>25</v>
      </c>
      <c r="H155" s="193">
        <f t="shared" si="52"/>
        <v>7</v>
      </c>
      <c r="I155" s="193">
        <f t="shared" si="53"/>
        <v>20</v>
      </c>
      <c r="J155" s="193">
        <f t="shared" si="54"/>
        <v>0</v>
      </c>
      <c r="K155" s="193">
        <f t="shared" si="55"/>
        <v>61</v>
      </c>
      <c r="L155" s="193">
        <f t="shared" si="56"/>
        <v>104</v>
      </c>
      <c r="M155" s="193">
        <v>43</v>
      </c>
      <c r="N155" s="193">
        <v>0</v>
      </c>
      <c r="O155" s="193">
        <v>0</v>
      </c>
      <c r="P155" s="193">
        <v>0</v>
      </c>
      <c r="Q155" s="193">
        <v>0</v>
      </c>
      <c r="R155" s="193">
        <v>0</v>
      </c>
      <c r="S155" s="193">
        <v>61</v>
      </c>
      <c r="T155" s="193">
        <f t="shared" si="57"/>
        <v>64</v>
      </c>
      <c r="U155" s="193">
        <f t="shared" si="58"/>
        <v>0</v>
      </c>
      <c r="V155" s="193">
        <f t="shared" si="59"/>
        <v>12</v>
      </c>
      <c r="W155" s="193">
        <f t="shared" si="60"/>
        <v>25</v>
      </c>
      <c r="X155" s="193">
        <f t="shared" si="61"/>
        <v>7</v>
      </c>
      <c r="Y155" s="193">
        <f t="shared" si="62"/>
        <v>20</v>
      </c>
      <c r="Z155" s="193">
        <f t="shared" si="63"/>
        <v>0</v>
      </c>
      <c r="AA155" s="193">
        <f t="shared" si="64"/>
        <v>0</v>
      </c>
      <c r="AB155" s="193">
        <f t="shared" si="65"/>
        <v>0</v>
      </c>
      <c r="AC155" s="193">
        <v>0</v>
      </c>
      <c r="AD155" s="193">
        <v>0</v>
      </c>
      <c r="AE155" s="193">
        <v>0</v>
      </c>
      <c r="AF155" s="193">
        <v>0</v>
      </c>
      <c r="AG155" s="193">
        <v>0</v>
      </c>
      <c r="AH155" s="193">
        <v>0</v>
      </c>
      <c r="AI155" s="193">
        <v>0</v>
      </c>
      <c r="AJ155" s="193">
        <f t="shared" si="66"/>
        <v>0</v>
      </c>
      <c r="AK155" s="193">
        <v>0</v>
      </c>
      <c r="AL155" s="193">
        <v>0</v>
      </c>
      <c r="AM155" s="193">
        <v>0</v>
      </c>
      <c r="AN155" s="193">
        <v>0</v>
      </c>
      <c r="AO155" s="193">
        <v>0</v>
      </c>
      <c r="AP155" s="193">
        <v>0</v>
      </c>
      <c r="AQ155" s="193">
        <v>0</v>
      </c>
      <c r="AR155" s="193">
        <f t="shared" si="67"/>
        <v>64</v>
      </c>
      <c r="AS155" s="193">
        <v>0</v>
      </c>
      <c r="AT155" s="193">
        <v>12</v>
      </c>
      <c r="AU155" s="193">
        <v>25</v>
      </c>
      <c r="AV155" s="193">
        <v>7</v>
      </c>
      <c r="AW155" s="193">
        <v>20</v>
      </c>
      <c r="AX155" s="193">
        <v>0</v>
      </c>
      <c r="AY155" s="193">
        <v>0</v>
      </c>
      <c r="AZ155" s="193">
        <f t="shared" si="68"/>
        <v>0</v>
      </c>
      <c r="BA155" s="193">
        <v>0</v>
      </c>
      <c r="BB155" s="193">
        <v>0</v>
      </c>
      <c r="BC155" s="193">
        <v>0</v>
      </c>
      <c r="BD155" s="193">
        <v>0</v>
      </c>
      <c r="BE155" s="193">
        <v>0</v>
      </c>
      <c r="BF155" s="193">
        <v>0</v>
      </c>
      <c r="BG155" s="193">
        <v>0</v>
      </c>
      <c r="BH155" s="193">
        <f t="shared" si="69"/>
        <v>0</v>
      </c>
      <c r="BI155" s="193">
        <v>0</v>
      </c>
      <c r="BJ155" s="193">
        <v>0</v>
      </c>
      <c r="BK155" s="193">
        <v>0</v>
      </c>
      <c r="BL155" s="193">
        <v>0</v>
      </c>
      <c r="BM155" s="193">
        <v>0</v>
      </c>
      <c r="BN155" s="193">
        <v>0</v>
      </c>
      <c r="BO155" s="193">
        <v>0</v>
      </c>
      <c r="BP155" s="193">
        <f t="shared" si="70"/>
        <v>0</v>
      </c>
      <c r="BQ155" s="193">
        <v>0</v>
      </c>
      <c r="BR155" s="193">
        <v>0</v>
      </c>
      <c r="BS155" s="193">
        <v>0</v>
      </c>
      <c r="BT155" s="193">
        <v>0</v>
      </c>
      <c r="BU155" s="193">
        <v>0</v>
      </c>
      <c r="BV155" s="193">
        <v>0</v>
      </c>
      <c r="BW155" s="193">
        <v>0</v>
      </c>
    </row>
    <row r="156" spans="1:75" ht="13.5">
      <c r="A156" s="182" t="s">
        <v>129</v>
      </c>
      <c r="B156" s="182" t="s">
        <v>219</v>
      </c>
      <c r="C156" s="184" t="s">
        <v>220</v>
      </c>
      <c r="D156" s="193">
        <f t="shared" si="48"/>
        <v>34</v>
      </c>
      <c r="E156" s="193">
        <f t="shared" si="49"/>
        <v>0</v>
      </c>
      <c r="F156" s="193">
        <f t="shared" si="50"/>
        <v>7</v>
      </c>
      <c r="G156" s="193">
        <f t="shared" si="51"/>
        <v>11</v>
      </c>
      <c r="H156" s="193">
        <f t="shared" si="52"/>
        <v>4</v>
      </c>
      <c r="I156" s="193">
        <f t="shared" si="53"/>
        <v>12</v>
      </c>
      <c r="J156" s="193">
        <f t="shared" si="54"/>
        <v>0</v>
      </c>
      <c r="K156" s="193">
        <f t="shared" si="55"/>
        <v>0</v>
      </c>
      <c r="L156" s="193">
        <f t="shared" si="56"/>
        <v>0</v>
      </c>
      <c r="M156" s="193">
        <v>0</v>
      </c>
      <c r="N156" s="193">
        <v>0</v>
      </c>
      <c r="O156" s="193">
        <v>0</v>
      </c>
      <c r="P156" s="193">
        <v>0</v>
      </c>
      <c r="Q156" s="193">
        <v>0</v>
      </c>
      <c r="R156" s="193">
        <v>0</v>
      </c>
      <c r="S156" s="193">
        <v>0</v>
      </c>
      <c r="T156" s="193">
        <f t="shared" si="57"/>
        <v>34</v>
      </c>
      <c r="U156" s="193">
        <f t="shared" si="58"/>
        <v>0</v>
      </c>
      <c r="V156" s="193">
        <f t="shared" si="59"/>
        <v>7</v>
      </c>
      <c r="W156" s="193">
        <f t="shared" si="60"/>
        <v>11</v>
      </c>
      <c r="X156" s="193">
        <f t="shared" si="61"/>
        <v>4</v>
      </c>
      <c r="Y156" s="193">
        <f t="shared" si="62"/>
        <v>12</v>
      </c>
      <c r="Z156" s="193">
        <f t="shared" si="63"/>
        <v>0</v>
      </c>
      <c r="AA156" s="193">
        <f t="shared" si="64"/>
        <v>0</v>
      </c>
      <c r="AB156" s="193">
        <f t="shared" si="65"/>
        <v>0</v>
      </c>
      <c r="AC156" s="193">
        <v>0</v>
      </c>
      <c r="AD156" s="193">
        <v>0</v>
      </c>
      <c r="AE156" s="193">
        <v>0</v>
      </c>
      <c r="AF156" s="193">
        <v>0</v>
      </c>
      <c r="AG156" s="193">
        <v>0</v>
      </c>
      <c r="AH156" s="193">
        <v>0</v>
      </c>
      <c r="AI156" s="193">
        <v>0</v>
      </c>
      <c r="AJ156" s="193">
        <f t="shared" si="66"/>
        <v>0</v>
      </c>
      <c r="AK156" s="193">
        <v>0</v>
      </c>
      <c r="AL156" s="193">
        <v>0</v>
      </c>
      <c r="AM156" s="193">
        <v>0</v>
      </c>
      <c r="AN156" s="193">
        <v>0</v>
      </c>
      <c r="AO156" s="193">
        <v>0</v>
      </c>
      <c r="AP156" s="193">
        <v>0</v>
      </c>
      <c r="AQ156" s="193">
        <v>0</v>
      </c>
      <c r="AR156" s="193">
        <f t="shared" si="67"/>
        <v>34</v>
      </c>
      <c r="AS156" s="193">
        <v>0</v>
      </c>
      <c r="AT156" s="193">
        <v>7</v>
      </c>
      <c r="AU156" s="193">
        <v>11</v>
      </c>
      <c r="AV156" s="193">
        <v>4</v>
      </c>
      <c r="AW156" s="193">
        <v>12</v>
      </c>
      <c r="AX156" s="193">
        <v>0</v>
      </c>
      <c r="AY156" s="193">
        <v>0</v>
      </c>
      <c r="AZ156" s="193">
        <f t="shared" si="68"/>
        <v>0</v>
      </c>
      <c r="BA156" s="193">
        <v>0</v>
      </c>
      <c r="BB156" s="193">
        <v>0</v>
      </c>
      <c r="BC156" s="193">
        <v>0</v>
      </c>
      <c r="BD156" s="193">
        <v>0</v>
      </c>
      <c r="BE156" s="193">
        <v>0</v>
      </c>
      <c r="BF156" s="193">
        <v>0</v>
      </c>
      <c r="BG156" s="193">
        <v>0</v>
      </c>
      <c r="BH156" s="193">
        <f t="shared" si="69"/>
        <v>0</v>
      </c>
      <c r="BI156" s="193">
        <v>0</v>
      </c>
      <c r="BJ156" s="193">
        <v>0</v>
      </c>
      <c r="BK156" s="193">
        <v>0</v>
      </c>
      <c r="BL156" s="193">
        <v>0</v>
      </c>
      <c r="BM156" s="193">
        <v>0</v>
      </c>
      <c r="BN156" s="193">
        <v>0</v>
      </c>
      <c r="BO156" s="193">
        <v>0</v>
      </c>
      <c r="BP156" s="193">
        <f t="shared" si="70"/>
        <v>0</v>
      </c>
      <c r="BQ156" s="193">
        <v>0</v>
      </c>
      <c r="BR156" s="193">
        <v>0</v>
      </c>
      <c r="BS156" s="193">
        <v>0</v>
      </c>
      <c r="BT156" s="193">
        <v>0</v>
      </c>
      <c r="BU156" s="193">
        <v>0</v>
      </c>
      <c r="BV156" s="193">
        <v>0</v>
      </c>
      <c r="BW156" s="193">
        <v>0</v>
      </c>
    </row>
    <row r="157" spans="1:75" ht="13.5">
      <c r="A157" s="182" t="s">
        <v>129</v>
      </c>
      <c r="B157" s="182" t="s">
        <v>221</v>
      </c>
      <c r="C157" s="184" t="s">
        <v>222</v>
      </c>
      <c r="D157" s="193">
        <f t="shared" si="48"/>
        <v>252</v>
      </c>
      <c r="E157" s="193">
        <f t="shared" si="49"/>
        <v>3</v>
      </c>
      <c r="F157" s="193">
        <f t="shared" si="50"/>
        <v>87</v>
      </c>
      <c r="G157" s="193">
        <f t="shared" si="51"/>
        <v>67</v>
      </c>
      <c r="H157" s="193">
        <f t="shared" si="52"/>
        <v>22</v>
      </c>
      <c r="I157" s="193">
        <f t="shared" si="53"/>
        <v>73</v>
      </c>
      <c r="J157" s="193">
        <f t="shared" si="54"/>
        <v>0</v>
      </c>
      <c r="K157" s="193">
        <f t="shared" si="55"/>
        <v>0</v>
      </c>
      <c r="L157" s="193">
        <f t="shared" si="56"/>
        <v>40</v>
      </c>
      <c r="M157" s="193">
        <v>0</v>
      </c>
      <c r="N157" s="193">
        <v>40</v>
      </c>
      <c r="O157" s="193">
        <v>0</v>
      </c>
      <c r="P157" s="193">
        <v>0</v>
      </c>
      <c r="Q157" s="193">
        <v>0</v>
      </c>
      <c r="R157" s="193">
        <v>0</v>
      </c>
      <c r="S157" s="193">
        <v>0</v>
      </c>
      <c r="T157" s="193">
        <f t="shared" si="57"/>
        <v>212</v>
      </c>
      <c r="U157" s="193">
        <f t="shared" si="58"/>
        <v>3</v>
      </c>
      <c r="V157" s="193">
        <f t="shared" si="59"/>
        <v>47</v>
      </c>
      <c r="W157" s="193">
        <f t="shared" si="60"/>
        <v>67</v>
      </c>
      <c r="X157" s="193">
        <f t="shared" si="61"/>
        <v>22</v>
      </c>
      <c r="Y157" s="193">
        <f t="shared" si="62"/>
        <v>73</v>
      </c>
      <c r="Z157" s="193">
        <f t="shared" si="63"/>
        <v>0</v>
      </c>
      <c r="AA157" s="193">
        <f t="shared" si="64"/>
        <v>0</v>
      </c>
      <c r="AB157" s="193">
        <f t="shared" si="65"/>
        <v>0</v>
      </c>
      <c r="AC157" s="193">
        <v>0</v>
      </c>
      <c r="AD157" s="193">
        <v>0</v>
      </c>
      <c r="AE157" s="193">
        <v>0</v>
      </c>
      <c r="AF157" s="193">
        <v>0</v>
      </c>
      <c r="AG157" s="193">
        <v>0</v>
      </c>
      <c r="AH157" s="193">
        <v>0</v>
      </c>
      <c r="AI157" s="193">
        <v>0</v>
      </c>
      <c r="AJ157" s="193">
        <f t="shared" si="66"/>
        <v>0</v>
      </c>
      <c r="AK157" s="193">
        <v>0</v>
      </c>
      <c r="AL157" s="193">
        <v>0</v>
      </c>
      <c r="AM157" s="193">
        <v>0</v>
      </c>
      <c r="AN157" s="193">
        <v>0</v>
      </c>
      <c r="AO157" s="193">
        <v>0</v>
      </c>
      <c r="AP157" s="193">
        <v>0</v>
      </c>
      <c r="AQ157" s="193">
        <v>0</v>
      </c>
      <c r="AR157" s="193">
        <f t="shared" si="67"/>
        <v>212</v>
      </c>
      <c r="AS157" s="193">
        <v>3</v>
      </c>
      <c r="AT157" s="193">
        <v>47</v>
      </c>
      <c r="AU157" s="193">
        <v>67</v>
      </c>
      <c r="AV157" s="193">
        <v>22</v>
      </c>
      <c r="AW157" s="193">
        <v>73</v>
      </c>
      <c r="AX157" s="193">
        <v>0</v>
      </c>
      <c r="AY157" s="193">
        <v>0</v>
      </c>
      <c r="AZ157" s="193">
        <f t="shared" si="68"/>
        <v>0</v>
      </c>
      <c r="BA157" s="193">
        <v>0</v>
      </c>
      <c r="BB157" s="193">
        <v>0</v>
      </c>
      <c r="BC157" s="193">
        <v>0</v>
      </c>
      <c r="BD157" s="193">
        <v>0</v>
      </c>
      <c r="BE157" s="193">
        <v>0</v>
      </c>
      <c r="BF157" s="193">
        <v>0</v>
      </c>
      <c r="BG157" s="193">
        <v>0</v>
      </c>
      <c r="BH157" s="193">
        <f t="shared" si="69"/>
        <v>0</v>
      </c>
      <c r="BI157" s="193">
        <v>0</v>
      </c>
      <c r="BJ157" s="193">
        <v>0</v>
      </c>
      <c r="BK157" s="193">
        <v>0</v>
      </c>
      <c r="BL157" s="193">
        <v>0</v>
      </c>
      <c r="BM157" s="193">
        <v>0</v>
      </c>
      <c r="BN157" s="193">
        <v>0</v>
      </c>
      <c r="BO157" s="193">
        <v>0</v>
      </c>
      <c r="BP157" s="193">
        <f t="shared" si="70"/>
        <v>0</v>
      </c>
      <c r="BQ157" s="193">
        <v>0</v>
      </c>
      <c r="BR157" s="193">
        <v>0</v>
      </c>
      <c r="BS157" s="193">
        <v>0</v>
      </c>
      <c r="BT157" s="193">
        <v>0</v>
      </c>
      <c r="BU157" s="193">
        <v>0</v>
      </c>
      <c r="BV157" s="193">
        <v>0</v>
      </c>
      <c r="BW157" s="193">
        <v>0</v>
      </c>
    </row>
    <row r="158" spans="1:75" ht="13.5">
      <c r="A158" s="182" t="s">
        <v>129</v>
      </c>
      <c r="B158" s="182" t="s">
        <v>223</v>
      </c>
      <c r="C158" s="184" t="s">
        <v>224</v>
      </c>
      <c r="D158" s="193">
        <f t="shared" si="48"/>
        <v>313</v>
      </c>
      <c r="E158" s="193">
        <f t="shared" si="49"/>
        <v>4</v>
      </c>
      <c r="F158" s="193">
        <f t="shared" si="50"/>
        <v>45</v>
      </c>
      <c r="G158" s="193">
        <f t="shared" si="51"/>
        <v>47</v>
      </c>
      <c r="H158" s="193">
        <f t="shared" si="52"/>
        <v>16</v>
      </c>
      <c r="I158" s="193">
        <f t="shared" si="53"/>
        <v>44</v>
      </c>
      <c r="J158" s="193">
        <f t="shared" si="54"/>
        <v>0</v>
      </c>
      <c r="K158" s="193">
        <f t="shared" si="55"/>
        <v>157</v>
      </c>
      <c r="L158" s="193">
        <f t="shared" si="56"/>
        <v>0</v>
      </c>
      <c r="M158" s="193">
        <v>0</v>
      </c>
      <c r="N158" s="193">
        <v>0</v>
      </c>
      <c r="O158" s="193">
        <v>0</v>
      </c>
      <c r="P158" s="193">
        <v>0</v>
      </c>
      <c r="Q158" s="193">
        <v>0</v>
      </c>
      <c r="R158" s="193">
        <v>0</v>
      </c>
      <c r="S158" s="193">
        <v>0</v>
      </c>
      <c r="T158" s="193">
        <f t="shared" si="57"/>
        <v>313</v>
      </c>
      <c r="U158" s="193">
        <f t="shared" si="58"/>
        <v>4</v>
      </c>
      <c r="V158" s="193">
        <f t="shared" si="59"/>
        <v>45</v>
      </c>
      <c r="W158" s="193">
        <f t="shared" si="60"/>
        <v>47</v>
      </c>
      <c r="X158" s="193">
        <f t="shared" si="61"/>
        <v>16</v>
      </c>
      <c r="Y158" s="193">
        <f t="shared" si="62"/>
        <v>44</v>
      </c>
      <c r="Z158" s="193">
        <f t="shared" si="63"/>
        <v>0</v>
      </c>
      <c r="AA158" s="193">
        <f t="shared" si="64"/>
        <v>157</v>
      </c>
      <c r="AB158" s="193">
        <f t="shared" si="65"/>
        <v>0</v>
      </c>
      <c r="AC158" s="193">
        <v>0</v>
      </c>
      <c r="AD158" s="193">
        <v>0</v>
      </c>
      <c r="AE158" s="193">
        <v>0</v>
      </c>
      <c r="AF158" s="193">
        <v>0</v>
      </c>
      <c r="AG158" s="193">
        <v>0</v>
      </c>
      <c r="AH158" s="193">
        <v>0</v>
      </c>
      <c r="AI158" s="193">
        <v>0</v>
      </c>
      <c r="AJ158" s="193">
        <f t="shared" si="66"/>
        <v>0</v>
      </c>
      <c r="AK158" s="193">
        <v>0</v>
      </c>
      <c r="AL158" s="193">
        <v>0</v>
      </c>
      <c r="AM158" s="193">
        <v>0</v>
      </c>
      <c r="AN158" s="193">
        <v>0</v>
      </c>
      <c r="AO158" s="193">
        <v>0</v>
      </c>
      <c r="AP158" s="193">
        <v>0</v>
      </c>
      <c r="AQ158" s="193">
        <v>0</v>
      </c>
      <c r="AR158" s="193">
        <f t="shared" si="67"/>
        <v>313</v>
      </c>
      <c r="AS158" s="193">
        <v>4</v>
      </c>
      <c r="AT158" s="193">
        <v>45</v>
      </c>
      <c r="AU158" s="193">
        <v>47</v>
      </c>
      <c r="AV158" s="193">
        <v>16</v>
      </c>
      <c r="AW158" s="193">
        <v>44</v>
      </c>
      <c r="AX158" s="193">
        <v>0</v>
      </c>
      <c r="AY158" s="193">
        <v>157</v>
      </c>
      <c r="AZ158" s="193">
        <f t="shared" si="68"/>
        <v>0</v>
      </c>
      <c r="BA158" s="193">
        <v>0</v>
      </c>
      <c r="BB158" s="193">
        <v>0</v>
      </c>
      <c r="BC158" s="193">
        <v>0</v>
      </c>
      <c r="BD158" s="193">
        <v>0</v>
      </c>
      <c r="BE158" s="193">
        <v>0</v>
      </c>
      <c r="BF158" s="193">
        <v>0</v>
      </c>
      <c r="BG158" s="193">
        <v>0</v>
      </c>
      <c r="BH158" s="193">
        <f t="shared" si="69"/>
        <v>0</v>
      </c>
      <c r="BI158" s="193">
        <v>0</v>
      </c>
      <c r="BJ158" s="193">
        <v>0</v>
      </c>
      <c r="BK158" s="193">
        <v>0</v>
      </c>
      <c r="BL158" s="193">
        <v>0</v>
      </c>
      <c r="BM158" s="193">
        <v>0</v>
      </c>
      <c r="BN158" s="193">
        <v>0</v>
      </c>
      <c r="BO158" s="193">
        <v>0</v>
      </c>
      <c r="BP158" s="193">
        <f t="shared" si="70"/>
        <v>0</v>
      </c>
      <c r="BQ158" s="193">
        <v>0</v>
      </c>
      <c r="BR158" s="193">
        <v>0</v>
      </c>
      <c r="BS158" s="193">
        <v>0</v>
      </c>
      <c r="BT158" s="193">
        <v>0</v>
      </c>
      <c r="BU158" s="193">
        <v>0</v>
      </c>
      <c r="BV158" s="193">
        <v>0</v>
      </c>
      <c r="BW158" s="193">
        <v>0</v>
      </c>
    </row>
    <row r="159" spans="1:75" ht="13.5">
      <c r="A159" s="182" t="s">
        <v>129</v>
      </c>
      <c r="B159" s="182" t="s">
        <v>225</v>
      </c>
      <c r="C159" s="184" t="s">
        <v>226</v>
      </c>
      <c r="D159" s="193">
        <f t="shared" si="48"/>
        <v>217</v>
      </c>
      <c r="E159" s="193">
        <f t="shared" si="49"/>
        <v>150</v>
      </c>
      <c r="F159" s="193">
        <f t="shared" si="50"/>
        <v>20</v>
      </c>
      <c r="G159" s="193">
        <f t="shared" si="51"/>
        <v>18</v>
      </c>
      <c r="H159" s="193">
        <f t="shared" si="52"/>
        <v>7</v>
      </c>
      <c r="I159" s="193">
        <f t="shared" si="53"/>
        <v>22</v>
      </c>
      <c r="J159" s="193">
        <f t="shared" si="54"/>
        <v>0</v>
      </c>
      <c r="K159" s="193">
        <f t="shared" si="55"/>
        <v>0</v>
      </c>
      <c r="L159" s="193">
        <f t="shared" si="56"/>
        <v>0</v>
      </c>
      <c r="M159" s="193">
        <v>0</v>
      </c>
      <c r="N159" s="193">
        <v>0</v>
      </c>
      <c r="O159" s="193">
        <v>0</v>
      </c>
      <c r="P159" s="193">
        <v>0</v>
      </c>
      <c r="Q159" s="193">
        <v>0</v>
      </c>
      <c r="R159" s="193">
        <v>0</v>
      </c>
      <c r="S159" s="193">
        <v>0</v>
      </c>
      <c r="T159" s="193">
        <f t="shared" si="57"/>
        <v>217</v>
      </c>
      <c r="U159" s="193">
        <f t="shared" si="58"/>
        <v>150</v>
      </c>
      <c r="V159" s="193">
        <f t="shared" si="59"/>
        <v>20</v>
      </c>
      <c r="W159" s="193">
        <f t="shared" si="60"/>
        <v>18</v>
      </c>
      <c r="X159" s="193">
        <f t="shared" si="61"/>
        <v>7</v>
      </c>
      <c r="Y159" s="193">
        <f t="shared" si="62"/>
        <v>22</v>
      </c>
      <c r="Z159" s="193">
        <f t="shared" si="63"/>
        <v>0</v>
      </c>
      <c r="AA159" s="193">
        <f t="shared" si="64"/>
        <v>0</v>
      </c>
      <c r="AB159" s="193">
        <f t="shared" si="65"/>
        <v>0</v>
      </c>
      <c r="AC159" s="193">
        <v>0</v>
      </c>
      <c r="AD159" s="193">
        <v>0</v>
      </c>
      <c r="AE159" s="193">
        <v>0</v>
      </c>
      <c r="AF159" s="193">
        <v>0</v>
      </c>
      <c r="AG159" s="193">
        <v>0</v>
      </c>
      <c r="AH159" s="193">
        <v>0</v>
      </c>
      <c r="AI159" s="193">
        <v>0</v>
      </c>
      <c r="AJ159" s="193">
        <f t="shared" si="66"/>
        <v>1</v>
      </c>
      <c r="AK159" s="193">
        <v>0</v>
      </c>
      <c r="AL159" s="193">
        <v>1</v>
      </c>
      <c r="AM159" s="193">
        <v>0</v>
      </c>
      <c r="AN159" s="193">
        <v>0</v>
      </c>
      <c r="AO159" s="193">
        <v>0</v>
      </c>
      <c r="AP159" s="193">
        <v>0</v>
      </c>
      <c r="AQ159" s="193">
        <v>0</v>
      </c>
      <c r="AR159" s="193">
        <f t="shared" si="67"/>
        <v>216</v>
      </c>
      <c r="AS159" s="193">
        <v>150</v>
      </c>
      <c r="AT159" s="193">
        <v>19</v>
      </c>
      <c r="AU159" s="193">
        <v>18</v>
      </c>
      <c r="AV159" s="193">
        <v>7</v>
      </c>
      <c r="AW159" s="193">
        <v>22</v>
      </c>
      <c r="AX159" s="193">
        <v>0</v>
      </c>
      <c r="AY159" s="193">
        <v>0</v>
      </c>
      <c r="AZ159" s="193">
        <f t="shared" si="68"/>
        <v>0</v>
      </c>
      <c r="BA159" s="193">
        <v>0</v>
      </c>
      <c r="BB159" s="193">
        <v>0</v>
      </c>
      <c r="BC159" s="193">
        <v>0</v>
      </c>
      <c r="BD159" s="193">
        <v>0</v>
      </c>
      <c r="BE159" s="193">
        <v>0</v>
      </c>
      <c r="BF159" s="193">
        <v>0</v>
      </c>
      <c r="BG159" s="193">
        <v>0</v>
      </c>
      <c r="BH159" s="193">
        <f t="shared" si="69"/>
        <v>0</v>
      </c>
      <c r="BI159" s="193">
        <v>0</v>
      </c>
      <c r="BJ159" s="193">
        <v>0</v>
      </c>
      <c r="BK159" s="193">
        <v>0</v>
      </c>
      <c r="BL159" s="193">
        <v>0</v>
      </c>
      <c r="BM159" s="193">
        <v>0</v>
      </c>
      <c r="BN159" s="193">
        <v>0</v>
      </c>
      <c r="BO159" s="193">
        <v>0</v>
      </c>
      <c r="BP159" s="193">
        <f t="shared" si="70"/>
        <v>0</v>
      </c>
      <c r="BQ159" s="193">
        <v>0</v>
      </c>
      <c r="BR159" s="193">
        <v>0</v>
      </c>
      <c r="BS159" s="193">
        <v>0</v>
      </c>
      <c r="BT159" s="193">
        <v>0</v>
      </c>
      <c r="BU159" s="193">
        <v>0</v>
      </c>
      <c r="BV159" s="193">
        <v>0</v>
      </c>
      <c r="BW159" s="193">
        <v>0</v>
      </c>
    </row>
    <row r="160" spans="1:75" ht="13.5">
      <c r="A160" s="182" t="s">
        <v>129</v>
      </c>
      <c r="B160" s="182" t="s">
        <v>227</v>
      </c>
      <c r="C160" s="184" t="s">
        <v>228</v>
      </c>
      <c r="D160" s="193">
        <f t="shared" si="48"/>
        <v>319</v>
      </c>
      <c r="E160" s="193">
        <f t="shared" si="49"/>
        <v>213</v>
      </c>
      <c r="F160" s="193">
        <f t="shared" si="50"/>
        <v>14</v>
      </c>
      <c r="G160" s="193">
        <f t="shared" si="51"/>
        <v>26</v>
      </c>
      <c r="H160" s="193">
        <f t="shared" si="52"/>
        <v>10</v>
      </c>
      <c r="I160" s="193">
        <f t="shared" si="53"/>
        <v>56</v>
      </c>
      <c r="J160" s="193">
        <f t="shared" si="54"/>
        <v>0</v>
      </c>
      <c r="K160" s="193">
        <f t="shared" si="55"/>
        <v>0</v>
      </c>
      <c r="L160" s="193">
        <f t="shared" si="56"/>
        <v>209</v>
      </c>
      <c r="M160" s="193">
        <v>205</v>
      </c>
      <c r="N160" s="193">
        <v>4</v>
      </c>
      <c r="O160" s="193">
        <v>0</v>
      </c>
      <c r="P160" s="193">
        <v>0</v>
      </c>
      <c r="Q160" s="193">
        <v>0</v>
      </c>
      <c r="R160" s="193">
        <v>0</v>
      </c>
      <c r="S160" s="193">
        <v>0</v>
      </c>
      <c r="T160" s="193">
        <f t="shared" si="57"/>
        <v>110</v>
      </c>
      <c r="U160" s="193">
        <f t="shared" si="58"/>
        <v>8</v>
      </c>
      <c r="V160" s="193">
        <f t="shared" si="59"/>
        <v>10</v>
      </c>
      <c r="W160" s="193">
        <f t="shared" si="60"/>
        <v>26</v>
      </c>
      <c r="X160" s="193">
        <f t="shared" si="61"/>
        <v>10</v>
      </c>
      <c r="Y160" s="193">
        <f t="shared" si="62"/>
        <v>56</v>
      </c>
      <c r="Z160" s="193">
        <f t="shared" si="63"/>
        <v>0</v>
      </c>
      <c r="AA160" s="193">
        <f t="shared" si="64"/>
        <v>0</v>
      </c>
      <c r="AB160" s="193">
        <f t="shared" si="65"/>
        <v>0</v>
      </c>
      <c r="AC160" s="193">
        <v>0</v>
      </c>
      <c r="AD160" s="193">
        <v>0</v>
      </c>
      <c r="AE160" s="193">
        <v>0</v>
      </c>
      <c r="AF160" s="193">
        <v>0</v>
      </c>
      <c r="AG160" s="193">
        <v>0</v>
      </c>
      <c r="AH160" s="193">
        <v>0</v>
      </c>
      <c r="AI160" s="193">
        <v>0</v>
      </c>
      <c r="AJ160" s="193">
        <f t="shared" si="66"/>
        <v>0</v>
      </c>
      <c r="AK160" s="193">
        <v>0</v>
      </c>
      <c r="AL160" s="193">
        <v>0</v>
      </c>
      <c r="AM160" s="193">
        <v>0</v>
      </c>
      <c r="AN160" s="193">
        <v>0</v>
      </c>
      <c r="AO160" s="193">
        <v>0</v>
      </c>
      <c r="AP160" s="193">
        <v>0</v>
      </c>
      <c r="AQ160" s="193">
        <v>0</v>
      </c>
      <c r="AR160" s="193">
        <f t="shared" si="67"/>
        <v>110</v>
      </c>
      <c r="AS160" s="193">
        <v>8</v>
      </c>
      <c r="AT160" s="193">
        <v>10</v>
      </c>
      <c r="AU160" s="193">
        <v>26</v>
      </c>
      <c r="AV160" s="193">
        <v>10</v>
      </c>
      <c r="AW160" s="193">
        <v>56</v>
      </c>
      <c r="AX160" s="193">
        <v>0</v>
      </c>
      <c r="AY160" s="193">
        <v>0</v>
      </c>
      <c r="AZ160" s="193">
        <f t="shared" si="68"/>
        <v>0</v>
      </c>
      <c r="BA160" s="193">
        <v>0</v>
      </c>
      <c r="BB160" s="193">
        <v>0</v>
      </c>
      <c r="BC160" s="193">
        <v>0</v>
      </c>
      <c r="BD160" s="193">
        <v>0</v>
      </c>
      <c r="BE160" s="193">
        <v>0</v>
      </c>
      <c r="BF160" s="193">
        <v>0</v>
      </c>
      <c r="BG160" s="193">
        <v>0</v>
      </c>
      <c r="BH160" s="193">
        <f t="shared" si="69"/>
        <v>0</v>
      </c>
      <c r="BI160" s="193">
        <v>0</v>
      </c>
      <c r="BJ160" s="193">
        <v>0</v>
      </c>
      <c r="BK160" s="193">
        <v>0</v>
      </c>
      <c r="BL160" s="193">
        <v>0</v>
      </c>
      <c r="BM160" s="193">
        <v>0</v>
      </c>
      <c r="BN160" s="193">
        <v>0</v>
      </c>
      <c r="BO160" s="193">
        <v>0</v>
      </c>
      <c r="BP160" s="193">
        <f t="shared" si="70"/>
        <v>0</v>
      </c>
      <c r="BQ160" s="193">
        <v>0</v>
      </c>
      <c r="BR160" s="193">
        <v>0</v>
      </c>
      <c r="BS160" s="193">
        <v>0</v>
      </c>
      <c r="BT160" s="193">
        <v>0</v>
      </c>
      <c r="BU160" s="193">
        <v>0</v>
      </c>
      <c r="BV160" s="193">
        <v>0</v>
      </c>
      <c r="BW160" s="193">
        <v>0</v>
      </c>
    </row>
    <row r="161" spans="1:75" ht="13.5">
      <c r="A161" s="182" t="s">
        <v>129</v>
      </c>
      <c r="B161" s="182" t="s">
        <v>229</v>
      </c>
      <c r="C161" s="184" t="s">
        <v>230</v>
      </c>
      <c r="D161" s="193">
        <f t="shared" si="48"/>
        <v>97</v>
      </c>
      <c r="E161" s="193">
        <f t="shared" si="49"/>
        <v>56</v>
      </c>
      <c r="F161" s="193">
        <f t="shared" si="50"/>
        <v>3</v>
      </c>
      <c r="G161" s="193">
        <f t="shared" si="51"/>
        <v>9</v>
      </c>
      <c r="H161" s="193">
        <f t="shared" si="52"/>
        <v>4</v>
      </c>
      <c r="I161" s="193">
        <f t="shared" si="53"/>
        <v>12</v>
      </c>
      <c r="J161" s="193">
        <f t="shared" si="54"/>
        <v>0</v>
      </c>
      <c r="K161" s="193">
        <f t="shared" si="55"/>
        <v>13</v>
      </c>
      <c r="L161" s="193">
        <f t="shared" si="56"/>
        <v>0</v>
      </c>
      <c r="M161" s="193">
        <v>0</v>
      </c>
      <c r="N161" s="193">
        <v>0</v>
      </c>
      <c r="O161" s="193">
        <v>0</v>
      </c>
      <c r="P161" s="193">
        <v>0</v>
      </c>
      <c r="Q161" s="193">
        <v>0</v>
      </c>
      <c r="R161" s="193">
        <v>0</v>
      </c>
      <c r="S161" s="193">
        <v>0</v>
      </c>
      <c r="T161" s="193">
        <f t="shared" si="57"/>
        <v>97</v>
      </c>
      <c r="U161" s="193">
        <f t="shared" si="58"/>
        <v>56</v>
      </c>
      <c r="V161" s="193">
        <f t="shared" si="59"/>
        <v>3</v>
      </c>
      <c r="W161" s="193">
        <f t="shared" si="60"/>
        <v>9</v>
      </c>
      <c r="X161" s="193">
        <f t="shared" si="61"/>
        <v>4</v>
      </c>
      <c r="Y161" s="193">
        <f t="shared" si="62"/>
        <v>12</v>
      </c>
      <c r="Z161" s="193">
        <f t="shared" si="63"/>
        <v>0</v>
      </c>
      <c r="AA161" s="193">
        <f t="shared" si="64"/>
        <v>13</v>
      </c>
      <c r="AB161" s="193">
        <f t="shared" si="65"/>
        <v>0</v>
      </c>
      <c r="AC161" s="193">
        <v>0</v>
      </c>
      <c r="AD161" s="193">
        <v>0</v>
      </c>
      <c r="AE161" s="193">
        <v>0</v>
      </c>
      <c r="AF161" s="193">
        <v>0</v>
      </c>
      <c r="AG161" s="193">
        <v>0</v>
      </c>
      <c r="AH161" s="193">
        <v>0</v>
      </c>
      <c r="AI161" s="193">
        <v>0</v>
      </c>
      <c r="AJ161" s="193">
        <f t="shared" si="66"/>
        <v>0</v>
      </c>
      <c r="AK161" s="193">
        <v>0</v>
      </c>
      <c r="AL161" s="193">
        <v>0</v>
      </c>
      <c r="AM161" s="193">
        <v>0</v>
      </c>
      <c r="AN161" s="193">
        <v>0</v>
      </c>
      <c r="AO161" s="193">
        <v>0</v>
      </c>
      <c r="AP161" s="193">
        <v>0</v>
      </c>
      <c r="AQ161" s="193">
        <v>0</v>
      </c>
      <c r="AR161" s="193">
        <f t="shared" si="67"/>
        <v>97</v>
      </c>
      <c r="AS161" s="193">
        <v>56</v>
      </c>
      <c r="AT161" s="193">
        <v>3</v>
      </c>
      <c r="AU161" s="193">
        <v>9</v>
      </c>
      <c r="AV161" s="193">
        <v>4</v>
      </c>
      <c r="AW161" s="193">
        <v>12</v>
      </c>
      <c r="AX161" s="193">
        <v>0</v>
      </c>
      <c r="AY161" s="193">
        <v>13</v>
      </c>
      <c r="AZ161" s="193">
        <f t="shared" si="68"/>
        <v>0</v>
      </c>
      <c r="BA161" s="193">
        <v>0</v>
      </c>
      <c r="BB161" s="193">
        <v>0</v>
      </c>
      <c r="BC161" s="193">
        <v>0</v>
      </c>
      <c r="BD161" s="193">
        <v>0</v>
      </c>
      <c r="BE161" s="193">
        <v>0</v>
      </c>
      <c r="BF161" s="193">
        <v>0</v>
      </c>
      <c r="BG161" s="193">
        <v>0</v>
      </c>
      <c r="BH161" s="193">
        <f t="shared" si="69"/>
        <v>0</v>
      </c>
      <c r="BI161" s="193">
        <v>0</v>
      </c>
      <c r="BJ161" s="193">
        <v>0</v>
      </c>
      <c r="BK161" s="193">
        <v>0</v>
      </c>
      <c r="BL161" s="193">
        <v>0</v>
      </c>
      <c r="BM161" s="193">
        <v>0</v>
      </c>
      <c r="BN161" s="193">
        <v>0</v>
      </c>
      <c r="BO161" s="193">
        <v>0</v>
      </c>
      <c r="BP161" s="193">
        <f t="shared" si="70"/>
        <v>0</v>
      </c>
      <c r="BQ161" s="193">
        <v>0</v>
      </c>
      <c r="BR161" s="193">
        <v>0</v>
      </c>
      <c r="BS161" s="193">
        <v>0</v>
      </c>
      <c r="BT161" s="193">
        <v>0</v>
      </c>
      <c r="BU161" s="193">
        <v>0</v>
      </c>
      <c r="BV161" s="193">
        <v>0</v>
      </c>
      <c r="BW161" s="193">
        <v>0</v>
      </c>
    </row>
    <row r="162" spans="1:75" ht="13.5">
      <c r="A162" s="182" t="s">
        <v>129</v>
      </c>
      <c r="B162" s="182" t="s">
        <v>231</v>
      </c>
      <c r="C162" s="184" t="s">
        <v>232</v>
      </c>
      <c r="D162" s="193">
        <f t="shared" si="48"/>
        <v>557</v>
      </c>
      <c r="E162" s="193">
        <f t="shared" si="49"/>
        <v>372</v>
      </c>
      <c r="F162" s="193">
        <f t="shared" si="50"/>
        <v>59</v>
      </c>
      <c r="G162" s="193">
        <f t="shared" si="51"/>
        <v>62</v>
      </c>
      <c r="H162" s="193">
        <f t="shared" si="52"/>
        <v>22</v>
      </c>
      <c r="I162" s="193">
        <f t="shared" si="53"/>
        <v>42</v>
      </c>
      <c r="J162" s="193">
        <f t="shared" si="54"/>
        <v>0</v>
      </c>
      <c r="K162" s="193">
        <f t="shared" si="55"/>
        <v>0</v>
      </c>
      <c r="L162" s="193">
        <f t="shared" si="56"/>
        <v>0</v>
      </c>
      <c r="M162" s="193">
        <v>0</v>
      </c>
      <c r="N162" s="193">
        <v>0</v>
      </c>
      <c r="O162" s="193">
        <v>0</v>
      </c>
      <c r="P162" s="193">
        <v>0</v>
      </c>
      <c r="Q162" s="193">
        <v>0</v>
      </c>
      <c r="R162" s="193">
        <v>0</v>
      </c>
      <c r="S162" s="193">
        <v>0</v>
      </c>
      <c r="T162" s="193">
        <f t="shared" si="57"/>
        <v>557</v>
      </c>
      <c r="U162" s="193">
        <f t="shared" si="58"/>
        <v>372</v>
      </c>
      <c r="V162" s="193">
        <f t="shared" si="59"/>
        <v>59</v>
      </c>
      <c r="W162" s="193">
        <f t="shared" si="60"/>
        <v>62</v>
      </c>
      <c r="X162" s="193">
        <f t="shared" si="61"/>
        <v>22</v>
      </c>
      <c r="Y162" s="193">
        <f t="shared" si="62"/>
        <v>42</v>
      </c>
      <c r="Z162" s="193">
        <f t="shared" si="63"/>
        <v>0</v>
      </c>
      <c r="AA162" s="193">
        <f t="shared" si="64"/>
        <v>0</v>
      </c>
      <c r="AB162" s="193">
        <f t="shared" si="65"/>
        <v>0</v>
      </c>
      <c r="AC162" s="193">
        <v>0</v>
      </c>
      <c r="AD162" s="193">
        <v>0</v>
      </c>
      <c r="AE162" s="193">
        <v>0</v>
      </c>
      <c r="AF162" s="193">
        <v>0</v>
      </c>
      <c r="AG162" s="193">
        <v>0</v>
      </c>
      <c r="AH162" s="193">
        <v>0</v>
      </c>
      <c r="AI162" s="193">
        <v>0</v>
      </c>
      <c r="AJ162" s="193">
        <f t="shared" si="66"/>
        <v>0</v>
      </c>
      <c r="AK162" s="193">
        <v>0</v>
      </c>
      <c r="AL162" s="193">
        <v>0</v>
      </c>
      <c r="AM162" s="193">
        <v>0</v>
      </c>
      <c r="AN162" s="193">
        <v>0</v>
      </c>
      <c r="AO162" s="193">
        <v>0</v>
      </c>
      <c r="AP162" s="193">
        <v>0</v>
      </c>
      <c r="AQ162" s="193">
        <v>0</v>
      </c>
      <c r="AR162" s="193">
        <f t="shared" si="67"/>
        <v>557</v>
      </c>
      <c r="AS162" s="193">
        <v>372</v>
      </c>
      <c r="AT162" s="193">
        <v>59</v>
      </c>
      <c r="AU162" s="193">
        <v>62</v>
      </c>
      <c r="AV162" s="193">
        <v>22</v>
      </c>
      <c r="AW162" s="193">
        <v>42</v>
      </c>
      <c r="AX162" s="193">
        <v>0</v>
      </c>
      <c r="AY162" s="193">
        <v>0</v>
      </c>
      <c r="AZ162" s="193">
        <f t="shared" si="68"/>
        <v>0</v>
      </c>
      <c r="BA162" s="193">
        <v>0</v>
      </c>
      <c r="BB162" s="193">
        <v>0</v>
      </c>
      <c r="BC162" s="193">
        <v>0</v>
      </c>
      <c r="BD162" s="193">
        <v>0</v>
      </c>
      <c r="BE162" s="193">
        <v>0</v>
      </c>
      <c r="BF162" s="193">
        <v>0</v>
      </c>
      <c r="BG162" s="193">
        <v>0</v>
      </c>
      <c r="BH162" s="193">
        <f t="shared" si="69"/>
        <v>0</v>
      </c>
      <c r="BI162" s="193">
        <v>0</v>
      </c>
      <c r="BJ162" s="193">
        <v>0</v>
      </c>
      <c r="BK162" s="193">
        <v>0</v>
      </c>
      <c r="BL162" s="193">
        <v>0</v>
      </c>
      <c r="BM162" s="193">
        <v>0</v>
      </c>
      <c r="BN162" s="193">
        <v>0</v>
      </c>
      <c r="BO162" s="193">
        <v>0</v>
      </c>
      <c r="BP162" s="193">
        <f t="shared" si="70"/>
        <v>0</v>
      </c>
      <c r="BQ162" s="193">
        <v>0</v>
      </c>
      <c r="BR162" s="193">
        <v>0</v>
      </c>
      <c r="BS162" s="193">
        <v>0</v>
      </c>
      <c r="BT162" s="193">
        <v>0</v>
      </c>
      <c r="BU162" s="193">
        <v>0</v>
      </c>
      <c r="BV162" s="193">
        <v>0</v>
      </c>
      <c r="BW162" s="193">
        <v>0</v>
      </c>
    </row>
    <row r="163" spans="1:75" ht="13.5">
      <c r="A163" s="182" t="s">
        <v>129</v>
      </c>
      <c r="B163" s="182" t="s">
        <v>233</v>
      </c>
      <c r="C163" s="184" t="s">
        <v>234</v>
      </c>
      <c r="D163" s="193">
        <f t="shared" si="48"/>
        <v>1341</v>
      </c>
      <c r="E163" s="193">
        <f t="shared" si="49"/>
        <v>214</v>
      </c>
      <c r="F163" s="193">
        <f t="shared" si="50"/>
        <v>103</v>
      </c>
      <c r="G163" s="193">
        <f t="shared" si="51"/>
        <v>59</v>
      </c>
      <c r="H163" s="193">
        <f t="shared" si="52"/>
        <v>32</v>
      </c>
      <c r="I163" s="193">
        <f t="shared" si="53"/>
        <v>0</v>
      </c>
      <c r="J163" s="193">
        <f t="shared" si="54"/>
        <v>1</v>
      </c>
      <c r="K163" s="193">
        <f t="shared" si="55"/>
        <v>932</v>
      </c>
      <c r="L163" s="193">
        <f t="shared" si="56"/>
        <v>0</v>
      </c>
      <c r="M163" s="193">
        <v>0</v>
      </c>
      <c r="N163" s="193">
        <v>0</v>
      </c>
      <c r="O163" s="193">
        <v>0</v>
      </c>
      <c r="P163" s="193">
        <v>0</v>
      </c>
      <c r="Q163" s="193">
        <v>0</v>
      </c>
      <c r="R163" s="193">
        <v>0</v>
      </c>
      <c r="S163" s="193">
        <v>0</v>
      </c>
      <c r="T163" s="193">
        <f t="shared" si="57"/>
        <v>1116</v>
      </c>
      <c r="U163" s="193">
        <f t="shared" si="58"/>
        <v>0</v>
      </c>
      <c r="V163" s="193">
        <f t="shared" si="59"/>
        <v>102</v>
      </c>
      <c r="W163" s="193">
        <f t="shared" si="60"/>
        <v>50</v>
      </c>
      <c r="X163" s="193">
        <f t="shared" si="61"/>
        <v>32</v>
      </c>
      <c r="Y163" s="193">
        <f t="shared" si="62"/>
        <v>0</v>
      </c>
      <c r="Z163" s="193">
        <f t="shared" si="63"/>
        <v>0</v>
      </c>
      <c r="AA163" s="193">
        <f t="shared" si="64"/>
        <v>932</v>
      </c>
      <c r="AB163" s="193">
        <f t="shared" si="65"/>
        <v>132</v>
      </c>
      <c r="AC163" s="193">
        <v>0</v>
      </c>
      <c r="AD163" s="193">
        <v>0</v>
      </c>
      <c r="AE163" s="193">
        <v>0</v>
      </c>
      <c r="AF163" s="193">
        <v>0</v>
      </c>
      <c r="AG163" s="193">
        <v>0</v>
      </c>
      <c r="AH163" s="193">
        <v>0</v>
      </c>
      <c r="AI163" s="193">
        <v>132</v>
      </c>
      <c r="AJ163" s="193">
        <f t="shared" si="66"/>
        <v>63</v>
      </c>
      <c r="AK163" s="193">
        <v>0</v>
      </c>
      <c r="AL163" s="193">
        <v>63</v>
      </c>
      <c r="AM163" s="193">
        <v>0</v>
      </c>
      <c r="AN163" s="193">
        <v>0</v>
      </c>
      <c r="AO163" s="193">
        <v>0</v>
      </c>
      <c r="AP163" s="193">
        <v>0</v>
      </c>
      <c r="AQ163" s="193">
        <v>0</v>
      </c>
      <c r="AR163" s="193">
        <f t="shared" si="67"/>
        <v>921</v>
      </c>
      <c r="AS163" s="193">
        <v>0</v>
      </c>
      <c r="AT163" s="193">
        <v>39</v>
      </c>
      <c r="AU163" s="193">
        <v>50</v>
      </c>
      <c r="AV163" s="193">
        <v>32</v>
      </c>
      <c r="AW163" s="193">
        <v>0</v>
      </c>
      <c r="AX163" s="193">
        <v>0</v>
      </c>
      <c r="AY163" s="193">
        <v>800</v>
      </c>
      <c r="AZ163" s="193">
        <f t="shared" si="68"/>
        <v>0</v>
      </c>
      <c r="BA163" s="193">
        <v>0</v>
      </c>
      <c r="BB163" s="193">
        <v>0</v>
      </c>
      <c r="BC163" s="193">
        <v>0</v>
      </c>
      <c r="BD163" s="193">
        <v>0</v>
      </c>
      <c r="BE163" s="193">
        <v>0</v>
      </c>
      <c r="BF163" s="193">
        <v>0</v>
      </c>
      <c r="BG163" s="193">
        <v>0</v>
      </c>
      <c r="BH163" s="193">
        <f t="shared" si="69"/>
        <v>0</v>
      </c>
      <c r="BI163" s="193">
        <v>0</v>
      </c>
      <c r="BJ163" s="193">
        <v>0</v>
      </c>
      <c r="BK163" s="193">
        <v>0</v>
      </c>
      <c r="BL163" s="193">
        <v>0</v>
      </c>
      <c r="BM163" s="193">
        <v>0</v>
      </c>
      <c r="BN163" s="193">
        <v>0</v>
      </c>
      <c r="BO163" s="193">
        <v>0</v>
      </c>
      <c r="BP163" s="193">
        <f t="shared" si="70"/>
        <v>225</v>
      </c>
      <c r="BQ163" s="193">
        <v>214</v>
      </c>
      <c r="BR163" s="193">
        <v>1</v>
      </c>
      <c r="BS163" s="193">
        <v>9</v>
      </c>
      <c r="BT163" s="193">
        <v>0</v>
      </c>
      <c r="BU163" s="193">
        <v>0</v>
      </c>
      <c r="BV163" s="193">
        <v>1</v>
      </c>
      <c r="BW163" s="193">
        <v>0</v>
      </c>
    </row>
    <row r="164" spans="1:75" ht="13.5">
      <c r="A164" s="182" t="s">
        <v>129</v>
      </c>
      <c r="B164" s="182" t="s">
        <v>235</v>
      </c>
      <c r="C164" s="184" t="s">
        <v>236</v>
      </c>
      <c r="D164" s="193">
        <f t="shared" si="48"/>
        <v>1420</v>
      </c>
      <c r="E164" s="193">
        <f t="shared" si="49"/>
        <v>449</v>
      </c>
      <c r="F164" s="193">
        <f t="shared" si="50"/>
        <v>201</v>
      </c>
      <c r="G164" s="193">
        <f t="shared" si="51"/>
        <v>75</v>
      </c>
      <c r="H164" s="193">
        <f t="shared" si="52"/>
        <v>25</v>
      </c>
      <c r="I164" s="193">
        <f t="shared" si="53"/>
        <v>0</v>
      </c>
      <c r="J164" s="193">
        <f t="shared" si="54"/>
        <v>3</v>
      </c>
      <c r="K164" s="193">
        <f t="shared" si="55"/>
        <v>667</v>
      </c>
      <c r="L164" s="193">
        <f t="shared" si="56"/>
        <v>0</v>
      </c>
      <c r="M164" s="193">
        <v>0</v>
      </c>
      <c r="N164" s="193">
        <v>0</v>
      </c>
      <c r="O164" s="193">
        <v>0</v>
      </c>
      <c r="P164" s="193">
        <v>0</v>
      </c>
      <c r="Q164" s="193">
        <v>0</v>
      </c>
      <c r="R164" s="193">
        <v>0</v>
      </c>
      <c r="S164" s="193">
        <v>0</v>
      </c>
      <c r="T164" s="193">
        <f t="shared" si="57"/>
        <v>957</v>
      </c>
      <c r="U164" s="193">
        <f t="shared" si="58"/>
        <v>0</v>
      </c>
      <c r="V164" s="193">
        <f t="shared" si="59"/>
        <v>200</v>
      </c>
      <c r="W164" s="193">
        <f t="shared" si="60"/>
        <v>65</v>
      </c>
      <c r="X164" s="193">
        <f t="shared" si="61"/>
        <v>25</v>
      </c>
      <c r="Y164" s="193">
        <f t="shared" si="62"/>
        <v>0</v>
      </c>
      <c r="Z164" s="193">
        <f t="shared" si="63"/>
        <v>0</v>
      </c>
      <c r="AA164" s="193">
        <f t="shared" si="64"/>
        <v>667</v>
      </c>
      <c r="AB164" s="193">
        <f t="shared" si="65"/>
        <v>337</v>
      </c>
      <c r="AC164" s="193">
        <v>0</v>
      </c>
      <c r="AD164" s="193">
        <v>0</v>
      </c>
      <c r="AE164" s="193">
        <v>0</v>
      </c>
      <c r="AF164" s="193">
        <v>0</v>
      </c>
      <c r="AG164" s="193">
        <v>0</v>
      </c>
      <c r="AH164" s="193">
        <v>0</v>
      </c>
      <c r="AI164" s="193">
        <v>337</v>
      </c>
      <c r="AJ164" s="193">
        <f t="shared" si="66"/>
        <v>161</v>
      </c>
      <c r="AK164" s="193">
        <v>0</v>
      </c>
      <c r="AL164" s="193">
        <v>161</v>
      </c>
      <c r="AM164" s="193">
        <v>0</v>
      </c>
      <c r="AN164" s="193">
        <v>0</v>
      </c>
      <c r="AO164" s="193">
        <v>0</v>
      </c>
      <c r="AP164" s="193">
        <v>0</v>
      </c>
      <c r="AQ164" s="193">
        <v>0</v>
      </c>
      <c r="AR164" s="193">
        <f t="shared" si="67"/>
        <v>129</v>
      </c>
      <c r="AS164" s="193">
        <v>0</v>
      </c>
      <c r="AT164" s="193">
        <v>39</v>
      </c>
      <c r="AU164" s="193">
        <v>65</v>
      </c>
      <c r="AV164" s="193">
        <v>25</v>
      </c>
      <c r="AW164" s="193">
        <v>0</v>
      </c>
      <c r="AX164" s="193">
        <v>0</v>
      </c>
      <c r="AY164" s="193">
        <v>0</v>
      </c>
      <c r="AZ164" s="193">
        <f t="shared" si="68"/>
        <v>330</v>
      </c>
      <c r="BA164" s="193">
        <v>0</v>
      </c>
      <c r="BB164" s="193">
        <v>0</v>
      </c>
      <c r="BC164" s="193">
        <v>0</v>
      </c>
      <c r="BD164" s="193">
        <v>0</v>
      </c>
      <c r="BE164" s="193">
        <v>0</v>
      </c>
      <c r="BF164" s="193">
        <v>0</v>
      </c>
      <c r="BG164" s="193">
        <v>330</v>
      </c>
      <c r="BH164" s="193">
        <f t="shared" si="69"/>
        <v>0</v>
      </c>
      <c r="BI164" s="193">
        <v>0</v>
      </c>
      <c r="BJ164" s="193">
        <v>0</v>
      </c>
      <c r="BK164" s="193">
        <v>0</v>
      </c>
      <c r="BL164" s="193">
        <v>0</v>
      </c>
      <c r="BM164" s="193">
        <v>0</v>
      </c>
      <c r="BN164" s="193">
        <v>0</v>
      </c>
      <c r="BO164" s="193">
        <v>0</v>
      </c>
      <c r="BP164" s="193">
        <f t="shared" si="70"/>
        <v>463</v>
      </c>
      <c r="BQ164" s="193">
        <v>449</v>
      </c>
      <c r="BR164" s="193">
        <v>1</v>
      </c>
      <c r="BS164" s="193">
        <v>10</v>
      </c>
      <c r="BT164" s="193">
        <v>0</v>
      </c>
      <c r="BU164" s="193">
        <v>0</v>
      </c>
      <c r="BV164" s="193">
        <v>3</v>
      </c>
      <c r="BW164" s="193">
        <v>0</v>
      </c>
    </row>
    <row r="165" spans="1:75" ht="13.5">
      <c r="A165" s="182" t="s">
        <v>129</v>
      </c>
      <c r="B165" s="182" t="s">
        <v>237</v>
      </c>
      <c r="C165" s="184" t="s">
        <v>238</v>
      </c>
      <c r="D165" s="193">
        <f t="shared" si="48"/>
        <v>125</v>
      </c>
      <c r="E165" s="193">
        <f t="shared" si="49"/>
        <v>0</v>
      </c>
      <c r="F165" s="193">
        <f t="shared" si="50"/>
        <v>39</v>
      </c>
      <c r="G165" s="193">
        <f t="shared" si="51"/>
        <v>17</v>
      </c>
      <c r="H165" s="193">
        <f t="shared" si="52"/>
        <v>3</v>
      </c>
      <c r="I165" s="193">
        <f t="shared" si="53"/>
        <v>0</v>
      </c>
      <c r="J165" s="193">
        <f t="shared" si="54"/>
        <v>0</v>
      </c>
      <c r="K165" s="193">
        <f t="shared" si="55"/>
        <v>66</v>
      </c>
      <c r="L165" s="193">
        <f t="shared" si="56"/>
        <v>0</v>
      </c>
      <c r="M165" s="193">
        <v>0</v>
      </c>
      <c r="N165" s="193">
        <v>0</v>
      </c>
      <c r="O165" s="193">
        <v>0</v>
      </c>
      <c r="P165" s="193">
        <v>0</v>
      </c>
      <c r="Q165" s="193">
        <v>0</v>
      </c>
      <c r="R165" s="193">
        <v>0</v>
      </c>
      <c r="S165" s="193">
        <v>0</v>
      </c>
      <c r="T165" s="193">
        <f t="shared" si="57"/>
        <v>125</v>
      </c>
      <c r="U165" s="193">
        <f t="shared" si="58"/>
        <v>0</v>
      </c>
      <c r="V165" s="193">
        <f t="shared" si="59"/>
        <v>39</v>
      </c>
      <c r="W165" s="193">
        <f t="shared" si="60"/>
        <v>17</v>
      </c>
      <c r="X165" s="193">
        <f t="shared" si="61"/>
        <v>3</v>
      </c>
      <c r="Y165" s="193">
        <f t="shared" si="62"/>
        <v>0</v>
      </c>
      <c r="Z165" s="193">
        <f t="shared" si="63"/>
        <v>0</v>
      </c>
      <c r="AA165" s="193">
        <f t="shared" si="64"/>
        <v>66</v>
      </c>
      <c r="AB165" s="193">
        <f t="shared" si="65"/>
        <v>66</v>
      </c>
      <c r="AC165" s="193">
        <v>0</v>
      </c>
      <c r="AD165" s="193">
        <v>0</v>
      </c>
      <c r="AE165" s="193">
        <v>0</v>
      </c>
      <c r="AF165" s="193">
        <v>0</v>
      </c>
      <c r="AG165" s="193">
        <v>0</v>
      </c>
      <c r="AH165" s="193">
        <v>0</v>
      </c>
      <c r="AI165" s="193">
        <v>66</v>
      </c>
      <c r="AJ165" s="193">
        <f t="shared" si="66"/>
        <v>32</v>
      </c>
      <c r="AK165" s="193">
        <v>0</v>
      </c>
      <c r="AL165" s="193">
        <v>32</v>
      </c>
      <c r="AM165" s="193">
        <v>0</v>
      </c>
      <c r="AN165" s="193">
        <v>0</v>
      </c>
      <c r="AO165" s="193">
        <v>0</v>
      </c>
      <c r="AP165" s="193">
        <v>0</v>
      </c>
      <c r="AQ165" s="193">
        <v>0</v>
      </c>
      <c r="AR165" s="193">
        <f t="shared" si="67"/>
        <v>27</v>
      </c>
      <c r="AS165" s="193">
        <v>0</v>
      </c>
      <c r="AT165" s="193">
        <v>7</v>
      </c>
      <c r="AU165" s="193">
        <v>17</v>
      </c>
      <c r="AV165" s="193">
        <v>3</v>
      </c>
      <c r="AW165" s="193">
        <v>0</v>
      </c>
      <c r="AX165" s="193">
        <v>0</v>
      </c>
      <c r="AY165" s="193">
        <v>0</v>
      </c>
      <c r="AZ165" s="193">
        <f t="shared" si="68"/>
        <v>0</v>
      </c>
      <c r="BA165" s="193">
        <v>0</v>
      </c>
      <c r="BB165" s="193">
        <v>0</v>
      </c>
      <c r="BC165" s="193">
        <v>0</v>
      </c>
      <c r="BD165" s="193">
        <v>0</v>
      </c>
      <c r="BE165" s="193">
        <v>0</v>
      </c>
      <c r="BF165" s="193">
        <v>0</v>
      </c>
      <c r="BG165" s="193">
        <v>0</v>
      </c>
      <c r="BH165" s="193">
        <f t="shared" si="69"/>
        <v>0</v>
      </c>
      <c r="BI165" s="193">
        <v>0</v>
      </c>
      <c r="BJ165" s="193">
        <v>0</v>
      </c>
      <c r="BK165" s="193">
        <v>0</v>
      </c>
      <c r="BL165" s="193">
        <v>0</v>
      </c>
      <c r="BM165" s="193">
        <v>0</v>
      </c>
      <c r="BN165" s="193">
        <v>0</v>
      </c>
      <c r="BO165" s="193">
        <v>0</v>
      </c>
      <c r="BP165" s="193">
        <f t="shared" si="70"/>
        <v>0</v>
      </c>
      <c r="BQ165" s="193">
        <v>0</v>
      </c>
      <c r="BR165" s="193">
        <v>0</v>
      </c>
      <c r="BS165" s="193">
        <v>0</v>
      </c>
      <c r="BT165" s="193">
        <v>0</v>
      </c>
      <c r="BU165" s="193">
        <v>0</v>
      </c>
      <c r="BV165" s="193">
        <v>0</v>
      </c>
      <c r="BW165" s="193">
        <v>0</v>
      </c>
    </row>
    <row r="166" spans="1:75" ht="13.5">
      <c r="A166" s="182" t="s">
        <v>129</v>
      </c>
      <c r="B166" s="182" t="s">
        <v>239</v>
      </c>
      <c r="C166" s="184" t="s">
        <v>240</v>
      </c>
      <c r="D166" s="193">
        <f t="shared" si="48"/>
        <v>148</v>
      </c>
      <c r="E166" s="193">
        <f t="shared" si="49"/>
        <v>0</v>
      </c>
      <c r="F166" s="193">
        <f t="shared" si="50"/>
        <v>47</v>
      </c>
      <c r="G166" s="193">
        <f t="shared" si="51"/>
        <v>22</v>
      </c>
      <c r="H166" s="193">
        <f t="shared" si="52"/>
        <v>8</v>
      </c>
      <c r="I166" s="193">
        <f t="shared" si="53"/>
        <v>0</v>
      </c>
      <c r="J166" s="193">
        <f t="shared" si="54"/>
        <v>0</v>
      </c>
      <c r="K166" s="193">
        <f t="shared" si="55"/>
        <v>71</v>
      </c>
      <c r="L166" s="193">
        <f t="shared" si="56"/>
        <v>0</v>
      </c>
      <c r="M166" s="193">
        <v>0</v>
      </c>
      <c r="N166" s="193">
        <v>0</v>
      </c>
      <c r="O166" s="193">
        <v>0</v>
      </c>
      <c r="P166" s="193">
        <v>0</v>
      </c>
      <c r="Q166" s="193">
        <v>0</v>
      </c>
      <c r="R166" s="193">
        <v>0</v>
      </c>
      <c r="S166" s="193">
        <v>0</v>
      </c>
      <c r="T166" s="193">
        <f t="shared" si="57"/>
        <v>148</v>
      </c>
      <c r="U166" s="193">
        <f t="shared" si="58"/>
        <v>0</v>
      </c>
      <c r="V166" s="193">
        <f t="shared" si="59"/>
        <v>47</v>
      </c>
      <c r="W166" s="193">
        <f t="shared" si="60"/>
        <v>22</v>
      </c>
      <c r="X166" s="193">
        <f t="shared" si="61"/>
        <v>8</v>
      </c>
      <c r="Y166" s="193">
        <f t="shared" si="62"/>
        <v>0</v>
      </c>
      <c r="Z166" s="193">
        <f t="shared" si="63"/>
        <v>0</v>
      </c>
      <c r="AA166" s="193">
        <f t="shared" si="64"/>
        <v>71</v>
      </c>
      <c r="AB166" s="193">
        <f t="shared" si="65"/>
        <v>71</v>
      </c>
      <c r="AC166" s="193">
        <v>0</v>
      </c>
      <c r="AD166" s="193">
        <v>0</v>
      </c>
      <c r="AE166" s="193">
        <v>0</v>
      </c>
      <c r="AF166" s="193">
        <v>0</v>
      </c>
      <c r="AG166" s="193">
        <v>0</v>
      </c>
      <c r="AH166" s="193">
        <v>0</v>
      </c>
      <c r="AI166" s="193">
        <v>71</v>
      </c>
      <c r="AJ166" s="193">
        <f t="shared" si="66"/>
        <v>34</v>
      </c>
      <c r="AK166" s="193">
        <v>0</v>
      </c>
      <c r="AL166" s="193">
        <v>34</v>
      </c>
      <c r="AM166" s="193">
        <v>0</v>
      </c>
      <c r="AN166" s="193">
        <v>0</v>
      </c>
      <c r="AO166" s="193">
        <v>0</v>
      </c>
      <c r="AP166" s="193">
        <v>0</v>
      </c>
      <c r="AQ166" s="193">
        <v>0</v>
      </c>
      <c r="AR166" s="193">
        <f t="shared" si="67"/>
        <v>43</v>
      </c>
      <c r="AS166" s="193">
        <v>0</v>
      </c>
      <c r="AT166" s="193">
        <v>13</v>
      </c>
      <c r="AU166" s="193">
        <v>22</v>
      </c>
      <c r="AV166" s="193">
        <v>8</v>
      </c>
      <c r="AW166" s="193">
        <v>0</v>
      </c>
      <c r="AX166" s="193">
        <v>0</v>
      </c>
      <c r="AY166" s="193">
        <v>0</v>
      </c>
      <c r="AZ166" s="193">
        <f t="shared" si="68"/>
        <v>0</v>
      </c>
      <c r="BA166" s="193">
        <v>0</v>
      </c>
      <c r="BB166" s="193">
        <v>0</v>
      </c>
      <c r="BC166" s="193">
        <v>0</v>
      </c>
      <c r="BD166" s="193">
        <v>0</v>
      </c>
      <c r="BE166" s="193">
        <v>0</v>
      </c>
      <c r="BF166" s="193">
        <v>0</v>
      </c>
      <c r="BG166" s="193">
        <v>0</v>
      </c>
      <c r="BH166" s="193">
        <f t="shared" si="69"/>
        <v>0</v>
      </c>
      <c r="BI166" s="193">
        <v>0</v>
      </c>
      <c r="BJ166" s="193">
        <v>0</v>
      </c>
      <c r="BK166" s="193">
        <v>0</v>
      </c>
      <c r="BL166" s="193">
        <v>0</v>
      </c>
      <c r="BM166" s="193">
        <v>0</v>
      </c>
      <c r="BN166" s="193">
        <v>0</v>
      </c>
      <c r="BO166" s="193">
        <v>0</v>
      </c>
      <c r="BP166" s="193">
        <f t="shared" si="70"/>
        <v>0</v>
      </c>
      <c r="BQ166" s="193">
        <v>0</v>
      </c>
      <c r="BR166" s="193">
        <v>0</v>
      </c>
      <c r="BS166" s="193">
        <v>0</v>
      </c>
      <c r="BT166" s="193">
        <v>0</v>
      </c>
      <c r="BU166" s="193">
        <v>0</v>
      </c>
      <c r="BV166" s="193">
        <v>0</v>
      </c>
      <c r="BW166" s="193">
        <v>0</v>
      </c>
    </row>
    <row r="167" spans="1:75" ht="13.5">
      <c r="A167" s="182" t="s">
        <v>129</v>
      </c>
      <c r="B167" s="182" t="s">
        <v>241</v>
      </c>
      <c r="C167" s="184" t="s">
        <v>242</v>
      </c>
      <c r="D167" s="193">
        <f t="shared" si="48"/>
        <v>423</v>
      </c>
      <c r="E167" s="193">
        <f t="shared" si="49"/>
        <v>110</v>
      </c>
      <c r="F167" s="193">
        <f t="shared" si="50"/>
        <v>91</v>
      </c>
      <c r="G167" s="193">
        <f t="shared" si="51"/>
        <v>35</v>
      </c>
      <c r="H167" s="193">
        <f t="shared" si="52"/>
        <v>15</v>
      </c>
      <c r="I167" s="193">
        <f t="shared" si="53"/>
        <v>0</v>
      </c>
      <c r="J167" s="193">
        <f t="shared" si="54"/>
        <v>0</v>
      </c>
      <c r="K167" s="193">
        <f t="shared" si="55"/>
        <v>172</v>
      </c>
      <c r="L167" s="193">
        <f t="shared" si="56"/>
        <v>115</v>
      </c>
      <c r="M167" s="193">
        <v>110</v>
      </c>
      <c r="N167" s="193">
        <v>0</v>
      </c>
      <c r="O167" s="193">
        <v>5</v>
      </c>
      <c r="P167" s="193">
        <v>0</v>
      </c>
      <c r="Q167" s="193">
        <v>0</v>
      </c>
      <c r="R167" s="193">
        <v>0</v>
      </c>
      <c r="S167" s="193">
        <v>0</v>
      </c>
      <c r="T167" s="193">
        <f t="shared" si="57"/>
        <v>308</v>
      </c>
      <c r="U167" s="193">
        <f t="shared" si="58"/>
        <v>0</v>
      </c>
      <c r="V167" s="193">
        <f t="shared" si="59"/>
        <v>91</v>
      </c>
      <c r="W167" s="193">
        <f t="shared" si="60"/>
        <v>30</v>
      </c>
      <c r="X167" s="193">
        <f t="shared" si="61"/>
        <v>15</v>
      </c>
      <c r="Y167" s="193">
        <f t="shared" si="62"/>
        <v>0</v>
      </c>
      <c r="Z167" s="193">
        <f t="shared" si="63"/>
        <v>0</v>
      </c>
      <c r="AA167" s="193">
        <f t="shared" si="64"/>
        <v>172</v>
      </c>
      <c r="AB167" s="193">
        <f t="shared" si="65"/>
        <v>172</v>
      </c>
      <c r="AC167" s="193">
        <v>0</v>
      </c>
      <c r="AD167" s="193">
        <v>0</v>
      </c>
      <c r="AE167" s="193">
        <v>0</v>
      </c>
      <c r="AF167" s="193">
        <v>0</v>
      </c>
      <c r="AG167" s="193">
        <v>0</v>
      </c>
      <c r="AH167" s="193">
        <v>0</v>
      </c>
      <c r="AI167" s="193">
        <v>172</v>
      </c>
      <c r="AJ167" s="193">
        <f t="shared" si="66"/>
        <v>82</v>
      </c>
      <c r="AK167" s="193">
        <v>0</v>
      </c>
      <c r="AL167" s="193">
        <v>82</v>
      </c>
      <c r="AM167" s="193">
        <v>0</v>
      </c>
      <c r="AN167" s="193">
        <v>0</v>
      </c>
      <c r="AO167" s="193">
        <v>0</v>
      </c>
      <c r="AP167" s="193">
        <v>0</v>
      </c>
      <c r="AQ167" s="193">
        <v>0</v>
      </c>
      <c r="AR167" s="193">
        <f t="shared" si="67"/>
        <v>54</v>
      </c>
      <c r="AS167" s="193">
        <v>0</v>
      </c>
      <c r="AT167" s="193">
        <v>9</v>
      </c>
      <c r="AU167" s="193">
        <v>30</v>
      </c>
      <c r="AV167" s="193">
        <v>15</v>
      </c>
      <c r="AW167" s="193">
        <v>0</v>
      </c>
      <c r="AX167" s="193">
        <v>0</v>
      </c>
      <c r="AY167" s="193">
        <v>0</v>
      </c>
      <c r="AZ167" s="193">
        <f t="shared" si="68"/>
        <v>0</v>
      </c>
      <c r="BA167" s="193">
        <v>0</v>
      </c>
      <c r="BB167" s="193">
        <v>0</v>
      </c>
      <c r="BC167" s="193">
        <v>0</v>
      </c>
      <c r="BD167" s="193">
        <v>0</v>
      </c>
      <c r="BE167" s="193">
        <v>0</v>
      </c>
      <c r="BF167" s="193">
        <v>0</v>
      </c>
      <c r="BG167" s="193">
        <v>0</v>
      </c>
      <c r="BH167" s="193">
        <f t="shared" si="69"/>
        <v>0</v>
      </c>
      <c r="BI167" s="193">
        <v>0</v>
      </c>
      <c r="BJ167" s="193">
        <v>0</v>
      </c>
      <c r="BK167" s="193">
        <v>0</v>
      </c>
      <c r="BL167" s="193">
        <v>0</v>
      </c>
      <c r="BM167" s="193">
        <v>0</v>
      </c>
      <c r="BN167" s="193">
        <v>0</v>
      </c>
      <c r="BO167" s="193">
        <v>0</v>
      </c>
      <c r="BP167" s="193">
        <f t="shared" si="70"/>
        <v>0</v>
      </c>
      <c r="BQ167" s="193">
        <v>0</v>
      </c>
      <c r="BR167" s="193">
        <v>0</v>
      </c>
      <c r="BS167" s="193">
        <v>0</v>
      </c>
      <c r="BT167" s="193">
        <v>0</v>
      </c>
      <c r="BU167" s="193">
        <v>0</v>
      </c>
      <c r="BV167" s="193">
        <v>0</v>
      </c>
      <c r="BW167" s="193">
        <v>0</v>
      </c>
    </row>
    <row r="168" spans="1:75" ht="13.5">
      <c r="A168" s="182" t="s">
        <v>129</v>
      </c>
      <c r="B168" s="182" t="s">
        <v>243</v>
      </c>
      <c r="C168" s="184" t="s">
        <v>244</v>
      </c>
      <c r="D168" s="193">
        <f t="shared" si="48"/>
        <v>1288</v>
      </c>
      <c r="E168" s="193">
        <f t="shared" si="49"/>
        <v>595</v>
      </c>
      <c r="F168" s="193">
        <f t="shared" si="50"/>
        <v>424</v>
      </c>
      <c r="G168" s="193">
        <f t="shared" si="51"/>
        <v>203</v>
      </c>
      <c r="H168" s="193">
        <f t="shared" si="52"/>
        <v>59</v>
      </c>
      <c r="I168" s="193">
        <f t="shared" si="53"/>
        <v>0</v>
      </c>
      <c r="J168" s="193">
        <f t="shared" si="54"/>
        <v>0</v>
      </c>
      <c r="K168" s="193">
        <f t="shared" si="55"/>
        <v>7</v>
      </c>
      <c r="L168" s="193">
        <f t="shared" si="56"/>
        <v>165</v>
      </c>
      <c r="M168" s="193">
        <v>29</v>
      </c>
      <c r="N168" s="193">
        <v>129</v>
      </c>
      <c r="O168" s="193">
        <v>0</v>
      </c>
      <c r="P168" s="193">
        <v>0</v>
      </c>
      <c r="Q168" s="193">
        <v>0</v>
      </c>
      <c r="R168" s="193">
        <v>0</v>
      </c>
      <c r="S168" s="193">
        <v>7</v>
      </c>
      <c r="T168" s="193">
        <f t="shared" si="57"/>
        <v>557</v>
      </c>
      <c r="U168" s="193">
        <f t="shared" si="58"/>
        <v>0</v>
      </c>
      <c r="V168" s="193">
        <f t="shared" si="59"/>
        <v>295</v>
      </c>
      <c r="W168" s="193">
        <f t="shared" si="60"/>
        <v>203</v>
      </c>
      <c r="X168" s="193">
        <f t="shared" si="61"/>
        <v>59</v>
      </c>
      <c r="Y168" s="193">
        <f t="shared" si="62"/>
        <v>0</v>
      </c>
      <c r="Z168" s="193">
        <f t="shared" si="63"/>
        <v>0</v>
      </c>
      <c r="AA168" s="193">
        <f t="shared" si="64"/>
        <v>0</v>
      </c>
      <c r="AB168" s="193">
        <f t="shared" si="65"/>
        <v>67</v>
      </c>
      <c r="AC168" s="193">
        <v>0</v>
      </c>
      <c r="AD168" s="193">
        <v>67</v>
      </c>
      <c r="AE168" s="193">
        <v>0</v>
      </c>
      <c r="AF168" s="193">
        <v>0</v>
      </c>
      <c r="AG168" s="193">
        <v>0</v>
      </c>
      <c r="AH168" s="193">
        <v>0</v>
      </c>
      <c r="AI168" s="193">
        <v>0</v>
      </c>
      <c r="AJ168" s="193">
        <f t="shared" si="66"/>
        <v>63</v>
      </c>
      <c r="AK168" s="193">
        <v>0</v>
      </c>
      <c r="AL168" s="193">
        <v>63</v>
      </c>
      <c r="AM168" s="193">
        <v>0</v>
      </c>
      <c r="AN168" s="193">
        <v>0</v>
      </c>
      <c r="AO168" s="193">
        <v>0</v>
      </c>
      <c r="AP168" s="193">
        <v>0</v>
      </c>
      <c r="AQ168" s="193">
        <v>0</v>
      </c>
      <c r="AR168" s="193">
        <f t="shared" si="67"/>
        <v>427</v>
      </c>
      <c r="AS168" s="193">
        <v>0</v>
      </c>
      <c r="AT168" s="193">
        <v>165</v>
      </c>
      <c r="AU168" s="193">
        <v>203</v>
      </c>
      <c r="AV168" s="193">
        <v>59</v>
      </c>
      <c r="AW168" s="193">
        <v>0</v>
      </c>
      <c r="AX168" s="193">
        <v>0</v>
      </c>
      <c r="AY168" s="193">
        <v>0</v>
      </c>
      <c r="AZ168" s="193">
        <f t="shared" si="68"/>
        <v>0</v>
      </c>
      <c r="BA168" s="193">
        <v>0</v>
      </c>
      <c r="BB168" s="193">
        <v>0</v>
      </c>
      <c r="BC168" s="193">
        <v>0</v>
      </c>
      <c r="BD168" s="193">
        <v>0</v>
      </c>
      <c r="BE168" s="193">
        <v>0</v>
      </c>
      <c r="BF168" s="193">
        <v>0</v>
      </c>
      <c r="BG168" s="193">
        <v>0</v>
      </c>
      <c r="BH168" s="193">
        <f t="shared" si="69"/>
        <v>0</v>
      </c>
      <c r="BI168" s="193">
        <v>0</v>
      </c>
      <c r="BJ168" s="193">
        <v>0</v>
      </c>
      <c r="BK168" s="193">
        <v>0</v>
      </c>
      <c r="BL168" s="193">
        <v>0</v>
      </c>
      <c r="BM168" s="193">
        <v>0</v>
      </c>
      <c r="BN168" s="193">
        <v>0</v>
      </c>
      <c r="BO168" s="193">
        <v>0</v>
      </c>
      <c r="BP168" s="193">
        <f t="shared" si="70"/>
        <v>566</v>
      </c>
      <c r="BQ168" s="193">
        <v>566</v>
      </c>
      <c r="BR168" s="193">
        <v>0</v>
      </c>
      <c r="BS168" s="193">
        <v>0</v>
      </c>
      <c r="BT168" s="193">
        <v>0</v>
      </c>
      <c r="BU168" s="193">
        <v>0</v>
      </c>
      <c r="BV168" s="193">
        <v>0</v>
      </c>
      <c r="BW168" s="193">
        <v>0</v>
      </c>
    </row>
    <row r="169" spans="1:75" ht="13.5">
      <c r="A169" s="182" t="s">
        <v>129</v>
      </c>
      <c r="B169" s="182" t="s">
        <v>245</v>
      </c>
      <c r="C169" s="184" t="s">
        <v>246</v>
      </c>
      <c r="D169" s="193">
        <f t="shared" si="48"/>
        <v>236</v>
      </c>
      <c r="E169" s="193">
        <f t="shared" si="49"/>
        <v>1</v>
      </c>
      <c r="F169" s="193">
        <f t="shared" si="50"/>
        <v>114</v>
      </c>
      <c r="G169" s="193">
        <f t="shared" si="51"/>
        <v>0</v>
      </c>
      <c r="H169" s="193">
        <f t="shared" si="52"/>
        <v>17</v>
      </c>
      <c r="I169" s="193">
        <f t="shared" si="53"/>
        <v>0</v>
      </c>
      <c r="J169" s="193">
        <f t="shared" si="54"/>
        <v>0</v>
      </c>
      <c r="K169" s="193">
        <f t="shared" si="55"/>
        <v>104</v>
      </c>
      <c r="L169" s="193">
        <f t="shared" si="56"/>
        <v>51</v>
      </c>
      <c r="M169" s="193">
        <v>0</v>
      </c>
      <c r="N169" s="193">
        <v>51</v>
      </c>
      <c r="O169" s="193">
        <v>0</v>
      </c>
      <c r="P169" s="193">
        <v>0</v>
      </c>
      <c r="Q169" s="193">
        <v>0</v>
      </c>
      <c r="R169" s="193">
        <v>0</v>
      </c>
      <c r="S169" s="193">
        <v>0</v>
      </c>
      <c r="T169" s="193">
        <f t="shared" si="57"/>
        <v>185</v>
      </c>
      <c r="U169" s="193">
        <f t="shared" si="58"/>
        <v>1</v>
      </c>
      <c r="V169" s="193">
        <f t="shared" si="59"/>
        <v>63</v>
      </c>
      <c r="W169" s="193">
        <f t="shared" si="60"/>
        <v>0</v>
      </c>
      <c r="X169" s="193">
        <f t="shared" si="61"/>
        <v>17</v>
      </c>
      <c r="Y169" s="193">
        <f t="shared" si="62"/>
        <v>0</v>
      </c>
      <c r="Z169" s="193">
        <f t="shared" si="63"/>
        <v>0</v>
      </c>
      <c r="AA169" s="193">
        <f t="shared" si="64"/>
        <v>104</v>
      </c>
      <c r="AB169" s="193">
        <f t="shared" si="65"/>
        <v>0</v>
      </c>
      <c r="AC169" s="193">
        <v>0</v>
      </c>
      <c r="AD169" s="193">
        <v>0</v>
      </c>
      <c r="AE169" s="193">
        <v>0</v>
      </c>
      <c r="AF169" s="193">
        <v>0</v>
      </c>
      <c r="AG169" s="193">
        <v>0</v>
      </c>
      <c r="AH169" s="193">
        <v>0</v>
      </c>
      <c r="AI169" s="193">
        <v>0</v>
      </c>
      <c r="AJ169" s="193">
        <f t="shared" si="66"/>
        <v>63</v>
      </c>
      <c r="AK169" s="193">
        <v>0</v>
      </c>
      <c r="AL169" s="193">
        <v>63</v>
      </c>
      <c r="AM169" s="193">
        <v>0</v>
      </c>
      <c r="AN169" s="193">
        <v>0</v>
      </c>
      <c r="AO169" s="193">
        <v>0</v>
      </c>
      <c r="AP169" s="193">
        <v>0</v>
      </c>
      <c r="AQ169" s="193">
        <v>0</v>
      </c>
      <c r="AR169" s="193">
        <f t="shared" si="67"/>
        <v>18</v>
      </c>
      <c r="AS169" s="193">
        <v>1</v>
      </c>
      <c r="AT169" s="193">
        <v>0</v>
      </c>
      <c r="AU169" s="193">
        <v>0</v>
      </c>
      <c r="AV169" s="193">
        <v>17</v>
      </c>
      <c r="AW169" s="193">
        <v>0</v>
      </c>
      <c r="AX169" s="193">
        <v>0</v>
      </c>
      <c r="AY169" s="193">
        <v>0</v>
      </c>
      <c r="AZ169" s="193">
        <f t="shared" si="68"/>
        <v>104</v>
      </c>
      <c r="BA169" s="193">
        <v>0</v>
      </c>
      <c r="BB169" s="193">
        <v>0</v>
      </c>
      <c r="BC169" s="193">
        <v>0</v>
      </c>
      <c r="BD169" s="193">
        <v>0</v>
      </c>
      <c r="BE169" s="193">
        <v>0</v>
      </c>
      <c r="BF169" s="193">
        <v>0</v>
      </c>
      <c r="BG169" s="193">
        <v>104</v>
      </c>
      <c r="BH169" s="193">
        <f t="shared" si="69"/>
        <v>0</v>
      </c>
      <c r="BI169" s="193">
        <v>0</v>
      </c>
      <c r="BJ169" s="193">
        <v>0</v>
      </c>
      <c r="BK169" s="193">
        <v>0</v>
      </c>
      <c r="BL169" s="193">
        <v>0</v>
      </c>
      <c r="BM169" s="193">
        <v>0</v>
      </c>
      <c r="BN169" s="193">
        <v>0</v>
      </c>
      <c r="BO169" s="193">
        <v>0</v>
      </c>
      <c r="BP169" s="193">
        <f t="shared" si="70"/>
        <v>0</v>
      </c>
      <c r="BQ169" s="193">
        <v>0</v>
      </c>
      <c r="BR169" s="193">
        <v>0</v>
      </c>
      <c r="BS169" s="193">
        <v>0</v>
      </c>
      <c r="BT169" s="193">
        <v>0</v>
      </c>
      <c r="BU169" s="193">
        <v>0</v>
      </c>
      <c r="BV169" s="193">
        <v>0</v>
      </c>
      <c r="BW169" s="193">
        <v>0</v>
      </c>
    </row>
    <row r="170" spans="1:75" ht="13.5">
      <c r="A170" s="182" t="s">
        <v>129</v>
      </c>
      <c r="B170" s="182" t="s">
        <v>253</v>
      </c>
      <c r="C170" s="184" t="s">
        <v>254</v>
      </c>
      <c r="D170" s="193">
        <f t="shared" si="48"/>
        <v>131</v>
      </c>
      <c r="E170" s="193">
        <f t="shared" si="49"/>
        <v>0</v>
      </c>
      <c r="F170" s="193">
        <f t="shared" si="50"/>
        <v>57</v>
      </c>
      <c r="G170" s="193">
        <f t="shared" si="51"/>
        <v>0</v>
      </c>
      <c r="H170" s="193">
        <f t="shared" si="52"/>
        <v>14</v>
      </c>
      <c r="I170" s="193">
        <f t="shared" si="53"/>
        <v>0</v>
      </c>
      <c r="J170" s="193">
        <f t="shared" si="54"/>
        <v>0</v>
      </c>
      <c r="K170" s="193">
        <f t="shared" si="55"/>
        <v>60</v>
      </c>
      <c r="L170" s="193">
        <f t="shared" si="56"/>
        <v>25</v>
      </c>
      <c r="M170" s="193">
        <v>0</v>
      </c>
      <c r="N170" s="193">
        <v>25</v>
      </c>
      <c r="O170" s="193">
        <v>0</v>
      </c>
      <c r="P170" s="193">
        <v>0</v>
      </c>
      <c r="Q170" s="193">
        <v>0</v>
      </c>
      <c r="R170" s="193">
        <v>0</v>
      </c>
      <c r="S170" s="193">
        <v>0</v>
      </c>
      <c r="T170" s="193">
        <f t="shared" si="57"/>
        <v>106</v>
      </c>
      <c r="U170" s="193">
        <f t="shared" si="58"/>
        <v>0</v>
      </c>
      <c r="V170" s="193">
        <f t="shared" si="59"/>
        <v>32</v>
      </c>
      <c r="W170" s="193">
        <f t="shared" si="60"/>
        <v>0</v>
      </c>
      <c r="X170" s="193">
        <f t="shared" si="61"/>
        <v>14</v>
      </c>
      <c r="Y170" s="193">
        <f t="shared" si="62"/>
        <v>0</v>
      </c>
      <c r="Z170" s="193">
        <f t="shared" si="63"/>
        <v>0</v>
      </c>
      <c r="AA170" s="193">
        <f t="shared" si="64"/>
        <v>60</v>
      </c>
      <c r="AB170" s="193">
        <f t="shared" si="65"/>
        <v>0</v>
      </c>
      <c r="AC170" s="193">
        <v>0</v>
      </c>
      <c r="AD170" s="193">
        <v>0</v>
      </c>
      <c r="AE170" s="193">
        <v>0</v>
      </c>
      <c r="AF170" s="193">
        <v>0</v>
      </c>
      <c r="AG170" s="193">
        <v>0</v>
      </c>
      <c r="AH170" s="193">
        <v>0</v>
      </c>
      <c r="AI170" s="193">
        <v>0</v>
      </c>
      <c r="AJ170" s="193">
        <f t="shared" si="66"/>
        <v>32</v>
      </c>
      <c r="AK170" s="193">
        <v>0</v>
      </c>
      <c r="AL170" s="193">
        <v>32</v>
      </c>
      <c r="AM170" s="193">
        <v>0</v>
      </c>
      <c r="AN170" s="193">
        <v>0</v>
      </c>
      <c r="AO170" s="193">
        <v>0</v>
      </c>
      <c r="AP170" s="193">
        <v>0</v>
      </c>
      <c r="AQ170" s="193">
        <v>0</v>
      </c>
      <c r="AR170" s="193">
        <f t="shared" si="67"/>
        <v>14</v>
      </c>
      <c r="AS170" s="193">
        <v>0</v>
      </c>
      <c r="AT170" s="193">
        <v>0</v>
      </c>
      <c r="AU170" s="193">
        <v>0</v>
      </c>
      <c r="AV170" s="193">
        <v>14</v>
      </c>
      <c r="AW170" s="193">
        <v>0</v>
      </c>
      <c r="AX170" s="193">
        <v>0</v>
      </c>
      <c r="AY170" s="193">
        <v>0</v>
      </c>
      <c r="AZ170" s="193">
        <f t="shared" si="68"/>
        <v>60</v>
      </c>
      <c r="BA170" s="193">
        <v>0</v>
      </c>
      <c r="BB170" s="193">
        <v>0</v>
      </c>
      <c r="BC170" s="193">
        <v>0</v>
      </c>
      <c r="BD170" s="193">
        <v>0</v>
      </c>
      <c r="BE170" s="193">
        <v>0</v>
      </c>
      <c r="BF170" s="193">
        <v>0</v>
      </c>
      <c r="BG170" s="193">
        <v>60</v>
      </c>
      <c r="BH170" s="193">
        <f t="shared" si="69"/>
        <v>0</v>
      </c>
      <c r="BI170" s="193">
        <v>0</v>
      </c>
      <c r="BJ170" s="193">
        <v>0</v>
      </c>
      <c r="BK170" s="193">
        <v>0</v>
      </c>
      <c r="BL170" s="193">
        <v>0</v>
      </c>
      <c r="BM170" s="193">
        <v>0</v>
      </c>
      <c r="BN170" s="193">
        <v>0</v>
      </c>
      <c r="BO170" s="193">
        <v>0</v>
      </c>
      <c r="BP170" s="193">
        <f t="shared" si="70"/>
        <v>0</v>
      </c>
      <c r="BQ170" s="193">
        <v>0</v>
      </c>
      <c r="BR170" s="193">
        <v>0</v>
      </c>
      <c r="BS170" s="193">
        <v>0</v>
      </c>
      <c r="BT170" s="193">
        <v>0</v>
      </c>
      <c r="BU170" s="193">
        <v>0</v>
      </c>
      <c r="BV170" s="193">
        <v>0</v>
      </c>
      <c r="BW170" s="193">
        <v>0</v>
      </c>
    </row>
    <row r="171" spans="1:75" ht="13.5">
      <c r="A171" s="182" t="s">
        <v>129</v>
      </c>
      <c r="B171" s="182" t="s">
        <v>255</v>
      </c>
      <c r="C171" s="184" t="s">
        <v>256</v>
      </c>
      <c r="D171" s="193">
        <f t="shared" si="48"/>
        <v>164</v>
      </c>
      <c r="E171" s="193">
        <f t="shared" si="49"/>
        <v>0</v>
      </c>
      <c r="F171" s="193">
        <f t="shared" si="50"/>
        <v>84</v>
      </c>
      <c r="G171" s="193">
        <f t="shared" si="51"/>
        <v>0</v>
      </c>
      <c r="H171" s="193">
        <f t="shared" si="52"/>
        <v>15</v>
      </c>
      <c r="I171" s="193">
        <f t="shared" si="53"/>
        <v>0</v>
      </c>
      <c r="J171" s="193">
        <f t="shared" si="54"/>
        <v>0</v>
      </c>
      <c r="K171" s="193">
        <f t="shared" si="55"/>
        <v>65</v>
      </c>
      <c r="L171" s="193">
        <f t="shared" si="56"/>
        <v>37</v>
      </c>
      <c r="M171" s="193">
        <v>0</v>
      </c>
      <c r="N171" s="193">
        <v>37</v>
      </c>
      <c r="O171" s="193">
        <v>0</v>
      </c>
      <c r="P171" s="193">
        <v>0</v>
      </c>
      <c r="Q171" s="193">
        <v>0</v>
      </c>
      <c r="R171" s="193">
        <v>0</v>
      </c>
      <c r="S171" s="193">
        <v>0</v>
      </c>
      <c r="T171" s="193">
        <f t="shared" si="57"/>
        <v>127</v>
      </c>
      <c r="U171" s="193">
        <f t="shared" si="58"/>
        <v>0</v>
      </c>
      <c r="V171" s="193">
        <f t="shared" si="59"/>
        <v>47</v>
      </c>
      <c r="W171" s="193">
        <f t="shared" si="60"/>
        <v>0</v>
      </c>
      <c r="X171" s="193">
        <f t="shared" si="61"/>
        <v>15</v>
      </c>
      <c r="Y171" s="193">
        <f t="shared" si="62"/>
        <v>0</v>
      </c>
      <c r="Z171" s="193">
        <f t="shared" si="63"/>
        <v>0</v>
      </c>
      <c r="AA171" s="193">
        <f t="shared" si="64"/>
        <v>65</v>
      </c>
      <c r="AB171" s="193">
        <f t="shared" si="65"/>
        <v>0</v>
      </c>
      <c r="AC171" s="193">
        <v>0</v>
      </c>
      <c r="AD171" s="193">
        <v>0</v>
      </c>
      <c r="AE171" s="193">
        <v>0</v>
      </c>
      <c r="AF171" s="193">
        <v>0</v>
      </c>
      <c r="AG171" s="193">
        <v>0</v>
      </c>
      <c r="AH171" s="193">
        <v>0</v>
      </c>
      <c r="AI171" s="193">
        <v>0</v>
      </c>
      <c r="AJ171" s="193">
        <f t="shared" si="66"/>
        <v>47</v>
      </c>
      <c r="AK171" s="193">
        <v>0</v>
      </c>
      <c r="AL171" s="193">
        <v>47</v>
      </c>
      <c r="AM171" s="193">
        <v>0</v>
      </c>
      <c r="AN171" s="193">
        <v>0</v>
      </c>
      <c r="AO171" s="193">
        <v>0</v>
      </c>
      <c r="AP171" s="193">
        <v>0</v>
      </c>
      <c r="AQ171" s="193">
        <v>0</v>
      </c>
      <c r="AR171" s="193">
        <f t="shared" si="67"/>
        <v>15</v>
      </c>
      <c r="AS171" s="193">
        <v>0</v>
      </c>
      <c r="AT171" s="193">
        <v>0</v>
      </c>
      <c r="AU171" s="193">
        <v>0</v>
      </c>
      <c r="AV171" s="193">
        <v>15</v>
      </c>
      <c r="AW171" s="193">
        <v>0</v>
      </c>
      <c r="AX171" s="193">
        <v>0</v>
      </c>
      <c r="AY171" s="193">
        <v>0</v>
      </c>
      <c r="AZ171" s="193">
        <f t="shared" si="68"/>
        <v>65</v>
      </c>
      <c r="BA171" s="193">
        <v>0</v>
      </c>
      <c r="BB171" s="193">
        <v>0</v>
      </c>
      <c r="BC171" s="193">
        <v>0</v>
      </c>
      <c r="BD171" s="193">
        <v>0</v>
      </c>
      <c r="BE171" s="193">
        <v>0</v>
      </c>
      <c r="BF171" s="193">
        <v>0</v>
      </c>
      <c r="BG171" s="193">
        <v>65</v>
      </c>
      <c r="BH171" s="193">
        <f t="shared" si="69"/>
        <v>0</v>
      </c>
      <c r="BI171" s="193">
        <v>0</v>
      </c>
      <c r="BJ171" s="193">
        <v>0</v>
      </c>
      <c r="BK171" s="193">
        <v>0</v>
      </c>
      <c r="BL171" s="193">
        <v>0</v>
      </c>
      <c r="BM171" s="193">
        <v>0</v>
      </c>
      <c r="BN171" s="193">
        <v>0</v>
      </c>
      <c r="BO171" s="193">
        <v>0</v>
      </c>
      <c r="BP171" s="193">
        <f t="shared" si="70"/>
        <v>0</v>
      </c>
      <c r="BQ171" s="193">
        <v>0</v>
      </c>
      <c r="BR171" s="193">
        <v>0</v>
      </c>
      <c r="BS171" s="193">
        <v>0</v>
      </c>
      <c r="BT171" s="193">
        <v>0</v>
      </c>
      <c r="BU171" s="193">
        <v>0</v>
      </c>
      <c r="BV171" s="193">
        <v>0</v>
      </c>
      <c r="BW171" s="193">
        <v>0</v>
      </c>
    </row>
    <row r="172" spans="1:75" ht="13.5">
      <c r="A172" s="182" t="s">
        <v>129</v>
      </c>
      <c r="B172" s="182" t="s">
        <v>257</v>
      </c>
      <c r="C172" s="184" t="s">
        <v>258</v>
      </c>
      <c r="D172" s="193">
        <f t="shared" si="48"/>
        <v>185</v>
      </c>
      <c r="E172" s="193">
        <f t="shared" si="49"/>
        <v>0</v>
      </c>
      <c r="F172" s="193">
        <f t="shared" si="50"/>
        <v>93</v>
      </c>
      <c r="G172" s="193">
        <f t="shared" si="51"/>
        <v>72</v>
      </c>
      <c r="H172" s="193">
        <f t="shared" si="52"/>
        <v>20</v>
      </c>
      <c r="I172" s="193">
        <f t="shared" si="53"/>
        <v>0</v>
      </c>
      <c r="J172" s="193">
        <f t="shared" si="54"/>
        <v>0</v>
      </c>
      <c r="K172" s="193">
        <f t="shared" si="55"/>
        <v>0</v>
      </c>
      <c r="L172" s="193">
        <f t="shared" si="56"/>
        <v>92</v>
      </c>
      <c r="M172" s="193">
        <v>0</v>
      </c>
      <c r="N172" s="193">
        <v>0</v>
      </c>
      <c r="O172" s="193">
        <v>72</v>
      </c>
      <c r="P172" s="193">
        <v>20</v>
      </c>
      <c r="Q172" s="193">
        <v>0</v>
      </c>
      <c r="R172" s="193">
        <v>0</v>
      </c>
      <c r="S172" s="193">
        <v>0</v>
      </c>
      <c r="T172" s="193">
        <f t="shared" si="57"/>
        <v>93</v>
      </c>
      <c r="U172" s="193">
        <f t="shared" si="58"/>
        <v>0</v>
      </c>
      <c r="V172" s="193">
        <f t="shared" si="59"/>
        <v>93</v>
      </c>
      <c r="W172" s="193">
        <f t="shared" si="60"/>
        <v>0</v>
      </c>
      <c r="X172" s="193">
        <f t="shared" si="61"/>
        <v>0</v>
      </c>
      <c r="Y172" s="193">
        <f t="shared" si="62"/>
        <v>0</v>
      </c>
      <c r="Z172" s="193">
        <f t="shared" si="63"/>
        <v>0</v>
      </c>
      <c r="AA172" s="193">
        <f t="shared" si="64"/>
        <v>0</v>
      </c>
      <c r="AB172" s="193">
        <f t="shared" si="65"/>
        <v>0</v>
      </c>
      <c r="AC172" s="193">
        <v>0</v>
      </c>
      <c r="AD172" s="193">
        <v>0</v>
      </c>
      <c r="AE172" s="193">
        <v>0</v>
      </c>
      <c r="AF172" s="193">
        <v>0</v>
      </c>
      <c r="AG172" s="193">
        <v>0</v>
      </c>
      <c r="AH172" s="193">
        <v>0</v>
      </c>
      <c r="AI172" s="193">
        <v>0</v>
      </c>
      <c r="AJ172" s="193">
        <f t="shared" si="66"/>
        <v>93</v>
      </c>
      <c r="AK172" s="193">
        <v>0</v>
      </c>
      <c r="AL172" s="193">
        <v>93</v>
      </c>
      <c r="AM172" s="193">
        <v>0</v>
      </c>
      <c r="AN172" s="193">
        <v>0</v>
      </c>
      <c r="AO172" s="193">
        <v>0</v>
      </c>
      <c r="AP172" s="193">
        <v>0</v>
      </c>
      <c r="AQ172" s="193">
        <v>0</v>
      </c>
      <c r="AR172" s="193">
        <f t="shared" si="67"/>
        <v>0</v>
      </c>
      <c r="AS172" s="193">
        <v>0</v>
      </c>
      <c r="AT172" s="193">
        <v>0</v>
      </c>
      <c r="AU172" s="193">
        <v>0</v>
      </c>
      <c r="AV172" s="193">
        <v>0</v>
      </c>
      <c r="AW172" s="193">
        <v>0</v>
      </c>
      <c r="AX172" s="193">
        <v>0</v>
      </c>
      <c r="AY172" s="193">
        <v>0</v>
      </c>
      <c r="AZ172" s="193">
        <f t="shared" si="68"/>
        <v>0</v>
      </c>
      <c r="BA172" s="193">
        <v>0</v>
      </c>
      <c r="BB172" s="193">
        <v>0</v>
      </c>
      <c r="BC172" s="193">
        <v>0</v>
      </c>
      <c r="BD172" s="193">
        <v>0</v>
      </c>
      <c r="BE172" s="193">
        <v>0</v>
      </c>
      <c r="BF172" s="193">
        <v>0</v>
      </c>
      <c r="BG172" s="193">
        <v>0</v>
      </c>
      <c r="BH172" s="193">
        <f t="shared" si="69"/>
        <v>0</v>
      </c>
      <c r="BI172" s="193">
        <v>0</v>
      </c>
      <c r="BJ172" s="193">
        <v>0</v>
      </c>
      <c r="BK172" s="193">
        <v>0</v>
      </c>
      <c r="BL172" s="193">
        <v>0</v>
      </c>
      <c r="BM172" s="193">
        <v>0</v>
      </c>
      <c r="BN172" s="193">
        <v>0</v>
      </c>
      <c r="BO172" s="193">
        <v>0</v>
      </c>
      <c r="BP172" s="193">
        <f t="shared" si="70"/>
        <v>0</v>
      </c>
      <c r="BQ172" s="193">
        <v>0</v>
      </c>
      <c r="BR172" s="193">
        <v>0</v>
      </c>
      <c r="BS172" s="193">
        <v>0</v>
      </c>
      <c r="BT172" s="193">
        <v>0</v>
      </c>
      <c r="BU172" s="193">
        <v>0</v>
      </c>
      <c r="BV172" s="193">
        <v>0</v>
      </c>
      <c r="BW172" s="193">
        <v>0</v>
      </c>
    </row>
    <row r="173" spans="1:75" ht="13.5">
      <c r="A173" s="182" t="s">
        <v>129</v>
      </c>
      <c r="B173" s="182" t="s">
        <v>259</v>
      </c>
      <c r="C173" s="184" t="s">
        <v>260</v>
      </c>
      <c r="D173" s="193">
        <f t="shared" si="48"/>
        <v>107</v>
      </c>
      <c r="E173" s="193">
        <f t="shared" si="49"/>
        <v>0</v>
      </c>
      <c r="F173" s="193">
        <f t="shared" si="50"/>
        <v>55</v>
      </c>
      <c r="G173" s="193">
        <f t="shared" si="51"/>
        <v>41</v>
      </c>
      <c r="H173" s="193">
        <f t="shared" si="52"/>
        <v>11</v>
      </c>
      <c r="I173" s="193">
        <f t="shared" si="53"/>
        <v>0</v>
      </c>
      <c r="J173" s="193">
        <f t="shared" si="54"/>
        <v>0</v>
      </c>
      <c r="K173" s="193">
        <f t="shared" si="55"/>
        <v>0</v>
      </c>
      <c r="L173" s="193">
        <f t="shared" si="56"/>
        <v>52</v>
      </c>
      <c r="M173" s="193">
        <v>0</v>
      </c>
      <c r="N173" s="193">
        <v>0</v>
      </c>
      <c r="O173" s="193">
        <v>41</v>
      </c>
      <c r="P173" s="193">
        <v>11</v>
      </c>
      <c r="Q173" s="193">
        <v>0</v>
      </c>
      <c r="R173" s="193">
        <v>0</v>
      </c>
      <c r="S173" s="193">
        <v>0</v>
      </c>
      <c r="T173" s="193">
        <f t="shared" si="57"/>
        <v>55</v>
      </c>
      <c r="U173" s="193">
        <f t="shared" si="58"/>
        <v>0</v>
      </c>
      <c r="V173" s="193">
        <f t="shared" si="59"/>
        <v>55</v>
      </c>
      <c r="W173" s="193">
        <f t="shared" si="60"/>
        <v>0</v>
      </c>
      <c r="X173" s="193">
        <f t="shared" si="61"/>
        <v>0</v>
      </c>
      <c r="Y173" s="193">
        <f t="shared" si="62"/>
        <v>0</v>
      </c>
      <c r="Z173" s="193">
        <f t="shared" si="63"/>
        <v>0</v>
      </c>
      <c r="AA173" s="193">
        <f t="shared" si="64"/>
        <v>0</v>
      </c>
      <c r="AB173" s="193">
        <f t="shared" si="65"/>
        <v>0</v>
      </c>
      <c r="AC173" s="193">
        <v>0</v>
      </c>
      <c r="AD173" s="193">
        <v>0</v>
      </c>
      <c r="AE173" s="193">
        <v>0</v>
      </c>
      <c r="AF173" s="193">
        <v>0</v>
      </c>
      <c r="AG173" s="193">
        <v>0</v>
      </c>
      <c r="AH173" s="193">
        <v>0</v>
      </c>
      <c r="AI173" s="193">
        <v>0</v>
      </c>
      <c r="AJ173" s="193">
        <f t="shared" si="66"/>
        <v>55</v>
      </c>
      <c r="AK173" s="193">
        <v>0</v>
      </c>
      <c r="AL173" s="193">
        <v>55</v>
      </c>
      <c r="AM173" s="193">
        <v>0</v>
      </c>
      <c r="AN173" s="193">
        <v>0</v>
      </c>
      <c r="AO173" s="193">
        <v>0</v>
      </c>
      <c r="AP173" s="193">
        <v>0</v>
      </c>
      <c r="AQ173" s="193">
        <v>0</v>
      </c>
      <c r="AR173" s="193">
        <f t="shared" si="67"/>
        <v>0</v>
      </c>
      <c r="AS173" s="193">
        <v>0</v>
      </c>
      <c r="AT173" s="193">
        <v>0</v>
      </c>
      <c r="AU173" s="193">
        <v>0</v>
      </c>
      <c r="AV173" s="193">
        <v>0</v>
      </c>
      <c r="AW173" s="193">
        <v>0</v>
      </c>
      <c r="AX173" s="193">
        <v>0</v>
      </c>
      <c r="AY173" s="193">
        <v>0</v>
      </c>
      <c r="AZ173" s="193">
        <f t="shared" si="68"/>
        <v>0</v>
      </c>
      <c r="BA173" s="193">
        <v>0</v>
      </c>
      <c r="BB173" s="193">
        <v>0</v>
      </c>
      <c r="BC173" s="193">
        <v>0</v>
      </c>
      <c r="BD173" s="193">
        <v>0</v>
      </c>
      <c r="BE173" s="193">
        <v>0</v>
      </c>
      <c r="BF173" s="193">
        <v>0</v>
      </c>
      <c r="BG173" s="193">
        <v>0</v>
      </c>
      <c r="BH173" s="193">
        <f t="shared" si="69"/>
        <v>0</v>
      </c>
      <c r="BI173" s="193">
        <v>0</v>
      </c>
      <c r="BJ173" s="193">
        <v>0</v>
      </c>
      <c r="BK173" s="193">
        <v>0</v>
      </c>
      <c r="BL173" s="193">
        <v>0</v>
      </c>
      <c r="BM173" s="193">
        <v>0</v>
      </c>
      <c r="BN173" s="193">
        <v>0</v>
      </c>
      <c r="BO173" s="193">
        <v>0</v>
      </c>
      <c r="BP173" s="193">
        <f t="shared" si="70"/>
        <v>0</v>
      </c>
      <c r="BQ173" s="193">
        <v>0</v>
      </c>
      <c r="BR173" s="193">
        <v>0</v>
      </c>
      <c r="BS173" s="193">
        <v>0</v>
      </c>
      <c r="BT173" s="193">
        <v>0</v>
      </c>
      <c r="BU173" s="193">
        <v>0</v>
      </c>
      <c r="BV173" s="193">
        <v>0</v>
      </c>
      <c r="BW173" s="193">
        <v>0</v>
      </c>
    </row>
    <row r="174" spans="1:75" ht="13.5">
      <c r="A174" s="182" t="s">
        <v>129</v>
      </c>
      <c r="B174" s="182" t="s">
        <v>261</v>
      </c>
      <c r="C174" s="184" t="s">
        <v>262</v>
      </c>
      <c r="D174" s="193">
        <f t="shared" si="48"/>
        <v>34</v>
      </c>
      <c r="E174" s="193">
        <f t="shared" si="49"/>
        <v>6</v>
      </c>
      <c r="F174" s="193">
        <f t="shared" si="50"/>
        <v>16</v>
      </c>
      <c r="G174" s="193">
        <f t="shared" si="51"/>
        <v>0</v>
      </c>
      <c r="H174" s="193">
        <f t="shared" si="52"/>
        <v>12</v>
      </c>
      <c r="I174" s="193">
        <f t="shared" si="53"/>
        <v>0</v>
      </c>
      <c r="J174" s="193">
        <f t="shared" si="54"/>
        <v>0</v>
      </c>
      <c r="K174" s="193">
        <f t="shared" si="55"/>
        <v>0</v>
      </c>
      <c r="L174" s="193">
        <f t="shared" si="56"/>
        <v>0</v>
      </c>
      <c r="M174" s="193">
        <v>0</v>
      </c>
      <c r="N174" s="193">
        <v>0</v>
      </c>
      <c r="O174" s="193">
        <v>0</v>
      </c>
      <c r="P174" s="193">
        <v>0</v>
      </c>
      <c r="Q174" s="193">
        <v>0</v>
      </c>
      <c r="R174" s="193">
        <v>0</v>
      </c>
      <c r="S174" s="193">
        <v>0</v>
      </c>
      <c r="T174" s="193">
        <f t="shared" si="57"/>
        <v>28</v>
      </c>
      <c r="U174" s="193">
        <f t="shared" si="58"/>
        <v>0</v>
      </c>
      <c r="V174" s="193">
        <f t="shared" si="59"/>
        <v>16</v>
      </c>
      <c r="W174" s="193">
        <f t="shared" si="60"/>
        <v>0</v>
      </c>
      <c r="X174" s="193">
        <f t="shared" si="61"/>
        <v>12</v>
      </c>
      <c r="Y174" s="193">
        <f t="shared" si="62"/>
        <v>0</v>
      </c>
      <c r="Z174" s="193">
        <f t="shared" si="63"/>
        <v>0</v>
      </c>
      <c r="AA174" s="193">
        <f t="shared" si="64"/>
        <v>0</v>
      </c>
      <c r="AB174" s="193">
        <f t="shared" si="65"/>
        <v>0</v>
      </c>
      <c r="AC174" s="193">
        <v>0</v>
      </c>
      <c r="AD174" s="193">
        <v>0</v>
      </c>
      <c r="AE174" s="193">
        <v>0</v>
      </c>
      <c r="AF174" s="193">
        <v>0</v>
      </c>
      <c r="AG174" s="193">
        <v>0</v>
      </c>
      <c r="AH174" s="193">
        <v>0</v>
      </c>
      <c r="AI174" s="193">
        <v>0</v>
      </c>
      <c r="AJ174" s="193">
        <f t="shared" si="66"/>
        <v>0</v>
      </c>
      <c r="AK174" s="193">
        <v>0</v>
      </c>
      <c r="AL174" s="193">
        <v>0</v>
      </c>
      <c r="AM174" s="193">
        <v>0</v>
      </c>
      <c r="AN174" s="193">
        <v>0</v>
      </c>
      <c r="AO174" s="193">
        <v>0</v>
      </c>
      <c r="AP174" s="193">
        <v>0</v>
      </c>
      <c r="AQ174" s="193">
        <v>0</v>
      </c>
      <c r="AR174" s="193">
        <f t="shared" si="67"/>
        <v>28</v>
      </c>
      <c r="AS174" s="193">
        <v>0</v>
      </c>
      <c r="AT174" s="193">
        <v>16</v>
      </c>
      <c r="AU174" s="193">
        <v>0</v>
      </c>
      <c r="AV174" s="193">
        <v>12</v>
      </c>
      <c r="AW174" s="193">
        <v>0</v>
      </c>
      <c r="AX174" s="193">
        <v>0</v>
      </c>
      <c r="AY174" s="193">
        <v>0</v>
      </c>
      <c r="AZ174" s="193">
        <f t="shared" si="68"/>
        <v>0</v>
      </c>
      <c r="BA174" s="193">
        <v>0</v>
      </c>
      <c r="BB174" s="193">
        <v>0</v>
      </c>
      <c r="BC174" s="193">
        <v>0</v>
      </c>
      <c r="BD174" s="193">
        <v>0</v>
      </c>
      <c r="BE174" s="193">
        <v>0</v>
      </c>
      <c r="BF174" s="193">
        <v>0</v>
      </c>
      <c r="BG174" s="193">
        <v>0</v>
      </c>
      <c r="BH174" s="193">
        <f t="shared" si="69"/>
        <v>0</v>
      </c>
      <c r="BI174" s="193">
        <v>0</v>
      </c>
      <c r="BJ174" s="193">
        <v>0</v>
      </c>
      <c r="BK174" s="193">
        <v>0</v>
      </c>
      <c r="BL174" s="193">
        <v>0</v>
      </c>
      <c r="BM174" s="193">
        <v>0</v>
      </c>
      <c r="BN174" s="193">
        <v>0</v>
      </c>
      <c r="BO174" s="193">
        <v>0</v>
      </c>
      <c r="BP174" s="193">
        <f t="shared" si="70"/>
        <v>6</v>
      </c>
      <c r="BQ174" s="193">
        <v>6</v>
      </c>
      <c r="BR174" s="193">
        <v>0</v>
      </c>
      <c r="BS174" s="193">
        <v>0</v>
      </c>
      <c r="BT174" s="193">
        <v>0</v>
      </c>
      <c r="BU174" s="193">
        <v>0</v>
      </c>
      <c r="BV174" s="193">
        <v>0</v>
      </c>
      <c r="BW174" s="193">
        <v>0</v>
      </c>
    </row>
    <row r="175" spans="1:75" ht="13.5">
      <c r="A175" s="182" t="s">
        <v>129</v>
      </c>
      <c r="B175" s="182" t="s">
        <v>263</v>
      </c>
      <c r="C175" s="184" t="s">
        <v>264</v>
      </c>
      <c r="D175" s="193">
        <f t="shared" si="48"/>
        <v>182</v>
      </c>
      <c r="E175" s="193">
        <f t="shared" si="49"/>
        <v>0</v>
      </c>
      <c r="F175" s="193">
        <f t="shared" si="50"/>
        <v>101</v>
      </c>
      <c r="G175" s="193">
        <f t="shared" si="51"/>
        <v>63</v>
      </c>
      <c r="H175" s="193">
        <f t="shared" si="52"/>
        <v>18</v>
      </c>
      <c r="I175" s="193">
        <f t="shared" si="53"/>
        <v>0</v>
      </c>
      <c r="J175" s="193">
        <f t="shared" si="54"/>
        <v>0</v>
      </c>
      <c r="K175" s="193">
        <f t="shared" si="55"/>
        <v>0</v>
      </c>
      <c r="L175" s="193">
        <f t="shared" si="56"/>
        <v>81</v>
      </c>
      <c r="M175" s="193">
        <v>0</v>
      </c>
      <c r="N175" s="193">
        <v>0</v>
      </c>
      <c r="O175" s="193">
        <v>63</v>
      </c>
      <c r="P175" s="193">
        <v>18</v>
      </c>
      <c r="Q175" s="193">
        <v>0</v>
      </c>
      <c r="R175" s="193">
        <v>0</v>
      </c>
      <c r="S175" s="193">
        <v>0</v>
      </c>
      <c r="T175" s="193">
        <f t="shared" si="57"/>
        <v>101</v>
      </c>
      <c r="U175" s="193">
        <f t="shared" si="58"/>
        <v>0</v>
      </c>
      <c r="V175" s="193">
        <f t="shared" si="59"/>
        <v>101</v>
      </c>
      <c r="W175" s="193">
        <f t="shared" si="60"/>
        <v>0</v>
      </c>
      <c r="X175" s="193">
        <f t="shared" si="61"/>
        <v>0</v>
      </c>
      <c r="Y175" s="193">
        <f t="shared" si="62"/>
        <v>0</v>
      </c>
      <c r="Z175" s="193">
        <f t="shared" si="63"/>
        <v>0</v>
      </c>
      <c r="AA175" s="193">
        <f t="shared" si="64"/>
        <v>0</v>
      </c>
      <c r="AB175" s="193">
        <f t="shared" si="65"/>
        <v>0</v>
      </c>
      <c r="AC175" s="193">
        <v>0</v>
      </c>
      <c r="AD175" s="193">
        <v>0</v>
      </c>
      <c r="AE175" s="193">
        <v>0</v>
      </c>
      <c r="AF175" s="193">
        <v>0</v>
      </c>
      <c r="AG175" s="193">
        <v>0</v>
      </c>
      <c r="AH175" s="193">
        <v>0</v>
      </c>
      <c r="AI175" s="193">
        <v>0</v>
      </c>
      <c r="AJ175" s="193">
        <f t="shared" si="66"/>
        <v>101</v>
      </c>
      <c r="AK175" s="193">
        <v>0</v>
      </c>
      <c r="AL175" s="193">
        <v>101</v>
      </c>
      <c r="AM175" s="193">
        <v>0</v>
      </c>
      <c r="AN175" s="193">
        <v>0</v>
      </c>
      <c r="AO175" s="193">
        <v>0</v>
      </c>
      <c r="AP175" s="193">
        <v>0</v>
      </c>
      <c r="AQ175" s="193">
        <v>0</v>
      </c>
      <c r="AR175" s="193">
        <f t="shared" si="67"/>
        <v>0</v>
      </c>
      <c r="AS175" s="193">
        <v>0</v>
      </c>
      <c r="AT175" s="193">
        <v>0</v>
      </c>
      <c r="AU175" s="193">
        <v>0</v>
      </c>
      <c r="AV175" s="193">
        <v>0</v>
      </c>
      <c r="AW175" s="193">
        <v>0</v>
      </c>
      <c r="AX175" s="193">
        <v>0</v>
      </c>
      <c r="AY175" s="193">
        <v>0</v>
      </c>
      <c r="AZ175" s="193">
        <f t="shared" si="68"/>
        <v>0</v>
      </c>
      <c r="BA175" s="193">
        <v>0</v>
      </c>
      <c r="BB175" s="193">
        <v>0</v>
      </c>
      <c r="BC175" s="193">
        <v>0</v>
      </c>
      <c r="BD175" s="193">
        <v>0</v>
      </c>
      <c r="BE175" s="193">
        <v>0</v>
      </c>
      <c r="BF175" s="193">
        <v>0</v>
      </c>
      <c r="BG175" s="193">
        <v>0</v>
      </c>
      <c r="BH175" s="193">
        <f t="shared" si="69"/>
        <v>0</v>
      </c>
      <c r="BI175" s="193">
        <v>0</v>
      </c>
      <c r="BJ175" s="193">
        <v>0</v>
      </c>
      <c r="BK175" s="193">
        <v>0</v>
      </c>
      <c r="BL175" s="193">
        <v>0</v>
      </c>
      <c r="BM175" s="193">
        <v>0</v>
      </c>
      <c r="BN175" s="193">
        <v>0</v>
      </c>
      <c r="BO175" s="193">
        <v>0</v>
      </c>
      <c r="BP175" s="193">
        <f t="shared" si="70"/>
        <v>0</v>
      </c>
      <c r="BQ175" s="193">
        <v>0</v>
      </c>
      <c r="BR175" s="193">
        <v>0</v>
      </c>
      <c r="BS175" s="193">
        <v>0</v>
      </c>
      <c r="BT175" s="193">
        <v>0</v>
      </c>
      <c r="BU175" s="193">
        <v>0</v>
      </c>
      <c r="BV175" s="193">
        <v>0</v>
      </c>
      <c r="BW175" s="193">
        <v>0</v>
      </c>
    </row>
    <row r="176" spans="1:75" ht="13.5">
      <c r="A176" s="182" t="s">
        <v>129</v>
      </c>
      <c r="B176" s="182" t="s">
        <v>265</v>
      </c>
      <c r="C176" s="184" t="s">
        <v>266</v>
      </c>
      <c r="D176" s="193">
        <f t="shared" si="48"/>
        <v>409</v>
      </c>
      <c r="E176" s="193">
        <f t="shared" si="49"/>
        <v>0</v>
      </c>
      <c r="F176" s="193">
        <f t="shared" si="50"/>
        <v>218</v>
      </c>
      <c r="G176" s="193">
        <f t="shared" si="51"/>
        <v>149</v>
      </c>
      <c r="H176" s="193">
        <f t="shared" si="52"/>
        <v>42</v>
      </c>
      <c r="I176" s="193">
        <f t="shared" si="53"/>
        <v>0</v>
      </c>
      <c r="J176" s="193">
        <f t="shared" si="54"/>
        <v>0</v>
      </c>
      <c r="K176" s="193">
        <f t="shared" si="55"/>
        <v>0</v>
      </c>
      <c r="L176" s="193">
        <f t="shared" si="56"/>
        <v>191</v>
      </c>
      <c r="M176" s="193">
        <v>0</v>
      </c>
      <c r="N176" s="193">
        <v>0</v>
      </c>
      <c r="O176" s="193">
        <v>149</v>
      </c>
      <c r="P176" s="193">
        <v>42</v>
      </c>
      <c r="Q176" s="193">
        <v>0</v>
      </c>
      <c r="R176" s="193">
        <v>0</v>
      </c>
      <c r="S176" s="193">
        <v>0</v>
      </c>
      <c r="T176" s="193">
        <f t="shared" si="57"/>
        <v>218</v>
      </c>
      <c r="U176" s="193">
        <f t="shared" si="58"/>
        <v>0</v>
      </c>
      <c r="V176" s="193">
        <f t="shared" si="59"/>
        <v>218</v>
      </c>
      <c r="W176" s="193">
        <f t="shared" si="60"/>
        <v>0</v>
      </c>
      <c r="X176" s="193">
        <f t="shared" si="61"/>
        <v>0</v>
      </c>
      <c r="Y176" s="193">
        <f t="shared" si="62"/>
        <v>0</v>
      </c>
      <c r="Z176" s="193">
        <f t="shared" si="63"/>
        <v>0</v>
      </c>
      <c r="AA176" s="193">
        <f t="shared" si="64"/>
        <v>0</v>
      </c>
      <c r="AB176" s="193">
        <f t="shared" si="65"/>
        <v>0</v>
      </c>
      <c r="AC176" s="193">
        <v>0</v>
      </c>
      <c r="AD176" s="193">
        <v>0</v>
      </c>
      <c r="AE176" s="193">
        <v>0</v>
      </c>
      <c r="AF176" s="193">
        <v>0</v>
      </c>
      <c r="AG176" s="193">
        <v>0</v>
      </c>
      <c r="AH176" s="193">
        <v>0</v>
      </c>
      <c r="AI176" s="193">
        <v>0</v>
      </c>
      <c r="AJ176" s="193">
        <f t="shared" si="66"/>
        <v>218</v>
      </c>
      <c r="AK176" s="193">
        <v>0</v>
      </c>
      <c r="AL176" s="193">
        <v>218</v>
      </c>
      <c r="AM176" s="193">
        <v>0</v>
      </c>
      <c r="AN176" s="193">
        <v>0</v>
      </c>
      <c r="AO176" s="193">
        <v>0</v>
      </c>
      <c r="AP176" s="193">
        <v>0</v>
      </c>
      <c r="AQ176" s="193">
        <v>0</v>
      </c>
      <c r="AR176" s="193">
        <f t="shared" si="67"/>
        <v>0</v>
      </c>
      <c r="AS176" s="193">
        <v>0</v>
      </c>
      <c r="AT176" s="193">
        <v>0</v>
      </c>
      <c r="AU176" s="193">
        <v>0</v>
      </c>
      <c r="AV176" s="193">
        <v>0</v>
      </c>
      <c r="AW176" s="193">
        <v>0</v>
      </c>
      <c r="AX176" s="193">
        <v>0</v>
      </c>
      <c r="AY176" s="193">
        <v>0</v>
      </c>
      <c r="AZ176" s="193">
        <f t="shared" si="68"/>
        <v>0</v>
      </c>
      <c r="BA176" s="193">
        <v>0</v>
      </c>
      <c r="BB176" s="193">
        <v>0</v>
      </c>
      <c r="BC176" s="193">
        <v>0</v>
      </c>
      <c r="BD176" s="193">
        <v>0</v>
      </c>
      <c r="BE176" s="193">
        <v>0</v>
      </c>
      <c r="BF176" s="193">
        <v>0</v>
      </c>
      <c r="BG176" s="193">
        <v>0</v>
      </c>
      <c r="BH176" s="193">
        <f t="shared" si="69"/>
        <v>0</v>
      </c>
      <c r="BI176" s="193">
        <v>0</v>
      </c>
      <c r="BJ176" s="193">
        <v>0</v>
      </c>
      <c r="BK176" s="193">
        <v>0</v>
      </c>
      <c r="BL176" s="193">
        <v>0</v>
      </c>
      <c r="BM176" s="193">
        <v>0</v>
      </c>
      <c r="BN176" s="193">
        <v>0</v>
      </c>
      <c r="BO176" s="193">
        <v>0</v>
      </c>
      <c r="BP176" s="193">
        <f t="shared" si="70"/>
        <v>0</v>
      </c>
      <c r="BQ176" s="193">
        <v>0</v>
      </c>
      <c r="BR176" s="193">
        <v>0</v>
      </c>
      <c r="BS176" s="193">
        <v>0</v>
      </c>
      <c r="BT176" s="193">
        <v>0</v>
      </c>
      <c r="BU176" s="193">
        <v>0</v>
      </c>
      <c r="BV176" s="193">
        <v>0</v>
      </c>
      <c r="BW176" s="193">
        <v>0</v>
      </c>
    </row>
    <row r="177" spans="1:75" ht="13.5">
      <c r="A177" s="182" t="s">
        <v>129</v>
      </c>
      <c r="B177" s="182" t="s">
        <v>267</v>
      </c>
      <c r="C177" s="184" t="s">
        <v>268</v>
      </c>
      <c r="D177" s="193">
        <f t="shared" si="48"/>
        <v>476</v>
      </c>
      <c r="E177" s="193">
        <f t="shared" si="49"/>
        <v>325</v>
      </c>
      <c r="F177" s="193">
        <f t="shared" si="50"/>
        <v>65</v>
      </c>
      <c r="G177" s="193">
        <f t="shared" si="51"/>
        <v>69</v>
      </c>
      <c r="H177" s="193">
        <f t="shared" si="52"/>
        <v>17</v>
      </c>
      <c r="I177" s="193">
        <f t="shared" si="53"/>
        <v>0</v>
      </c>
      <c r="J177" s="193">
        <f t="shared" si="54"/>
        <v>0</v>
      </c>
      <c r="K177" s="193">
        <f t="shared" si="55"/>
        <v>0</v>
      </c>
      <c r="L177" s="193">
        <f t="shared" si="56"/>
        <v>0</v>
      </c>
      <c r="M177" s="193">
        <v>0</v>
      </c>
      <c r="N177" s="193">
        <v>0</v>
      </c>
      <c r="O177" s="193">
        <v>0</v>
      </c>
      <c r="P177" s="193">
        <v>0</v>
      </c>
      <c r="Q177" s="193">
        <v>0</v>
      </c>
      <c r="R177" s="193">
        <v>0</v>
      </c>
      <c r="S177" s="193">
        <v>0</v>
      </c>
      <c r="T177" s="193">
        <f t="shared" si="57"/>
        <v>243</v>
      </c>
      <c r="U177" s="193">
        <f t="shared" si="58"/>
        <v>124</v>
      </c>
      <c r="V177" s="193">
        <f t="shared" si="59"/>
        <v>43</v>
      </c>
      <c r="W177" s="193">
        <f t="shared" si="60"/>
        <v>59</v>
      </c>
      <c r="X177" s="193">
        <f t="shared" si="61"/>
        <v>17</v>
      </c>
      <c r="Y177" s="193">
        <f t="shared" si="62"/>
        <v>0</v>
      </c>
      <c r="Z177" s="193">
        <f t="shared" si="63"/>
        <v>0</v>
      </c>
      <c r="AA177" s="193">
        <f t="shared" si="64"/>
        <v>0</v>
      </c>
      <c r="AB177" s="193">
        <f t="shared" si="65"/>
        <v>0</v>
      </c>
      <c r="AC177" s="193">
        <v>0</v>
      </c>
      <c r="AD177" s="193">
        <v>0</v>
      </c>
      <c r="AE177" s="193">
        <v>0</v>
      </c>
      <c r="AF177" s="193">
        <v>0</v>
      </c>
      <c r="AG177" s="193">
        <v>0</v>
      </c>
      <c r="AH177" s="193">
        <v>0</v>
      </c>
      <c r="AI177" s="193">
        <v>0</v>
      </c>
      <c r="AJ177" s="193">
        <f t="shared" si="66"/>
        <v>21</v>
      </c>
      <c r="AK177" s="193">
        <v>0</v>
      </c>
      <c r="AL177" s="193">
        <v>21</v>
      </c>
      <c r="AM177" s="193">
        <v>0</v>
      </c>
      <c r="AN177" s="193">
        <v>0</v>
      </c>
      <c r="AO177" s="193">
        <v>0</v>
      </c>
      <c r="AP177" s="193">
        <v>0</v>
      </c>
      <c r="AQ177" s="193">
        <v>0</v>
      </c>
      <c r="AR177" s="193">
        <f t="shared" si="67"/>
        <v>222</v>
      </c>
      <c r="AS177" s="193">
        <v>124</v>
      </c>
      <c r="AT177" s="193">
        <v>22</v>
      </c>
      <c r="AU177" s="193">
        <v>59</v>
      </c>
      <c r="AV177" s="193">
        <v>17</v>
      </c>
      <c r="AW177" s="193">
        <v>0</v>
      </c>
      <c r="AX177" s="193">
        <v>0</v>
      </c>
      <c r="AY177" s="193">
        <v>0</v>
      </c>
      <c r="AZ177" s="193">
        <f t="shared" si="68"/>
        <v>0</v>
      </c>
      <c r="BA177" s="193">
        <v>0</v>
      </c>
      <c r="BB177" s="193">
        <v>0</v>
      </c>
      <c r="BC177" s="193">
        <v>0</v>
      </c>
      <c r="BD177" s="193">
        <v>0</v>
      </c>
      <c r="BE177" s="193">
        <v>0</v>
      </c>
      <c r="BF177" s="193">
        <v>0</v>
      </c>
      <c r="BG177" s="193">
        <v>0</v>
      </c>
      <c r="BH177" s="193">
        <f t="shared" si="69"/>
        <v>0</v>
      </c>
      <c r="BI177" s="193">
        <v>0</v>
      </c>
      <c r="BJ177" s="193">
        <v>0</v>
      </c>
      <c r="BK177" s="193">
        <v>0</v>
      </c>
      <c r="BL177" s="193">
        <v>0</v>
      </c>
      <c r="BM177" s="193">
        <v>0</v>
      </c>
      <c r="BN177" s="193">
        <v>0</v>
      </c>
      <c r="BO177" s="193">
        <v>0</v>
      </c>
      <c r="BP177" s="193">
        <f t="shared" si="70"/>
        <v>233</v>
      </c>
      <c r="BQ177" s="193">
        <v>201</v>
      </c>
      <c r="BR177" s="193">
        <v>22</v>
      </c>
      <c r="BS177" s="193">
        <v>10</v>
      </c>
      <c r="BT177" s="193">
        <v>0</v>
      </c>
      <c r="BU177" s="193">
        <v>0</v>
      </c>
      <c r="BV177" s="193">
        <v>0</v>
      </c>
      <c r="BW177" s="193">
        <v>0</v>
      </c>
    </row>
    <row r="178" spans="1:75" ht="13.5">
      <c r="A178" s="182" t="s">
        <v>129</v>
      </c>
      <c r="B178" s="182" t="s">
        <v>269</v>
      </c>
      <c r="C178" s="184" t="s">
        <v>270</v>
      </c>
      <c r="D178" s="193">
        <f t="shared" si="48"/>
        <v>1418</v>
      </c>
      <c r="E178" s="193">
        <f t="shared" si="49"/>
        <v>972</v>
      </c>
      <c r="F178" s="193">
        <f t="shared" si="50"/>
        <v>199</v>
      </c>
      <c r="G178" s="193">
        <f t="shared" si="51"/>
        <v>183</v>
      </c>
      <c r="H178" s="193">
        <f t="shared" si="52"/>
        <v>52</v>
      </c>
      <c r="I178" s="193">
        <f t="shared" si="53"/>
        <v>3</v>
      </c>
      <c r="J178" s="193">
        <f t="shared" si="54"/>
        <v>0</v>
      </c>
      <c r="K178" s="193">
        <f t="shared" si="55"/>
        <v>9</v>
      </c>
      <c r="L178" s="193">
        <f t="shared" si="56"/>
        <v>0</v>
      </c>
      <c r="M178" s="193">
        <v>0</v>
      </c>
      <c r="N178" s="193">
        <v>0</v>
      </c>
      <c r="O178" s="193">
        <v>0</v>
      </c>
      <c r="P178" s="193">
        <v>0</v>
      </c>
      <c r="Q178" s="193">
        <v>0</v>
      </c>
      <c r="R178" s="193">
        <v>0</v>
      </c>
      <c r="S178" s="193">
        <v>0</v>
      </c>
      <c r="T178" s="193">
        <f t="shared" si="57"/>
        <v>793</v>
      </c>
      <c r="U178" s="193">
        <f t="shared" si="58"/>
        <v>383</v>
      </c>
      <c r="V178" s="193">
        <f t="shared" si="59"/>
        <v>172</v>
      </c>
      <c r="W178" s="193">
        <f t="shared" si="60"/>
        <v>183</v>
      </c>
      <c r="X178" s="193">
        <f t="shared" si="61"/>
        <v>52</v>
      </c>
      <c r="Y178" s="193">
        <f t="shared" si="62"/>
        <v>3</v>
      </c>
      <c r="Z178" s="193">
        <f t="shared" si="63"/>
        <v>0</v>
      </c>
      <c r="AA178" s="193">
        <f t="shared" si="64"/>
        <v>0</v>
      </c>
      <c r="AB178" s="193">
        <f t="shared" si="65"/>
        <v>0</v>
      </c>
      <c r="AC178" s="193">
        <v>0</v>
      </c>
      <c r="AD178" s="193">
        <v>0</v>
      </c>
      <c r="AE178" s="193">
        <v>0</v>
      </c>
      <c r="AF178" s="193">
        <v>0</v>
      </c>
      <c r="AG178" s="193">
        <v>0</v>
      </c>
      <c r="AH178" s="193">
        <v>0</v>
      </c>
      <c r="AI178" s="193">
        <v>0</v>
      </c>
      <c r="AJ178" s="193">
        <f t="shared" si="66"/>
        <v>104</v>
      </c>
      <c r="AK178" s="193">
        <v>0</v>
      </c>
      <c r="AL178" s="193">
        <v>104</v>
      </c>
      <c r="AM178" s="193">
        <v>0</v>
      </c>
      <c r="AN178" s="193">
        <v>0</v>
      </c>
      <c r="AO178" s="193">
        <v>0</v>
      </c>
      <c r="AP178" s="193">
        <v>0</v>
      </c>
      <c r="AQ178" s="193">
        <v>0</v>
      </c>
      <c r="AR178" s="193">
        <f t="shared" si="67"/>
        <v>689</v>
      </c>
      <c r="AS178" s="193">
        <v>383</v>
      </c>
      <c r="AT178" s="193">
        <v>68</v>
      </c>
      <c r="AU178" s="193">
        <v>183</v>
      </c>
      <c r="AV178" s="193">
        <v>52</v>
      </c>
      <c r="AW178" s="193">
        <v>3</v>
      </c>
      <c r="AX178" s="193">
        <v>0</v>
      </c>
      <c r="AY178" s="193">
        <v>0</v>
      </c>
      <c r="AZ178" s="193">
        <f t="shared" si="68"/>
        <v>0</v>
      </c>
      <c r="BA178" s="193">
        <v>0</v>
      </c>
      <c r="BB178" s="193">
        <v>0</v>
      </c>
      <c r="BC178" s="193">
        <v>0</v>
      </c>
      <c r="BD178" s="193">
        <v>0</v>
      </c>
      <c r="BE178" s="193">
        <v>0</v>
      </c>
      <c r="BF178" s="193">
        <v>0</v>
      </c>
      <c r="BG178" s="193">
        <v>0</v>
      </c>
      <c r="BH178" s="193">
        <f t="shared" si="69"/>
        <v>0</v>
      </c>
      <c r="BI178" s="193">
        <v>0</v>
      </c>
      <c r="BJ178" s="193">
        <v>0</v>
      </c>
      <c r="BK178" s="193">
        <v>0</v>
      </c>
      <c r="BL178" s="193">
        <v>0</v>
      </c>
      <c r="BM178" s="193">
        <v>0</v>
      </c>
      <c r="BN178" s="193">
        <v>0</v>
      </c>
      <c r="BO178" s="193">
        <v>0</v>
      </c>
      <c r="BP178" s="193">
        <f t="shared" si="70"/>
        <v>625</v>
      </c>
      <c r="BQ178" s="193">
        <v>589</v>
      </c>
      <c r="BR178" s="193">
        <v>27</v>
      </c>
      <c r="BS178" s="193">
        <v>0</v>
      </c>
      <c r="BT178" s="193">
        <v>0</v>
      </c>
      <c r="BU178" s="193">
        <v>0</v>
      </c>
      <c r="BV178" s="193">
        <v>0</v>
      </c>
      <c r="BW178" s="193">
        <v>9</v>
      </c>
    </row>
    <row r="179" spans="1:75" ht="13.5">
      <c r="A179" s="182" t="s">
        <v>129</v>
      </c>
      <c r="B179" s="182" t="s">
        <v>271</v>
      </c>
      <c r="C179" s="184" t="s">
        <v>272</v>
      </c>
      <c r="D179" s="193">
        <f t="shared" si="48"/>
        <v>320</v>
      </c>
      <c r="E179" s="193">
        <f t="shared" si="49"/>
        <v>236</v>
      </c>
      <c r="F179" s="193">
        <f t="shared" si="50"/>
        <v>54</v>
      </c>
      <c r="G179" s="193">
        <f t="shared" si="51"/>
        <v>25</v>
      </c>
      <c r="H179" s="193">
        <f t="shared" si="52"/>
        <v>5</v>
      </c>
      <c r="I179" s="193">
        <f t="shared" si="53"/>
        <v>0</v>
      </c>
      <c r="J179" s="193">
        <f t="shared" si="54"/>
        <v>0</v>
      </c>
      <c r="K179" s="193">
        <f t="shared" si="55"/>
        <v>0</v>
      </c>
      <c r="L179" s="193">
        <f t="shared" si="56"/>
        <v>0</v>
      </c>
      <c r="M179" s="193">
        <v>0</v>
      </c>
      <c r="N179" s="193">
        <v>0</v>
      </c>
      <c r="O179" s="193">
        <v>0</v>
      </c>
      <c r="P179" s="193">
        <v>0</v>
      </c>
      <c r="Q179" s="193">
        <v>0</v>
      </c>
      <c r="R179" s="193">
        <v>0</v>
      </c>
      <c r="S179" s="193">
        <v>0</v>
      </c>
      <c r="T179" s="193">
        <f t="shared" si="57"/>
        <v>93</v>
      </c>
      <c r="U179" s="193">
        <f t="shared" si="58"/>
        <v>40</v>
      </c>
      <c r="V179" s="193">
        <f t="shared" si="59"/>
        <v>29</v>
      </c>
      <c r="W179" s="193">
        <f t="shared" si="60"/>
        <v>19</v>
      </c>
      <c r="X179" s="193">
        <f t="shared" si="61"/>
        <v>5</v>
      </c>
      <c r="Y179" s="193">
        <f t="shared" si="62"/>
        <v>0</v>
      </c>
      <c r="Z179" s="193">
        <f t="shared" si="63"/>
        <v>0</v>
      </c>
      <c r="AA179" s="193">
        <f t="shared" si="64"/>
        <v>0</v>
      </c>
      <c r="AB179" s="193">
        <f t="shared" si="65"/>
        <v>0</v>
      </c>
      <c r="AC179" s="193">
        <v>0</v>
      </c>
      <c r="AD179" s="193">
        <v>0</v>
      </c>
      <c r="AE179" s="193">
        <v>0</v>
      </c>
      <c r="AF179" s="193">
        <v>0</v>
      </c>
      <c r="AG179" s="193">
        <v>0</v>
      </c>
      <c r="AH179" s="193">
        <v>0</v>
      </c>
      <c r="AI179" s="193">
        <v>0</v>
      </c>
      <c r="AJ179" s="193">
        <f t="shared" si="66"/>
        <v>22</v>
      </c>
      <c r="AK179" s="193">
        <v>0</v>
      </c>
      <c r="AL179" s="193">
        <v>22</v>
      </c>
      <c r="AM179" s="193">
        <v>0</v>
      </c>
      <c r="AN179" s="193">
        <v>0</v>
      </c>
      <c r="AO179" s="193">
        <v>0</v>
      </c>
      <c r="AP179" s="193">
        <v>0</v>
      </c>
      <c r="AQ179" s="193">
        <v>0</v>
      </c>
      <c r="AR179" s="193">
        <f t="shared" si="67"/>
        <v>71</v>
      </c>
      <c r="AS179" s="193">
        <v>40</v>
      </c>
      <c r="AT179" s="193">
        <v>7</v>
      </c>
      <c r="AU179" s="193">
        <v>19</v>
      </c>
      <c r="AV179" s="193">
        <v>5</v>
      </c>
      <c r="AW179" s="193">
        <v>0</v>
      </c>
      <c r="AX179" s="193">
        <v>0</v>
      </c>
      <c r="AY179" s="193">
        <v>0</v>
      </c>
      <c r="AZ179" s="193">
        <f t="shared" si="68"/>
        <v>0</v>
      </c>
      <c r="BA179" s="193">
        <v>0</v>
      </c>
      <c r="BB179" s="193">
        <v>0</v>
      </c>
      <c r="BC179" s="193">
        <v>0</v>
      </c>
      <c r="BD179" s="193">
        <v>0</v>
      </c>
      <c r="BE179" s="193">
        <v>0</v>
      </c>
      <c r="BF179" s="193">
        <v>0</v>
      </c>
      <c r="BG179" s="193">
        <v>0</v>
      </c>
      <c r="BH179" s="193">
        <f t="shared" si="69"/>
        <v>0</v>
      </c>
      <c r="BI179" s="193">
        <v>0</v>
      </c>
      <c r="BJ179" s="193">
        <v>0</v>
      </c>
      <c r="BK179" s="193">
        <v>0</v>
      </c>
      <c r="BL179" s="193">
        <v>0</v>
      </c>
      <c r="BM179" s="193">
        <v>0</v>
      </c>
      <c r="BN179" s="193">
        <v>0</v>
      </c>
      <c r="BO179" s="193">
        <v>0</v>
      </c>
      <c r="BP179" s="193">
        <f t="shared" si="70"/>
        <v>227</v>
      </c>
      <c r="BQ179" s="193">
        <v>196</v>
      </c>
      <c r="BR179" s="193">
        <v>25</v>
      </c>
      <c r="BS179" s="193">
        <v>6</v>
      </c>
      <c r="BT179" s="193">
        <v>0</v>
      </c>
      <c r="BU179" s="193">
        <v>0</v>
      </c>
      <c r="BV179" s="193">
        <v>0</v>
      </c>
      <c r="BW179" s="193">
        <v>0</v>
      </c>
    </row>
    <row r="180" spans="1:75" ht="13.5">
      <c r="A180" s="182" t="s">
        <v>129</v>
      </c>
      <c r="B180" s="182" t="s">
        <v>273</v>
      </c>
      <c r="C180" s="184" t="s">
        <v>274</v>
      </c>
      <c r="D180" s="193">
        <f t="shared" si="48"/>
        <v>1770</v>
      </c>
      <c r="E180" s="193">
        <f t="shared" si="49"/>
        <v>1072</v>
      </c>
      <c r="F180" s="193">
        <f t="shared" si="50"/>
        <v>251</v>
      </c>
      <c r="G180" s="193">
        <f t="shared" si="51"/>
        <v>92</v>
      </c>
      <c r="H180" s="193">
        <f t="shared" si="52"/>
        <v>60</v>
      </c>
      <c r="I180" s="193">
        <f t="shared" si="53"/>
        <v>295</v>
      </c>
      <c r="J180" s="193">
        <f t="shared" si="54"/>
        <v>0</v>
      </c>
      <c r="K180" s="193">
        <f t="shared" si="55"/>
        <v>0</v>
      </c>
      <c r="L180" s="193">
        <f t="shared" si="56"/>
        <v>767</v>
      </c>
      <c r="M180" s="193">
        <v>748</v>
      </c>
      <c r="N180" s="193">
        <v>0</v>
      </c>
      <c r="O180" s="193">
        <v>0</v>
      </c>
      <c r="P180" s="193">
        <v>0</v>
      </c>
      <c r="Q180" s="193">
        <v>19</v>
      </c>
      <c r="R180" s="193">
        <v>0</v>
      </c>
      <c r="S180" s="193">
        <v>0</v>
      </c>
      <c r="T180" s="193">
        <f t="shared" si="57"/>
        <v>1003</v>
      </c>
      <c r="U180" s="193">
        <f t="shared" si="58"/>
        <v>324</v>
      </c>
      <c r="V180" s="193">
        <f t="shared" si="59"/>
        <v>251</v>
      </c>
      <c r="W180" s="193">
        <f t="shared" si="60"/>
        <v>92</v>
      </c>
      <c r="X180" s="193">
        <f t="shared" si="61"/>
        <v>60</v>
      </c>
      <c r="Y180" s="193">
        <f t="shared" si="62"/>
        <v>276</v>
      </c>
      <c r="Z180" s="193">
        <f t="shared" si="63"/>
        <v>0</v>
      </c>
      <c r="AA180" s="193">
        <f t="shared" si="64"/>
        <v>0</v>
      </c>
      <c r="AB180" s="193">
        <f t="shared" si="65"/>
        <v>0</v>
      </c>
      <c r="AC180" s="193">
        <v>0</v>
      </c>
      <c r="AD180" s="193">
        <v>0</v>
      </c>
      <c r="AE180" s="193">
        <v>0</v>
      </c>
      <c r="AF180" s="193">
        <v>0</v>
      </c>
      <c r="AG180" s="193">
        <v>0</v>
      </c>
      <c r="AH180" s="193">
        <v>0</v>
      </c>
      <c r="AI180" s="193">
        <v>0</v>
      </c>
      <c r="AJ180" s="193">
        <f t="shared" si="66"/>
        <v>22</v>
      </c>
      <c r="AK180" s="193">
        <v>0</v>
      </c>
      <c r="AL180" s="193">
        <v>22</v>
      </c>
      <c r="AM180" s="193">
        <v>0</v>
      </c>
      <c r="AN180" s="193">
        <v>0</v>
      </c>
      <c r="AO180" s="193">
        <v>0</v>
      </c>
      <c r="AP180" s="193">
        <v>0</v>
      </c>
      <c r="AQ180" s="193">
        <v>0</v>
      </c>
      <c r="AR180" s="193">
        <f t="shared" si="67"/>
        <v>981</v>
      </c>
      <c r="AS180" s="193">
        <v>324</v>
      </c>
      <c r="AT180" s="193">
        <v>229</v>
      </c>
      <c r="AU180" s="193">
        <v>92</v>
      </c>
      <c r="AV180" s="193">
        <v>60</v>
      </c>
      <c r="AW180" s="193">
        <v>276</v>
      </c>
      <c r="AX180" s="193">
        <v>0</v>
      </c>
      <c r="AY180" s="193">
        <v>0</v>
      </c>
      <c r="AZ180" s="193">
        <f t="shared" si="68"/>
        <v>0</v>
      </c>
      <c r="BA180" s="193">
        <v>0</v>
      </c>
      <c r="BB180" s="193">
        <v>0</v>
      </c>
      <c r="BC180" s="193">
        <v>0</v>
      </c>
      <c r="BD180" s="193">
        <v>0</v>
      </c>
      <c r="BE180" s="193">
        <v>0</v>
      </c>
      <c r="BF180" s="193">
        <v>0</v>
      </c>
      <c r="BG180" s="193">
        <v>0</v>
      </c>
      <c r="BH180" s="193">
        <f t="shared" si="69"/>
        <v>0</v>
      </c>
      <c r="BI180" s="193">
        <v>0</v>
      </c>
      <c r="BJ180" s="193">
        <v>0</v>
      </c>
      <c r="BK180" s="193">
        <v>0</v>
      </c>
      <c r="BL180" s="193">
        <v>0</v>
      </c>
      <c r="BM180" s="193">
        <v>0</v>
      </c>
      <c r="BN180" s="193">
        <v>0</v>
      </c>
      <c r="BO180" s="193">
        <v>0</v>
      </c>
      <c r="BP180" s="193">
        <f t="shared" si="70"/>
        <v>0</v>
      </c>
      <c r="BQ180" s="193">
        <v>0</v>
      </c>
      <c r="BR180" s="193">
        <v>0</v>
      </c>
      <c r="BS180" s="193">
        <v>0</v>
      </c>
      <c r="BT180" s="193">
        <v>0</v>
      </c>
      <c r="BU180" s="193">
        <v>0</v>
      </c>
      <c r="BV180" s="193">
        <v>0</v>
      </c>
      <c r="BW180" s="193">
        <v>0</v>
      </c>
    </row>
    <row r="181" spans="1:75" ht="13.5">
      <c r="A181" s="182" t="s">
        <v>129</v>
      </c>
      <c r="B181" s="182" t="s">
        <v>275</v>
      </c>
      <c r="C181" s="184" t="s">
        <v>276</v>
      </c>
      <c r="D181" s="193">
        <f t="shared" si="48"/>
        <v>567</v>
      </c>
      <c r="E181" s="193">
        <f t="shared" si="49"/>
        <v>342</v>
      </c>
      <c r="F181" s="193">
        <f t="shared" si="50"/>
        <v>90</v>
      </c>
      <c r="G181" s="193">
        <f t="shared" si="51"/>
        <v>0</v>
      </c>
      <c r="H181" s="193">
        <f t="shared" si="52"/>
        <v>21</v>
      </c>
      <c r="I181" s="193">
        <f t="shared" si="53"/>
        <v>4</v>
      </c>
      <c r="J181" s="193">
        <f t="shared" si="54"/>
        <v>0</v>
      </c>
      <c r="K181" s="193">
        <f t="shared" si="55"/>
        <v>110</v>
      </c>
      <c r="L181" s="193">
        <f t="shared" si="56"/>
        <v>489</v>
      </c>
      <c r="M181" s="193">
        <v>342</v>
      </c>
      <c r="N181" s="193">
        <v>12</v>
      </c>
      <c r="O181" s="193">
        <v>0</v>
      </c>
      <c r="P181" s="193">
        <v>21</v>
      </c>
      <c r="Q181" s="193">
        <v>4</v>
      </c>
      <c r="R181" s="193">
        <v>0</v>
      </c>
      <c r="S181" s="193">
        <v>110</v>
      </c>
      <c r="T181" s="193">
        <f t="shared" si="57"/>
        <v>78</v>
      </c>
      <c r="U181" s="193">
        <f t="shared" si="58"/>
        <v>0</v>
      </c>
      <c r="V181" s="193">
        <f t="shared" si="59"/>
        <v>78</v>
      </c>
      <c r="W181" s="193">
        <f t="shared" si="60"/>
        <v>0</v>
      </c>
      <c r="X181" s="193">
        <f t="shared" si="61"/>
        <v>0</v>
      </c>
      <c r="Y181" s="193">
        <f t="shared" si="62"/>
        <v>0</v>
      </c>
      <c r="Z181" s="193">
        <f t="shared" si="63"/>
        <v>0</v>
      </c>
      <c r="AA181" s="193">
        <f t="shared" si="64"/>
        <v>0</v>
      </c>
      <c r="AB181" s="193">
        <f t="shared" si="65"/>
        <v>0</v>
      </c>
      <c r="AC181" s="193">
        <v>0</v>
      </c>
      <c r="AD181" s="193">
        <v>0</v>
      </c>
      <c r="AE181" s="193">
        <v>0</v>
      </c>
      <c r="AF181" s="193">
        <v>0</v>
      </c>
      <c r="AG181" s="193">
        <v>0</v>
      </c>
      <c r="AH181" s="193">
        <v>0</v>
      </c>
      <c r="AI181" s="193">
        <v>0</v>
      </c>
      <c r="AJ181" s="193">
        <f t="shared" si="66"/>
        <v>78</v>
      </c>
      <c r="AK181" s="193">
        <v>0</v>
      </c>
      <c r="AL181" s="193">
        <v>78</v>
      </c>
      <c r="AM181" s="193">
        <v>0</v>
      </c>
      <c r="AN181" s="193">
        <v>0</v>
      </c>
      <c r="AO181" s="193">
        <v>0</v>
      </c>
      <c r="AP181" s="193">
        <v>0</v>
      </c>
      <c r="AQ181" s="193">
        <v>0</v>
      </c>
      <c r="AR181" s="193">
        <f t="shared" si="67"/>
        <v>0</v>
      </c>
      <c r="AS181" s="193">
        <v>0</v>
      </c>
      <c r="AT181" s="193">
        <v>0</v>
      </c>
      <c r="AU181" s="193">
        <v>0</v>
      </c>
      <c r="AV181" s="193">
        <v>0</v>
      </c>
      <c r="AW181" s="193">
        <v>0</v>
      </c>
      <c r="AX181" s="193">
        <v>0</v>
      </c>
      <c r="AY181" s="193">
        <v>0</v>
      </c>
      <c r="AZ181" s="193">
        <f t="shared" si="68"/>
        <v>0</v>
      </c>
      <c r="BA181" s="193">
        <v>0</v>
      </c>
      <c r="BB181" s="193">
        <v>0</v>
      </c>
      <c r="BC181" s="193">
        <v>0</v>
      </c>
      <c r="BD181" s="193">
        <v>0</v>
      </c>
      <c r="BE181" s="193">
        <v>0</v>
      </c>
      <c r="BF181" s="193">
        <v>0</v>
      </c>
      <c r="BG181" s="193">
        <v>0</v>
      </c>
      <c r="BH181" s="193">
        <f t="shared" si="69"/>
        <v>0</v>
      </c>
      <c r="BI181" s="193">
        <v>0</v>
      </c>
      <c r="BJ181" s="193">
        <v>0</v>
      </c>
      <c r="BK181" s="193">
        <v>0</v>
      </c>
      <c r="BL181" s="193">
        <v>0</v>
      </c>
      <c r="BM181" s="193">
        <v>0</v>
      </c>
      <c r="BN181" s="193">
        <v>0</v>
      </c>
      <c r="BO181" s="193">
        <v>0</v>
      </c>
      <c r="BP181" s="193">
        <f t="shared" si="70"/>
        <v>0</v>
      </c>
      <c r="BQ181" s="193">
        <v>0</v>
      </c>
      <c r="BR181" s="193">
        <v>0</v>
      </c>
      <c r="BS181" s="193">
        <v>0</v>
      </c>
      <c r="BT181" s="193">
        <v>0</v>
      </c>
      <c r="BU181" s="193">
        <v>0</v>
      </c>
      <c r="BV181" s="193">
        <v>0</v>
      </c>
      <c r="BW181" s="193">
        <v>0</v>
      </c>
    </row>
    <row r="182" spans="1:75" ht="13.5">
      <c r="A182" s="182" t="s">
        <v>129</v>
      </c>
      <c r="B182" s="182" t="s">
        <v>277</v>
      </c>
      <c r="C182" s="184" t="s">
        <v>278</v>
      </c>
      <c r="D182" s="193">
        <f t="shared" si="48"/>
        <v>449</v>
      </c>
      <c r="E182" s="193">
        <f t="shared" si="49"/>
        <v>255</v>
      </c>
      <c r="F182" s="193">
        <f t="shared" si="50"/>
        <v>44</v>
      </c>
      <c r="G182" s="193">
        <f t="shared" si="51"/>
        <v>114</v>
      </c>
      <c r="H182" s="193">
        <f t="shared" si="52"/>
        <v>23</v>
      </c>
      <c r="I182" s="193">
        <f t="shared" si="53"/>
        <v>7</v>
      </c>
      <c r="J182" s="193">
        <f t="shared" si="54"/>
        <v>0</v>
      </c>
      <c r="K182" s="193">
        <f t="shared" si="55"/>
        <v>6</v>
      </c>
      <c r="L182" s="193">
        <f t="shared" si="56"/>
        <v>298</v>
      </c>
      <c r="M182" s="193">
        <v>183</v>
      </c>
      <c r="N182" s="193">
        <v>29</v>
      </c>
      <c r="O182" s="193">
        <v>50</v>
      </c>
      <c r="P182" s="193">
        <v>23</v>
      </c>
      <c r="Q182" s="193">
        <v>7</v>
      </c>
      <c r="R182" s="193">
        <v>0</v>
      </c>
      <c r="S182" s="193">
        <v>6</v>
      </c>
      <c r="T182" s="193">
        <f t="shared" si="57"/>
        <v>0</v>
      </c>
      <c r="U182" s="193">
        <f t="shared" si="58"/>
        <v>0</v>
      </c>
      <c r="V182" s="193">
        <f t="shared" si="59"/>
        <v>0</v>
      </c>
      <c r="W182" s="193">
        <f t="shared" si="60"/>
        <v>0</v>
      </c>
      <c r="X182" s="193">
        <f t="shared" si="61"/>
        <v>0</v>
      </c>
      <c r="Y182" s="193">
        <f t="shared" si="62"/>
        <v>0</v>
      </c>
      <c r="Z182" s="193">
        <f t="shared" si="63"/>
        <v>0</v>
      </c>
      <c r="AA182" s="193">
        <f t="shared" si="64"/>
        <v>0</v>
      </c>
      <c r="AB182" s="193">
        <f t="shared" si="65"/>
        <v>0</v>
      </c>
      <c r="AC182" s="193">
        <v>0</v>
      </c>
      <c r="AD182" s="193">
        <v>0</v>
      </c>
      <c r="AE182" s="193">
        <v>0</v>
      </c>
      <c r="AF182" s="193">
        <v>0</v>
      </c>
      <c r="AG182" s="193">
        <v>0</v>
      </c>
      <c r="AH182" s="193">
        <v>0</v>
      </c>
      <c r="AI182" s="193">
        <v>0</v>
      </c>
      <c r="AJ182" s="193">
        <f t="shared" si="66"/>
        <v>0</v>
      </c>
      <c r="AK182" s="193">
        <v>0</v>
      </c>
      <c r="AL182" s="193">
        <v>0</v>
      </c>
      <c r="AM182" s="193">
        <v>0</v>
      </c>
      <c r="AN182" s="193">
        <v>0</v>
      </c>
      <c r="AO182" s="193">
        <v>0</v>
      </c>
      <c r="AP182" s="193">
        <v>0</v>
      </c>
      <c r="AQ182" s="193">
        <v>0</v>
      </c>
      <c r="AR182" s="193">
        <f t="shared" si="67"/>
        <v>0</v>
      </c>
      <c r="AS182" s="193">
        <v>0</v>
      </c>
      <c r="AT182" s="193">
        <v>0</v>
      </c>
      <c r="AU182" s="193">
        <v>0</v>
      </c>
      <c r="AV182" s="193">
        <v>0</v>
      </c>
      <c r="AW182" s="193">
        <v>0</v>
      </c>
      <c r="AX182" s="193">
        <v>0</v>
      </c>
      <c r="AY182" s="193">
        <v>0</v>
      </c>
      <c r="AZ182" s="193">
        <f t="shared" si="68"/>
        <v>0</v>
      </c>
      <c r="BA182" s="193">
        <v>0</v>
      </c>
      <c r="BB182" s="193">
        <v>0</v>
      </c>
      <c r="BC182" s="193">
        <v>0</v>
      </c>
      <c r="BD182" s="193">
        <v>0</v>
      </c>
      <c r="BE182" s="193">
        <v>0</v>
      </c>
      <c r="BF182" s="193">
        <v>0</v>
      </c>
      <c r="BG182" s="193">
        <v>0</v>
      </c>
      <c r="BH182" s="193">
        <f t="shared" si="69"/>
        <v>0</v>
      </c>
      <c r="BI182" s="193">
        <v>0</v>
      </c>
      <c r="BJ182" s="193">
        <v>0</v>
      </c>
      <c r="BK182" s="193">
        <v>0</v>
      </c>
      <c r="BL182" s="193">
        <v>0</v>
      </c>
      <c r="BM182" s="193">
        <v>0</v>
      </c>
      <c r="BN182" s="193">
        <v>0</v>
      </c>
      <c r="BO182" s="193">
        <v>0</v>
      </c>
      <c r="BP182" s="193">
        <f t="shared" si="70"/>
        <v>151</v>
      </c>
      <c r="BQ182" s="193">
        <v>72</v>
      </c>
      <c r="BR182" s="193">
        <v>15</v>
      </c>
      <c r="BS182" s="193">
        <v>64</v>
      </c>
      <c r="BT182" s="193">
        <v>0</v>
      </c>
      <c r="BU182" s="193">
        <v>0</v>
      </c>
      <c r="BV182" s="193">
        <v>0</v>
      </c>
      <c r="BW182" s="193">
        <v>0</v>
      </c>
    </row>
    <row r="183" spans="1:75" ht="13.5">
      <c r="A183" s="182" t="s">
        <v>129</v>
      </c>
      <c r="B183" s="182" t="s">
        <v>279</v>
      </c>
      <c r="C183" s="184" t="s">
        <v>280</v>
      </c>
      <c r="D183" s="193">
        <f t="shared" si="48"/>
        <v>5041</v>
      </c>
      <c r="E183" s="193">
        <f t="shared" si="49"/>
        <v>2223</v>
      </c>
      <c r="F183" s="193">
        <f t="shared" si="50"/>
        <v>1415</v>
      </c>
      <c r="G183" s="193">
        <f t="shared" si="51"/>
        <v>454</v>
      </c>
      <c r="H183" s="193">
        <f t="shared" si="52"/>
        <v>74</v>
      </c>
      <c r="I183" s="193">
        <f t="shared" si="53"/>
        <v>595</v>
      </c>
      <c r="J183" s="193">
        <f t="shared" si="54"/>
        <v>0</v>
      </c>
      <c r="K183" s="193">
        <f t="shared" si="55"/>
        <v>280</v>
      </c>
      <c r="L183" s="193">
        <f t="shared" si="56"/>
        <v>862</v>
      </c>
      <c r="M183" s="193">
        <v>0</v>
      </c>
      <c r="N183" s="193">
        <v>862</v>
      </c>
      <c r="O183" s="193">
        <v>0</v>
      </c>
      <c r="P183" s="193">
        <v>0</v>
      </c>
      <c r="Q183" s="193">
        <v>0</v>
      </c>
      <c r="R183" s="193">
        <v>0</v>
      </c>
      <c r="S183" s="193">
        <v>0</v>
      </c>
      <c r="T183" s="193">
        <f t="shared" si="57"/>
        <v>3160</v>
      </c>
      <c r="U183" s="193">
        <f t="shared" si="58"/>
        <v>1310</v>
      </c>
      <c r="V183" s="193">
        <f t="shared" si="59"/>
        <v>488</v>
      </c>
      <c r="W183" s="193">
        <f t="shared" si="60"/>
        <v>413</v>
      </c>
      <c r="X183" s="193">
        <f t="shared" si="61"/>
        <v>74</v>
      </c>
      <c r="Y183" s="193">
        <f t="shared" si="62"/>
        <v>595</v>
      </c>
      <c r="Z183" s="193">
        <f t="shared" si="63"/>
        <v>0</v>
      </c>
      <c r="AA183" s="193">
        <f t="shared" si="64"/>
        <v>280</v>
      </c>
      <c r="AB183" s="193">
        <f t="shared" si="65"/>
        <v>0</v>
      </c>
      <c r="AC183" s="193">
        <v>0</v>
      </c>
      <c r="AD183" s="193">
        <v>0</v>
      </c>
      <c r="AE183" s="193">
        <v>0</v>
      </c>
      <c r="AF183" s="193">
        <v>0</v>
      </c>
      <c r="AG183" s="193">
        <v>0</v>
      </c>
      <c r="AH183" s="193">
        <v>0</v>
      </c>
      <c r="AI183" s="193">
        <v>0</v>
      </c>
      <c r="AJ183" s="193">
        <f t="shared" si="66"/>
        <v>333</v>
      </c>
      <c r="AK183" s="193">
        <v>14</v>
      </c>
      <c r="AL183" s="193">
        <v>300</v>
      </c>
      <c r="AM183" s="193">
        <v>0</v>
      </c>
      <c r="AN183" s="193">
        <v>0</v>
      </c>
      <c r="AO183" s="193">
        <v>0</v>
      </c>
      <c r="AP183" s="193">
        <v>0</v>
      </c>
      <c r="AQ183" s="193">
        <v>19</v>
      </c>
      <c r="AR183" s="193">
        <f t="shared" si="67"/>
        <v>2827</v>
      </c>
      <c r="AS183" s="193">
        <v>1296</v>
      </c>
      <c r="AT183" s="193">
        <v>188</v>
      </c>
      <c r="AU183" s="193">
        <v>413</v>
      </c>
      <c r="AV183" s="193">
        <v>74</v>
      </c>
      <c r="AW183" s="193">
        <v>595</v>
      </c>
      <c r="AX183" s="193">
        <v>0</v>
      </c>
      <c r="AY183" s="193">
        <v>261</v>
      </c>
      <c r="AZ183" s="193">
        <f t="shared" si="68"/>
        <v>0</v>
      </c>
      <c r="BA183" s="193">
        <v>0</v>
      </c>
      <c r="BB183" s="193">
        <v>0</v>
      </c>
      <c r="BC183" s="193">
        <v>0</v>
      </c>
      <c r="BD183" s="193">
        <v>0</v>
      </c>
      <c r="BE183" s="193">
        <v>0</v>
      </c>
      <c r="BF183" s="193">
        <v>0</v>
      </c>
      <c r="BG183" s="193">
        <v>0</v>
      </c>
      <c r="BH183" s="193">
        <f t="shared" si="69"/>
        <v>0</v>
      </c>
      <c r="BI183" s="193">
        <v>0</v>
      </c>
      <c r="BJ183" s="193">
        <v>0</v>
      </c>
      <c r="BK183" s="193">
        <v>0</v>
      </c>
      <c r="BL183" s="193">
        <v>0</v>
      </c>
      <c r="BM183" s="193">
        <v>0</v>
      </c>
      <c r="BN183" s="193">
        <v>0</v>
      </c>
      <c r="BO183" s="193">
        <v>0</v>
      </c>
      <c r="BP183" s="193">
        <f t="shared" si="70"/>
        <v>1019</v>
      </c>
      <c r="BQ183" s="193">
        <v>913</v>
      </c>
      <c r="BR183" s="193">
        <v>65</v>
      </c>
      <c r="BS183" s="193">
        <v>41</v>
      </c>
      <c r="BT183" s="193">
        <v>0</v>
      </c>
      <c r="BU183" s="193">
        <v>0</v>
      </c>
      <c r="BV183" s="193">
        <v>0</v>
      </c>
      <c r="BW183" s="193">
        <v>0</v>
      </c>
    </row>
    <row r="184" spans="1:75" ht="13.5">
      <c r="A184" s="182" t="s">
        <v>129</v>
      </c>
      <c r="B184" s="182" t="s">
        <v>281</v>
      </c>
      <c r="C184" s="184" t="s">
        <v>282</v>
      </c>
      <c r="D184" s="193">
        <f t="shared" si="48"/>
        <v>976</v>
      </c>
      <c r="E184" s="193">
        <f t="shared" si="49"/>
        <v>684</v>
      </c>
      <c r="F184" s="193">
        <f t="shared" si="50"/>
        <v>60</v>
      </c>
      <c r="G184" s="193">
        <f t="shared" si="51"/>
        <v>95</v>
      </c>
      <c r="H184" s="193">
        <f t="shared" si="52"/>
        <v>25</v>
      </c>
      <c r="I184" s="193">
        <f t="shared" si="53"/>
        <v>112</v>
      </c>
      <c r="J184" s="193">
        <f t="shared" si="54"/>
        <v>0</v>
      </c>
      <c r="K184" s="193">
        <f t="shared" si="55"/>
        <v>0</v>
      </c>
      <c r="L184" s="193">
        <f t="shared" si="56"/>
        <v>31</v>
      </c>
      <c r="M184" s="193">
        <v>28</v>
      </c>
      <c r="N184" s="193">
        <v>3</v>
      </c>
      <c r="O184" s="193">
        <v>0</v>
      </c>
      <c r="P184" s="193">
        <v>0</v>
      </c>
      <c r="Q184" s="193">
        <v>0</v>
      </c>
      <c r="R184" s="193">
        <v>0</v>
      </c>
      <c r="S184" s="193">
        <v>0</v>
      </c>
      <c r="T184" s="193">
        <f t="shared" si="57"/>
        <v>839</v>
      </c>
      <c r="U184" s="193">
        <f t="shared" si="58"/>
        <v>553</v>
      </c>
      <c r="V184" s="193">
        <f t="shared" si="59"/>
        <v>54</v>
      </c>
      <c r="W184" s="193">
        <f t="shared" si="60"/>
        <v>95</v>
      </c>
      <c r="X184" s="193">
        <f t="shared" si="61"/>
        <v>25</v>
      </c>
      <c r="Y184" s="193">
        <f t="shared" si="62"/>
        <v>112</v>
      </c>
      <c r="Z184" s="193">
        <f t="shared" si="63"/>
        <v>0</v>
      </c>
      <c r="AA184" s="193">
        <f t="shared" si="64"/>
        <v>0</v>
      </c>
      <c r="AB184" s="193">
        <f t="shared" si="65"/>
        <v>0</v>
      </c>
      <c r="AC184" s="193">
        <v>0</v>
      </c>
      <c r="AD184" s="193">
        <v>0</v>
      </c>
      <c r="AE184" s="193">
        <v>0</v>
      </c>
      <c r="AF184" s="193">
        <v>0</v>
      </c>
      <c r="AG184" s="193">
        <v>0</v>
      </c>
      <c r="AH184" s="193">
        <v>0</v>
      </c>
      <c r="AI184" s="193">
        <v>0</v>
      </c>
      <c r="AJ184" s="193">
        <f t="shared" si="66"/>
        <v>0</v>
      </c>
      <c r="AK184" s="193">
        <v>0</v>
      </c>
      <c r="AL184" s="193">
        <v>0</v>
      </c>
      <c r="AM184" s="193">
        <v>0</v>
      </c>
      <c r="AN184" s="193">
        <v>0</v>
      </c>
      <c r="AO184" s="193">
        <v>0</v>
      </c>
      <c r="AP184" s="193">
        <v>0</v>
      </c>
      <c r="AQ184" s="193">
        <v>0</v>
      </c>
      <c r="AR184" s="193">
        <f t="shared" si="67"/>
        <v>839</v>
      </c>
      <c r="AS184" s="193">
        <v>553</v>
      </c>
      <c r="AT184" s="193">
        <v>54</v>
      </c>
      <c r="AU184" s="193">
        <v>95</v>
      </c>
      <c r="AV184" s="193">
        <v>25</v>
      </c>
      <c r="AW184" s="193">
        <v>112</v>
      </c>
      <c r="AX184" s="193">
        <v>0</v>
      </c>
      <c r="AY184" s="193">
        <v>0</v>
      </c>
      <c r="AZ184" s="193">
        <f t="shared" si="68"/>
        <v>0</v>
      </c>
      <c r="BA184" s="193">
        <v>0</v>
      </c>
      <c r="BB184" s="193">
        <v>0</v>
      </c>
      <c r="BC184" s="193">
        <v>0</v>
      </c>
      <c r="BD184" s="193">
        <v>0</v>
      </c>
      <c r="BE184" s="193">
        <v>0</v>
      </c>
      <c r="BF184" s="193">
        <v>0</v>
      </c>
      <c r="BG184" s="193">
        <v>0</v>
      </c>
      <c r="BH184" s="193">
        <f t="shared" si="69"/>
        <v>0</v>
      </c>
      <c r="BI184" s="193">
        <v>0</v>
      </c>
      <c r="BJ184" s="193">
        <v>0</v>
      </c>
      <c r="BK184" s="193">
        <v>0</v>
      </c>
      <c r="BL184" s="193">
        <v>0</v>
      </c>
      <c r="BM184" s="193">
        <v>0</v>
      </c>
      <c r="BN184" s="193">
        <v>0</v>
      </c>
      <c r="BO184" s="193">
        <v>0</v>
      </c>
      <c r="BP184" s="193">
        <f t="shared" si="70"/>
        <v>106</v>
      </c>
      <c r="BQ184" s="193">
        <v>103</v>
      </c>
      <c r="BR184" s="193">
        <v>3</v>
      </c>
      <c r="BS184" s="193">
        <v>0</v>
      </c>
      <c r="BT184" s="193">
        <v>0</v>
      </c>
      <c r="BU184" s="193">
        <v>0</v>
      </c>
      <c r="BV184" s="193">
        <v>0</v>
      </c>
      <c r="BW184" s="193">
        <v>0</v>
      </c>
    </row>
    <row r="185" spans="1:75" ht="13.5">
      <c r="A185" s="182" t="s">
        <v>129</v>
      </c>
      <c r="B185" s="182" t="s">
        <v>283</v>
      </c>
      <c r="C185" s="184" t="s">
        <v>284</v>
      </c>
      <c r="D185" s="193">
        <f t="shared" si="48"/>
        <v>586</v>
      </c>
      <c r="E185" s="193">
        <f t="shared" si="49"/>
        <v>403</v>
      </c>
      <c r="F185" s="193">
        <f t="shared" si="50"/>
        <v>38</v>
      </c>
      <c r="G185" s="193">
        <f t="shared" si="51"/>
        <v>72</v>
      </c>
      <c r="H185" s="193">
        <f t="shared" si="52"/>
        <v>17</v>
      </c>
      <c r="I185" s="193">
        <f t="shared" si="53"/>
        <v>56</v>
      </c>
      <c r="J185" s="193">
        <f t="shared" si="54"/>
        <v>0</v>
      </c>
      <c r="K185" s="193">
        <f t="shared" si="55"/>
        <v>0</v>
      </c>
      <c r="L185" s="193">
        <f t="shared" si="56"/>
        <v>293</v>
      </c>
      <c r="M185" s="193">
        <v>293</v>
      </c>
      <c r="N185" s="193">
        <v>0</v>
      </c>
      <c r="O185" s="193">
        <v>0</v>
      </c>
      <c r="P185" s="193">
        <v>0</v>
      </c>
      <c r="Q185" s="193">
        <v>0</v>
      </c>
      <c r="R185" s="193">
        <v>0</v>
      </c>
      <c r="S185" s="193">
        <v>0</v>
      </c>
      <c r="T185" s="193">
        <f t="shared" si="57"/>
        <v>178</v>
      </c>
      <c r="U185" s="193">
        <f t="shared" si="58"/>
        <v>0</v>
      </c>
      <c r="V185" s="193">
        <f t="shared" si="59"/>
        <v>36</v>
      </c>
      <c r="W185" s="193">
        <f t="shared" si="60"/>
        <v>69</v>
      </c>
      <c r="X185" s="193">
        <f t="shared" si="61"/>
        <v>17</v>
      </c>
      <c r="Y185" s="193">
        <f t="shared" si="62"/>
        <v>56</v>
      </c>
      <c r="Z185" s="193">
        <f t="shared" si="63"/>
        <v>0</v>
      </c>
      <c r="AA185" s="193">
        <f t="shared" si="64"/>
        <v>0</v>
      </c>
      <c r="AB185" s="193">
        <f t="shared" si="65"/>
        <v>0</v>
      </c>
      <c r="AC185" s="193">
        <v>0</v>
      </c>
      <c r="AD185" s="193">
        <v>0</v>
      </c>
      <c r="AE185" s="193">
        <v>0</v>
      </c>
      <c r="AF185" s="193">
        <v>0</v>
      </c>
      <c r="AG185" s="193">
        <v>0</v>
      </c>
      <c r="AH185" s="193">
        <v>0</v>
      </c>
      <c r="AI185" s="193">
        <v>0</v>
      </c>
      <c r="AJ185" s="193">
        <f t="shared" si="66"/>
        <v>0</v>
      </c>
      <c r="AK185" s="193">
        <v>0</v>
      </c>
      <c r="AL185" s="193">
        <v>0</v>
      </c>
      <c r="AM185" s="193">
        <v>0</v>
      </c>
      <c r="AN185" s="193">
        <v>0</v>
      </c>
      <c r="AO185" s="193">
        <v>0</v>
      </c>
      <c r="AP185" s="193">
        <v>0</v>
      </c>
      <c r="AQ185" s="193">
        <v>0</v>
      </c>
      <c r="AR185" s="193">
        <f t="shared" si="67"/>
        <v>178</v>
      </c>
      <c r="AS185" s="193">
        <v>0</v>
      </c>
      <c r="AT185" s="193">
        <v>36</v>
      </c>
      <c r="AU185" s="193">
        <v>69</v>
      </c>
      <c r="AV185" s="193">
        <v>17</v>
      </c>
      <c r="AW185" s="193">
        <v>56</v>
      </c>
      <c r="AX185" s="193">
        <v>0</v>
      </c>
      <c r="AY185" s="193">
        <v>0</v>
      </c>
      <c r="AZ185" s="193">
        <f t="shared" si="68"/>
        <v>0</v>
      </c>
      <c r="BA185" s="193">
        <v>0</v>
      </c>
      <c r="BB185" s="193">
        <v>0</v>
      </c>
      <c r="BC185" s="193">
        <v>0</v>
      </c>
      <c r="BD185" s="193">
        <v>0</v>
      </c>
      <c r="BE185" s="193">
        <v>0</v>
      </c>
      <c r="BF185" s="193">
        <v>0</v>
      </c>
      <c r="BG185" s="193">
        <v>0</v>
      </c>
      <c r="BH185" s="193">
        <f t="shared" si="69"/>
        <v>0</v>
      </c>
      <c r="BI185" s="193">
        <v>0</v>
      </c>
      <c r="BJ185" s="193">
        <v>0</v>
      </c>
      <c r="BK185" s="193">
        <v>0</v>
      </c>
      <c r="BL185" s="193">
        <v>0</v>
      </c>
      <c r="BM185" s="193">
        <v>0</v>
      </c>
      <c r="BN185" s="193">
        <v>0</v>
      </c>
      <c r="BO185" s="193">
        <v>0</v>
      </c>
      <c r="BP185" s="193">
        <f t="shared" si="70"/>
        <v>115</v>
      </c>
      <c r="BQ185" s="193">
        <v>110</v>
      </c>
      <c r="BR185" s="193">
        <v>2</v>
      </c>
      <c r="BS185" s="193">
        <v>3</v>
      </c>
      <c r="BT185" s="193">
        <v>0</v>
      </c>
      <c r="BU185" s="193">
        <v>0</v>
      </c>
      <c r="BV185" s="193">
        <v>0</v>
      </c>
      <c r="BW185" s="193">
        <v>0</v>
      </c>
    </row>
    <row r="186" spans="1:75" ht="13.5">
      <c r="A186" s="182" t="s">
        <v>129</v>
      </c>
      <c r="B186" s="182" t="s">
        <v>285</v>
      </c>
      <c r="C186" s="184" t="s">
        <v>286</v>
      </c>
      <c r="D186" s="193">
        <f t="shared" si="48"/>
        <v>1282</v>
      </c>
      <c r="E186" s="193">
        <f t="shared" si="49"/>
        <v>502</v>
      </c>
      <c r="F186" s="193">
        <f t="shared" si="50"/>
        <v>375</v>
      </c>
      <c r="G186" s="193">
        <f t="shared" si="51"/>
        <v>0</v>
      </c>
      <c r="H186" s="193">
        <f t="shared" si="52"/>
        <v>27</v>
      </c>
      <c r="I186" s="193">
        <f t="shared" si="53"/>
        <v>63</v>
      </c>
      <c r="J186" s="193">
        <f t="shared" si="54"/>
        <v>0</v>
      </c>
      <c r="K186" s="193">
        <f t="shared" si="55"/>
        <v>315</v>
      </c>
      <c r="L186" s="193">
        <f t="shared" si="56"/>
        <v>1282</v>
      </c>
      <c r="M186" s="193">
        <v>502</v>
      </c>
      <c r="N186" s="193">
        <v>375</v>
      </c>
      <c r="O186" s="193">
        <v>0</v>
      </c>
      <c r="P186" s="193">
        <v>27</v>
      </c>
      <c r="Q186" s="193">
        <v>63</v>
      </c>
      <c r="R186" s="193">
        <v>0</v>
      </c>
      <c r="S186" s="193">
        <v>315</v>
      </c>
      <c r="T186" s="193">
        <f t="shared" si="57"/>
        <v>0</v>
      </c>
      <c r="U186" s="193">
        <f t="shared" si="58"/>
        <v>0</v>
      </c>
      <c r="V186" s="193">
        <f t="shared" si="59"/>
        <v>0</v>
      </c>
      <c r="W186" s="193">
        <f t="shared" si="60"/>
        <v>0</v>
      </c>
      <c r="X186" s="193">
        <f t="shared" si="61"/>
        <v>0</v>
      </c>
      <c r="Y186" s="193">
        <f t="shared" si="62"/>
        <v>0</v>
      </c>
      <c r="Z186" s="193">
        <f t="shared" si="63"/>
        <v>0</v>
      </c>
      <c r="AA186" s="193">
        <f t="shared" si="64"/>
        <v>0</v>
      </c>
      <c r="AB186" s="193">
        <f t="shared" si="65"/>
        <v>0</v>
      </c>
      <c r="AC186" s="193">
        <v>0</v>
      </c>
      <c r="AD186" s="193">
        <v>0</v>
      </c>
      <c r="AE186" s="193">
        <v>0</v>
      </c>
      <c r="AF186" s="193">
        <v>0</v>
      </c>
      <c r="AG186" s="193">
        <v>0</v>
      </c>
      <c r="AH186" s="193">
        <v>0</v>
      </c>
      <c r="AI186" s="193">
        <v>0</v>
      </c>
      <c r="AJ186" s="193">
        <f t="shared" si="66"/>
        <v>0</v>
      </c>
      <c r="AK186" s="193">
        <v>0</v>
      </c>
      <c r="AL186" s="193">
        <v>0</v>
      </c>
      <c r="AM186" s="193">
        <v>0</v>
      </c>
      <c r="AN186" s="193">
        <v>0</v>
      </c>
      <c r="AO186" s="193">
        <v>0</v>
      </c>
      <c r="AP186" s="193">
        <v>0</v>
      </c>
      <c r="AQ186" s="193">
        <v>0</v>
      </c>
      <c r="AR186" s="193">
        <f t="shared" si="67"/>
        <v>0</v>
      </c>
      <c r="AS186" s="193">
        <v>0</v>
      </c>
      <c r="AT186" s="193">
        <v>0</v>
      </c>
      <c r="AU186" s="193">
        <v>0</v>
      </c>
      <c r="AV186" s="193">
        <v>0</v>
      </c>
      <c r="AW186" s="193">
        <v>0</v>
      </c>
      <c r="AX186" s="193">
        <v>0</v>
      </c>
      <c r="AY186" s="193">
        <v>0</v>
      </c>
      <c r="AZ186" s="193">
        <f t="shared" si="68"/>
        <v>0</v>
      </c>
      <c r="BA186" s="193">
        <v>0</v>
      </c>
      <c r="BB186" s="193">
        <v>0</v>
      </c>
      <c r="BC186" s="193">
        <v>0</v>
      </c>
      <c r="BD186" s="193">
        <v>0</v>
      </c>
      <c r="BE186" s="193">
        <v>0</v>
      </c>
      <c r="BF186" s="193">
        <v>0</v>
      </c>
      <c r="BG186" s="193">
        <v>0</v>
      </c>
      <c r="BH186" s="193">
        <f t="shared" si="69"/>
        <v>0</v>
      </c>
      <c r="BI186" s="193">
        <v>0</v>
      </c>
      <c r="BJ186" s="193">
        <v>0</v>
      </c>
      <c r="BK186" s="193">
        <v>0</v>
      </c>
      <c r="BL186" s="193">
        <v>0</v>
      </c>
      <c r="BM186" s="193">
        <v>0</v>
      </c>
      <c r="BN186" s="193">
        <v>0</v>
      </c>
      <c r="BO186" s="193">
        <v>0</v>
      </c>
      <c r="BP186" s="193">
        <f t="shared" si="70"/>
        <v>0</v>
      </c>
      <c r="BQ186" s="193">
        <v>0</v>
      </c>
      <c r="BR186" s="193">
        <v>0</v>
      </c>
      <c r="BS186" s="193">
        <v>0</v>
      </c>
      <c r="BT186" s="193">
        <v>0</v>
      </c>
      <c r="BU186" s="193">
        <v>0</v>
      </c>
      <c r="BV186" s="193">
        <v>0</v>
      </c>
      <c r="BW186" s="193">
        <v>0</v>
      </c>
    </row>
    <row r="187" spans="1:75" ht="13.5">
      <c r="A187" s="182" t="s">
        <v>129</v>
      </c>
      <c r="B187" s="182" t="s">
        <v>287</v>
      </c>
      <c r="C187" s="184" t="s">
        <v>288</v>
      </c>
      <c r="D187" s="193">
        <f t="shared" si="48"/>
        <v>816</v>
      </c>
      <c r="E187" s="193">
        <f t="shared" si="49"/>
        <v>462</v>
      </c>
      <c r="F187" s="193">
        <f t="shared" si="50"/>
        <v>122</v>
      </c>
      <c r="G187" s="193">
        <f t="shared" si="51"/>
        <v>107</v>
      </c>
      <c r="H187" s="193">
        <f t="shared" si="52"/>
        <v>29</v>
      </c>
      <c r="I187" s="193">
        <f t="shared" si="53"/>
        <v>92</v>
      </c>
      <c r="J187" s="193">
        <f t="shared" si="54"/>
        <v>0</v>
      </c>
      <c r="K187" s="193">
        <f t="shared" si="55"/>
        <v>4</v>
      </c>
      <c r="L187" s="193">
        <f t="shared" si="56"/>
        <v>0</v>
      </c>
      <c r="M187" s="193">
        <v>0</v>
      </c>
      <c r="N187" s="193">
        <v>0</v>
      </c>
      <c r="O187" s="193">
        <v>0</v>
      </c>
      <c r="P187" s="193">
        <v>0</v>
      </c>
      <c r="Q187" s="193">
        <v>0</v>
      </c>
      <c r="R187" s="193">
        <v>0</v>
      </c>
      <c r="S187" s="193">
        <v>0</v>
      </c>
      <c r="T187" s="193">
        <f t="shared" si="57"/>
        <v>682</v>
      </c>
      <c r="U187" s="193">
        <f t="shared" si="58"/>
        <v>331</v>
      </c>
      <c r="V187" s="193">
        <f t="shared" si="59"/>
        <v>120</v>
      </c>
      <c r="W187" s="193">
        <f t="shared" si="60"/>
        <v>106</v>
      </c>
      <c r="X187" s="193">
        <f t="shared" si="61"/>
        <v>29</v>
      </c>
      <c r="Y187" s="193">
        <f t="shared" si="62"/>
        <v>92</v>
      </c>
      <c r="Z187" s="193">
        <f t="shared" si="63"/>
        <v>0</v>
      </c>
      <c r="AA187" s="193">
        <f t="shared" si="64"/>
        <v>4</v>
      </c>
      <c r="AB187" s="193">
        <f t="shared" si="65"/>
        <v>0</v>
      </c>
      <c r="AC187" s="193">
        <v>0</v>
      </c>
      <c r="AD187" s="193">
        <v>0</v>
      </c>
      <c r="AE187" s="193">
        <v>0</v>
      </c>
      <c r="AF187" s="193">
        <v>0</v>
      </c>
      <c r="AG187" s="193">
        <v>0</v>
      </c>
      <c r="AH187" s="193">
        <v>0</v>
      </c>
      <c r="AI187" s="193">
        <v>0</v>
      </c>
      <c r="AJ187" s="193">
        <f t="shared" si="66"/>
        <v>42</v>
      </c>
      <c r="AK187" s="193">
        <v>0</v>
      </c>
      <c r="AL187" s="193">
        <v>42</v>
      </c>
      <c r="AM187" s="193">
        <v>0</v>
      </c>
      <c r="AN187" s="193">
        <v>0</v>
      </c>
      <c r="AO187" s="193">
        <v>0</v>
      </c>
      <c r="AP187" s="193">
        <v>0</v>
      </c>
      <c r="AQ187" s="193">
        <v>0</v>
      </c>
      <c r="AR187" s="193">
        <f t="shared" si="67"/>
        <v>640</v>
      </c>
      <c r="AS187" s="193">
        <v>331</v>
      </c>
      <c r="AT187" s="193">
        <v>78</v>
      </c>
      <c r="AU187" s="193">
        <v>106</v>
      </c>
      <c r="AV187" s="193">
        <v>29</v>
      </c>
      <c r="AW187" s="193">
        <v>92</v>
      </c>
      <c r="AX187" s="193">
        <v>0</v>
      </c>
      <c r="AY187" s="193">
        <v>4</v>
      </c>
      <c r="AZ187" s="193">
        <f t="shared" si="68"/>
        <v>0</v>
      </c>
      <c r="BA187" s="193">
        <v>0</v>
      </c>
      <c r="BB187" s="193">
        <v>0</v>
      </c>
      <c r="BC187" s="193">
        <v>0</v>
      </c>
      <c r="BD187" s="193">
        <v>0</v>
      </c>
      <c r="BE187" s="193">
        <v>0</v>
      </c>
      <c r="BF187" s="193">
        <v>0</v>
      </c>
      <c r="BG187" s="193">
        <v>0</v>
      </c>
      <c r="BH187" s="193">
        <f t="shared" si="69"/>
        <v>0</v>
      </c>
      <c r="BI187" s="193">
        <v>0</v>
      </c>
      <c r="BJ187" s="193">
        <v>0</v>
      </c>
      <c r="BK187" s="193">
        <v>0</v>
      </c>
      <c r="BL187" s="193">
        <v>0</v>
      </c>
      <c r="BM187" s="193">
        <v>0</v>
      </c>
      <c r="BN187" s="193">
        <v>0</v>
      </c>
      <c r="BO187" s="193">
        <v>0</v>
      </c>
      <c r="BP187" s="193">
        <f t="shared" si="70"/>
        <v>134</v>
      </c>
      <c r="BQ187" s="193">
        <v>131</v>
      </c>
      <c r="BR187" s="193">
        <v>2</v>
      </c>
      <c r="BS187" s="193">
        <v>1</v>
      </c>
      <c r="BT187" s="193">
        <v>0</v>
      </c>
      <c r="BU187" s="193">
        <v>0</v>
      </c>
      <c r="BV187" s="193">
        <v>0</v>
      </c>
      <c r="BW187" s="193">
        <v>0</v>
      </c>
    </row>
    <row r="188" spans="1:75" ht="13.5">
      <c r="A188" s="182" t="s">
        <v>129</v>
      </c>
      <c r="B188" s="182" t="s">
        <v>289</v>
      </c>
      <c r="C188" s="184" t="s">
        <v>290</v>
      </c>
      <c r="D188" s="193">
        <f t="shared" si="48"/>
        <v>1160</v>
      </c>
      <c r="E188" s="193">
        <f t="shared" si="49"/>
        <v>629</v>
      </c>
      <c r="F188" s="193">
        <f t="shared" si="50"/>
        <v>188</v>
      </c>
      <c r="G188" s="193">
        <f t="shared" si="51"/>
        <v>119</v>
      </c>
      <c r="H188" s="193">
        <f t="shared" si="52"/>
        <v>29</v>
      </c>
      <c r="I188" s="193">
        <f t="shared" si="53"/>
        <v>195</v>
      </c>
      <c r="J188" s="193">
        <f t="shared" si="54"/>
        <v>0</v>
      </c>
      <c r="K188" s="193">
        <f t="shared" si="55"/>
        <v>0</v>
      </c>
      <c r="L188" s="193">
        <f t="shared" si="56"/>
        <v>743</v>
      </c>
      <c r="M188" s="193">
        <v>629</v>
      </c>
      <c r="N188" s="193">
        <v>79</v>
      </c>
      <c r="O188" s="193">
        <v>0</v>
      </c>
      <c r="P188" s="193">
        <v>0</v>
      </c>
      <c r="Q188" s="193">
        <v>35</v>
      </c>
      <c r="R188" s="193">
        <v>0</v>
      </c>
      <c r="S188" s="193">
        <v>0</v>
      </c>
      <c r="T188" s="193">
        <f t="shared" si="57"/>
        <v>417</v>
      </c>
      <c r="U188" s="193">
        <f t="shared" si="58"/>
        <v>0</v>
      </c>
      <c r="V188" s="193">
        <f t="shared" si="59"/>
        <v>109</v>
      </c>
      <c r="W188" s="193">
        <f t="shared" si="60"/>
        <v>119</v>
      </c>
      <c r="X188" s="193">
        <f t="shared" si="61"/>
        <v>29</v>
      </c>
      <c r="Y188" s="193">
        <f t="shared" si="62"/>
        <v>160</v>
      </c>
      <c r="Z188" s="193">
        <f t="shared" si="63"/>
        <v>0</v>
      </c>
      <c r="AA188" s="193">
        <f t="shared" si="64"/>
        <v>0</v>
      </c>
      <c r="AB188" s="193">
        <f t="shared" si="65"/>
        <v>160</v>
      </c>
      <c r="AC188" s="193">
        <v>0</v>
      </c>
      <c r="AD188" s="193">
        <v>0</v>
      </c>
      <c r="AE188" s="193">
        <v>0</v>
      </c>
      <c r="AF188" s="193">
        <v>0</v>
      </c>
      <c r="AG188" s="193">
        <v>160</v>
      </c>
      <c r="AH188" s="193">
        <v>0</v>
      </c>
      <c r="AI188" s="193">
        <v>0</v>
      </c>
      <c r="AJ188" s="193">
        <f t="shared" si="66"/>
        <v>29</v>
      </c>
      <c r="AK188" s="193">
        <v>0</v>
      </c>
      <c r="AL188" s="193">
        <v>29</v>
      </c>
      <c r="AM188" s="193">
        <v>0</v>
      </c>
      <c r="AN188" s="193">
        <v>0</v>
      </c>
      <c r="AO188" s="193">
        <v>0</v>
      </c>
      <c r="AP188" s="193">
        <v>0</v>
      </c>
      <c r="AQ188" s="193">
        <v>0</v>
      </c>
      <c r="AR188" s="193">
        <f t="shared" si="67"/>
        <v>228</v>
      </c>
      <c r="AS188" s="193">
        <v>0</v>
      </c>
      <c r="AT188" s="193">
        <v>80</v>
      </c>
      <c r="AU188" s="193">
        <v>119</v>
      </c>
      <c r="AV188" s="193">
        <v>29</v>
      </c>
      <c r="AW188" s="193">
        <v>0</v>
      </c>
      <c r="AX188" s="193">
        <v>0</v>
      </c>
      <c r="AY188" s="193">
        <v>0</v>
      </c>
      <c r="AZ188" s="193">
        <f t="shared" si="68"/>
        <v>0</v>
      </c>
      <c r="BA188" s="193">
        <v>0</v>
      </c>
      <c r="BB188" s="193">
        <v>0</v>
      </c>
      <c r="BC188" s="193">
        <v>0</v>
      </c>
      <c r="BD188" s="193">
        <v>0</v>
      </c>
      <c r="BE188" s="193">
        <v>0</v>
      </c>
      <c r="BF188" s="193">
        <v>0</v>
      </c>
      <c r="BG188" s="193">
        <v>0</v>
      </c>
      <c r="BH188" s="193">
        <f t="shared" si="69"/>
        <v>0</v>
      </c>
      <c r="BI188" s="193">
        <v>0</v>
      </c>
      <c r="BJ188" s="193">
        <v>0</v>
      </c>
      <c r="BK188" s="193">
        <v>0</v>
      </c>
      <c r="BL188" s="193">
        <v>0</v>
      </c>
      <c r="BM188" s="193">
        <v>0</v>
      </c>
      <c r="BN188" s="193">
        <v>0</v>
      </c>
      <c r="BO188" s="193">
        <v>0</v>
      </c>
      <c r="BP188" s="193">
        <f t="shared" si="70"/>
        <v>0</v>
      </c>
      <c r="BQ188" s="193">
        <v>0</v>
      </c>
      <c r="BR188" s="193">
        <v>0</v>
      </c>
      <c r="BS188" s="193">
        <v>0</v>
      </c>
      <c r="BT188" s="193">
        <v>0</v>
      </c>
      <c r="BU188" s="193">
        <v>0</v>
      </c>
      <c r="BV188" s="193">
        <v>0</v>
      </c>
      <c r="BW188" s="193">
        <v>0</v>
      </c>
    </row>
    <row r="189" spans="1:75" ht="13.5">
      <c r="A189" s="182" t="s">
        <v>129</v>
      </c>
      <c r="B189" s="182" t="s">
        <v>291</v>
      </c>
      <c r="C189" s="184" t="s">
        <v>292</v>
      </c>
      <c r="D189" s="193">
        <f t="shared" si="48"/>
        <v>1563</v>
      </c>
      <c r="E189" s="193">
        <f t="shared" si="49"/>
        <v>888</v>
      </c>
      <c r="F189" s="193">
        <f t="shared" si="50"/>
        <v>89</v>
      </c>
      <c r="G189" s="193">
        <f t="shared" si="51"/>
        <v>184</v>
      </c>
      <c r="H189" s="193">
        <f t="shared" si="52"/>
        <v>32</v>
      </c>
      <c r="I189" s="193">
        <f t="shared" si="53"/>
        <v>257</v>
      </c>
      <c r="J189" s="193">
        <f t="shared" si="54"/>
        <v>0</v>
      </c>
      <c r="K189" s="193">
        <f t="shared" si="55"/>
        <v>113</v>
      </c>
      <c r="L189" s="193">
        <f t="shared" si="56"/>
        <v>0</v>
      </c>
      <c r="M189" s="193">
        <v>0</v>
      </c>
      <c r="N189" s="193">
        <v>0</v>
      </c>
      <c r="O189" s="193">
        <v>0</v>
      </c>
      <c r="P189" s="193">
        <v>0</v>
      </c>
      <c r="Q189" s="193">
        <v>0</v>
      </c>
      <c r="R189" s="193">
        <v>0</v>
      </c>
      <c r="S189" s="193">
        <v>0</v>
      </c>
      <c r="T189" s="193">
        <f t="shared" si="57"/>
        <v>1223</v>
      </c>
      <c r="U189" s="193">
        <f t="shared" si="58"/>
        <v>561</v>
      </c>
      <c r="V189" s="193">
        <f t="shared" si="59"/>
        <v>81</v>
      </c>
      <c r="W189" s="193">
        <f t="shared" si="60"/>
        <v>179</v>
      </c>
      <c r="X189" s="193">
        <f t="shared" si="61"/>
        <v>32</v>
      </c>
      <c r="Y189" s="193">
        <f t="shared" si="62"/>
        <v>257</v>
      </c>
      <c r="Z189" s="193">
        <f t="shared" si="63"/>
        <v>0</v>
      </c>
      <c r="AA189" s="193">
        <f t="shared" si="64"/>
        <v>113</v>
      </c>
      <c r="AB189" s="193">
        <f t="shared" si="65"/>
        <v>0</v>
      </c>
      <c r="AC189" s="193">
        <v>0</v>
      </c>
      <c r="AD189" s="193">
        <v>0</v>
      </c>
      <c r="AE189" s="193">
        <v>0</v>
      </c>
      <c r="AF189" s="193">
        <v>0</v>
      </c>
      <c r="AG189" s="193">
        <v>0</v>
      </c>
      <c r="AH189" s="193">
        <v>0</v>
      </c>
      <c r="AI189" s="193">
        <v>0</v>
      </c>
      <c r="AJ189" s="193">
        <f t="shared" si="66"/>
        <v>0</v>
      </c>
      <c r="AK189" s="193">
        <v>0</v>
      </c>
      <c r="AL189" s="193">
        <v>0</v>
      </c>
      <c r="AM189" s="193">
        <v>0</v>
      </c>
      <c r="AN189" s="193">
        <v>0</v>
      </c>
      <c r="AO189" s="193">
        <v>0</v>
      </c>
      <c r="AP189" s="193">
        <v>0</v>
      </c>
      <c r="AQ189" s="193">
        <v>0</v>
      </c>
      <c r="AR189" s="193">
        <f t="shared" si="67"/>
        <v>1223</v>
      </c>
      <c r="AS189" s="193">
        <v>561</v>
      </c>
      <c r="AT189" s="193">
        <v>81</v>
      </c>
      <c r="AU189" s="193">
        <v>179</v>
      </c>
      <c r="AV189" s="193">
        <v>32</v>
      </c>
      <c r="AW189" s="193">
        <v>257</v>
      </c>
      <c r="AX189" s="193">
        <v>0</v>
      </c>
      <c r="AY189" s="193">
        <v>113</v>
      </c>
      <c r="AZ189" s="193">
        <f t="shared" si="68"/>
        <v>0</v>
      </c>
      <c r="BA189" s="193">
        <v>0</v>
      </c>
      <c r="BB189" s="193">
        <v>0</v>
      </c>
      <c r="BC189" s="193">
        <v>0</v>
      </c>
      <c r="BD189" s="193">
        <v>0</v>
      </c>
      <c r="BE189" s="193">
        <v>0</v>
      </c>
      <c r="BF189" s="193">
        <v>0</v>
      </c>
      <c r="BG189" s="193">
        <v>0</v>
      </c>
      <c r="BH189" s="193">
        <f t="shared" si="69"/>
        <v>0</v>
      </c>
      <c r="BI189" s="193">
        <v>0</v>
      </c>
      <c r="BJ189" s="193">
        <v>0</v>
      </c>
      <c r="BK189" s="193">
        <v>0</v>
      </c>
      <c r="BL189" s="193">
        <v>0</v>
      </c>
      <c r="BM189" s="193">
        <v>0</v>
      </c>
      <c r="BN189" s="193">
        <v>0</v>
      </c>
      <c r="BO189" s="193">
        <v>0</v>
      </c>
      <c r="BP189" s="193">
        <f t="shared" si="70"/>
        <v>340</v>
      </c>
      <c r="BQ189" s="193">
        <v>327</v>
      </c>
      <c r="BR189" s="193">
        <v>8</v>
      </c>
      <c r="BS189" s="193">
        <v>5</v>
      </c>
      <c r="BT189" s="193">
        <v>0</v>
      </c>
      <c r="BU189" s="193">
        <v>0</v>
      </c>
      <c r="BV189" s="193">
        <v>0</v>
      </c>
      <c r="BW189" s="193">
        <v>0</v>
      </c>
    </row>
    <row r="190" spans="1:75" ht="13.5">
      <c r="A190" s="182" t="s">
        <v>129</v>
      </c>
      <c r="B190" s="182" t="s">
        <v>293</v>
      </c>
      <c r="C190" s="184" t="s">
        <v>294</v>
      </c>
      <c r="D190" s="193">
        <f t="shared" si="48"/>
        <v>354</v>
      </c>
      <c r="E190" s="193">
        <f t="shared" si="49"/>
        <v>156</v>
      </c>
      <c r="F190" s="193">
        <f t="shared" si="50"/>
        <v>36</v>
      </c>
      <c r="G190" s="193">
        <f t="shared" si="51"/>
        <v>49</v>
      </c>
      <c r="H190" s="193">
        <f t="shared" si="52"/>
        <v>9</v>
      </c>
      <c r="I190" s="193">
        <f t="shared" si="53"/>
        <v>72</v>
      </c>
      <c r="J190" s="193">
        <f t="shared" si="54"/>
        <v>0</v>
      </c>
      <c r="K190" s="193">
        <f t="shared" si="55"/>
        <v>32</v>
      </c>
      <c r="L190" s="193">
        <f t="shared" si="56"/>
        <v>0</v>
      </c>
      <c r="M190" s="193">
        <v>0</v>
      </c>
      <c r="N190" s="193">
        <v>0</v>
      </c>
      <c r="O190" s="193">
        <v>0</v>
      </c>
      <c r="P190" s="193">
        <v>0</v>
      </c>
      <c r="Q190" s="193">
        <v>0</v>
      </c>
      <c r="R190" s="193">
        <v>0</v>
      </c>
      <c r="S190" s="193">
        <v>0</v>
      </c>
      <c r="T190" s="193">
        <f t="shared" si="57"/>
        <v>354</v>
      </c>
      <c r="U190" s="193">
        <f t="shared" si="58"/>
        <v>156</v>
      </c>
      <c r="V190" s="193">
        <f t="shared" si="59"/>
        <v>36</v>
      </c>
      <c r="W190" s="193">
        <f t="shared" si="60"/>
        <v>49</v>
      </c>
      <c r="X190" s="193">
        <f t="shared" si="61"/>
        <v>9</v>
      </c>
      <c r="Y190" s="193">
        <f t="shared" si="62"/>
        <v>72</v>
      </c>
      <c r="Z190" s="193">
        <f t="shared" si="63"/>
        <v>0</v>
      </c>
      <c r="AA190" s="193">
        <f t="shared" si="64"/>
        <v>32</v>
      </c>
      <c r="AB190" s="193">
        <f t="shared" si="65"/>
        <v>0</v>
      </c>
      <c r="AC190" s="193">
        <v>0</v>
      </c>
      <c r="AD190" s="193">
        <v>0</v>
      </c>
      <c r="AE190" s="193">
        <v>0</v>
      </c>
      <c r="AF190" s="193">
        <v>0</v>
      </c>
      <c r="AG190" s="193">
        <v>0</v>
      </c>
      <c r="AH190" s="193">
        <v>0</v>
      </c>
      <c r="AI190" s="193">
        <v>0</v>
      </c>
      <c r="AJ190" s="193">
        <f t="shared" si="66"/>
        <v>16</v>
      </c>
      <c r="AK190" s="193">
        <v>1</v>
      </c>
      <c r="AL190" s="193">
        <v>14</v>
      </c>
      <c r="AM190" s="193">
        <v>0</v>
      </c>
      <c r="AN190" s="193">
        <v>0</v>
      </c>
      <c r="AO190" s="193">
        <v>0</v>
      </c>
      <c r="AP190" s="193">
        <v>0</v>
      </c>
      <c r="AQ190" s="193">
        <v>1</v>
      </c>
      <c r="AR190" s="193">
        <f t="shared" si="67"/>
        <v>338</v>
      </c>
      <c r="AS190" s="193">
        <v>155</v>
      </c>
      <c r="AT190" s="193">
        <v>22</v>
      </c>
      <c r="AU190" s="193">
        <v>49</v>
      </c>
      <c r="AV190" s="193">
        <v>9</v>
      </c>
      <c r="AW190" s="193">
        <v>72</v>
      </c>
      <c r="AX190" s="193">
        <v>0</v>
      </c>
      <c r="AY190" s="193">
        <v>31</v>
      </c>
      <c r="AZ190" s="193">
        <f t="shared" si="68"/>
        <v>0</v>
      </c>
      <c r="BA190" s="193">
        <v>0</v>
      </c>
      <c r="BB190" s="193">
        <v>0</v>
      </c>
      <c r="BC190" s="193">
        <v>0</v>
      </c>
      <c r="BD190" s="193">
        <v>0</v>
      </c>
      <c r="BE190" s="193">
        <v>0</v>
      </c>
      <c r="BF190" s="193">
        <v>0</v>
      </c>
      <c r="BG190" s="193">
        <v>0</v>
      </c>
      <c r="BH190" s="193">
        <f t="shared" si="69"/>
        <v>0</v>
      </c>
      <c r="BI190" s="193">
        <v>0</v>
      </c>
      <c r="BJ190" s="193">
        <v>0</v>
      </c>
      <c r="BK190" s="193">
        <v>0</v>
      </c>
      <c r="BL190" s="193">
        <v>0</v>
      </c>
      <c r="BM190" s="193">
        <v>0</v>
      </c>
      <c r="BN190" s="193">
        <v>0</v>
      </c>
      <c r="BO190" s="193">
        <v>0</v>
      </c>
      <c r="BP190" s="193">
        <f t="shared" si="70"/>
        <v>0</v>
      </c>
      <c r="BQ190" s="193">
        <v>0</v>
      </c>
      <c r="BR190" s="193">
        <v>0</v>
      </c>
      <c r="BS190" s="193">
        <v>0</v>
      </c>
      <c r="BT190" s="193">
        <v>0</v>
      </c>
      <c r="BU190" s="193">
        <v>0</v>
      </c>
      <c r="BV190" s="193">
        <v>0</v>
      </c>
      <c r="BW190" s="193">
        <v>0</v>
      </c>
    </row>
    <row r="191" spans="1:75" ht="13.5">
      <c r="A191" s="182" t="s">
        <v>129</v>
      </c>
      <c r="B191" s="182" t="s">
        <v>295</v>
      </c>
      <c r="C191" s="184" t="s">
        <v>296</v>
      </c>
      <c r="D191" s="193">
        <f t="shared" si="48"/>
        <v>286</v>
      </c>
      <c r="E191" s="193">
        <f t="shared" si="49"/>
        <v>126</v>
      </c>
      <c r="F191" s="193">
        <f t="shared" si="50"/>
        <v>29</v>
      </c>
      <c r="G191" s="193">
        <f t="shared" si="51"/>
        <v>40</v>
      </c>
      <c r="H191" s="193">
        <f t="shared" si="52"/>
        <v>7</v>
      </c>
      <c r="I191" s="193">
        <f t="shared" si="53"/>
        <v>58</v>
      </c>
      <c r="J191" s="193">
        <f t="shared" si="54"/>
        <v>0</v>
      </c>
      <c r="K191" s="193">
        <f t="shared" si="55"/>
        <v>26</v>
      </c>
      <c r="L191" s="193">
        <f t="shared" si="56"/>
        <v>273</v>
      </c>
      <c r="M191" s="193">
        <v>125</v>
      </c>
      <c r="N191" s="193">
        <v>18</v>
      </c>
      <c r="O191" s="193">
        <v>40</v>
      </c>
      <c r="P191" s="193">
        <v>7</v>
      </c>
      <c r="Q191" s="193">
        <v>58</v>
      </c>
      <c r="R191" s="193">
        <v>0</v>
      </c>
      <c r="S191" s="193">
        <v>25</v>
      </c>
      <c r="T191" s="193">
        <f t="shared" si="57"/>
        <v>13</v>
      </c>
      <c r="U191" s="193">
        <f t="shared" si="58"/>
        <v>1</v>
      </c>
      <c r="V191" s="193">
        <f t="shared" si="59"/>
        <v>11</v>
      </c>
      <c r="W191" s="193">
        <f t="shared" si="60"/>
        <v>0</v>
      </c>
      <c r="X191" s="193">
        <f t="shared" si="61"/>
        <v>0</v>
      </c>
      <c r="Y191" s="193">
        <f t="shared" si="62"/>
        <v>0</v>
      </c>
      <c r="Z191" s="193">
        <f t="shared" si="63"/>
        <v>0</v>
      </c>
      <c r="AA191" s="193">
        <f t="shared" si="64"/>
        <v>1</v>
      </c>
      <c r="AB191" s="193">
        <f t="shared" si="65"/>
        <v>0</v>
      </c>
      <c r="AC191" s="193">
        <v>0</v>
      </c>
      <c r="AD191" s="193">
        <v>0</v>
      </c>
      <c r="AE191" s="193">
        <v>0</v>
      </c>
      <c r="AF191" s="193">
        <v>0</v>
      </c>
      <c r="AG191" s="193">
        <v>0</v>
      </c>
      <c r="AH191" s="193">
        <v>0</v>
      </c>
      <c r="AI191" s="193">
        <v>0</v>
      </c>
      <c r="AJ191" s="193">
        <f t="shared" si="66"/>
        <v>13</v>
      </c>
      <c r="AK191" s="193">
        <v>1</v>
      </c>
      <c r="AL191" s="193">
        <v>11</v>
      </c>
      <c r="AM191" s="193">
        <v>0</v>
      </c>
      <c r="AN191" s="193">
        <v>0</v>
      </c>
      <c r="AO191" s="193">
        <v>0</v>
      </c>
      <c r="AP191" s="193">
        <v>0</v>
      </c>
      <c r="AQ191" s="193">
        <v>1</v>
      </c>
      <c r="AR191" s="193">
        <f t="shared" si="67"/>
        <v>0</v>
      </c>
      <c r="AS191" s="193">
        <v>0</v>
      </c>
      <c r="AT191" s="193">
        <v>0</v>
      </c>
      <c r="AU191" s="193">
        <v>0</v>
      </c>
      <c r="AV191" s="193">
        <v>0</v>
      </c>
      <c r="AW191" s="193">
        <v>0</v>
      </c>
      <c r="AX191" s="193">
        <v>0</v>
      </c>
      <c r="AY191" s="193">
        <v>0</v>
      </c>
      <c r="AZ191" s="193">
        <f t="shared" si="68"/>
        <v>0</v>
      </c>
      <c r="BA191" s="193">
        <v>0</v>
      </c>
      <c r="BB191" s="193">
        <v>0</v>
      </c>
      <c r="BC191" s="193">
        <v>0</v>
      </c>
      <c r="BD191" s="193">
        <v>0</v>
      </c>
      <c r="BE191" s="193">
        <v>0</v>
      </c>
      <c r="BF191" s="193">
        <v>0</v>
      </c>
      <c r="BG191" s="193">
        <v>0</v>
      </c>
      <c r="BH191" s="193">
        <f t="shared" si="69"/>
        <v>0</v>
      </c>
      <c r="BI191" s="193">
        <v>0</v>
      </c>
      <c r="BJ191" s="193">
        <v>0</v>
      </c>
      <c r="BK191" s="193">
        <v>0</v>
      </c>
      <c r="BL191" s="193">
        <v>0</v>
      </c>
      <c r="BM191" s="193">
        <v>0</v>
      </c>
      <c r="BN191" s="193">
        <v>0</v>
      </c>
      <c r="BO191" s="193">
        <v>0</v>
      </c>
      <c r="BP191" s="193">
        <f t="shared" si="70"/>
        <v>0</v>
      </c>
      <c r="BQ191" s="193">
        <v>0</v>
      </c>
      <c r="BR191" s="193">
        <v>0</v>
      </c>
      <c r="BS191" s="193">
        <v>0</v>
      </c>
      <c r="BT191" s="193">
        <v>0</v>
      </c>
      <c r="BU191" s="193">
        <v>0</v>
      </c>
      <c r="BV191" s="193">
        <v>0</v>
      </c>
      <c r="BW191" s="193">
        <v>0</v>
      </c>
    </row>
    <row r="192" spans="1:75" ht="13.5">
      <c r="A192" s="182" t="s">
        <v>129</v>
      </c>
      <c r="B192" s="182" t="s">
        <v>297</v>
      </c>
      <c r="C192" s="184" t="s">
        <v>298</v>
      </c>
      <c r="D192" s="193">
        <f t="shared" si="48"/>
        <v>64</v>
      </c>
      <c r="E192" s="193">
        <f t="shared" si="49"/>
        <v>0</v>
      </c>
      <c r="F192" s="193">
        <f t="shared" si="50"/>
        <v>21</v>
      </c>
      <c r="G192" s="193">
        <f t="shared" si="51"/>
        <v>18</v>
      </c>
      <c r="H192" s="193">
        <f t="shared" si="52"/>
        <v>5</v>
      </c>
      <c r="I192" s="193">
        <f t="shared" si="53"/>
        <v>19</v>
      </c>
      <c r="J192" s="193">
        <f t="shared" si="54"/>
        <v>0</v>
      </c>
      <c r="K192" s="193">
        <f t="shared" si="55"/>
        <v>1</v>
      </c>
      <c r="L192" s="193">
        <f t="shared" si="56"/>
        <v>0</v>
      </c>
      <c r="M192" s="193">
        <v>0</v>
      </c>
      <c r="N192" s="193">
        <v>0</v>
      </c>
      <c r="O192" s="193">
        <v>0</v>
      </c>
      <c r="P192" s="193">
        <v>0</v>
      </c>
      <c r="Q192" s="193">
        <v>0</v>
      </c>
      <c r="R192" s="193">
        <v>0</v>
      </c>
      <c r="S192" s="193">
        <v>0</v>
      </c>
      <c r="T192" s="193">
        <f t="shared" si="57"/>
        <v>64</v>
      </c>
      <c r="U192" s="193">
        <f t="shared" si="58"/>
        <v>0</v>
      </c>
      <c r="V192" s="193">
        <f t="shared" si="59"/>
        <v>21</v>
      </c>
      <c r="W192" s="193">
        <f t="shared" si="60"/>
        <v>18</v>
      </c>
      <c r="X192" s="193">
        <f t="shared" si="61"/>
        <v>5</v>
      </c>
      <c r="Y192" s="193">
        <f t="shared" si="62"/>
        <v>19</v>
      </c>
      <c r="Z192" s="193">
        <f t="shared" si="63"/>
        <v>0</v>
      </c>
      <c r="AA192" s="193">
        <f t="shared" si="64"/>
        <v>1</v>
      </c>
      <c r="AB192" s="193">
        <f t="shared" si="65"/>
        <v>0</v>
      </c>
      <c r="AC192" s="193">
        <v>0</v>
      </c>
      <c r="AD192" s="193">
        <v>0</v>
      </c>
      <c r="AE192" s="193">
        <v>0</v>
      </c>
      <c r="AF192" s="193">
        <v>0</v>
      </c>
      <c r="AG192" s="193">
        <v>0</v>
      </c>
      <c r="AH192" s="193">
        <v>0</v>
      </c>
      <c r="AI192" s="193">
        <v>0</v>
      </c>
      <c r="AJ192" s="193">
        <f t="shared" si="66"/>
        <v>6</v>
      </c>
      <c r="AK192" s="193">
        <v>0</v>
      </c>
      <c r="AL192" s="193">
        <v>6</v>
      </c>
      <c r="AM192" s="193">
        <v>0</v>
      </c>
      <c r="AN192" s="193">
        <v>0</v>
      </c>
      <c r="AO192" s="193">
        <v>0</v>
      </c>
      <c r="AP192" s="193">
        <v>0</v>
      </c>
      <c r="AQ192" s="193">
        <v>0</v>
      </c>
      <c r="AR192" s="193">
        <f t="shared" si="67"/>
        <v>58</v>
      </c>
      <c r="AS192" s="193">
        <v>0</v>
      </c>
      <c r="AT192" s="193">
        <v>15</v>
      </c>
      <c r="AU192" s="193">
        <v>18</v>
      </c>
      <c r="AV192" s="193">
        <v>5</v>
      </c>
      <c r="AW192" s="193">
        <v>19</v>
      </c>
      <c r="AX192" s="193">
        <v>0</v>
      </c>
      <c r="AY192" s="193">
        <v>1</v>
      </c>
      <c r="AZ192" s="193">
        <f t="shared" si="68"/>
        <v>0</v>
      </c>
      <c r="BA192" s="193">
        <v>0</v>
      </c>
      <c r="BB192" s="193">
        <v>0</v>
      </c>
      <c r="BC192" s="193">
        <v>0</v>
      </c>
      <c r="BD192" s="193">
        <v>0</v>
      </c>
      <c r="BE192" s="193">
        <v>0</v>
      </c>
      <c r="BF192" s="193">
        <v>0</v>
      </c>
      <c r="BG192" s="193">
        <v>0</v>
      </c>
      <c r="BH192" s="193">
        <f t="shared" si="69"/>
        <v>0</v>
      </c>
      <c r="BI192" s="193">
        <v>0</v>
      </c>
      <c r="BJ192" s="193">
        <v>0</v>
      </c>
      <c r="BK192" s="193">
        <v>0</v>
      </c>
      <c r="BL192" s="193">
        <v>0</v>
      </c>
      <c r="BM192" s="193">
        <v>0</v>
      </c>
      <c r="BN192" s="193">
        <v>0</v>
      </c>
      <c r="BO192" s="193">
        <v>0</v>
      </c>
      <c r="BP192" s="193">
        <f t="shared" si="70"/>
        <v>0</v>
      </c>
      <c r="BQ192" s="193">
        <v>0</v>
      </c>
      <c r="BR192" s="193">
        <v>0</v>
      </c>
      <c r="BS192" s="193">
        <v>0</v>
      </c>
      <c r="BT192" s="193">
        <v>0</v>
      </c>
      <c r="BU192" s="193">
        <v>0</v>
      </c>
      <c r="BV192" s="193">
        <v>0</v>
      </c>
      <c r="BW192" s="193">
        <v>0</v>
      </c>
    </row>
    <row r="193" spans="1:75" ht="13.5">
      <c r="A193" s="182" t="s">
        <v>129</v>
      </c>
      <c r="B193" s="182" t="s">
        <v>299</v>
      </c>
      <c r="C193" s="184" t="s">
        <v>300</v>
      </c>
      <c r="D193" s="193">
        <f t="shared" si="48"/>
        <v>242</v>
      </c>
      <c r="E193" s="193">
        <f t="shared" si="49"/>
        <v>0</v>
      </c>
      <c r="F193" s="193">
        <f t="shared" si="50"/>
        <v>80</v>
      </c>
      <c r="G193" s="193">
        <f t="shared" si="51"/>
        <v>64</v>
      </c>
      <c r="H193" s="193">
        <f t="shared" si="52"/>
        <v>21</v>
      </c>
      <c r="I193" s="193">
        <f t="shared" si="53"/>
        <v>72</v>
      </c>
      <c r="J193" s="193">
        <f t="shared" si="54"/>
        <v>0</v>
      </c>
      <c r="K193" s="193">
        <f t="shared" si="55"/>
        <v>5</v>
      </c>
      <c r="L193" s="193">
        <f t="shared" si="56"/>
        <v>0</v>
      </c>
      <c r="M193" s="193">
        <v>0</v>
      </c>
      <c r="N193" s="193">
        <v>0</v>
      </c>
      <c r="O193" s="193">
        <v>0</v>
      </c>
      <c r="P193" s="193">
        <v>0</v>
      </c>
      <c r="Q193" s="193">
        <v>0</v>
      </c>
      <c r="R193" s="193">
        <v>0</v>
      </c>
      <c r="S193" s="193">
        <v>0</v>
      </c>
      <c r="T193" s="193">
        <f t="shared" si="57"/>
        <v>242</v>
      </c>
      <c r="U193" s="193">
        <f t="shared" si="58"/>
        <v>0</v>
      </c>
      <c r="V193" s="193">
        <f t="shared" si="59"/>
        <v>80</v>
      </c>
      <c r="W193" s="193">
        <f t="shared" si="60"/>
        <v>64</v>
      </c>
      <c r="X193" s="193">
        <f t="shared" si="61"/>
        <v>21</v>
      </c>
      <c r="Y193" s="193">
        <f t="shared" si="62"/>
        <v>72</v>
      </c>
      <c r="Z193" s="193">
        <f t="shared" si="63"/>
        <v>0</v>
      </c>
      <c r="AA193" s="193">
        <f t="shared" si="64"/>
        <v>5</v>
      </c>
      <c r="AB193" s="193">
        <f t="shared" si="65"/>
        <v>0</v>
      </c>
      <c r="AC193" s="193">
        <v>0</v>
      </c>
      <c r="AD193" s="193">
        <v>0</v>
      </c>
      <c r="AE193" s="193">
        <v>0</v>
      </c>
      <c r="AF193" s="193">
        <v>0</v>
      </c>
      <c r="AG193" s="193">
        <v>0</v>
      </c>
      <c r="AH193" s="193">
        <v>0</v>
      </c>
      <c r="AI193" s="193">
        <v>0</v>
      </c>
      <c r="AJ193" s="193">
        <f t="shared" si="66"/>
        <v>25</v>
      </c>
      <c r="AK193" s="193">
        <v>0</v>
      </c>
      <c r="AL193" s="193">
        <v>25</v>
      </c>
      <c r="AM193" s="193">
        <v>0</v>
      </c>
      <c r="AN193" s="193">
        <v>0</v>
      </c>
      <c r="AO193" s="193">
        <v>0</v>
      </c>
      <c r="AP193" s="193">
        <v>0</v>
      </c>
      <c r="AQ193" s="193">
        <v>0</v>
      </c>
      <c r="AR193" s="193">
        <f t="shared" si="67"/>
        <v>217</v>
      </c>
      <c r="AS193" s="193">
        <v>0</v>
      </c>
      <c r="AT193" s="193">
        <v>55</v>
      </c>
      <c r="AU193" s="193">
        <v>64</v>
      </c>
      <c r="AV193" s="193">
        <v>21</v>
      </c>
      <c r="AW193" s="193">
        <v>72</v>
      </c>
      <c r="AX193" s="193">
        <v>0</v>
      </c>
      <c r="AY193" s="193">
        <v>5</v>
      </c>
      <c r="AZ193" s="193">
        <f t="shared" si="68"/>
        <v>0</v>
      </c>
      <c r="BA193" s="193">
        <v>0</v>
      </c>
      <c r="BB193" s="193">
        <v>0</v>
      </c>
      <c r="BC193" s="193">
        <v>0</v>
      </c>
      <c r="BD193" s="193">
        <v>0</v>
      </c>
      <c r="BE193" s="193">
        <v>0</v>
      </c>
      <c r="BF193" s="193">
        <v>0</v>
      </c>
      <c r="BG193" s="193">
        <v>0</v>
      </c>
      <c r="BH193" s="193">
        <f t="shared" si="69"/>
        <v>0</v>
      </c>
      <c r="BI193" s="193">
        <v>0</v>
      </c>
      <c r="BJ193" s="193">
        <v>0</v>
      </c>
      <c r="BK193" s="193">
        <v>0</v>
      </c>
      <c r="BL193" s="193">
        <v>0</v>
      </c>
      <c r="BM193" s="193">
        <v>0</v>
      </c>
      <c r="BN193" s="193">
        <v>0</v>
      </c>
      <c r="BO193" s="193">
        <v>0</v>
      </c>
      <c r="BP193" s="193">
        <f t="shared" si="70"/>
        <v>0</v>
      </c>
      <c r="BQ193" s="193">
        <v>0</v>
      </c>
      <c r="BR193" s="193">
        <v>0</v>
      </c>
      <c r="BS193" s="193">
        <v>0</v>
      </c>
      <c r="BT193" s="193">
        <v>0</v>
      </c>
      <c r="BU193" s="193">
        <v>0</v>
      </c>
      <c r="BV193" s="193">
        <v>0</v>
      </c>
      <c r="BW193" s="193">
        <v>0</v>
      </c>
    </row>
    <row r="194" spans="1:75" ht="13.5">
      <c r="A194" s="182" t="s">
        <v>129</v>
      </c>
      <c r="B194" s="182" t="s">
        <v>301</v>
      </c>
      <c r="C194" s="184" t="s">
        <v>302</v>
      </c>
      <c r="D194" s="193">
        <f t="shared" si="48"/>
        <v>597</v>
      </c>
      <c r="E194" s="193">
        <f t="shared" si="49"/>
        <v>143</v>
      </c>
      <c r="F194" s="193">
        <f t="shared" si="50"/>
        <v>106</v>
      </c>
      <c r="G194" s="193">
        <f t="shared" si="51"/>
        <v>90</v>
      </c>
      <c r="H194" s="193">
        <f t="shared" si="52"/>
        <v>28</v>
      </c>
      <c r="I194" s="193">
        <f t="shared" si="53"/>
        <v>152</v>
      </c>
      <c r="J194" s="193">
        <f t="shared" si="54"/>
        <v>0</v>
      </c>
      <c r="K194" s="193">
        <f t="shared" si="55"/>
        <v>78</v>
      </c>
      <c r="L194" s="193">
        <f t="shared" si="56"/>
        <v>0</v>
      </c>
      <c r="M194" s="193">
        <v>0</v>
      </c>
      <c r="N194" s="193">
        <v>0</v>
      </c>
      <c r="O194" s="193">
        <v>0</v>
      </c>
      <c r="P194" s="193">
        <v>0</v>
      </c>
      <c r="Q194" s="193">
        <v>0</v>
      </c>
      <c r="R194" s="193">
        <v>0</v>
      </c>
      <c r="S194" s="193">
        <v>0</v>
      </c>
      <c r="T194" s="193">
        <f t="shared" si="57"/>
        <v>597</v>
      </c>
      <c r="U194" s="193">
        <f t="shared" si="58"/>
        <v>143</v>
      </c>
      <c r="V194" s="193">
        <f t="shared" si="59"/>
        <v>106</v>
      </c>
      <c r="W194" s="193">
        <f t="shared" si="60"/>
        <v>90</v>
      </c>
      <c r="X194" s="193">
        <f t="shared" si="61"/>
        <v>28</v>
      </c>
      <c r="Y194" s="193">
        <f t="shared" si="62"/>
        <v>152</v>
      </c>
      <c r="Z194" s="193">
        <f t="shared" si="63"/>
        <v>0</v>
      </c>
      <c r="AA194" s="193">
        <f t="shared" si="64"/>
        <v>78</v>
      </c>
      <c r="AB194" s="193">
        <f t="shared" si="65"/>
        <v>0</v>
      </c>
      <c r="AC194" s="193">
        <v>0</v>
      </c>
      <c r="AD194" s="193">
        <v>0</v>
      </c>
      <c r="AE194" s="193">
        <v>0</v>
      </c>
      <c r="AF194" s="193">
        <v>0</v>
      </c>
      <c r="AG194" s="193">
        <v>0</v>
      </c>
      <c r="AH194" s="193">
        <v>0</v>
      </c>
      <c r="AI194" s="193">
        <v>0</v>
      </c>
      <c r="AJ194" s="193">
        <f t="shared" si="66"/>
        <v>29</v>
      </c>
      <c r="AK194" s="193">
        <v>0</v>
      </c>
      <c r="AL194" s="193">
        <v>29</v>
      </c>
      <c r="AM194" s="193">
        <v>0</v>
      </c>
      <c r="AN194" s="193">
        <v>0</v>
      </c>
      <c r="AO194" s="193">
        <v>0</v>
      </c>
      <c r="AP194" s="193">
        <v>0</v>
      </c>
      <c r="AQ194" s="193">
        <v>0</v>
      </c>
      <c r="AR194" s="193">
        <f t="shared" si="67"/>
        <v>568</v>
      </c>
      <c r="AS194" s="193">
        <v>143</v>
      </c>
      <c r="AT194" s="193">
        <v>77</v>
      </c>
      <c r="AU194" s="193">
        <v>90</v>
      </c>
      <c r="AV194" s="193">
        <v>28</v>
      </c>
      <c r="AW194" s="193">
        <v>152</v>
      </c>
      <c r="AX194" s="193">
        <v>0</v>
      </c>
      <c r="AY194" s="193">
        <v>78</v>
      </c>
      <c r="AZ194" s="193">
        <f t="shared" si="68"/>
        <v>0</v>
      </c>
      <c r="BA194" s="193">
        <v>0</v>
      </c>
      <c r="BB194" s="193">
        <v>0</v>
      </c>
      <c r="BC194" s="193">
        <v>0</v>
      </c>
      <c r="BD194" s="193">
        <v>0</v>
      </c>
      <c r="BE194" s="193">
        <v>0</v>
      </c>
      <c r="BF194" s="193">
        <v>0</v>
      </c>
      <c r="BG194" s="193">
        <v>0</v>
      </c>
      <c r="BH194" s="193">
        <f t="shared" si="69"/>
        <v>0</v>
      </c>
      <c r="BI194" s="193">
        <v>0</v>
      </c>
      <c r="BJ194" s="193">
        <v>0</v>
      </c>
      <c r="BK194" s="193">
        <v>0</v>
      </c>
      <c r="BL194" s="193">
        <v>0</v>
      </c>
      <c r="BM194" s="193">
        <v>0</v>
      </c>
      <c r="BN194" s="193">
        <v>0</v>
      </c>
      <c r="BO194" s="193">
        <v>0</v>
      </c>
      <c r="BP194" s="193">
        <f t="shared" si="70"/>
        <v>0</v>
      </c>
      <c r="BQ194" s="193">
        <v>0</v>
      </c>
      <c r="BR194" s="193">
        <v>0</v>
      </c>
      <c r="BS194" s="193">
        <v>0</v>
      </c>
      <c r="BT194" s="193">
        <v>0</v>
      </c>
      <c r="BU194" s="193">
        <v>0</v>
      </c>
      <c r="BV194" s="193">
        <v>0</v>
      </c>
      <c r="BW194" s="193">
        <v>0</v>
      </c>
    </row>
    <row r="195" spans="1:75" ht="13.5">
      <c r="A195" s="182" t="s">
        <v>129</v>
      </c>
      <c r="B195" s="182" t="s">
        <v>303</v>
      </c>
      <c r="C195" s="184" t="s">
        <v>304</v>
      </c>
      <c r="D195" s="193">
        <f t="shared" si="48"/>
        <v>2534</v>
      </c>
      <c r="E195" s="193">
        <f t="shared" si="49"/>
        <v>1468</v>
      </c>
      <c r="F195" s="193">
        <f t="shared" si="50"/>
        <v>357</v>
      </c>
      <c r="G195" s="193">
        <f t="shared" si="51"/>
        <v>227</v>
      </c>
      <c r="H195" s="193">
        <f t="shared" si="52"/>
        <v>38</v>
      </c>
      <c r="I195" s="193">
        <f t="shared" si="53"/>
        <v>300</v>
      </c>
      <c r="J195" s="193">
        <f t="shared" si="54"/>
        <v>0</v>
      </c>
      <c r="K195" s="193">
        <f t="shared" si="55"/>
        <v>144</v>
      </c>
      <c r="L195" s="193">
        <f t="shared" si="56"/>
        <v>0</v>
      </c>
      <c r="M195" s="193">
        <v>0</v>
      </c>
      <c r="N195" s="193">
        <v>0</v>
      </c>
      <c r="O195" s="193">
        <v>0</v>
      </c>
      <c r="P195" s="193">
        <v>0</v>
      </c>
      <c r="Q195" s="193">
        <v>0</v>
      </c>
      <c r="R195" s="193">
        <v>0</v>
      </c>
      <c r="S195" s="193">
        <v>0</v>
      </c>
      <c r="T195" s="193">
        <f t="shared" si="57"/>
        <v>1646</v>
      </c>
      <c r="U195" s="193">
        <f t="shared" si="58"/>
        <v>664</v>
      </c>
      <c r="V195" s="193">
        <f t="shared" si="59"/>
        <v>291</v>
      </c>
      <c r="W195" s="193">
        <f t="shared" si="60"/>
        <v>209</v>
      </c>
      <c r="X195" s="193">
        <f t="shared" si="61"/>
        <v>38</v>
      </c>
      <c r="Y195" s="193">
        <f t="shared" si="62"/>
        <v>300</v>
      </c>
      <c r="Z195" s="193">
        <f t="shared" si="63"/>
        <v>0</v>
      </c>
      <c r="AA195" s="193">
        <f t="shared" si="64"/>
        <v>144</v>
      </c>
      <c r="AB195" s="193">
        <f t="shared" si="65"/>
        <v>0</v>
      </c>
      <c r="AC195" s="193">
        <v>0</v>
      </c>
      <c r="AD195" s="193">
        <v>0</v>
      </c>
      <c r="AE195" s="193">
        <v>0</v>
      </c>
      <c r="AF195" s="193">
        <v>0</v>
      </c>
      <c r="AG195" s="193">
        <v>0</v>
      </c>
      <c r="AH195" s="193">
        <v>0</v>
      </c>
      <c r="AI195" s="193">
        <v>0</v>
      </c>
      <c r="AJ195" s="193">
        <f t="shared" si="66"/>
        <v>218</v>
      </c>
      <c r="AK195" s="193">
        <v>9</v>
      </c>
      <c r="AL195" s="193">
        <v>196</v>
      </c>
      <c r="AM195" s="193">
        <v>0</v>
      </c>
      <c r="AN195" s="193">
        <v>0</v>
      </c>
      <c r="AO195" s="193">
        <v>0</v>
      </c>
      <c r="AP195" s="193">
        <v>0</v>
      </c>
      <c r="AQ195" s="193">
        <v>13</v>
      </c>
      <c r="AR195" s="193">
        <f t="shared" si="67"/>
        <v>1428</v>
      </c>
      <c r="AS195" s="193">
        <v>655</v>
      </c>
      <c r="AT195" s="193">
        <v>95</v>
      </c>
      <c r="AU195" s="193">
        <v>209</v>
      </c>
      <c r="AV195" s="193">
        <v>38</v>
      </c>
      <c r="AW195" s="193">
        <v>300</v>
      </c>
      <c r="AX195" s="193">
        <v>0</v>
      </c>
      <c r="AY195" s="193">
        <v>131</v>
      </c>
      <c r="AZ195" s="193">
        <f t="shared" si="68"/>
        <v>0</v>
      </c>
      <c r="BA195" s="193">
        <v>0</v>
      </c>
      <c r="BB195" s="193">
        <v>0</v>
      </c>
      <c r="BC195" s="193">
        <v>0</v>
      </c>
      <c r="BD195" s="193">
        <v>0</v>
      </c>
      <c r="BE195" s="193">
        <v>0</v>
      </c>
      <c r="BF195" s="193">
        <v>0</v>
      </c>
      <c r="BG195" s="193">
        <v>0</v>
      </c>
      <c r="BH195" s="193">
        <f t="shared" si="69"/>
        <v>0</v>
      </c>
      <c r="BI195" s="193">
        <v>0</v>
      </c>
      <c r="BJ195" s="193">
        <v>0</v>
      </c>
      <c r="BK195" s="193">
        <v>0</v>
      </c>
      <c r="BL195" s="193">
        <v>0</v>
      </c>
      <c r="BM195" s="193">
        <v>0</v>
      </c>
      <c r="BN195" s="193">
        <v>0</v>
      </c>
      <c r="BO195" s="193">
        <v>0</v>
      </c>
      <c r="BP195" s="193">
        <f t="shared" si="70"/>
        <v>888</v>
      </c>
      <c r="BQ195" s="193">
        <v>804</v>
      </c>
      <c r="BR195" s="193">
        <v>66</v>
      </c>
      <c r="BS195" s="193">
        <v>18</v>
      </c>
      <c r="BT195" s="193">
        <v>0</v>
      </c>
      <c r="BU195" s="193">
        <v>0</v>
      </c>
      <c r="BV195" s="193">
        <v>0</v>
      </c>
      <c r="BW195" s="193">
        <v>0</v>
      </c>
    </row>
    <row r="196" spans="1:75" ht="13.5">
      <c r="A196" s="182" t="s">
        <v>129</v>
      </c>
      <c r="B196" s="182" t="s">
        <v>305</v>
      </c>
      <c r="C196" s="184" t="s">
        <v>306</v>
      </c>
      <c r="D196" s="193">
        <f t="shared" si="48"/>
        <v>1210</v>
      </c>
      <c r="E196" s="193">
        <f t="shared" si="49"/>
        <v>666</v>
      </c>
      <c r="F196" s="193">
        <f t="shared" si="50"/>
        <v>300</v>
      </c>
      <c r="G196" s="193">
        <f t="shared" si="51"/>
        <v>132</v>
      </c>
      <c r="H196" s="193">
        <f t="shared" si="52"/>
        <v>31</v>
      </c>
      <c r="I196" s="193">
        <f t="shared" si="53"/>
        <v>75</v>
      </c>
      <c r="J196" s="193">
        <f t="shared" si="54"/>
        <v>1</v>
      </c>
      <c r="K196" s="193">
        <f t="shared" si="55"/>
        <v>5</v>
      </c>
      <c r="L196" s="193">
        <f t="shared" si="56"/>
        <v>834</v>
      </c>
      <c r="M196" s="193">
        <v>588</v>
      </c>
      <c r="N196" s="193">
        <v>240</v>
      </c>
      <c r="O196" s="193">
        <v>0</v>
      </c>
      <c r="P196" s="193">
        <v>0</v>
      </c>
      <c r="Q196" s="193">
        <v>0</v>
      </c>
      <c r="R196" s="193">
        <v>1</v>
      </c>
      <c r="S196" s="193">
        <v>5</v>
      </c>
      <c r="T196" s="193">
        <f t="shared" si="57"/>
        <v>296</v>
      </c>
      <c r="U196" s="193">
        <f t="shared" si="58"/>
        <v>0</v>
      </c>
      <c r="V196" s="193">
        <f t="shared" si="59"/>
        <v>59</v>
      </c>
      <c r="W196" s="193">
        <f t="shared" si="60"/>
        <v>131</v>
      </c>
      <c r="X196" s="193">
        <f t="shared" si="61"/>
        <v>31</v>
      </c>
      <c r="Y196" s="193">
        <f t="shared" si="62"/>
        <v>75</v>
      </c>
      <c r="Z196" s="193">
        <f t="shared" si="63"/>
        <v>0</v>
      </c>
      <c r="AA196" s="193">
        <f t="shared" si="64"/>
        <v>0</v>
      </c>
      <c r="AB196" s="193">
        <f t="shared" si="65"/>
        <v>0</v>
      </c>
      <c r="AC196" s="193">
        <v>0</v>
      </c>
      <c r="AD196" s="193">
        <v>0</v>
      </c>
      <c r="AE196" s="193">
        <v>0</v>
      </c>
      <c r="AF196" s="193">
        <v>0</v>
      </c>
      <c r="AG196" s="193">
        <v>0</v>
      </c>
      <c r="AH196" s="193">
        <v>0</v>
      </c>
      <c r="AI196" s="193">
        <v>0</v>
      </c>
      <c r="AJ196" s="193">
        <f t="shared" si="66"/>
        <v>0</v>
      </c>
      <c r="AK196" s="193">
        <v>0</v>
      </c>
      <c r="AL196" s="193">
        <v>0</v>
      </c>
      <c r="AM196" s="193">
        <v>0</v>
      </c>
      <c r="AN196" s="193">
        <v>0</v>
      </c>
      <c r="AO196" s="193">
        <v>0</v>
      </c>
      <c r="AP196" s="193">
        <v>0</v>
      </c>
      <c r="AQ196" s="193">
        <v>0</v>
      </c>
      <c r="AR196" s="193">
        <f t="shared" si="67"/>
        <v>296</v>
      </c>
      <c r="AS196" s="193">
        <v>0</v>
      </c>
      <c r="AT196" s="193">
        <v>59</v>
      </c>
      <c r="AU196" s="193">
        <v>131</v>
      </c>
      <c r="AV196" s="193">
        <v>31</v>
      </c>
      <c r="AW196" s="193">
        <v>75</v>
      </c>
      <c r="AX196" s="193">
        <v>0</v>
      </c>
      <c r="AY196" s="193">
        <v>0</v>
      </c>
      <c r="AZ196" s="193">
        <f t="shared" si="68"/>
        <v>0</v>
      </c>
      <c r="BA196" s="193">
        <v>0</v>
      </c>
      <c r="BB196" s="193">
        <v>0</v>
      </c>
      <c r="BC196" s="193">
        <v>0</v>
      </c>
      <c r="BD196" s="193">
        <v>0</v>
      </c>
      <c r="BE196" s="193">
        <v>0</v>
      </c>
      <c r="BF196" s="193">
        <v>0</v>
      </c>
      <c r="BG196" s="193">
        <v>0</v>
      </c>
      <c r="BH196" s="193">
        <f t="shared" si="69"/>
        <v>0</v>
      </c>
      <c r="BI196" s="193">
        <v>0</v>
      </c>
      <c r="BJ196" s="193">
        <v>0</v>
      </c>
      <c r="BK196" s="193">
        <v>0</v>
      </c>
      <c r="BL196" s="193">
        <v>0</v>
      </c>
      <c r="BM196" s="193">
        <v>0</v>
      </c>
      <c r="BN196" s="193">
        <v>0</v>
      </c>
      <c r="BO196" s="193">
        <v>0</v>
      </c>
      <c r="BP196" s="193">
        <f t="shared" si="70"/>
        <v>80</v>
      </c>
      <c r="BQ196" s="193">
        <v>78</v>
      </c>
      <c r="BR196" s="193">
        <v>1</v>
      </c>
      <c r="BS196" s="193">
        <v>1</v>
      </c>
      <c r="BT196" s="193">
        <v>0</v>
      </c>
      <c r="BU196" s="193">
        <v>0</v>
      </c>
      <c r="BV196" s="193">
        <v>0</v>
      </c>
      <c r="BW196" s="193">
        <v>0</v>
      </c>
    </row>
    <row r="197" spans="1:75" ht="13.5">
      <c r="A197" s="182" t="s">
        <v>129</v>
      </c>
      <c r="B197" s="182" t="s">
        <v>307</v>
      </c>
      <c r="C197" s="184" t="s">
        <v>308</v>
      </c>
      <c r="D197" s="193">
        <f t="shared" si="48"/>
        <v>317</v>
      </c>
      <c r="E197" s="193">
        <f t="shared" si="49"/>
        <v>136</v>
      </c>
      <c r="F197" s="193">
        <f t="shared" si="50"/>
        <v>40</v>
      </c>
      <c r="G197" s="193">
        <f t="shared" si="51"/>
        <v>43</v>
      </c>
      <c r="H197" s="193">
        <f t="shared" si="52"/>
        <v>8</v>
      </c>
      <c r="I197" s="193">
        <f t="shared" si="53"/>
        <v>62</v>
      </c>
      <c r="J197" s="193">
        <f t="shared" si="54"/>
        <v>0</v>
      </c>
      <c r="K197" s="193">
        <f t="shared" si="55"/>
        <v>28</v>
      </c>
      <c r="L197" s="193">
        <f t="shared" si="56"/>
        <v>294</v>
      </c>
      <c r="M197" s="193">
        <v>135</v>
      </c>
      <c r="N197" s="193">
        <v>19</v>
      </c>
      <c r="O197" s="193">
        <v>43</v>
      </c>
      <c r="P197" s="193">
        <v>8</v>
      </c>
      <c r="Q197" s="193">
        <v>62</v>
      </c>
      <c r="R197" s="193">
        <v>0</v>
      </c>
      <c r="S197" s="193">
        <v>27</v>
      </c>
      <c r="T197" s="193">
        <f t="shared" si="57"/>
        <v>23</v>
      </c>
      <c r="U197" s="193">
        <f t="shared" si="58"/>
        <v>1</v>
      </c>
      <c r="V197" s="193">
        <f t="shared" si="59"/>
        <v>21</v>
      </c>
      <c r="W197" s="193">
        <f t="shared" si="60"/>
        <v>0</v>
      </c>
      <c r="X197" s="193">
        <f t="shared" si="61"/>
        <v>0</v>
      </c>
      <c r="Y197" s="193">
        <f t="shared" si="62"/>
        <v>0</v>
      </c>
      <c r="Z197" s="193">
        <f t="shared" si="63"/>
        <v>0</v>
      </c>
      <c r="AA197" s="193">
        <f t="shared" si="64"/>
        <v>1</v>
      </c>
      <c r="AB197" s="193">
        <f t="shared" si="65"/>
        <v>0</v>
      </c>
      <c r="AC197" s="193">
        <v>0</v>
      </c>
      <c r="AD197" s="193">
        <v>0</v>
      </c>
      <c r="AE197" s="193">
        <v>0</v>
      </c>
      <c r="AF197" s="193">
        <v>0</v>
      </c>
      <c r="AG197" s="193">
        <v>0</v>
      </c>
      <c r="AH197" s="193">
        <v>0</v>
      </c>
      <c r="AI197" s="193">
        <v>0</v>
      </c>
      <c r="AJ197" s="193">
        <f t="shared" si="66"/>
        <v>23</v>
      </c>
      <c r="AK197" s="193">
        <v>1</v>
      </c>
      <c r="AL197" s="193">
        <v>21</v>
      </c>
      <c r="AM197" s="193">
        <v>0</v>
      </c>
      <c r="AN197" s="193">
        <v>0</v>
      </c>
      <c r="AO197" s="193">
        <v>0</v>
      </c>
      <c r="AP197" s="193">
        <v>0</v>
      </c>
      <c r="AQ197" s="193">
        <v>1</v>
      </c>
      <c r="AR197" s="193">
        <f t="shared" si="67"/>
        <v>0</v>
      </c>
      <c r="AS197" s="193">
        <v>0</v>
      </c>
      <c r="AT197" s="193">
        <v>0</v>
      </c>
      <c r="AU197" s="193">
        <v>0</v>
      </c>
      <c r="AV197" s="193">
        <v>0</v>
      </c>
      <c r="AW197" s="193">
        <v>0</v>
      </c>
      <c r="AX197" s="193">
        <v>0</v>
      </c>
      <c r="AY197" s="193">
        <v>0</v>
      </c>
      <c r="AZ197" s="193">
        <f t="shared" si="68"/>
        <v>0</v>
      </c>
      <c r="BA197" s="193">
        <v>0</v>
      </c>
      <c r="BB197" s="193">
        <v>0</v>
      </c>
      <c r="BC197" s="193">
        <v>0</v>
      </c>
      <c r="BD197" s="193">
        <v>0</v>
      </c>
      <c r="BE197" s="193">
        <v>0</v>
      </c>
      <c r="BF197" s="193">
        <v>0</v>
      </c>
      <c r="BG197" s="193">
        <v>0</v>
      </c>
      <c r="BH197" s="193">
        <f t="shared" si="69"/>
        <v>0</v>
      </c>
      <c r="BI197" s="193">
        <v>0</v>
      </c>
      <c r="BJ197" s="193">
        <v>0</v>
      </c>
      <c r="BK197" s="193">
        <v>0</v>
      </c>
      <c r="BL197" s="193">
        <v>0</v>
      </c>
      <c r="BM197" s="193">
        <v>0</v>
      </c>
      <c r="BN197" s="193">
        <v>0</v>
      </c>
      <c r="BO197" s="193">
        <v>0</v>
      </c>
      <c r="BP197" s="193">
        <f t="shared" si="70"/>
        <v>0</v>
      </c>
      <c r="BQ197" s="193">
        <v>0</v>
      </c>
      <c r="BR197" s="193">
        <v>0</v>
      </c>
      <c r="BS197" s="193">
        <v>0</v>
      </c>
      <c r="BT197" s="193">
        <v>0</v>
      </c>
      <c r="BU197" s="193">
        <v>0</v>
      </c>
      <c r="BV197" s="193">
        <v>0</v>
      </c>
      <c r="BW197" s="193">
        <v>0</v>
      </c>
    </row>
    <row r="198" spans="1:75" ht="13.5">
      <c r="A198" s="182" t="s">
        <v>129</v>
      </c>
      <c r="B198" s="182" t="s">
        <v>309</v>
      </c>
      <c r="C198" s="184" t="s">
        <v>310</v>
      </c>
      <c r="D198" s="193">
        <f t="shared" si="48"/>
        <v>2319</v>
      </c>
      <c r="E198" s="193">
        <f t="shared" si="49"/>
        <v>1050</v>
      </c>
      <c r="F198" s="193">
        <f t="shared" si="50"/>
        <v>326</v>
      </c>
      <c r="G198" s="193">
        <f t="shared" si="51"/>
        <v>175</v>
      </c>
      <c r="H198" s="193">
        <f t="shared" si="52"/>
        <v>36</v>
      </c>
      <c r="I198" s="193">
        <f t="shared" si="53"/>
        <v>195</v>
      </c>
      <c r="J198" s="193">
        <f t="shared" si="54"/>
        <v>28</v>
      </c>
      <c r="K198" s="193">
        <f t="shared" si="55"/>
        <v>509</v>
      </c>
      <c r="L198" s="193">
        <f t="shared" si="56"/>
        <v>600</v>
      </c>
      <c r="M198" s="193">
        <v>422</v>
      </c>
      <c r="N198" s="193">
        <v>178</v>
      </c>
      <c r="O198" s="193">
        <v>0</v>
      </c>
      <c r="P198" s="193">
        <v>0</v>
      </c>
      <c r="Q198" s="193">
        <v>0</v>
      </c>
      <c r="R198" s="193">
        <v>0</v>
      </c>
      <c r="S198" s="193">
        <v>0</v>
      </c>
      <c r="T198" s="193">
        <f t="shared" si="57"/>
        <v>973</v>
      </c>
      <c r="U198" s="193">
        <f t="shared" si="58"/>
        <v>34</v>
      </c>
      <c r="V198" s="193">
        <f t="shared" si="59"/>
        <v>4</v>
      </c>
      <c r="W198" s="193">
        <f t="shared" si="60"/>
        <v>167</v>
      </c>
      <c r="X198" s="193">
        <f t="shared" si="61"/>
        <v>36</v>
      </c>
      <c r="Y198" s="193">
        <f t="shared" si="62"/>
        <v>195</v>
      </c>
      <c r="Z198" s="193">
        <f t="shared" si="63"/>
        <v>28</v>
      </c>
      <c r="AA198" s="193">
        <f t="shared" si="64"/>
        <v>509</v>
      </c>
      <c r="AB198" s="193">
        <f t="shared" si="65"/>
        <v>0</v>
      </c>
      <c r="AC198" s="193">
        <v>0</v>
      </c>
      <c r="AD198" s="193">
        <v>0</v>
      </c>
      <c r="AE198" s="193">
        <v>0</v>
      </c>
      <c r="AF198" s="193">
        <v>0</v>
      </c>
      <c r="AG198" s="193">
        <v>0</v>
      </c>
      <c r="AH198" s="193">
        <v>0</v>
      </c>
      <c r="AI198" s="193">
        <v>0</v>
      </c>
      <c r="AJ198" s="193">
        <f t="shared" si="66"/>
        <v>85</v>
      </c>
      <c r="AK198" s="193">
        <v>0</v>
      </c>
      <c r="AL198" s="193">
        <v>0</v>
      </c>
      <c r="AM198" s="193">
        <v>0</v>
      </c>
      <c r="AN198" s="193">
        <v>0</v>
      </c>
      <c r="AO198" s="193">
        <v>0</v>
      </c>
      <c r="AP198" s="193">
        <v>0</v>
      </c>
      <c r="AQ198" s="193">
        <v>85</v>
      </c>
      <c r="AR198" s="193">
        <f t="shared" si="67"/>
        <v>713</v>
      </c>
      <c r="AS198" s="193">
        <v>34</v>
      </c>
      <c r="AT198" s="193">
        <v>4</v>
      </c>
      <c r="AU198" s="193">
        <v>167</v>
      </c>
      <c r="AV198" s="193">
        <v>36</v>
      </c>
      <c r="AW198" s="193">
        <v>195</v>
      </c>
      <c r="AX198" s="193">
        <v>28</v>
      </c>
      <c r="AY198" s="193">
        <v>249</v>
      </c>
      <c r="AZ198" s="193">
        <f t="shared" si="68"/>
        <v>175</v>
      </c>
      <c r="BA198" s="193">
        <v>0</v>
      </c>
      <c r="BB198" s="193">
        <v>0</v>
      </c>
      <c r="BC198" s="193">
        <v>0</v>
      </c>
      <c r="BD198" s="193">
        <v>0</v>
      </c>
      <c r="BE198" s="193">
        <v>0</v>
      </c>
      <c r="BF198" s="193">
        <v>0</v>
      </c>
      <c r="BG198" s="193">
        <v>175</v>
      </c>
      <c r="BH198" s="193">
        <f t="shared" si="69"/>
        <v>0</v>
      </c>
      <c r="BI198" s="193">
        <v>0</v>
      </c>
      <c r="BJ198" s="193">
        <v>0</v>
      </c>
      <c r="BK198" s="193">
        <v>0</v>
      </c>
      <c r="BL198" s="193">
        <v>0</v>
      </c>
      <c r="BM198" s="193">
        <v>0</v>
      </c>
      <c r="BN198" s="193">
        <v>0</v>
      </c>
      <c r="BO198" s="193">
        <v>0</v>
      </c>
      <c r="BP198" s="193">
        <f t="shared" si="70"/>
        <v>746</v>
      </c>
      <c r="BQ198" s="193">
        <v>594</v>
      </c>
      <c r="BR198" s="193">
        <v>144</v>
      </c>
      <c r="BS198" s="193">
        <v>8</v>
      </c>
      <c r="BT198" s="193">
        <v>0</v>
      </c>
      <c r="BU198" s="193">
        <v>0</v>
      </c>
      <c r="BV198" s="193">
        <v>0</v>
      </c>
      <c r="BW198" s="193">
        <v>0</v>
      </c>
    </row>
    <row r="199" spans="1:75" ht="13.5">
      <c r="A199" s="182" t="s">
        <v>129</v>
      </c>
      <c r="B199" s="182" t="s">
        <v>311</v>
      </c>
      <c r="C199" s="184" t="s">
        <v>312</v>
      </c>
      <c r="D199" s="193">
        <f t="shared" si="48"/>
        <v>722</v>
      </c>
      <c r="E199" s="193">
        <f t="shared" si="49"/>
        <v>136</v>
      </c>
      <c r="F199" s="193">
        <f t="shared" si="50"/>
        <v>35</v>
      </c>
      <c r="G199" s="193">
        <f t="shared" si="51"/>
        <v>0</v>
      </c>
      <c r="H199" s="193">
        <f t="shared" si="52"/>
        <v>39</v>
      </c>
      <c r="I199" s="193">
        <f t="shared" si="53"/>
        <v>145</v>
      </c>
      <c r="J199" s="193">
        <f t="shared" si="54"/>
        <v>6</v>
      </c>
      <c r="K199" s="193">
        <f t="shared" si="55"/>
        <v>361</v>
      </c>
      <c r="L199" s="193">
        <f t="shared" si="56"/>
        <v>515</v>
      </c>
      <c r="M199" s="193">
        <v>136</v>
      </c>
      <c r="N199" s="193">
        <v>35</v>
      </c>
      <c r="O199" s="193">
        <v>0</v>
      </c>
      <c r="P199" s="193">
        <v>39</v>
      </c>
      <c r="Q199" s="193">
        <v>145</v>
      </c>
      <c r="R199" s="193">
        <v>6</v>
      </c>
      <c r="S199" s="193">
        <v>154</v>
      </c>
      <c r="T199" s="193">
        <f t="shared" si="57"/>
        <v>162</v>
      </c>
      <c r="U199" s="193">
        <f t="shared" si="58"/>
        <v>0</v>
      </c>
      <c r="V199" s="193">
        <f t="shared" si="59"/>
        <v>0</v>
      </c>
      <c r="W199" s="193">
        <f t="shared" si="60"/>
        <v>0</v>
      </c>
      <c r="X199" s="193">
        <f t="shared" si="61"/>
        <v>0</v>
      </c>
      <c r="Y199" s="193">
        <f t="shared" si="62"/>
        <v>0</v>
      </c>
      <c r="Z199" s="193">
        <f t="shared" si="63"/>
        <v>0</v>
      </c>
      <c r="AA199" s="193">
        <f t="shared" si="64"/>
        <v>162</v>
      </c>
      <c r="AB199" s="193">
        <f t="shared" si="65"/>
        <v>0</v>
      </c>
      <c r="AC199" s="193">
        <v>0</v>
      </c>
      <c r="AD199" s="193">
        <v>0</v>
      </c>
      <c r="AE199" s="193">
        <v>0</v>
      </c>
      <c r="AF199" s="193">
        <v>0</v>
      </c>
      <c r="AG199" s="193">
        <v>0</v>
      </c>
      <c r="AH199" s="193">
        <v>0</v>
      </c>
      <c r="AI199" s="193">
        <v>0</v>
      </c>
      <c r="AJ199" s="193">
        <f t="shared" si="66"/>
        <v>0</v>
      </c>
      <c r="AK199" s="193">
        <v>0</v>
      </c>
      <c r="AL199" s="193">
        <v>0</v>
      </c>
      <c r="AM199" s="193">
        <v>0</v>
      </c>
      <c r="AN199" s="193">
        <v>0</v>
      </c>
      <c r="AO199" s="193">
        <v>0</v>
      </c>
      <c r="AP199" s="193">
        <v>0</v>
      </c>
      <c r="AQ199" s="193">
        <v>0</v>
      </c>
      <c r="AR199" s="193">
        <f t="shared" si="67"/>
        <v>0</v>
      </c>
      <c r="AS199" s="193">
        <v>0</v>
      </c>
      <c r="AT199" s="193">
        <v>0</v>
      </c>
      <c r="AU199" s="193">
        <v>0</v>
      </c>
      <c r="AV199" s="193">
        <v>0</v>
      </c>
      <c r="AW199" s="193">
        <v>0</v>
      </c>
      <c r="AX199" s="193">
        <v>0</v>
      </c>
      <c r="AY199" s="193">
        <v>0</v>
      </c>
      <c r="AZ199" s="193">
        <f t="shared" si="68"/>
        <v>162</v>
      </c>
      <c r="BA199" s="193">
        <v>0</v>
      </c>
      <c r="BB199" s="193">
        <v>0</v>
      </c>
      <c r="BC199" s="193">
        <v>0</v>
      </c>
      <c r="BD199" s="193">
        <v>0</v>
      </c>
      <c r="BE199" s="193">
        <v>0</v>
      </c>
      <c r="BF199" s="193">
        <v>0</v>
      </c>
      <c r="BG199" s="193">
        <v>162</v>
      </c>
      <c r="BH199" s="193">
        <f t="shared" si="69"/>
        <v>0</v>
      </c>
      <c r="BI199" s="193">
        <v>0</v>
      </c>
      <c r="BJ199" s="193">
        <v>0</v>
      </c>
      <c r="BK199" s="193">
        <v>0</v>
      </c>
      <c r="BL199" s="193">
        <v>0</v>
      </c>
      <c r="BM199" s="193">
        <v>0</v>
      </c>
      <c r="BN199" s="193">
        <v>0</v>
      </c>
      <c r="BO199" s="193">
        <v>0</v>
      </c>
      <c r="BP199" s="193">
        <f t="shared" si="70"/>
        <v>45</v>
      </c>
      <c r="BQ199" s="193">
        <v>0</v>
      </c>
      <c r="BR199" s="193">
        <v>0</v>
      </c>
      <c r="BS199" s="193">
        <v>0</v>
      </c>
      <c r="BT199" s="193">
        <v>0</v>
      </c>
      <c r="BU199" s="193">
        <v>0</v>
      </c>
      <c r="BV199" s="193">
        <v>0</v>
      </c>
      <c r="BW199" s="193">
        <v>45</v>
      </c>
    </row>
    <row r="200" spans="1:75" ht="13.5">
      <c r="A200" s="182" t="s">
        <v>129</v>
      </c>
      <c r="B200" s="182" t="s">
        <v>313</v>
      </c>
      <c r="C200" s="184" t="s">
        <v>314</v>
      </c>
      <c r="D200" s="193">
        <f aca="true" t="shared" si="71" ref="D200:D214">SUM(E200:K200)</f>
        <v>522</v>
      </c>
      <c r="E200" s="193">
        <f aca="true" t="shared" si="72" ref="E200:E214">M200+U200+BQ200</f>
        <v>181</v>
      </c>
      <c r="F200" s="193">
        <f aca="true" t="shared" si="73" ref="F200:F214">N200+V200+BR200</f>
        <v>98</v>
      </c>
      <c r="G200" s="193">
        <f aca="true" t="shared" si="74" ref="G200:G214">O200+W200+BS200</f>
        <v>28</v>
      </c>
      <c r="H200" s="193">
        <f aca="true" t="shared" si="75" ref="H200:H214">P200+X200+BT200</f>
        <v>8</v>
      </c>
      <c r="I200" s="193">
        <f aca="true" t="shared" si="76" ref="I200:I214">Q200+Y200+BU200</f>
        <v>35</v>
      </c>
      <c r="J200" s="193">
        <f aca="true" t="shared" si="77" ref="J200:J214">R200+Z200+BV200</f>
        <v>4</v>
      </c>
      <c r="K200" s="193">
        <f aca="true" t="shared" si="78" ref="K200:K214">S200+AA200+BW200</f>
        <v>168</v>
      </c>
      <c r="L200" s="193">
        <f aca="true" t="shared" si="79" ref="L200:L214">SUM(M200:S200)</f>
        <v>326</v>
      </c>
      <c r="M200" s="193">
        <v>150</v>
      </c>
      <c r="N200" s="193">
        <v>94</v>
      </c>
      <c r="O200" s="193">
        <v>4</v>
      </c>
      <c r="P200" s="193">
        <v>0</v>
      </c>
      <c r="Q200" s="193">
        <v>0</v>
      </c>
      <c r="R200" s="193">
        <v>0</v>
      </c>
      <c r="S200" s="193">
        <v>78</v>
      </c>
      <c r="T200" s="193">
        <f aca="true" t="shared" si="80" ref="T200:T214">SUM(U200:AA200)</f>
        <v>196</v>
      </c>
      <c r="U200" s="193">
        <f aca="true" t="shared" si="81" ref="U200:U214">AC200+AK200+AS200+BA200+BI200</f>
        <v>31</v>
      </c>
      <c r="V200" s="193">
        <f aca="true" t="shared" si="82" ref="V200:V214">AD200+AL200+AT200+BB200+BJ200</f>
        <v>4</v>
      </c>
      <c r="W200" s="193">
        <f aca="true" t="shared" si="83" ref="W200:W214">AE200+AM200+AU200+BC200+BK200</f>
        <v>24</v>
      </c>
      <c r="X200" s="193">
        <f aca="true" t="shared" si="84" ref="X200:X214">AF200+AN200+AV200+BD200+BL200</f>
        <v>8</v>
      </c>
      <c r="Y200" s="193">
        <f aca="true" t="shared" si="85" ref="Y200:Y214">AG200+AO200+AW200+BE200+BM200</f>
        <v>35</v>
      </c>
      <c r="Z200" s="193">
        <f aca="true" t="shared" si="86" ref="Z200:Z214">AH200+AP200+AX200+BF200+BN200</f>
        <v>4</v>
      </c>
      <c r="AA200" s="193">
        <f aca="true" t="shared" si="87" ref="AA200:AA214">AI200+AQ200+AY200+BG200+BO200</f>
        <v>90</v>
      </c>
      <c r="AB200" s="193">
        <f aca="true" t="shared" si="88" ref="AB200:AB214">SUM(AC200:AI200)</f>
        <v>0</v>
      </c>
      <c r="AC200" s="193">
        <v>0</v>
      </c>
      <c r="AD200" s="193">
        <v>0</v>
      </c>
      <c r="AE200" s="193">
        <v>0</v>
      </c>
      <c r="AF200" s="193">
        <v>0</v>
      </c>
      <c r="AG200" s="193">
        <v>0</v>
      </c>
      <c r="AH200" s="193">
        <v>0</v>
      </c>
      <c r="AI200" s="193">
        <v>0</v>
      </c>
      <c r="AJ200" s="193">
        <f aca="true" t="shared" si="89" ref="AJ200:AJ214">SUM(AK200:AQ200)</f>
        <v>7</v>
      </c>
      <c r="AK200" s="193">
        <v>0</v>
      </c>
      <c r="AL200" s="193">
        <v>0</v>
      </c>
      <c r="AM200" s="193">
        <v>0</v>
      </c>
      <c r="AN200" s="193">
        <v>0</v>
      </c>
      <c r="AO200" s="193">
        <v>0</v>
      </c>
      <c r="AP200" s="193">
        <v>0</v>
      </c>
      <c r="AQ200" s="193">
        <v>7</v>
      </c>
      <c r="AR200" s="193">
        <f aca="true" t="shared" si="90" ref="AR200:AR214">SUM(AS200:AY200)</f>
        <v>117</v>
      </c>
      <c r="AS200" s="193">
        <v>31</v>
      </c>
      <c r="AT200" s="193">
        <v>4</v>
      </c>
      <c r="AU200" s="193">
        <v>24</v>
      </c>
      <c r="AV200" s="193">
        <v>8</v>
      </c>
      <c r="AW200" s="193">
        <v>35</v>
      </c>
      <c r="AX200" s="193">
        <v>4</v>
      </c>
      <c r="AY200" s="193">
        <v>11</v>
      </c>
      <c r="AZ200" s="193">
        <f aca="true" t="shared" si="91" ref="AZ200:AZ214">SUM(BA200:BG200)</f>
        <v>72</v>
      </c>
      <c r="BA200" s="193">
        <v>0</v>
      </c>
      <c r="BB200" s="193">
        <v>0</v>
      </c>
      <c r="BC200" s="193">
        <v>0</v>
      </c>
      <c r="BD200" s="193">
        <v>0</v>
      </c>
      <c r="BE200" s="193">
        <v>0</v>
      </c>
      <c r="BF200" s="193">
        <v>0</v>
      </c>
      <c r="BG200" s="193">
        <v>72</v>
      </c>
      <c r="BH200" s="193">
        <f aca="true" t="shared" si="92" ref="BH200:BH214">SUM(BI200:BO200)</f>
        <v>0</v>
      </c>
      <c r="BI200" s="193">
        <v>0</v>
      </c>
      <c r="BJ200" s="193">
        <v>0</v>
      </c>
      <c r="BK200" s="193">
        <v>0</v>
      </c>
      <c r="BL200" s="193">
        <v>0</v>
      </c>
      <c r="BM200" s="193">
        <v>0</v>
      </c>
      <c r="BN200" s="193">
        <v>0</v>
      </c>
      <c r="BO200" s="193">
        <v>0</v>
      </c>
      <c r="BP200" s="193">
        <f aca="true" t="shared" si="93" ref="BP200:BP214">SUM(BQ200:BW200)</f>
        <v>0</v>
      </c>
      <c r="BQ200" s="193">
        <v>0</v>
      </c>
      <c r="BR200" s="193">
        <v>0</v>
      </c>
      <c r="BS200" s="193">
        <v>0</v>
      </c>
      <c r="BT200" s="193">
        <v>0</v>
      </c>
      <c r="BU200" s="193">
        <v>0</v>
      </c>
      <c r="BV200" s="193">
        <v>0</v>
      </c>
      <c r="BW200" s="193">
        <v>0</v>
      </c>
    </row>
    <row r="201" spans="1:75" ht="13.5">
      <c r="A201" s="182" t="s">
        <v>129</v>
      </c>
      <c r="B201" s="182" t="s">
        <v>315</v>
      </c>
      <c r="C201" s="184" t="s">
        <v>316</v>
      </c>
      <c r="D201" s="193">
        <f t="shared" si="71"/>
        <v>508</v>
      </c>
      <c r="E201" s="193">
        <f t="shared" si="72"/>
        <v>100</v>
      </c>
      <c r="F201" s="193">
        <f t="shared" si="73"/>
        <v>129</v>
      </c>
      <c r="G201" s="193">
        <f t="shared" si="74"/>
        <v>77</v>
      </c>
      <c r="H201" s="193">
        <f t="shared" si="75"/>
        <v>21</v>
      </c>
      <c r="I201" s="193">
        <f t="shared" si="76"/>
        <v>34</v>
      </c>
      <c r="J201" s="193">
        <f t="shared" si="77"/>
        <v>0</v>
      </c>
      <c r="K201" s="193">
        <f t="shared" si="78"/>
        <v>147</v>
      </c>
      <c r="L201" s="193">
        <f t="shared" si="79"/>
        <v>70</v>
      </c>
      <c r="M201" s="193">
        <v>0</v>
      </c>
      <c r="N201" s="193">
        <v>70</v>
      </c>
      <c r="O201" s="193">
        <v>0</v>
      </c>
      <c r="P201" s="193">
        <v>0</v>
      </c>
      <c r="Q201" s="193">
        <v>0</v>
      </c>
      <c r="R201" s="193">
        <v>0</v>
      </c>
      <c r="S201" s="193">
        <v>0</v>
      </c>
      <c r="T201" s="193">
        <f t="shared" si="80"/>
        <v>438</v>
      </c>
      <c r="U201" s="193">
        <f t="shared" si="81"/>
        <v>100</v>
      </c>
      <c r="V201" s="193">
        <f t="shared" si="82"/>
        <v>59</v>
      </c>
      <c r="W201" s="193">
        <f t="shared" si="83"/>
        <v>77</v>
      </c>
      <c r="X201" s="193">
        <f t="shared" si="84"/>
        <v>21</v>
      </c>
      <c r="Y201" s="193">
        <f t="shared" si="85"/>
        <v>34</v>
      </c>
      <c r="Z201" s="193">
        <f t="shared" si="86"/>
        <v>0</v>
      </c>
      <c r="AA201" s="193">
        <f t="shared" si="87"/>
        <v>147</v>
      </c>
      <c r="AB201" s="193">
        <f t="shared" si="88"/>
        <v>0</v>
      </c>
      <c r="AC201" s="193">
        <v>0</v>
      </c>
      <c r="AD201" s="193">
        <v>0</v>
      </c>
      <c r="AE201" s="193">
        <v>0</v>
      </c>
      <c r="AF201" s="193">
        <v>0</v>
      </c>
      <c r="AG201" s="193">
        <v>0</v>
      </c>
      <c r="AH201" s="193">
        <v>0</v>
      </c>
      <c r="AI201" s="193">
        <v>0</v>
      </c>
      <c r="AJ201" s="193">
        <f t="shared" si="89"/>
        <v>0</v>
      </c>
      <c r="AK201" s="193">
        <v>0</v>
      </c>
      <c r="AL201" s="193">
        <v>0</v>
      </c>
      <c r="AM201" s="193">
        <v>0</v>
      </c>
      <c r="AN201" s="193">
        <v>0</v>
      </c>
      <c r="AO201" s="193">
        <v>0</v>
      </c>
      <c r="AP201" s="193">
        <v>0</v>
      </c>
      <c r="AQ201" s="193">
        <v>0</v>
      </c>
      <c r="AR201" s="193">
        <f t="shared" si="90"/>
        <v>438</v>
      </c>
      <c r="AS201" s="193">
        <v>100</v>
      </c>
      <c r="AT201" s="193">
        <v>59</v>
      </c>
      <c r="AU201" s="193">
        <v>77</v>
      </c>
      <c r="AV201" s="193">
        <v>21</v>
      </c>
      <c r="AW201" s="193">
        <v>34</v>
      </c>
      <c r="AX201" s="193">
        <v>0</v>
      </c>
      <c r="AY201" s="193">
        <v>147</v>
      </c>
      <c r="AZ201" s="193">
        <f t="shared" si="91"/>
        <v>0</v>
      </c>
      <c r="BA201" s="193">
        <v>0</v>
      </c>
      <c r="BB201" s="193">
        <v>0</v>
      </c>
      <c r="BC201" s="193">
        <v>0</v>
      </c>
      <c r="BD201" s="193">
        <v>0</v>
      </c>
      <c r="BE201" s="193">
        <v>0</v>
      </c>
      <c r="BF201" s="193">
        <v>0</v>
      </c>
      <c r="BG201" s="193">
        <v>0</v>
      </c>
      <c r="BH201" s="193">
        <f t="shared" si="92"/>
        <v>0</v>
      </c>
      <c r="BI201" s="193">
        <v>0</v>
      </c>
      <c r="BJ201" s="193">
        <v>0</v>
      </c>
      <c r="BK201" s="193">
        <v>0</v>
      </c>
      <c r="BL201" s="193">
        <v>0</v>
      </c>
      <c r="BM201" s="193">
        <v>0</v>
      </c>
      <c r="BN201" s="193">
        <v>0</v>
      </c>
      <c r="BO201" s="193">
        <v>0</v>
      </c>
      <c r="BP201" s="193">
        <f t="shared" si="93"/>
        <v>0</v>
      </c>
      <c r="BQ201" s="193">
        <v>0</v>
      </c>
      <c r="BR201" s="193">
        <v>0</v>
      </c>
      <c r="BS201" s="193">
        <v>0</v>
      </c>
      <c r="BT201" s="193">
        <v>0</v>
      </c>
      <c r="BU201" s="193">
        <v>0</v>
      </c>
      <c r="BV201" s="193">
        <v>0</v>
      </c>
      <c r="BW201" s="193">
        <v>0</v>
      </c>
    </row>
    <row r="202" spans="1:75" ht="13.5">
      <c r="A202" s="182" t="s">
        <v>129</v>
      </c>
      <c r="B202" s="182" t="s">
        <v>317</v>
      </c>
      <c r="C202" s="184" t="s">
        <v>318</v>
      </c>
      <c r="D202" s="193">
        <f t="shared" si="71"/>
        <v>1510</v>
      </c>
      <c r="E202" s="193">
        <f t="shared" si="72"/>
        <v>1175</v>
      </c>
      <c r="F202" s="193">
        <f t="shared" si="73"/>
        <v>90</v>
      </c>
      <c r="G202" s="193">
        <f t="shared" si="74"/>
        <v>165</v>
      </c>
      <c r="H202" s="193">
        <f t="shared" si="75"/>
        <v>63</v>
      </c>
      <c r="I202" s="193">
        <f t="shared" si="76"/>
        <v>12</v>
      </c>
      <c r="J202" s="193">
        <f t="shared" si="77"/>
        <v>0</v>
      </c>
      <c r="K202" s="193">
        <f t="shared" si="78"/>
        <v>5</v>
      </c>
      <c r="L202" s="193">
        <f t="shared" si="79"/>
        <v>1442</v>
      </c>
      <c r="M202" s="193">
        <v>1175</v>
      </c>
      <c r="N202" s="193">
        <v>90</v>
      </c>
      <c r="O202" s="193">
        <v>165</v>
      </c>
      <c r="P202" s="193">
        <v>0</v>
      </c>
      <c r="Q202" s="193">
        <v>12</v>
      </c>
      <c r="R202" s="193">
        <v>0</v>
      </c>
      <c r="S202" s="193">
        <v>0</v>
      </c>
      <c r="T202" s="193">
        <f t="shared" si="80"/>
        <v>68</v>
      </c>
      <c r="U202" s="193">
        <f t="shared" si="81"/>
        <v>0</v>
      </c>
      <c r="V202" s="193">
        <f t="shared" si="82"/>
        <v>0</v>
      </c>
      <c r="W202" s="193">
        <f t="shared" si="83"/>
        <v>0</v>
      </c>
      <c r="X202" s="193">
        <f t="shared" si="84"/>
        <v>63</v>
      </c>
      <c r="Y202" s="193">
        <f t="shared" si="85"/>
        <v>0</v>
      </c>
      <c r="Z202" s="193">
        <f t="shared" si="86"/>
        <v>0</v>
      </c>
      <c r="AA202" s="193">
        <f t="shared" si="87"/>
        <v>5</v>
      </c>
      <c r="AB202" s="193">
        <f t="shared" si="88"/>
        <v>0</v>
      </c>
      <c r="AC202" s="193">
        <v>0</v>
      </c>
      <c r="AD202" s="193">
        <v>0</v>
      </c>
      <c r="AE202" s="193">
        <v>0</v>
      </c>
      <c r="AF202" s="193">
        <v>0</v>
      </c>
      <c r="AG202" s="193">
        <v>0</v>
      </c>
      <c r="AH202" s="193">
        <v>0</v>
      </c>
      <c r="AI202" s="193">
        <v>0</v>
      </c>
      <c r="AJ202" s="193">
        <f t="shared" si="89"/>
        <v>0</v>
      </c>
      <c r="AK202" s="193">
        <v>0</v>
      </c>
      <c r="AL202" s="193">
        <v>0</v>
      </c>
      <c r="AM202" s="193">
        <v>0</v>
      </c>
      <c r="AN202" s="193">
        <v>0</v>
      </c>
      <c r="AO202" s="193">
        <v>0</v>
      </c>
      <c r="AP202" s="193">
        <v>0</v>
      </c>
      <c r="AQ202" s="193">
        <v>0</v>
      </c>
      <c r="AR202" s="193">
        <f t="shared" si="90"/>
        <v>68</v>
      </c>
      <c r="AS202" s="193">
        <v>0</v>
      </c>
      <c r="AT202" s="193">
        <v>0</v>
      </c>
      <c r="AU202" s="193">
        <v>0</v>
      </c>
      <c r="AV202" s="193">
        <v>63</v>
      </c>
      <c r="AW202" s="193">
        <v>0</v>
      </c>
      <c r="AX202" s="193">
        <v>0</v>
      </c>
      <c r="AY202" s="193">
        <v>5</v>
      </c>
      <c r="AZ202" s="193">
        <f t="shared" si="91"/>
        <v>0</v>
      </c>
      <c r="BA202" s="193">
        <v>0</v>
      </c>
      <c r="BB202" s="193">
        <v>0</v>
      </c>
      <c r="BC202" s="193">
        <v>0</v>
      </c>
      <c r="BD202" s="193">
        <v>0</v>
      </c>
      <c r="BE202" s="193">
        <v>0</v>
      </c>
      <c r="BF202" s="193">
        <v>0</v>
      </c>
      <c r="BG202" s="193">
        <v>0</v>
      </c>
      <c r="BH202" s="193">
        <f t="shared" si="92"/>
        <v>0</v>
      </c>
      <c r="BI202" s="193">
        <v>0</v>
      </c>
      <c r="BJ202" s="193">
        <v>0</v>
      </c>
      <c r="BK202" s="193">
        <v>0</v>
      </c>
      <c r="BL202" s="193">
        <v>0</v>
      </c>
      <c r="BM202" s="193">
        <v>0</v>
      </c>
      <c r="BN202" s="193">
        <v>0</v>
      </c>
      <c r="BO202" s="193">
        <v>0</v>
      </c>
      <c r="BP202" s="193">
        <f t="shared" si="93"/>
        <v>0</v>
      </c>
      <c r="BQ202" s="193">
        <v>0</v>
      </c>
      <c r="BR202" s="193">
        <v>0</v>
      </c>
      <c r="BS202" s="193">
        <v>0</v>
      </c>
      <c r="BT202" s="193">
        <v>0</v>
      </c>
      <c r="BU202" s="193">
        <v>0</v>
      </c>
      <c r="BV202" s="193">
        <v>0</v>
      </c>
      <c r="BW202" s="193">
        <v>0</v>
      </c>
    </row>
    <row r="203" spans="1:75" ht="13.5">
      <c r="A203" s="182" t="s">
        <v>129</v>
      </c>
      <c r="B203" s="182" t="s">
        <v>319</v>
      </c>
      <c r="C203" s="184" t="s">
        <v>320</v>
      </c>
      <c r="D203" s="193">
        <f t="shared" si="71"/>
        <v>450</v>
      </c>
      <c r="E203" s="193">
        <f t="shared" si="72"/>
        <v>135</v>
      </c>
      <c r="F203" s="193">
        <f t="shared" si="73"/>
        <v>208</v>
      </c>
      <c r="G203" s="193">
        <f t="shared" si="74"/>
        <v>64</v>
      </c>
      <c r="H203" s="193">
        <f t="shared" si="75"/>
        <v>43</v>
      </c>
      <c r="I203" s="193">
        <f t="shared" si="76"/>
        <v>0</v>
      </c>
      <c r="J203" s="193">
        <f t="shared" si="77"/>
        <v>0</v>
      </c>
      <c r="K203" s="193">
        <f t="shared" si="78"/>
        <v>0</v>
      </c>
      <c r="L203" s="193">
        <f t="shared" si="79"/>
        <v>0</v>
      </c>
      <c r="M203" s="193">
        <v>0</v>
      </c>
      <c r="N203" s="193">
        <v>0</v>
      </c>
      <c r="O203" s="193">
        <v>0</v>
      </c>
      <c r="P203" s="193">
        <v>0</v>
      </c>
      <c r="Q203" s="193">
        <v>0</v>
      </c>
      <c r="R203" s="193">
        <v>0</v>
      </c>
      <c r="S203" s="193">
        <v>0</v>
      </c>
      <c r="T203" s="193">
        <f t="shared" si="80"/>
        <v>450</v>
      </c>
      <c r="U203" s="193">
        <f t="shared" si="81"/>
        <v>135</v>
      </c>
      <c r="V203" s="193">
        <f t="shared" si="82"/>
        <v>208</v>
      </c>
      <c r="W203" s="193">
        <f t="shared" si="83"/>
        <v>64</v>
      </c>
      <c r="X203" s="193">
        <f t="shared" si="84"/>
        <v>43</v>
      </c>
      <c r="Y203" s="193">
        <f t="shared" si="85"/>
        <v>0</v>
      </c>
      <c r="Z203" s="193">
        <f t="shared" si="86"/>
        <v>0</v>
      </c>
      <c r="AA203" s="193">
        <f t="shared" si="87"/>
        <v>0</v>
      </c>
      <c r="AB203" s="193">
        <f t="shared" si="88"/>
        <v>0</v>
      </c>
      <c r="AC203" s="193">
        <v>0</v>
      </c>
      <c r="AD203" s="193">
        <v>0</v>
      </c>
      <c r="AE203" s="193">
        <v>0</v>
      </c>
      <c r="AF203" s="193">
        <v>0</v>
      </c>
      <c r="AG203" s="193">
        <v>0</v>
      </c>
      <c r="AH203" s="193">
        <v>0</v>
      </c>
      <c r="AI203" s="193">
        <v>0</v>
      </c>
      <c r="AJ203" s="193">
        <f t="shared" si="89"/>
        <v>0</v>
      </c>
      <c r="AK203" s="193">
        <v>0</v>
      </c>
      <c r="AL203" s="193">
        <v>0</v>
      </c>
      <c r="AM203" s="193">
        <v>0</v>
      </c>
      <c r="AN203" s="193">
        <v>0</v>
      </c>
      <c r="AO203" s="193">
        <v>0</v>
      </c>
      <c r="AP203" s="193">
        <v>0</v>
      </c>
      <c r="AQ203" s="193">
        <v>0</v>
      </c>
      <c r="AR203" s="193">
        <f t="shared" si="90"/>
        <v>450</v>
      </c>
      <c r="AS203" s="193">
        <v>135</v>
      </c>
      <c r="AT203" s="193">
        <v>208</v>
      </c>
      <c r="AU203" s="193">
        <v>64</v>
      </c>
      <c r="AV203" s="193">
        <v>43</v>
      </c>
      <c r="AW203" s="193">
        <v>0</v>
      </c>
      <c r="AX203" s="193">
        <v>0</v>
      </c>
      <c r="AY203" s="193">
        <v>0</v>
      </c>
      <c r="AZ203" s="193">
        <f t="shared" si="91"/>
        <v>0</v>
      </c>
      <c r="BA203" s="193">
        <v>0</v>
      </c>
      <c r="BB203" s="193">
        <v>0</v>
      </c>
      <c r="BC203" s="193">
        <v>0</v>
      </c>
      <c r="BD203" s="193">
        <v>0</v>
      </c>
      <c r="BE203" s="193">
        <v>0</v>
      </c>
      <c r="BF203" s="193">
        <v>0</v>
      </c>
      <c r="BG203" s="193">
        <v>0</v>
      </c>
      <c r="BH203" s="193">
        <f t="shared" si="92"/>
        <v>0</v>
      </c>
      <c r="BI203" s="193">
        <v>0</v>
      </c>
      <c r="BJ203" s="193">
        <v>0</v>
      </c>
      <c r="BK203" s="193">
        <v>0</v>
      </c>
      <c r="BL203" s="193">
        <v>0</v>
      </c>
      <c r="BM203" s="193">
        <v>0</v>
      </c>
      <c r="BN203" s="193">
        <v>0</v>
      </c>
      <c r="BO203" s="193">
        <v>0</v>
      </c>
      <c r="BP203" s="193">
        <f t="shared" si="93"/>
        <v>0</v>
      </c>
      <c r="BQ203" s="193">
        <v>0</v>
      </c>
      <c r="BR203" s="193">
        <v>0</v>
      </c>
      <c r="BS203" s="193">
        <v>0</v>
      </c>
      <c r="BT203" s="193">
        <v>0</v>
      </c>
      <c r="BU203" s="193">
        <v>0</v>
      </c>
      <c r="BV203" s="193">
        <v>0</v>
      </c>
      <c r="BW203" s="193">
        <v>0</v>
      </c>
    </row>
    <row r="204" spans="1:75" ht="13.5">
      <c r="A204" s="182" t="s">
        <v>129</v>
      </c>
      <c r="B204" s="182" t="s">
        <v>321</v>
      </c>
      <c r="C204" s="184" t="s">
        <v>322</v>
      </c>
      <c r="D204" s="193">
        <f t="shared" si="71"/>
        <v>404</v>
      </c>
      <c r="E204" s="193">
        <f t="shared" si="72"/>
        <v>201</v>
      </c>
      <c r="F204" s="193">
        <f t="shared" si="73"/>
        <v>139</v>
      </c>
      <c r="G204" s="193">
        <f t="shared" si="74"/>
        <v>56</v>
      </c>
      <c r="H204" s="193">
        <f t="shared" si="75"/>
        <v>8</v>
      </c>
      <c r="I204" s="193">
        <f t="shared" si="76"/>
        <v>0</v>
      </c>
      <c r="J204" s="193">
        <f t="shared" si="77"/>
        <v>0</v>
      </c>
      <c r="K204" s="193">
        <f t="shared" si="78"/>
        <v>0</v>
      </c>
      <c r="L204" s="193">
        <f t="shared" si="79"/>
        <v>77</v>
      </c>
      <c r="M204" s="193">
        <v>0</v>
      </c>
      <c r="N204" s="193">
        <v>77</v>
      </c>
      <c r="O204" s="193">
        <v>0</v>
      </c>
      <c r="P204" s="193">
        <v>0</v>
      </c>
      <c r="Q204" s="193">
        <v>0</v>
      </c>
      <c r="R204" s="193">
        <v>0</v>
      </c>
      <c r="S204" s="193">
        <v>0</v>
      </c>
      <c r="T204" s="193">
        <f t="shared" si="80"/>
        <v>327</v>
      </c>
      <c r="U204" s="193">
        <f t="shared" si="81"/>
        <v>201</v>
      </c>
      <c r="V204" s="193">
        <f t="shared" si="82"/>
        <v>62</v>
      </c>
      <c r="W204" s="193">
        <f t="shared" si="83"/>
        <v>56</v>
      </c>
      <c r="X204" s="193">
        <f t="shared" si="84"/>
        <v>8</v>
      </c>
      <c r="Y204" s="193">
        <f t="shared" si="85"/>
        <v>0</v>
      </c>
      <c r="Z204" s="193">
        <f t="shared" si="86"/>
        <v>0</v>
      </c>
      <c r="AA204" s="193">
        <f t="shared" si="87"/>
        <v>0</v>
      </c>
      <c r="AB204" s="193">
        <f t="shared" si="88"/>
        <v>0</v>
      </c>
      <c r="AC204" s="193">
        <v>0</v>
      </c>
      <c r="AD204" s="193">
        <v>0</v>
      </c>
      <c r="AE204" s="193">
        <v>0</v>
      </c>
      <c r="AF204" s="193">
        <v>0</v>
      </c>
      <c r="AG204" s="193">
        <v>0</v>
      </c>
      <c r="AH204" s="193">
        <v>0</v>
      </c>
      <c r="AI204" s="193">
        <v>0</v>
      </c>
      <c r="AJ204" s="193">
        <f t="shared" si="89"/>
        <v>0</v>
      </c>
      <c r="AK204" s="193">
        <v>0</v>
      </c>
      <c r="AL204" s="193">
        <v>0</v>
      </c>
      <c r="AM204" s="193">
        <v>0</v>
      </c>
      <c r="AN204" s="193">
        <v>0</v>
      </c>
      <c r="AO204" s="193">
        <v>0</v>
      </c>
      <c r="AP204" s="193">
        <v>0</v>
      </c>
      <c r="AQ204" s="193">
        <v>0</v>
      </c>
      <c r="AR204" s="193">
        <f t="shared" si="90"/>
        <v>327</v>
      </c>
      <c r="AS204" s="193">
        <v>201</v>
      </c>
      <c r="AT204" s="193">
        <v>62</v>
      </c>
      <c r="AU204" s="193">
        <v>56</v>
      </c>
      <c r="AV204" s="193">
        <v>8</v>
      </c>
      <c r="AW204" s="193">
        <v>0</v>
      </c>
      <c r="AX204" s="193">
        <v>0</v>
      </c>
      <c r="AY204" s="193">
        <v>0</v>
      </c>
      <c r="AZ204" s="193">
        <f t="shared" si="91"/>
        <v>0</v>
      </c>
      <c r="BA204" s="193">
        <v>0</v>
      </c>
      <c r="BB204" s="193">
        <v>0</v>
      </c>
      <c r="BC204" s="193">
        <v>0</v>
      </c>
      <c r="BD204" s="193">
        <v>0</v>
      </c>
      <c r="BE204" s="193">
        <v>0</v>
      </c>
      <c r="BF204" s="193">
        <v>0</v>
      </c>
      <c r="BG204" s="193">
        <v>0</v>
      </c>
      <c r="BH204" s="193">
        <f t="shared" si="92"/>
        <v>0</v>
      </c>
      <c r="BI204" s="193">
        <v>0</v>
      </c>
      <c r="BJ204" s="193">
        <v>0</v>
      </c>
      <c r="BK204" s="193">
        <v>0</v>
      </c>
      <c r="BL204" s="193">
        <v>0</v>
      </c>
      <c r="BM204" s="193">
        <v>0</v>
      </c>
      <c r="BN204" s="193">
        <v>0</v>
      </c>
      <c r="BO204" s="193">
        <v>0</v>
      </c>
      <c r="BP204" s="193">
        <f t="shared" si="93"/>
        <v>0</v>
      </c>
      <c r="BQ204" s="193">
        <v>0</v>
      </c>
      <c r="BR204" s="193">
        <v>0</v>
      </c>
      <c r="BS204" s="193">
        <v>0</v>
      </c>
      <c r="BT204" s="193">
        <v>0</v>
      </c>
      <c r="BU204" s="193">
        <v>0</v>
      </c>
      <c r="BV204" s="193">
        <v>0</v>
      </c>
      <c r="BW204" s="193">
        <v>0</v>
      </c>
    </row>
    <row r="205" spans="1:75" ht="13.5">
      <c r="A205" s="182" t="s">
        <v>129</v>
      </c>
      <c r="B205" s="182" t="s">
        <v>323</v>
      </c>
      <c r="C205" s="184" t="s">
        <v>324</v>
      </c>
      <c r="D205" s="193">
        <f t="shared" si="71"/>
        <v>584</v>
      </c>
      <c r="E205" s="193">
        <f t="shared" si="72"/>
        <v>452</v>
      </c>
      <c r="F205" s="193">
        <f t="shared" si="73"/>
        <v>40</v>
      </c>
      <c r="G205" s="193">
        <f t="shared" si="74"/>
        <v>73</v>
      </c>
      <c r="H205" s="193">
        <f t="shared" si="75"/>
        <v>14</v>
      </c>
      <c r="I205" s="193">
        <f t="shared" si="76"/>
        <v>1</v>
      </c>
      <c r="J205" s="193">
        <f t="shared" si="77"/>
        <v>1</v>
      </c>
      <c r="K205" s="193">
        <f t="shared" si="78"/>
        <v>3</v>
      </c>
      <c r="L205" s="193">
        <f t="shared" si="79"/>
        <v>452</v>
      </c>
      <c r="M205" s="193">
        <v>452</v>
      </c>
      <c r="N205" s="193">
        <v>0</v>
      </c>
      <c r="O205" s="193">
        <v>0</v>
      </c>
      <c r="P205" s="193">
        <v>0</v>
      </c>
      <c r="Q205" s="193">
        <v>0</v>
      </c>
      <c r="R205" s="193">
        <v>0</v>
      </c>
      <c r="S205" s="193">
        <v>0</v>
      </c>
      <c r="T205" s="193">
        <f t="shared" si="80"/>
        <v>132</v>
      </c>
      <c r="U205" s="193">
        <f t="shared" si="81"/>
        <v>0</v>
      </c>
      <c r="V205" s="193">
        <f t="shared" si="82"/>
        <v>40</v>
      </c>
      <c r="W205" s="193">
        <f t="shared" si="83"/>
        <v>73</v>
      </c>
      <c r="X205" s="193">
        <f t="shared" si="84"/>
        <v>14</v>
      </c>
      <c r="Y205" s="193">
        <f t="shared" si="85"/>
        <v>1</v>
      </c>
      <c r="Z205" s="193">
        <f t="shared" si="86"/>
        <v>1</v>
      </c>
      <c r="AA205" s="193">
        <f t="shared" si="87"/>
        <v>3</v>
      </c>
      <c r="AB205" s="193">
        <f t="shared" si="88"/>
        <v>0</v>
      </c>
      <c r="AC205" s="193">
        <v>0</v>
      </c>
      <c r="AD205" s="193">
        <v>0</v>
      </c>
      <c r="AE205" s="193">
        <v>0</v>
      </c>
      <c r="AF205" s="193">
        <v>0</v>
      </c>
      <c r="AG205" s="193">
        <v>0</v>
      </c>
      <c r="AH205" s="193">
        <v>0</v>
      </c>
      <c r="AI205" s="193">
        <v>0</v>
      </c>
      <c r="AJ205" s="193">
        <f t="shared" si="89"/>
        <v>0</v>
      </c>
      <c r="AK205" s="193">
        <v>0</v>
      </c>
      <c r="AL205" s="193">
        <v>0</v>
      </c>
      <c r="AM205" s="193">
        <v>0</v>
      </c>
      <c r="AN205" s="193">
        <v>0</v>
      </c>
      <c r="AO205" s="193">
        <v>0</v>
      </c>
      <c r="AP205" s="193">
        <v>0</v>
      </c>
      <c r="AQ205" s="193">
        <v>0</v>
      </c>
      <c r="AR205" s="193">
        <f t="shared" si="90"/>
        <v>132</v>
      </c>
      <c r="AS205" s="193">
        <v>0</v>
      </c>
      <c r="AT205" s="193">
        <v>40</v>
      </c>
      <c r="AU205" s="193">
        <v>73</v>
      </c>
      <c r="AV205" s="193">
        <v>14</v>
      </c>
      <c r="AW205" s="193">
        <v>1</v>
      </c>
      <c r="AX205" s="193">
        <v>1</v>
      </c>
      <c r="AY205" s="193">
        <v>3</v>
      </c>
      <c r="AZ205" s="193">
        <f t="shared" si="91"/>
        <v>0</v>
      </c>
      <c r="BA205" s="193">
        <v>0</v>
      </c>
      <c r="BB205" s="193">
        <v>0</v>
      </c>
      <c r="BC205" s="193">
        <v>0</v>
      </c>
      <c r="BD205" s="193">
        <v>0</v>
      </c>
      <c r="BE205" s="193">
        <v>0</v>
      </c>
      <c r="BF205" s="193">
        <v>0</v>
      </c>
      <c r="BG205" s="193">
        <v>0</v>
      </c>
      <c r="BH205" s="193">
        <f t="shared" si="92"/>
        <v>0</v>
      </c>
      <c r="BI205" s="193">
        <v>0</v>
      </c>
      <c r="BJ205" s="193">
        <v>0</v>
      </c>
      <c r="BK205" s="193">
        <v>0</v>
      </c>
      <c r="BL205" s="193">
        <v>0</v>
      </c>
      <c r="BM205" s="193">
        <v>0</v>
      </c>
      <c r="BN205" s="193">
        <v>0</v>
      </c>
      <c r="BO205" s="193">
        <v>0</v>
      </c>
      <c r="BP205" s="193">
        <f t="shared" si="93"/>
        <v>0</v>
      </c>
      <c r="BQ205" s="193">
        <v>0</v>
      </c>
      <c r="BR205" s="193">
        <v>0</v>
      </c>
      <c r="BS205" s="193">
        <v>0</v>
      </c>
      <c r="BT205" s="193">
        <v>0</v>
      </c>
      <c r="BU205" s="193">
        <v>0</v>
      </c>
      <c r="BV205" s="193">
        <v>0</v>
      </c>
      <c r="BW205" s="193">
        <v>0</v>
      </c>
    </row>
    <row r="206" spans="1:75" ht="13.5">
      <c r="A206" s="182" t="s">
        <v>129</v>
      </c>
      <c r="B206" s="182" t="s">
        <v>325</v>
      </c>
      <c r="C206" s="184" t="s">
        <v>326</v>
      </c>
      <c r="D206" s="193">
        <f t="shared" si="71"/>
        <v>674</v>
      </c>
      <c r="E206" s="193">
        <f t="shared" si="72"/>
        <v>545</v>
      </c>
      <c r="F206" s="193">
        <f t="shared" si="73"/>
        <v>43</v>
      </c>
      <c r="G206" s="193">
        <f t="shared" si="74"/>
        <v>59</v>
      </c>
      <c r="H206" s="193">
        <f t="shared" si="75"/>
        <v>26</v>
      </c>
      <c r="I206" s="193">
        <f t="shared" si="76"/>
        <v>1</v>
      </c>
      <c r="J206" s="193">
        <f t="shared" si="77"/>
        <v>0</v>
      </c>
      <c r="K206" s="193">
        <f t="shared" si="78"/>
        <v>0</v>
      </c>
      <c r="L206" s="193">
        <f t="shared" si="79"/>
        <v>674</v>
      </c>
      <c r="M206" s="193">
        <v>545</v>
      </c>
      <c r="N206" s="193">
        <v>43</v>
      </c>
      <c r="O206" s="193">
        <v>59</v>
      </c>
      <c r="P206" s="193">
        <v>26</v>
      </c>
      <c r="Q206" s="193">
        <v>1</v>
      </c>
      <c r="R206" s="193">
        <v>0</v>
      </c>
      <c r="S206" s="193">
        <v>0</v>
      </c>
      <c r="T206" s="193">
        <f t="shared" si="80"/>
        <v>0</v>
      </c>
      <c r="U206" s="193">
        <f t="shared" si="81"/>
        <v>0</v>
      </c>
      <c r="V206" s="193">
        <f t="shared" si="82"/>
        <v>0</v>
      </c>
      <c r="W206" s="193">
        <f t="shared" si="83"/>
        <v>0</v>
      </c>
      <c r="X206" s="193">
        <f t="shared" si="84"/>
        <v>0</v>
      </c>
      <c r="Y206" s="193">
        <f t="shared" si="85"/>
        <v>0</v>
      </c>
      <c r="Z206" s="193">
        <f t="shared" si="86"/>
        <v>0</v>
      </c>
      <c r="AA206" s="193">
        <f t="shared" si="87"/>
        <v>0</v>
      </c>
      <c r="AB206" s="193">
        <f t="shared" si="88"/>
        <v>0</v>
      </c>
      <c r="AC206" s="193">
        <v>0</v>
      </c>
      <c r="AD206" s="193">
        <v>0</v>
      </c>
      <c r="AE206" s="193">
        <v>0</v>
      </c>
      <c r="AF206" s="193">
        <v>0</v>
      </c>
      <c r="AG206" s="193">
        <v>0</v>
      </c>
      <c r="AH206" s="193">
        <v>0</v>
      </c>
      <c r="AI206" s="193">
        <v>0</v>
      </c>
      <c r="AJ206" s="193">
        <f t="shared" si="89"/>
        <v>0</v>
      </c>
      <c r="AK206" s="193">
        <v>0</v>
      </c>
      <c r="AL206" s="193">
        <v>0</v>
      </c>
      <c r="AM206" s="193">
        <v>0</v>
      </c>
      <c r="AN206" s="193">
        <v>0</v>
      </c>
      <c r="AO206" s="193">
        <v>0</v>
      </c>
      <c r="AP206" s="193">
        <v>0</v>
      </c>
      <c r="AQ206" s="193">
        <v>0</v>
      </c>
      <c r="AR206" s="193">
        <f t="shared" si="90"/>
        <v>0</v>
      </c>
      <c r="AS206" s="193">
        <v>0</v>
      </c>
      <c r="AT206" s="193">
        <v>0</v>
      </c>
      <c r="AU206" s="193">
        <v>0</v>
      </c>
      <c r="AV206" s="193">
        <v>0</v>
      </c>
      <c r="AW206" s="193">
        <v>0</v>
      </c>
      <c r="AX206" s="193">
        <v>0</v>
      </c>
      <c r="AY206" s="193">
        <v>0</v>
      </c>
      <c r="AZ206" s="193">
        <f t="shared" si="91"/>
        <v>0</v>
      </c>
      <c r="BA206" s="193">
        <v>0</v>
      </c>
      <c r="BB206" s="193">
        <v>0</v>
      </c>
      <c r="BC206" s="193">
        <v>0</v>
      </c>
      <c r="BD206" s="193">
        <v>0</v>
      </c>
      <c r="BE206" s="193">
        <v>0</v>
      </c>
      <c r="BF206" s="193">
        <v>0</v>
      </c>
      <c r="BG206" s="193">
        <v>0</v>
      </c>
      <c r="BH206" s="193">
        <f t="shared" si="92"/>
        <v>0</v>
      </c>
      <c r="BI206" s="193">
        <v>0</v>
      </c>
      <c r="BJ206" s="193">
        <v>0</v>
      </c>
      <c r="BK206" s="193">
        <v>0</v>
      </c>
      <c r="BL206" s="193">
        <v>0</v>
      </c>
      <c r="BM206" s="193">
        <v>0</v>
      </c>
      <c r="BN206" s="193">
        <v>0</v>
      </c>
      <c r="BO206" s="193">
        <v>0</v>
      </c>
      <c r="BP206" s="193">
        <f t="shared" si="93"/>
        <v>0</v>
      </c>
      <c r="BQ206" s="193">
        <v>0</v>
      </c>
      <c r="BR206" s="193">
        <v>0</v>
      </c>
      <c r="BS206" s="193">
        <v>0</v>
      </c>
      <c r="BT206" s="193">
        <v>0</v>
      </c>
      <c r="BU206" s="193">
        <v>0</v>
      </c>
      <c r="BV206" s="193">
        <v>0</v>
      </c>
      <c r="BW206" s="193">
        <v>0</v>
      </c>
    </row>
    <row r="207" spans="1:75" ht="13.5">
      <c r="A207" s="182" t="s">
        <v>129</v>
      </c>
      <c r="B207" s="182" t="s">
        <v>327</v>
      </c>
      <c r="C207" s="184" t="s">
        <v>328</v>
      </c>
      <c r="D207" s="193">
        <f t="shared" si="71"/>
        <v>565</v>
      </c>
      <c r="E207" s="193">
        <f t="shared" si="72"/>
        <v>373</v>
      </c>
      <c r="F207" s="193">
        <f t="shared" si="73"/>
        <v>39</v>
      </c>
      <c r="G207" s="193">
        <f t="shared" si="74"/>
        <v>89</v>
      </c>
      <c r="H207" s="193">
        <f t="shared" si="75"/>
        <v>49</v>
      </c>
      <c r="I207" s="193">
        <f t="shared" si="76"/>
        <v>14</v>
      </c>
      <c r="J207" s="193">
        <f t="shared" si="77"/>
        <v>0</v>
      </c>
      <c r="K207" s="193">
        <f t="shared" si="78"/>
        <v>1</v>
      </c>
      <c r="L207" s="193">
        <f t="shared" si="79"/>
        <v>565</v>
      </c>
      <c r="M207" s="193">
        <v>373</v>
      </c>
      <c r="N207" s="193">
        <v>39</v>
      </c>
      <c r="O207" s="193">
        <v>89</v>
      </c>
      <c r="P207" s="193">
        <v>49</v>
      </c>
      <c r="Q207" s="193">
        <v>14</v>
      </c>
      <c r="R207" s="193">
        <v>0</v>
      </c>
      <c r="S207" s="193">
        <v>1</v>
      </c>
      <c r="T207" s="193">
        <f t="shared" si="80"/>
        <v>0</v>
      </c>
      <c r="U207" s="193">
        <f t="shared" si="81"/>
        <v>0</v>
      </c>
      <c r="V207" s="193">
        <f t="shared" si="82"/>
        <v>0</v>
      </c>
      <c r="W207" s="193">
        <f t="shared" si="83"/>
        <v>0</v>
      </c>
      <c r="X207" s="193">
        <f t="shared" si="84"/>
        <v>0</v>
      </c>
      <c r="Y207" s="193">
        <f t="shared" si="85"/>
        <v>0</v>
      </c>
      <c r="Z207" s="193">
        <f t="shared" si="86"/>
        <v>0</v>
      </c>
      <c r="AA207" s="193">
        <f t="shared" si="87"/>
        <v>0</v>
      </c>
      <c r="AB207" s="193">
        <f t="shared" si="88"/>
        <v>0</v>
      </c>
      <c r="AC207" s="193">
        <v>0</v>
      </c>
      <c r="AD207" s="193">
        <v>0</v>
      </c>
      <c r="AE207" s="193">
        <v>0</v>
      </c>
      <c r="AF207" s="193">
        <v>0</v>
      </c>
      <c r="AG207" s="193">
        <v>0</v>
      </c>
      <c r="AH207" s="193">
        <v>0</v>
      </c>
      <c r="AI207" s="193">
        <v>0</v>
      </c>
      <c r="AJ207" s="193">
        <f t="shared" si="89"/>
        <v>0</v>
      </c>
      <c r="AK207" s="193">
        <v>0</v>
      </c>
      <c r="AL207" s="193">
        <v>0</v>
      </c>
      <c r="AM207" s="193">
        <v>0</v>
      </c>
      <c r="AN207" s="193">
        <v>0</v>
      </c>
      <c r="AO207" s="193">
        <v>0</v>
      </c>
      <c r="AP207" s="193">
        <v>0</v>
      </c>
      <c r="AQ207" s="193">
        <v>0</v>
      </c>
      <c r="AR207" s="193">
        <f t="shared" si="90"/>
        <v>0</v>
      </c>
      <c r="AS207" s="193">
        <v>0</v>
      </c>
      <c r="AT207" s="193">
        <v>0</v>
      </c>
      <c r="AU207" s="193">
        <v>0</v>
      </c>
      <c r="AV207" s="193">
        <v>0</v>
      </c>
      <c r="AW207" s="193">
        <v>0</v>
      </c>
      <c r="AX207" s="193">
        <v>0</v>
      </c>
      <c r="AY207" s="193">
        <v>0</v>
      </c>
      <c r="AZ207" s="193">
        <f t="shared" si="91"/>
        <v>0</v>
      </c>
      <c r="BA207" s="193">
        <v>0</v>
      </c>
      <c r="BB207" s="193">
        <v>0</v>
      </c>
      <c r="BC207" s="193">
        <v>0</v>
      </c>
      <c r="BD207" s="193">
        <v>0</v>
      </c>
      <c r="BE207" s="193">
        <v>0</v>
      </c>
      <c r="BF207" s="193">
        <v>0</v>
      </c>
      <c r="BG207" s="193">
        <v>0</v>
      </c>
      <c r="BH207" s="193">
        <f t="shared" si="92"/>
        <v>0</v>
      </c>
      <c r="BI207" s="193">
        <v>0</v>
      </c>
      <c r="BJ207" s="193">
        <v>0</v>
      </c>
      <c r="BK207" s="193">
        <v>0</v>
      </c>
      <c r="BL207" s="193">
        <v>0</v>
      </c>
      <c r="BM207" s="193">
        <v>0</v>
      </c>
      <c r="BN207" s="193">
        <v>0</v>
      </c>
      <c r="BO207" s="193">
        <v>0</v>
      </c>
      <c r="BP207" s="193">
        <f t="shared" si="93"/>
        <v>0</v>
      </c>
      <c r="BQ207" s="193">
        <v>0</v>
      </c>
      <c r="BR207" s="193">
        <v>0</v>
      </c>
      <c r="BS207" s="193">
        <v>0</v>
      </c>
      <c r="BT207" s="193">
        <v>0</v>
      </c>
      <c r="BU207" s="193">
        <v>0</v>
      </c>
      <c r="BV207" s="193">
        <v>0</v>
      </c>
      <c r="BW207" s="193">
        <v>0</v>
      </c>
    </row>
    <row r="208" spans="1:75" ht="13.5">
      <c r="A208" s="182" t="s">
        <v>129</v>
      </c>
      <c r="B208" s="182" t="s">
        <v>329</v>
      </c>
      <c r="C208" s="184" t="s">
        <v>330</v>
      </c>
      <c r="D208" s="193">
        <f t="shared" si="71"/>
        <v>180</v>
      </c>
      <c r="E208" s="193">
        <f t="shared" si="72"/>
        <v>108</v>
      </c>
      <c r="F208" s="193">
        <f t="shared" si="73"/>
        <v>16</v>
      </c>
      <c r="G208" s="193">
        <f t="shared" si="74"/>
        <v>44</v>
      </c>
      <c r="H208" s="193">
        <f t="shared" si="75"/>
        <v>10</v>
      </c>
      <c r="I208" s="193">
        <f t="shared" si="76"/>
        <v>2</v>
      </c>
      <c r="J208" s="193">
        <f t="shared" si="77"/>
        <v>0</v>
      </c>
      <c r="K208" s="193">
        <f t="shared" si="78"/>
        <v>0</v>
      </c>
      <c r="L208" s="193">
        <f t="shared" si="79"/>
        <v>170</v>
      </c>
      <c r="M208" s="193">
        <v>108</v>
      </c>
      <c r="N208" s="193">
        <v>16</v>
      </c>
      <c r="O208" s="193">
        <v>44</v>
      </c>
      <c r="P208" s="193">
        <v>0</v>
      </c>
      <c r="Q208" s="193">
        <v>2</v>
      </c>
      <c r="R208" s="193">
        <v>0</v>
      </c>
      <c r="S208" s="193">
        <v>0</v>
      </c>
      <c r="T208" s="193">
        <f t="shared" si="80"/>
        <v>10</v>
      </c>
      <c r="U208" s="193">
        <f t="shared" si="81"/>
        <v>0</v>
      </c>
      <c r="V208" s="193">
        <f t="shared" si="82"/>
        <v>0</v>
      </c>
      <c r="W208" s="193">
        <f t="shared" si="83"/>
        <v>0</v>
      </c>
      <c r="X208" s="193">
        <f t="shared" si="84"/>
        <v>10</v>
      </c>
      <c r="Y208" s="193">
        <f t="shared" si="85"/>
        <v>0</v>
      </c>
      <c r="Z208" s="193">
        <f t="shared" si="86"/>
        <v>0</v>
      </c>
      <c r="AA208" s="193">
        <f t="shared" si="87"/>
        <v>0</v>
      </c>
      <c r="AB208" s="193">
        <f t="shared" si="88"/>
        <v>0</v>
      </c>
      <c r="AC208" s="193">
        <v>0</v>
      </c>
      <c r="AD208" s="193">
        <v>0</v>
      </c>
      <c r="AE208" s="193">
        <v>0</v>
      </c>
      <c r="AF208" s="193">
        <v>0</v>
      </c>
      <c r="AG208" s="193">
        <v>0</v>
      </c>
      <c r="AH208" s="193">
        <v>0</v>
      </c>
      <c r="AI208" s="193">
        <v>0</v>
      </c>
      <c r="AJ208" s="193">
        <f t="shared" si="89"/>
        <v>0</v>
      </c>
      <c r="AK208" s="193">
        <v>0</v>
      </c>
      <c r="AL208" s="193">
        <v>0</v>
      </c>
      <c r="AM208" s="193">
        <v>0</v>
      </c>
      <c r="AN208" s="193">
        <v>0</v>
      </c>
      <c r="AO208" s="193">
        <v>0</v>
      </c>
      <c r="AP208" s="193">
        <v>0</v>
      </c>
      <c r="AQ208" s="193">
        <v>0</v>
      </c>
      <c r="AR208" s="193">
        <f t="shared" si="90"/>
        <v>10</v>
      </c>
      <c r="AS208" s="193">
        <v>0</v>
      </c>
      <c r="AT208" s="193">
        <v>0</v>
      </c>
      <c r="AU208" s="193">
        <v>0</v>
      </c>
      <c r="AV208" s="193">
        <v>10</v>
      </c>
      <c r="AW208" s="193">
        <v>0</v>
      </c>
      <c r="AX208" s="193">
        <v>0</v>
      </c>
      <c r="AY208" s="193">
        <v>0</v>
      </c>
      <c r="AZ208" s="193">
        <f t="shared" si="91"/>
        <v>0</v>
      </c>
      <c r="BA208" s="193">
        <v>0</v>
      </c>
      <c r="BB208" s="193">
        <v>0</v>
      </c>
      <c r="BC208" s="193">
        <v>0</v>
      </c>
      <c r="BD208" s="193">
        <v>0</v>
      </c>
      <c r="BE208" s="193">
        <v>0</v>
      </c>
      <c r="BF208" s="193">
        <v>0</v>
      </c>
      <c r="BG208" s="193">
        <v>0</v>
      </c>
      <c r="BH208" s="193">
        <f t="shared" si="92"/>
        <v>0</v>
      </c>
      <c r="BI208" s="193">
        <v>0</v>
      </c>
      <c r="BJ208" s="193">
        <v>0</v>
      </c>
      <c r="BK208" s="193">
        <v>0</v>
      </c>
      <c r="BL208" s="193">
        <v>0</v>
      </c>
      <c r="BM208" s="193">
        <v>0</v>
      </c>
      <c r="BN208" s="193">
        <v>0</v>
      </c>
      <c r="BO208" s="193">
        <v>0</v>
      </c>
      <c r="BP208" s="193">
        <f t="shared" si="93"/>
        <v>0</v>
      </c>
      <c r="BQ208" s="193">
        <v>0</v>
      </c>
      <c r="BR208" s="193">
        <v>0</v>
      </c>
      <c r="BS208" s="193">
        <v>0</v>
      </c>
      <c r="BT208" s="193">
        <v>0</v>
      </c>
      <c r="BU208" s="193">
        <v>0</v>
      </c>
      <c r="BV208" s="193">
        <v>0</v>
      </c>
      <c r="BW208" s="193">
        <v>0</v>
      </c>
    </row>
    <row r="209" spans="1:75" ht="13.5">
      <c r="A209" s="182" t="s">
        <v>129</v>
      </c>
      <c r="B209" s="182" t="s">
        <v>331</v>
      </c>
      <c r="C209" s="184" t="s">
        <v>332</v>
      </c>
      <c r="D209" s="193">
        <f t="shared" si="71"/>
        <v>685</v>
      </c>
      <c r="E209" s="193">
        <f t="shared" si="72"/>
        <v>380</v>
      </c>
      <c r="F209" s="193">
        <f t="shared" si="73"/>
        <v>161</v>
      </c>
      <c r="G209" s="193">
        <f t="shared" si="74"/>
        <v>50</v>
      </c>
      <c r="H209" s="193">
        <f t="shared" si="75"/>
        <v>33</v>
      </c>
      <c r="I209" s="193">
        <f t="shared" si="76"/>
        <v>61</v>
      </c>
      <c r="J209" s="193">
        <f t="shared" si="77"/>
        <v>0</v>
      </c>
      <c r="K209" s="193">
        <f t="shared" si="78"/>
        <v>0</v>
      </c>
      <c r="L209" s="193">
        <f t="shared" si="79"/>
        <v>569</v>
      </c>
      <c r="M209" s="193">
        <v>380</v>
      </c>
      <c r="N209" s="193">
        <v>45</v>
      </c>
      <c r="O209" s="193">
        <v>50</v>
      </c>
      <c r="P209" s="193">
        <v>33</v>
      </c>
      <c r="Q209" s="193">
        <v>61</v>
      </c>
      <c r="R209" s="193">
        <v>0</v>
      </c>
      <c r="S209" s="193">
        <v>0</v>
      </c>
      <c r="T209" s="193">
        <f t="shared" si="80"/>
        <v>116</v>
      </c>
      <c r="U209" s="193">
        <f t="shared" si="81"/>
        <v>0</v>
      </c>
      <c r="V209" s="193">
        <f t="shared" si="82"/>
        <v>116</v>
      </c>
      <c r="W209" s="193">
        <f t="shared" si="83"/>
        <v>0</v>
      </c>
      <c r="X209" s="193">
        <f t="shared" si="84"/>
        <v>0</v>
      </c>
      <c r="Y209" s="193">
        <f t="shared" si="85"/>
        <v>0</v>
      </c>
      <c r="Z209" s="193">
        <f t="shared" si="86"/>
        <v>0</v>
      </c>
      <c r="AA209" s="193">
        <f t="shared" si="87"/>
        <v>0</v>
      </c>
      <c r="AB209" s="193">
        <f t="shared" si="88"/>
        <v>0</v>
      </c>
      <c r="AC209" s="193">
        <v>0</v>
      </c>
      <c r="AD209" s="193">
        <v>0</v>
      </c>
      <c r="AE209" s="193">
        <v>0</v>
      </c>
      <c r="AF209" s="193">
        <v>0</v>
      </c>
      <c r="AG209" s="193">
        <v>0</v>
      </c>
      <c r="AH209" s="193">
        <v>0</v>
      </c>
      <c r="AI209" s="193">
        <v>0</v>
      </c>
      <c r="AJ209" s="193">
        <f t="shared" si="89"/>
        <v>116</v>
      </c>
      <c r="AK209" s="193">
        <v>0</v>
      </c>
      <c r="AL209" s="193">
        <v>116</v>
      </c>
      <c r="AM209" s="193">
        <v>0</v>
      </c>
      <c r="AN209" s="193">
        <v>0</v>
      </c>
      <c r="AO209" s="193">
        <v>0</v>
      </c>
      <c r="AP209" s="193">
        <v>0</v>
      </c>
      <c r="AQ209" s="193">
        <v>0</v>
      </c>
      <c r="AR209" s="193">
        <f t="shared" si="90"/>
        <v>0</v>
      </c>
      <c r="AS209" s="193">
        <v>0</v>
      </c>
      <c r="AT209" s="193">
        <v>0</v>
      </c>
      <c r="AU209" s="193">
        <v>0</v>
      </c>
      <c r="AV209" s="193">
        <v>0</v>
      </c>
      <c r="AW209" s="193">
        <v>0</v>
      </c>
      <c r="AX209" s="193">
        <v>0</v>
      </c>
      <c r="AY209" s="193">
        <v>0</v>
      </c>
      <c r="AZ209" s="193">
        <f t="shared" si="91"/>
        <v>0</v>
      </c>
      <c r="BA209" s="193">
        <v>0</v>
      </c>
      <c r="BB209" s="193">
        <v>0</v>
      </c>
      <c r="BC209" s="193">
        <v>0</v>
      </c>
      <c r="BD209" s="193">
        <v>0</v>
      </c>
      <c r="BE209" s="193">
        <v>0</v>
      </c>
      <c r="BF209" s="193">
        <v>0</v>
      </c>
      <c r="BG209" s="193">
        <v>0</v>
      </c>
      <c r="BH209" s="193">
        <f t="shared" si="92"/>
        <v>0</v>
      </c>
      <c r="BI209" s="193">
        <v>0</v>
      </c>
      <c r="BJ209" s="193">
        <v>0</v>
      </c>
      <c r="BK209" s="193">
        <v>0</v>
      </c>
      <c r="BL209" s="193">
        <v>0</v>
      </c>
      <c r="BM209" s="193">
        <v>0</v>
      </c>
      <c r="BN209" s="193">
        <v>0</v>
      </c>
      <c r="BO209" s="193">
        <v>0</v>
      </c>
      <c r="BP209" s="193">
        <f t="shared" si="93"/>
        <v>0</v>
      </c>
      <c r="BQ209" s="193">
        <v>0</v>
      </c>
      <c r="BR209" s="193">
        <v>0</v>
      </c>
      <c r="BS209" s="193">
        <v>0</v>
      </c>
      <c r="BT209" s="193">
        <v>0</v>
      </c>
      <c r="BU209" s="193">
        <v>0</v>
      </c>
      <c r="BV209" s="193">
        <v>0</v>
      </c>
      <c r="BW209" s="193">
        <v>0</v>
      </c>
    </row>
    <row r="210" spans="1:75" ht="13.5">
      <c r="A210" s="182" t="s">
        <v>129</v>
      </c>
      <c r="B210" s="182" t="s">
        <v>333</v>
      </c>
      <c r="C210" s="184" t="s">
        <v>334</v>
      </c>
      <c r="D210" s="193">
        <f t="shared" si="71"/>
        <v>117</v>
      </c>
      <c r="E210" s="193">
        <f t="shared" si="72"/>
        <v>64</v>
      </c>
      <c r="F210" s="193">
        <f t="shared" si="73"/>
        <v>13</v>
      </c>
      <c r="G210" s="193">
        <f t="shared" si="74"/>
        <v>30</v>
      </c>
      <c r="H210" s="193">
        <f t="shared" si="75"/>
        <v>9</v>
      </c>
      <c r="I210" s="193">
        <f t="shared" si="76"/>
        <v>1</v>
      </c>
      <c r="J210" s="193">
        <f t="shared" si="77"/>
        <v>0</v>
      </c>
      <c r="K210" s="193">
        <f t="shared" si="78"/>
        <v>0</v>
      </c>
      <c r="L210" s="193">
        <f t="shared" si="79"/>
        <v>0</v>
      </c>
      <c r="M210" s="193">
        <v>0</v>
      </c>
      <c r="N210" s="193">
        <v>0</v>
      </c>
      <c r="O210" s="193">
        <v>0</v>
      </c>
      <c r="P210" s="193">
        <v>0</v>
      </c>
      <c r="Q210" s="193">
        <v>0</v>
      </c>
      <c r="R210" s="193">
        <v>0</v>
      </c>
      <c r="S210" s="193">
        <v>0</v>
      </c>
      <c r="T210" s="193">
        <f t="shared" si="80"/>
        <v>117</v>
      </c>
      <c r="U210" s="193">
        <f t="shared" si="81"/>
        <v>64</v>
      </c>
      <c r="V210" s="193">
        <f t="shared" si="82"/>
        <v>13</v>
      </c>
      <c r="W210" s="193">
        <f t="shared" si="83"/>
        <v>30</v>
      </c>
      <c r="X210" s="193">
        <f t="shared" si="84"/>
        <v>9</v>
      </c>
      <c r="Y210" s="193">
        <f t="shared" si="85"/>
        <v>1</v>
      </c>
      <c r="Z210" s="193">
        <f t="shared" si="86"/>
        <v>0</v>
      </c>
      <c r="AA210" s="193">
        <f t="shared" si="87"/>
        <v>0</v>
      </c>
      <c r="AB210" s="193">
        <f t="shared" si="88"/>
        <v>0</v>
      </c>
      <c r="AC210" s="193">
        <v>0</v>
      </c>
      <c r="AD210" s="193">
        <v>0</v>
      </c>
      <c r="AE210" s="193">
        <v>0</v>
      </c>
      <c r="AF210" s="193">
        <v>0</v>
      </c>
      <c r="AG210" s="193">
        <v>0</v>
      </c>
      <c r="AH210" s="193">
        <v>0</v>
      </c>
      <c r="AI210" s="193">
        <v>0</v>
      </c>
      <c r="AJ210" s="193">
        <f t="shared" si="89"/>
        <v>0</v>
      </c>
      <c r="AK210" s="193">
        <v>0</v>
      </c>
      <c r="AL210" s="193">
        <v>0</v>
      </c>
      <c r="AM210" s="193">
        <v>0</v>
      </c>
      <c r="AN210" s="193">
        <v>0</v>
      </c>
      <c r="AO210" s="193">
        <v>0</v>
      </c>
      <c r="AP210" s="193">
        <v>0</v>
      </c>
      <c r="AQ210" s="193">
        <v>0</v>
      </c>
      <c r="AR210" s="193">
        <f t="shared" si="90"/>
        <v>117</v>
      </c>
      <c r="AS210" s="193">
        <v>64</v>
      </c>
      <c r="AT210" s="193">
        <v>13</v>
      </c>
      <c r="AU210" s="193">
        <v>30</v>
      </c>
      <c r="AV210" s="193">
        <v>9</v>
      </c>
      <c r="AW210" s="193">
        <v>1</v>
      </c>
      <c r="AX210" s="193">
        <v>0</v>
      </c>
      <c r="AY210" s="193">
        <v>0</v>
      </c>
      <c r="AZ210" s="193">
        <f t="shared" si="91"/>
        <v>0</v>
      </c>
      <c r="BA210" s="193">
        <v>0</v>
      </c>
      <c r="BB210" s="193">
        <v>0</v>
      </c>
      <c r="BC210" s="193">
        <v>0</v>
      </c>
      <c r="BD210" s="193">
        <v>0</v>
      </c>
      <c r="BE210" s="193">
        <v>0</v>
      </c>
      <c r="BF210" s="193">
        <v>0</v>
      </c>
      <c r="BG210" s="193">
        <v>0</v>
      </c>
      <c r="BH210" s="193">
        <f t="shared" si="92"/>
        <v>0</v>
      </c>
      <c r="BI210" s="193">
        <v>0</v>
      </c>
      <c r="BJ210" s="193">
        <v>0</v>
      </c>
      <c r="BK210" s="193">
        <v>0</v>
      </c>
      <c r="BL210" s="193">
        <v>0</v>
      </c>
      <c r="BM210" s="193">
        <v>0</v>
      </c>
      <c r="BN210" s="193">
        <v>0</v>
      </c>
      <c r="BO210" s="193">
        <v>0</v>
      </c>
      <c r="BP210" s="193">
        <f t="shared" si="93"/>
        <v>0</v>
      </c>
      <c r="BQ210" s="193">
        <v>0</v>
      </c>
      <c r="BR210" s="193">
        <v>0</v>
      </c>
      <c r="BS210" s="193">
        <v>0</v>
      </c>
      <c r="BT210" s="193">
        <v>0</v>
      </c>
      <c r="BU210" s="193">
        <v>0</v>
      </c>
      <c r="BV210" s="193">
        <v>0</v>
      </c>
      <c r="BW210" s="193">
        <v>0</v>
      </c>
    </row>
    <row r="211" spans="1:75" ht="13.5">
      <c r="A211" s="182" t="s">
        <v>129</v>
      </c>
      <c r="B211" s="182" t="s">
        <v>335</v>
      </c>
      <c r="C211" s="184" t="s">
        <v>336</v>
      </c>
      <c r="D211" s="193">
        <f t="shared" si="71"/>
        <v>1536</v>
      </c>
      <c r="E211" s="193">
        <f t="shared" si="72"/>
        <v>805</v>
      </c>
      <c r="F211" s="193">
        <f t="shared" si="73"/>
        <v>285</v>
      </c>
      <c r="G211" s="193">
        <f t="shared" si="74"/>
        <v>184</v>
      </c>
      <c r="H211" s="193">
        <f t="shared" si="75"/>
        <v>63</v>
      </c>
      <c r="I211" s="193">
        <f t="shared" si="76"/>
        <v>194</v>
      </c>
      <c r="J211" s="193">
        <f t="shared" si="77"/>
        <v>0</v>
      </c>
      <c r="K211" s="193">
        <f t="shared" si="78"/>
        <v>5</v>
      </c>
      <c r="L211" s="193">
        <f t="shared" si="79"/>
        <v>845</v>
      </c>
      <c r="M211" s="193">
        <v>805</v>
      </c>
      <c r="N211" s="193">
        <v>40</v>
      </c>
      <c r="O211" s="193">
        <v>0</v>
      </c>
      <c r="P211" s="193">
        <v>0</v>
      </c>
      <c r="Q211" s="193">
        <v>0</v>
      </c>
      <c r="R211" s="193">
        <v>0</v>
      </c>
      <c r="S211" s="193">
        <v>0</v>
      </c>
      <c r="T211" s="193">
        <f t="shared" si="80"/>
        <v>691</v>
      </c>
      <c r="U211" s="193">
        <f t="shared" si="81"/>
        <v>0</v>
      </c>
      <c r="V211" s="193">
        <f t="shared" si="82"/>
        <v>245</v>
      </c>
      <c r="W211" s="193">
        <f t="shared" si="83"/>
        <v>184</v>
      </c>
      <c r="X211" s="193">
        <f t="shared" si="84"/>
        <v>63</v>
      </c>
      <c r="Y211" s="193">
        <f t="shared" si="85"/>
        <v>194</v>
      </c>
      <c r="Z211" s="193">
        <f t="shared" si="86"/>
        <v>0</v>
      </c>
      <c r="AA211" s="193">
        <f t="shared" si="87"/>
        <v>5</v>
      </c>
      <c r="AB211" s="193">
        <f t="shared" si="88"/>
        <v>0</v>
      </c>
      <c r="AC211" s="193">
        <v>0</v>
      </c>
      <c r="AD211" s="193">
        <v>0</v>
      </c>
      <c r="AE211" s="193">
        <v>0</v>
      </c>
      <c r="AF211" s="193">
        <v>0</v>
      </c>
      <c r="AG211" s="193">
        <v>0</v>
      </c>
      <c r="AH211" s="193">
        <v>0</v>
      </c>
      <c r="AI211" s="193">
        <v>0</v>
      </c>
      <c r="AJ211" s="193">
        <f t="shared" si="89"/>
        <v>70</v>
      </c>
      <c r="AK211" s="193">
        <v>0</v>
      </c>
      <c r="AL211" s="193">
        <v>70</v>
      </c>
      <c r="AM211" s="193">
        <v>0</v>
      </c>
      <c r="AN211" s="193">
        <v>0</v>
      </c>
      <c r="AO211" s="193">
        <v>0</v>
      </c>
      <c r="AP211" s="193">
        <v>0</v>
      </c>
      <c r="AQ211" s="193">
        <v>0</v>
      </c>
      <c r="AR211" s="193">
        <f t="shared" si="90"/>
        <v>621</v>
      </c>
      <c r="AS211" s="193">
        <v>0</v>
      </c>
      <c r="AT211" s="193">
        <v>175</v>
      </c>
      <c r="AU211" s="193">
        <v>184</v>
      </c>
      <c r="AV211" s="193">
        <v>63</v>
      </c>
      <c r="AW211" s="193">
        <v>194</v>
      </c>
      <c r="AX211" s="193">
        <v>0</v>
      </c>
      <c r="AY211" s="193">
        <v>5</v>
      </c>
      <c r="AZ211" s="193">
        <f t="shared" si="91"/>
        <v>0</v>
      </c>
      <c r="BA211" s="193">
        <v>0</v>
      </c>
      <c r="BB211" s="193">
        <v>0</v>
      </c>
      <c r="BC211" s="193">
        <v>0</v>
      </c>
      <c r="BD211" s="193">
        <v>0</v>
      </c>
      <c r="BE211" s="193">
        <v>0</v>
      </c>
      <c r="BF211" s="193">
        <v>0</v>
      </c>
      <c r="BG211" s="193">
        <v>0</v>
      </c>
      <c r="BH211" s="193">
        <f t="shared" si="92"/>
        <v>0</v>
      </c>
      <c r="BI211" s="193">
        <v>0</v>
      </c>
      <c r="BJ211" s="193">
        <v>0</v>
      </c>
      <c r="BK211" s="193">
        <v>0</v>
      </c>
      <c r="BL211" s="193">
        <v>0</v>
      </c>
      <c r="BM211" s="193">
        <v>0</v>
      </c>
      <c r="BN211" s="193">
        <v>0</v>
      </c>
      <c r="BO211" s="193">
        <v>0</v>
      </c>
      <c r="BP211" s="193">
        <f t="shared" si="93"/>
        <v>0</v>
      </c>
      <c r="BQ211" s="193">
        <v>0</v>
      </c>
      <c r="BR211" s="193">
        <v>0</v>
      </c>
      <c r="BS211" s="193">
        <v>0</v>
      </c>
      <c r="BT211" s="193">
        <v>0</v>
      </c>
      <c r="BU211" s="193">
        <v>0</v>
      </c>
      <c r="BV211" s="193">
        <v>0</v>
      </c>
      <c r="BW211" s="193">
        <v>0</v>
      </c>
    </row>
    <row r="212" spans="1:75" ht="13.5">
      <c r="A212" s="182" t="s">
        <v>129</v>
      </c>
      <c r="B212" s="182" t="s">
        <v>337</v>
      </c>
      <c r="C212" s="184" t="s">
        <v>338</v>
      </c>
      <c r="D212" s="193">
        <f t="shared" si="71"/>
        <v>1564</v>
      </c>
      <c r="E212" s="193">
        <f t="shared" si="72"/>
        <v>820</v>
      </c>
      <c r="F212" s="193">
        <f t="shared" si="73"/>
        <v>264</v>
      </c>
      <c r="G212" s="193">
        <f t="shared" si="74"/>
        <v>171</v>
      </c>
      <c r="H212" s="193">
        <f t="shared" si="75"/>
        <v>111</v>
      </c>
      <c r="I212" s="193">
        <f t="shared" si="76"/>
        <v>191</v>
      </c>
      <c r="J212" s="193">
        <f t="shared" si="77"/>
        <v>0</v>
      </c>
      <c r="K212" s="193">
        <f t="shared" si="78"/>
        <v>7</v>
      </c>
      <c r="L212" s="193">
        <f t="shared" si="79"/>
        <v>348</v>
      </c>
      <c r="M212" s="193">
        <v>230</v>
      </c>
      <c r="N212" s="193">
        <v>87</v>
      </c>
      <c r="O212" s="193">
        <v>0</v>
      </c>
      <c r="P212" s="193">
        <v>18</v>
      </c>
      <c r="Q212" s="193">
        <v>8</v>
      </c>
      <c r="R212" s="193">
        <v>0</v>
      </c>
      <c r="S212" s="193">
        <v>5</v>
      </c>
      <c r="T212" s="193">
        <f t="shared" si="80"/>
        <v>1214</v>
      </c>
      <c r="U212" s="193">
        <f t="shared" si="81"/>
        <v>590</v>
      </c>
      <c r="V212" s="193">
        <f t="shared" si="82"/>
        <v>177</v>
      </c>
      <c r="W212" s="193">
        <f t="shared" si="83"/>
        <v>171</v>
      </c>
      <c r="X212" s="193">
        <f t="shared" si="84"/>
        <v>93</v>
      </c>
      <c r="Y212" s="193">
        <f t="shared" si="85"/>
        <v>183</v>
      </c>
      <c r="Z212" s="193">
        <f t="shared" si="86"/>
        <v>0</v>
      </c>
      <c r="AA212" s="193">
        <f t="shared" si="87"/>
        <v>0</v>
      </c>
      <c r="AB212" s="193">
        <f t="shared" si="88"/>
        <v>0</v>
      </c>
      <c r="AC212" s="193">
        <v>0</v>
      </c>
      <c r="AD212" s="193">
        <v>0</v>
      </c>
      <c r="AE212" s="193">
        <v>0</v>
      </c>
      <c r="AF212" s="193">
        <v>0</v>
      </c>
      <c r="AG212" s="193">
        <v>0</v>
      </c>
      <c r="AH212" s="193">
        <v>0</v>
      </c>
      <c r="AI212" s="193">
        <v>0</v>
      </c>
      <c r="AJ212" s="193">
        <f t="shared" si="89"/>
        <v>34</v>
      </c>
      <c r="AK212" s="193">
        <v>0</v>
      </c>
      <c r="AL212" s="193">
        <v>0</v>
      </c>
      <c r="AM212" s="193">
        <v>0</v>
      </c>
      <c r="AN212" s="193">
        <v>34</v>
      </c>
      <c r="AO212" s="193">
        <v>0</v>
      </c>
      <c r="AP212" s="193">
        <v>0</v>
      </c>
      <c r="AQ212" s="193">
        <v>0</v>
      </c>
      <c r="AR212" s="193">
        <f t="shared" si="90"/>
        <v>1180</v>
      </c>
      <c r="AS212" s="193">
        <v>590</v>
      </c>
      <c r="AT212" s="193">
        <v>177</v>
      </c>
      <c r="AU212" s="193">
        <v>171</v>
      </c>
      <c r="AV212" s="193">
        <v>59</v>
      </c>
      <c r="AW212" s="193">
        <v>183</v>
      </c>
      <c r="AX212" s="193">
        <v>0</v>
      </c>
      <c r="AY212" s="193">
        <v>0</v>
      </c>
      <c r="AZ212" s="193">
        <f t="shared" si="91"/>
        <v>0</v>
      </c>
      <c r="BA212" s="193">
        <v>0</v>
      </c>
      <c r="BB212" s="193">
        <v>0</v>
      </c>
      <c r="BC212" s="193">
        <v>0</v>
      </c>
      <c r="BD212" s="193">
        <v>0</v>
      </c>
      <c r="BE212" s="193">
        <v>0</v>
      </c>
      <c r="BF212" s="193">
        <v>0</v>
      </c>
      <c r="BG212" s="193">
        <v>0</v>
      </c>
      <c r="BH212" s="193">
        <f t="shared" si="92"/>
        <v>0</v>
      </c>
      <c r="BI212" s="193">
        <v>0</v>
      </c>
      <c r="BJ212" s="193">
        <v>0</v>
      </c>
      <c r="BK212" s="193">
        <v>0</v>
      </c>
      <c r="BL212" s="193">
        <v>0</v>
      </c>
      <c r="BM212" s="193">
        <v>0</v>
      </c>
      <c r="BN212" s="193">
        <v>0</v>
      </c>
      <c r="BO212" s="193">
        <v>0</v>
      </c>
      <c r="BP212" s="193">
        <f t="shared" si="93"/>
        <v>2</v>
      </c>
      <c r="BQ212" s="193">
        <v>0</v>
      </c>
      <c r="BR212" s="193">
        <v>0</v>
      </c>
      <c r="BS212" s="193">
        <v>0</v>
      </c>
      <c r="BT212" s="193">
        <v>0</v>
      </c>
      <c r="BU212" s="193">
        <v>0</v>
      </c>
      <c r="BV212" s="193">
        <v>0</v>
      </c>
      <c r="BW212" s="193">
        <v>2</v>
      </c>
    </row>
    <row r="213" spans="1:75" ht="13.5">
      <c r="A213" s="182" t="s">
        <v>129</v>
      </c>
      <c r="B213" s="182" t="s">
        <v>339</v>
      </c>
      <c r="C213" s="184" t="s">
        <v>340</v>
      </c>
      <c r="D213" s="193">
        <f t="shared" si="71"/>
        <v>268</v>
      </c>
      <c r="E213" s="193">
        <f t="shared" si="72"/>
        <v>139</v>
      </c>
      <c r="F213" s="193">
        <f t="shared" si="73"/>
        <v>66</v>
      </c>
      <c r="G213" s="193">
        <f t="shared" si="74"/>
        <v>25</v>
      </c>
      <c r="H213" s="193">
        <f t="shared" si="75"/>
        <v>12</v>
      </c>
      <c r="I213" s="193">
        <f t="shared" si="76"/>
        <v>26</v>
      </c>
      <c r="J213" s="193">
        <f t="shared" si="77"/>
        <v>0</v>
      </c>
      <c r="K213" s="193">
        <f t="shared" si="78"/>
        <v>0</v>
      </c>
      <c r="L213" s="193">
        <f t="shared" si="79"/>
        <v>36</v>
      </c>
      <c r="M213" s="193">
        <v>28</v>
      </c>
      <c r="N213" s="193">
        <v>4</v>
      </c>
      <c r="O213" s="193">
        <v>0</v>
      </c>
      <c r="P213" s="193">
        <v>4</v>
      </c>
      <c r="Q213" s="193">
        <v>0</v>
      </c>
      <c r="R213" s="193">
        <v>0</v>
      </c>
      <c r="S213" s="193">
        <v>0</v>
      </c>
      <c r="T213" s="193">
        <f t="shared" si="80"/>
        <v>232</v>
      </c>
      <c r="U213" s="193">
        <f t="shared" si="81"/>
        <v>111</v>
      </c>
      <c r="V213" s="193">
        <f t="shared" si="82"/>
        <v>62</v>
      </c>
      <c r="W213" s="193">
        <f t="shared" si="83"/>
        <v>25</v>
      </c>
      <c r="X213" s="193">
        <f t="shared" si="84"/>
        <v>8</v>
      </c>
      <c r="Y213" s="193">
        <f t="shared" si="85"/>
        <v>26</v>
      </c>
      <c r="Z213" s="193">
        <f t="shared" si="86"/>
        <v>0</v>
      </c>
      <c r="AA213" s="193">
        <f t="shared" si="87"/>
        <v>0</v>
      </c>
      <c r="AB213" s="193">
        <f t="shared" si="88"/>
        <v>0</v>
      </c>
      <c r="AC213" s="193">
        <v>0</v>
      </c>
      <c r="AD213" s="193">
        <v>0</v>
      </c>
      <c r="AE213" s="193">
        <v>0</v>
      </c>
      <c r="AF213" s="193">
        <v>0</v>
      </c>
      <c r="AG213" s="193">
        <v>0</v>
      </c>
      <c r="AH213" s="193">
        <v>0</v>
      </c>
      <c r="AI213" s="193">
        <v>0</v>
      </c>
      <c r="AJ213" s="193">
        <f t="shared" si="89"/>
        <v>36</v>
      </c>
      <c r="AK213" s="193">
        <v>0</v>
      </c>
      <c r="AL213" s="193">
        <v>36</v>
      </c>
      <c r="AM213" s="193">
        <v>0</v>
      </c>
      <c r="AN213" s="193">
        <v>0</v>
      </c>
      <c r="AO213" s="193">
        <v>0</v>
      </c>
      <c r="AP213" s="193">
        <v>0</v>
      </c>
      <c r="AQ213" s="193">
        <v>0</v>
      </c>
      <c r="AR213" s="193">
        <f t="shared" si="90"/>
        <v>196</v>
      </c>
      <c r="AS213" s="193">
        <v>111</v>
      </c>
      <c r="AT213" s="193">
        <v>26</v>
      </c>
      <c r="AU213" s="193">
        <v>25</v>
      </c>
      <c r="AV213" s="193">
        <v>8</v>
      </c>
      <c r="AW213" s="193">
        <v>26</v>
      </c>
      <c r="AX213" s="193">
        <v>0</v>
      </c>
      <c r="AY213" s="193">
        <v>0</v>
      </c>
      <c r="AZ213" s="193">
        <f t="shared" si="91"/>
        <v>0</v>
      </c>
      <c r="BA213" s="193">
        <v>0</v>
      </c>
      <c r="BB213" s="193">
        <v>0</v>
      </c>
      <c r="BC213" s="193">
        <v>0</v>
      </c>
      <c r="BD213" s="193">
        <v>0</v>
      </c>
      <c r="BE213" s="193">
        <v>0</v>
      </c>
      <c r="BF213" s="193">
        <v>0</v>
      </c>
      <c r="BG213" s="193">
        <v>0</v>
      </c>
      <c r="BH213" s="193">
        <f t="shared" si="92"/>
        <v>0</v>
      </c>
      <c r="BI213" s="193">
        <v>0</v>
      </c>
      <c r="BJ213" s="193">
        <v>0</v>
      </c>
      <c r="BK213" s="193">
        <v>0</v>
      </c>
      <c r="BL213" s="193">
        <v>0</v>
      </c>
      <c r="BM213" s="193">
        <v>0</v>
      </c>
      <c r="BN213" s="193">
        <v>0</v>
      </c>
      <c r="BO213" s="193">
        <v>0</v>
      </c>
      <c r="BP213" s="193">
        <f t="shared" si="93"/>
        <v>0</v>
      </c>
      <c r="BQ213" s="193">
        <v>0</v>
      </c>
      <c r="BR213" s="193">
        <v>0</v>
      </c>
      <c r="BS213" s="193">
        <v>0</v>
      </c>
      <c r="BT213" s="193">
        <v>0</v>
      </c>
      <c r="BU213" s="193">
        <v>0</v>
      </c>
      <c r="BV213" s="193">
        <v>0</v>
      </c>
      <c r="BW213" s="193">
        <v>0</v>
      </c>
    </row>
    <row r="214" spans="1:75" ht="13.5">
      <c r="A214" s="182" t="s">
        <v>129</v>
      </c>
      <c r="B214" s="182" t="s">
        <v>341</v>
      </c>
      <c r="C214" s="184" t="s">
        <v>342</v>
      </c>
      <c r="D214" s="193">
        <f t="shared" si="71"/>
        <v>603</v>
      </c>
      <c r="E214" s="193">
        <f t="shared" si="72"/>
        <v>376</v>
      </c>
      <c r="F214" s="193">
        <f t="shared" si="73"/>
        <v>67</v>
      </c>
      <c r="G214" s="193">
        <f t="shared" si="74"/>
        <v>63</v>
      </c>
      <c r="H214" s="193">
        <f t="shared" si="75"/>
        <v>24</v>
      </c>
      <c r="I214" s="193">
        <f t="shared" si="76"/>
        <v>73</v>
      </c>
      <c r="J214" s="193">
        <f t="shared" si="77"/>
        <v>0</v>
      </c>
      <c r="K214" s="193">
        <f t="shared" si="78"/>
        <v>0</v>
      </c>
      <c r="L214" s="193">
        <f t="shared" si="79"/>
        <v>407</v>
      </c>
      <c r="M214" s="193">
        <v>340</v>
      </c>
      <c r="N214" s="193">
        <v>67</v>
      </c>
      <c r="O214" s="193">
        <v>0</v>
      </c>
      <c r="P214" s="193">
        <v>0</v>
      </c>
      <c r="Q214" s="193">
        <v>0</v>
      </c>
      <c r="R214" s="193">
        <v>0</v>
      </c>
      <c r="S214" s="193">
        <v>0</v>
      </c>
      <c r="T214" s="193">
        <f t="shared" si="80"/>
        <v>182</v>
      </c>
      <c r="U214" s="193">
        <f t="shared" si="81"/>
        <v>22</v>
      </c>
      <c r="V214" s="193">
        <f t="shared" si="82"/>
        <v>0</v>
      </c>
      <c r="W214" s="193">
        <f t="shared" si="83"/>
        <v>63</v>
      </c>
      <c r="X214" s="193">
        <f t="shared" si="84"/>
        <v>24</v>
      </c>
      <c r="Y214" s="193">
        <f t="shared" si="85"/>
        <v>73</v>
      </c>
      <c r="Z214" s="193">
        <f t="shared" si="86"/>
        <v>0</v>
      </c>
      <c r="AA214" s="193">
        <f t="shared" si="87"/>
        <v>0</v>
      </c>
      <c r="AB214" s="193">
        <f t="shared" si="88"/>
        <v>0</v>
      </c>
      <c r="AC214" s="193">
        <v>0</v>
      </c>
      <c r="AD214" s="193">
        <v>0</v>
      </c>
      <c r="AE214" s="193">
        <v>0</v>
      </c>
      <c r="AF214" s="193">
        <v>0</v>
      </c>
      <c r="AG214" s="193">
        <v>0</v>
      </c>
      <c r="AH214" s="193">
        <v>0</v>
      </c>
      <c r="AI214" s="193">
        <v>0</v>
      </c>
      <c r="AJ214" s="193">
        <f t="shared" si="89"/>
        <v>0</v>
      </c>
      <c r="AK214" s="193">
        <v>0</v>
      </c>
      <c r="AL214" s="193">
        <v>0</v>
      </c>
      <c r="AM214" s="193">
        <v>0</v>
      </c>
      <c r="AN214" s="193">
        <v>0</v>
      </c>
      <c r="AO214" s="193">
        <v>0</v>
      </c>
      <c r="AP214" s="193">
        <v>0</v>
      </c>
      <c r="AQ214" s="193">
        <v>0</v>
      </c>
      <c r="AR214" s="193">
        <f t="shared" si="90"/>
        <v>182</v>
      </c>
      <c r="AS214" s="193">
        <v>22</v>
      </c>
      <c r="AT214" s="193">
        <v>0</v>
      </c>
      <c r="AU214" s="193">
        <v>63</v>
      </c>
      <c r="AV214" s="193">
        <v>24</v>
      </c>
      <c r="AW214" s="193">
        <v>73</v>
      </c>
      <c r="AX214" s="193">
        <v>0</v>
      </c>
      <c r="AY214" s="193">
        <v>0</v>
      </c>
      <c r="AZ214" s="193">
        <f t="shared" si="91"/>
        <v>0</v>
      </c>
      <c r="BA214" s="193">
        <v>0</v>
      </c>
      <c r="BB214" s="193">
        <v>0</v>
      </c>
      <c r="BC214" s="193">
        <v>0</v>
      </c>
      <c r="BD214" s="193">
        <v>0</v>
      </c>
      <c r="BE214" s="193">
        <v>0</v>
      </c>
      <c r="BF214" s="193">
        <v>0</v>
      </c>
      <c r="BG214" s="193">
        <v>0</v>
      </c>
      <c r="BH214" s="193">
        <f t="shared" si="92"/>
        <v>0</v>
      </c>
      <c r="BI214" s="193">
        <v>0</v>
      </c>
      <c r="BJ214" s="193">
        <v>0</v>
      </c>
      <c r="BK214" s="193">
        <v>0</v>
      </c>
      <c r="BL214" s="193">
        <v>0</v>
      </c>
      <c r="BM214" s="193">
        <v>0</v>
      </c>
      <c r="BN214" s="193">
        <v>0</v>
      </c>
      <c r="BO214" s="193">
        <v>0</v>
      </c>
      <c r="BP214" s="193">
        <f t="shared" si="93"/>
        <v>14</v>
      </c>
      <c r="BQ214" s="193">
        <v>14</v>
      </c>
      <c r="BR214" s="193">
        <v>0</v>
      </c>
      <c r="BS214" s="193">
        <v>0</v>
      </c>
      <c r="BT214" s="193">
        <v>0</v>
      </c>
      <c r="BU214" s="193">
        <v>0</v>
      </c>
      <c r="BV214" s="193">
        <v>0</v>
      </c>
      <c r="BW214" s="193">
        <v>0</v>
      </c>
    </row>
    <row r="215" spans="1:75" ht="13.5">
      <c r="A215" s="207" t="s">
        <v>11</v>
      </c>
      <c r="B215" s="208"/>
      <c r="C215" s="208"/>
      <c r="D215" s="193">
        <f aca="true" t="shared" si="94" ref="D215:AI215">SUM(D7:D214)</f>
        <v>406835</v>
      </c>
      <c r="E215" s="193">
        <f t="shared" si="94"/>
        <v>199191</v>
      </c>
      <c r="F215" s="193">
        <f t="shared" si="94"/>
        <v>55191</v>
      </c>
      <c r="G215" s="193">
        <f t="shared" si="94"/>
        <v>37039</v>
      </c>
      <c r="H215" s="193">
        <f t="shared" si="94"/>
        <v>16412</v>
      </c>
      <c r="I215" s="193">
        <f t="shared" si="94"/>
        <v>33366</v>
      </c>
      <c r="J215" s="193">
        <f t="shared" si="94"/>
        <v>135</v>
      </c>
      <c r="K215" s="193">
        <f t="shared" si="94"/>
        <v>65501</v>
      </c>
      <c r="L215" s="193">
        <f t="shared" si="94"/>
        <v>43110</v>
      </c>
      <c r="M215" s="193">
        <f t="shared" si="94"/>
        <v>27478</v>
      </c>
      <c r="N215" s="193">
        <f t="shared" si="94"/>
        <v>7467</v>
      </c>
      <c r="O215" s="193">
        <f t="shared" si="94"/>
        <v>3306</v>
      </c>
      <c r="P215" s="193">
        <f t="shared" si="94"/>
        <v>1085</v>
      </c>
      <c r="Q215" s="193">
        <f t="shared" si="94"/>
        <v>1096</v>
      </c>
      <c r="R215" s="193">
        <f t="shared" si="94"/>
        <v>18</v>
      </c>
      <c r="S215" s="193">
        <f t="shared" si="94"/>
        <v>2660</v>
      </c>
      <c r="T215" s="193">
        <f t="shared" si="94"/>
        <v>223368</v>
      </c>
      <c r="U215" s="193">
        <f t="shared" si="94"/>
        <v>37815</v>
      </c>
      <c r="V215" s="193">
        <f t="shared" si="94"/>
        <v>44502</v>
      </c>
      <c r="W215" s="193">
        <f t="shared" si="94"/>
        <v>30859</v>
      </c>
      <c r="X215" s="193">
        <f t="shared" si="94"/>
        <v>15228</v>
      </c>
      <c r="Y215" s="193">
        <f t="shared" si="94"/>
        <v>32268</v>
      </c>
      <c r="Z215" s="193">
        <f t="shared" si="94"/>
        <v>58</v>
      </c>
      <c r="AA215" s="193">
        <f t="shared" si="94"/>
        <v>62638</v>
      </c>
      <c r="AB215" s="193">
        <f t="shared" si="94"/>
        <v>7534</v>
      </c>
      <c r="AC215" s="193">
        <f t="shared" si="94"/>
        <v>0</v>
      </c>
      <c r="AD215" s="193">
        <f t="shared" si="94"/>
        <v>1351</v>
      </c>
      <c r="AE215" s="193">
        <f t="shared" si="94"/>
        <v>0</v>
      </c>
      <c r="AF215" s="193">
        <f t="shared" si="94"/>
        <v>0</v>
      </c>
      <c r="AG215" s="193">
        <f t="shared" si="94"/>
        <v>160</v>
      </c>
      <c r="AH215" s="193">
        <f t="shared" si="94"/>
        <v>0</v>
      </c>
      <c r="AI215" s="193">
        <f t="shared" si="94"/>
        <v>6023</v>
      </c>
      <c r="AJ215" s="193">
        <f aca="true" t="shared" si="95" ref="AJ215:BO215">SUM(AJ7:AJ214)</f>
        <v>21497</v>
      </c>
      <c r="AK215" s="193">
        <f t="shared" si="95"/>
        <v>98</v>
      </c>
      <c r="AL215" s="193">
        <f t="shared" si="95"/>
        <v>20971</v>
      </c>
      <c r="AM215" s="193">
        <f t="shared" si="95"/>
        <v>2</v>
      </c>
      <c r="AN215" s="193">
        <f t="shared" si="95"/>
        <v>34</v>
      </c>
      <c r="AO215" s="193">
        <f t="shared" si="95"/>
        <v>2</v>
      </c>
      <c r="AP215" s="193">
        <f t="shared" si="95"/>
        <v>0</v>
      </c>
      <c r="AQ215" s="193">
        <f t="shared" si="95"/>
        <v>390</v>
      </c>
      <c r="AR215" s="193">
        <f t="shared" si="95"/>
        <v>156569</v>
      </c>
      <c r="AS215" s="193">
        <f t="shared" si="95"/>
        <v>37717</v>
      </c>
      <c r="AT215" s="193">
        <f t="shared" si="95"/>
        <v>22133</v>
      </c>
      <c r="AU215" s="193">
        <f t="shared" si="95"/>
        <v>30857</v>
      </c>
      <c r="AV215" s="193">
        <f t="shared" si="95"/>
        <v>15181</v>
      </c>
      <c r="AW215" s="193">
        <f t="shared" si="95"/>
        <v>32106</v>
      </c>
      <c r="AX215" s="193">
        <f t="shared" si="95"/>
        <v>58</v>
      </c>
      <c r="AY215" s="193">
        <f t="shared" si="95"/>
        <v>18517</v>
      </c>
      <c r="AZ215" s="193">
        <f t="shared" si="95"/>
        <v>4800</v>
      </c>
      <c r="BA215" s="193">
        <f t="shared" si="95"/>
        <v>0</v>
      </c>
      <c r="BB215" s="193">
        <f t="shared" si="95"/>
        <v>0</v>
      </c>
      <c r="BC215" s="193">
        <f t="shared" si="95"/>
        <v>0</v>
      </c>
      <c r="BD215" s="193">
        <f t="shared" si="95"/>
        <v>0</v>
      </c>
      <c r="BE215" s="193">
        <f t="shared" si="95"/>
        <v>0</v>
      </c>
      <c r="BF215" s="193">
        <f t="shared" si="95"/>
        <v>0</v>
      </c>
      <c r="BG215" s="193">
        <f t="shared" si="95"/>
        <v>4800</v>
      </c>
      <c r="BH215" s="193">
        <f t="shared" si="95"/>
        <v>32968</v>
      </c>
      <c r="BI215" s="193">
        <f t="shared" si="95"/>
        <v>0</v>
      </c>
      <c r="BJ215" s="193">
        <f t="shared" si="95"/>
        <v>47</v>
      </c>
      <c r="BK215" s="193">
        <f t="shared" si="95"/>
        <v>0</v>
      </c>
      <c r="BL215" s="193">
        <f t="shared" si="95"/>
        <v>13</v>
      </c>
      <c r="BM215" s="193">
        <f t="shared" si="95"/>
        <v>0</v>
      </c>
      <c r="BN215" s="193">
        <f t="shared" si="95"/>
        <v>0</v>
      </c>
      <c r="BO215" s="193">
        <f t="shared" si="95"/>
        <v>32908</v>
      </c>
      <c r="BP215" s="193">
        <f aca="true" t="shared" si="96" ref="BP215:BW215">SUM(BP7:BP214)</f>
        <v>140357</v>
      </c>
      <c r="BQ215" s="193">
        <f t="shared" si="96"/>
        <v>133898</v>
      </c>
      <c r="BR215" s="193">
        <f t="shared" si="96"/>
        <v>3222</v>
      </c>
      <c r="BS215" s="193">
        <f t="shared" si="96"/>
        <v>2874</v>
      </c>
      <c r="BT215" s="193">
        <f t="shared" si="96"/>
        <v>99</v>
      </c>
      <c r="BU215" s="193">
        <f t="shared" si="96"/>
        <v>2</v>
      </c>
      <c r="BV215" s="193">
        <f t="shared" si="96"/>
        <v>59</v>
      </c>
      <c r="BW215" s="193">
        <f t="shared" si="96"/>
        <v>203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215:C21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6" customWidth="1"/>
    <col min="3" max="3" width="9.50390625" style="46" customWidth="1"/>
    <col min="4" max="4" width="13.00390625" style="46" customWidth="1"/>
    <col min="5" max="5" width="3.375" style="46" customWidth="1"/>
    <col min="6" max="8" width="3.625" style="46" customWidth="1"/>
    <col min="9" max="9" width="14.625" style="46" customWidth="1"/>
    <col min="10" max="13" width="13.00390625" style="46" customWidth="1"/>
    <col min="14" max="14" width="11.50390625" style="46" customWidth="1"/>
    <col min="15" max="16384" width="8.00390625" style="46" customWidth="1"/>
  </cols>
  <sheetData>
    <row r="1" spans="1:3" ht="19.5" customHeight="1" thickBot="1">
      <c r="A1" s="302" t="s">
        <v>344</v>
      </c>
      <c r="B1" s="260"/>
      <c r="C1" s="183" t="s">
        <v>65</v>
      </c>
    </row>
    <row r="2" spans="6:13" s="47" customFormat="1" ht="15" customHeight="1">
      <c r="F2" s="285" t="s">
        <v>66</v>
      </c>
      <c r="G2" s="286"/>
      <c r="H2" s="286"/>
      <c r="I2" s="286"/>
      <c r="J2" s="283" t="s">
        <v>67</v>
      </c>
      <c r="K2" s="280" t="s">
        <v>68</v>
      </c>
      <c r="L2" s="281"/>
      <c r="M2" s="282"/>
    </row>
    <row r="3" spans="1:13" s="47" customFormat="1" ht="15" customHeight="1" thickBot="1">
      <c r="A3" s="266" t="s">
        <v>69</v>
      </c>
      <c r="B3" s="267"/>
      <c r="C3" s="264"/>
      <c r="D3" s="49">
        <f>SUMIF('ごみ処理概要'!$A$7:$C$215,'ごみ集計結果'!$A$1,'ごみ処理概要'!$E$7:$E$215)</f>
        <v>5664267</v>
      </c>
      <c r="F3" s="287"/>
      <c r="G3" s="288"/>
      <c r="H3" s="288"/>
      <c r="I3" s="288"/>
      <c r="J3" s="284"/>
      <c r="K3" s="50" t="s">
        <v>70</v>
      </c>
      <c r="L3" s="51" t="s">
        <v>71</v>
      </c>
      <c r="M3" s="52" t="s">
        <v>72</v>
      </c>
    </row>
    <row r="4" spans="1:13" s="47" customFormat="1" ht="15" customHeight="1" thickBot="1">
      <c r="A4" s="266" t="s">
        <v>73</v>
      </c>
      <c r="B4" s="267"/>
      <c r="C4" s="264"/>
      <c r="D4" s="49">
        <f>D5-D3</f>
        <v>13924</v>
      </c>
      <c r="F4" s="277" t="s">
        <v>74</v>
      </c>
      <c r="G4" s="274" t="s">
        <v>77</v>
      </c>
      <c r="H4" s="53" t="s">
        <v>75</v>
      </c>
      <c r="J4" s="162">
        <f>SUMIF('ごみ処理量内訳'!$A$7:$C$215,'ごみ集計結果'!$A$1,'ごみ処理量内訳'!$E$7:$E$215)</f>
        <v>1333284</v>
      </c>
      <c r="K4" s="54" t="s">
        <v>388</v>
      </c>
      <c r="L4" s="55" t="s">
        <v>388</v>
      </c>
      <c r="M4" s="56" t="s">
        <v>388</v>
      </c>
    </row>
    <row r="5" spans="1:13" s="47" customFormat="1" ht="15" customHeight="1">
      <c r="A5" s="268" t="s">
        <v>76</v>
      </c>
      <c r="B5" s="269"/>
      <c r="C5" s="270"/>
      <c r="D5" s="49">
        <f>SUMIF('ごみ処理概要'!$A$7:$C$215,'ごみ集計結果'!$A$1,'ごみ処理概要'!$D$7:$D$215)</f>
        <v>5678191</v>
      </c>
      <c r="F5" s="278"/>
      <c r="G5" s="275"/>
      <c r="H5" s="289" t="s">
        <v>78</v>
      </c>
      <c r="I5" s="57" t="s">
        <v>79</v>
      </c>
      <c r="J5" s="58">
        <f>SUMIF('ごみ処理量内訳'!$A$7:$C$215,'ごみ集計結果'!$A$1,'ごみ処理量内訳'!$W$7:$W$215)</f>
        <v>110887</v>
      </c>
      <c r="K5" s="59" t="s">
        <v>389</v>
      </c>
      <c r="L5" s="60" t="s">
        <v>389</v>
      </c>
      <c r="M5" s="61" t="s">
        <v>389</v>
      </c>
    </row>
    <row r="6" spans="4:13" s="47" customFormat="1" ht="15" customHeight="1">
      <c r="D6" s="62"/>
      <c r="F6" s="278"/>
      <c r="G6" s="275"/>
      <c r="H6" s="290"/>
      <c r="I6" s="63" t="s">
        <v>80</v>
      </c>
      <c r="J6" s="64">
        <f>SUMIF('ごみ処理量内訳'!$A$7:$C$215,'ごみ集計結果'!$A$1,'ごみ処理量内訳'!$X$7:$X$215)</f>
        <v>8778</v>
      </c>
      <c r="K6" s="48" t="s">
        <v>397</v>
      </c>
      <c r="L6" s="65" t="s">
        <v>397</v>
      </c>
      <c r="M6" s="66" t="s">
        <v>397</v>
      </c>
    </row>
    <row r="7" spans="1:13" s="47" customFormat="1" ht="15" customHeight="1">
      <c r="A7" s="261" t="s">
        <v>81</v>
      </c>
      <c r="B7" s="271" t="s">
        <v>428</v>
      </c>
      <c r="C7" s="67" t="s">
        <v>82</v>
      </c>
      <c r="D7" s="49">
        <f>SUMIF('ごみ搬入量内訳'!$A$7:$C$215,'ごみ集計結果'!$A$1,'ごみ搬入量内訳'!$I$7:$I$215)</f>
        <v>143703</v>
      </c>
      <c r="F7" s="278"/>
      <c r="G7" s="275"/>
      <c r="H7" s="290"/>
      <c r="I7" s="63" t="s">
        <v>83</v>
      </c>
      <c r="J7" s="64">
        <f>SUMIF('ごみ処理量内訳'!$A$7:$C$215,'ごみ集計結果'!$A$1,'ごみ処理量内訳'!$Y$7:$Y$215)</f>
        <v>535</v>
      </c>
      <c r="K7" s="48" t="s">
        <v>390</v>
      </c>
      <c r="L7" s="65" t="s">
        <v>390</v>
      </c>
      <c r="M7" s="66" t="s">
        <v>390</v>
      </c>
    </row>
    <row r="8" spans="1:13" s="47" customFormat="1" ht="15" customHeight="1">
      <c r="A8" s="262"/>
      <c r="B8" s="272"/>
      <c r="C8" s="67" t="s">
        <v>84</v>
      </c>
      <c r="D8" s="49">
        <f>SUMIF('ごみ搬入量内訳'!$A$7:$C$215,'ごみ集計結果'!$A$1,'ごみ搬入量内訳'!$M$7:$M$215)</f>
        <v>1319431</v>
      </c>
      <c r="F8" s="278"/>
      <c r="G8" s="275"/>
      <c r="H8" s="290"/>
      <c r="I8" s="63" t="s">
        <v>85</v>
      </c>
      <c r="J8" s="64">
        <f>SUMIF('ごみ処理量内訳'!$A$7:$C$215,'ごみ集計結果'!$A$1,'ごみ処理量内訳'!$Z$7:$Z$215)</f>
        <v>6619</v>
      </c>
      <c r="K8" s="48" t="s">
        <v>391</v>
      </c>
      <c r="L8" s="65" t="s">
        <v>391</v>
      </c>
      <c r="M8" s="66" t="s">
        <v>391</v>
      </c>
    </row>
    <row r="9" spans="1:13" s="47" customFormat="1" ht="15" customHeight="1" thickBot="1">
      <c r="A9" s="262"/>
      <c r="B9" s="272"/>
      <c r="C9" s="67" t="s">
        <v>86</v>
      </c>
      <c r="D9" s="49">
        <f>SUMIF('ごみ搬入量内訳'!$A$7:$C$215,'ごみ集計結果'!$A$1,'ごみ搬入量内訳'!$Q$7:$Q$215)</f>
        <v>244388</v>
      </c>
      <c r="F9" s="278"/>
      <c r="G9" s="275"/>
      <c r="H9" s="291"/>
      <c r="I9" s="68" t="s">
        <v>87</v>
      </c>
      <c r="J9" s="69">
        <f>SUMIF('ごみ処理量内訳'!$A$7:$C$215,'ごみ集計結果'!$A$1,'ごみ処理量内訳'!$AA$7:$AA$215)</f>
        <v>501</v>
      </c>
      <c r="K9" s="70" t="s">
        <v>392</v>
      </c>
      <c r="L9" s="51" t="s">
        <v>392</v>
      </c>
      <c r="M9" s="52" t="s">
        <v>392</v>
      </c>
    </row>
    <row r="10" spans="1:13" s="47" customFormat="1" ht="15" customHeight="1" thickBot="1">
      <c r="A10" s="262"/>
      <c r="B10" s="272"/>
      <c r="C10" s="67" t="s">
        <v>88</v>
      </c>
      <c r="D10" s="49">
        <f>SUMIF('ごみ搬入量内訳'!$A$7:$C$215,'ごみ集計結果'!$A$1,'ごみ搬入量内訳'!$U$7:$U$215)</f>
        <v>233729</v>
      </c>
      <c r="F10" s="278"/>
      <c r="G10" s="276"/>
      <c r="H10" s="71" t="s">
        <v>89</v>
      </c>
      <c r="I10" s="72"/>
      <c r="J10" s="163">
        <f>SUM(J4:J9)</f>
        <v>1460604</v>
      </c>
      <c r="K10" s="73" t="s">
        <v>397</v>
      </c>
      <c r="L10" s="164">
        <f>SUMIF('ごみ処理量内訳'!$A$7:$C$215,'ごみ集計結果'!$A$1,'ごみ処理量内訳'!$AD$7:$AD$215)</f>
        <v>192352</v>
      </c>
      <c r="M10" s="165">
        <f>SUMIF('資源化量内訳'!$A$7:$C$215,'ごみ集計結果'!$A$1,'資源化量内訳'!$AB$7:$AB$215)</f>
        <v>7534</v>
      </c>
    </row>
    <row r="11" spans="1:13" s="47" customFormat="1" ht="15" customHeight="1">
      <c r="A11" s="262"/>
      <c r="B11" s="272"/>
      <c r="C11" s="67" t="s">
        <v>90</v>
      </c>
      <c r="D11" s="49">
        <f>SUMIF('ごみ搬入量内訳'!$A$7:$C$215,'ごみ集計結果'!$A$1,'ごみ搬入量内訳'!$Y$7:$Y$215)</f>
        <v>30627</v>
      </c>
      <c r="F11" s="278"/>
      <c r="G11" s="292" t="s">
        <v>91</v>
      </c>
      <c r="H11" s="151" t="s">
        <v>79</v>
      </c>
      <c r="I11" s="148"/>
      <c r="J11" s="74">
        <f>SUMIF('ごみ処理量内訳'!$A$7:$C$215,'ごみ集計結果'!$A$1,'ごみ処理量内訳'!$G$7:$G$215)</f>
        <v>214694</v>
      </c>
      <c r="K11" s="58">
        <f>SUMIF('ごみ処理量内訳'!$A$7:$C$215,'ごみ集計結果'!$A$1,'ごみ処理量内訳'!$W$7:$W$215)</f>
        <v>110887</v>
      </c>
      <c r="L11" s="75">
        <f>SUMIF('ごみ処理量内訳'!$A$7:$C$215,'ごみ集計結果'!$A$1,'ごみ処理量内訳'!$AF$7:$AF$215)</f>
        <v>80009</v>
      </c>
      <c r="M11" s="76">
        <f>SUMIF('資源化量内訳'!$A$7:$C$215,'ごみ集計結果'!$A$1,'資源化量内訳'!$AJ$7:$AJ$215)</f>
        <v>21497</v>
      </c>
    </row>
    <row r="12" spans="1:13" s="47" customFormat="1" ht="15" customHeight="1">
      <c r="A12" s="262"/>
      <c r="B12" s="272"/>
      <c r="C12" s="67" t="s">
        <v>92</v>
      </c>
      <c r="D12" s="49">
        <f>SUMIF('ごみ搬入量内訳'!$A$7:$C$215,'ごみ集計結果'!$A$1,'ごみ搬入量内訳'!$AC$7:$AC$215)</f>
        <v>42716</v>
      </c>
      <c r="F12" s="278"/>
      <c r="G12" s="293"/>
      <c r="H12" s="149" t="s">
        <v>80</v>
      </c>
      <c r="I12" s="149"/>
      <c r="J12" s="64">
        <f>SUMIF('ごみ処理量内訳'!$A$7:$C$215,'ごみ集計結果'!$A$1,'ごみ処理量内訳'!$H$7:$H$215)</f>
        <v>210706</v>
      </c>
      <c r="K12" s="64">
        <f>SUMIF('ごみ処理量内訳'!$A$7:$C$215,'ごみ集計結果'!$A$1,'ごみ処理量内訳'!$X$7:$X$215)</f>
        <v>8778</v>
      </c>
      <c r="L12" s="49">
        <f>SUMIF('ごみ処理量内訳'!$A$7:$C$215,'ごみ集計結果'!$A$1,'ごみ処理量内訳'!$AG$7:$AG$215)</f>
        <v>27465</v>
      </c>
      <c r="M12" s="77">
        <f>SUMIF('資源化量内訳'!$A$7:$C$215,'ごみ集計結果'!$A$1,'資源化量内訳'!$AR$7:$AR$215)</f>
        <v>156569</v>
      </c>
    </row>
    <row r="13" spans="1:13" s="47" customFormat="1" ht="15" customHeight="1">
      <c r="A13" s="262"/>
      <c r="B13" s="273"/>
      <c r="C13" s="78" t="s">
        <v>89</v>
      </c>
      <c r="D13" s="49">
        <f>SUM(D7:D12)</f>
        <v>2014594</v>
      </c>
      <c r="F13" s="278"/>
      <c r="G13" s="293"/>
      <c r="H13" s="149" t="s">
        <v>83</v>
      </c>
      <c r="I13" s="149"/>
      <c r="J13" s="64">
        <f>SUMIF('ごみ処理量内訳'!$A$7:$C$215,'ごみ集計結果'!$A$1,'ごみ処理量内訳'!$I$7:$I$215)</f>
        <v>21545</v>
      </c>
      <c r="K13" s="64">
        <f>SUMIF('ごみ処理量内訳'!$A$7:$C$215,'ごみ集計結果'!$A$1,'ごみ処理量内訳'!$Y$7:$Y$215)</f>
        <v>535</v>
      </c>
      <c r="L13" s="49">
        <f>SUMIF('ごみ処理量内訳'!$A$7:$C$215,'ごみ集計結果'!$A$1,'ごみ処理量内訳'!$AH$7:$AH$215)</f>
        <v>442</v>
      </c>
      <c r="M13" s="77">
        <f>SUMIF('資源化量内訳'!$A$7:$C$215,'ごみ集計結果'!$A$1,'資源化量内訳'!$AZ$7:$AZ$215)</f>
        <v>4800</v>
      </c>
    </row>
    <row r="14" spans="1:13" s="47" customFormat="1" ht="15" customHeight="1">
      <c r="A14" s="262"/>
      <c r="B14" s="265" t="s">
        <v>93</v>
      </c>
      <c r="C14" s="265"/>
      <c r="D14" s="49">
        <f>SUMIF('ごみ搬入量内訳'!$A$7:$C$215,'ごみ集計結果'!$A$1,'ごみ搬入量内訳'!$AG$7:$AG$215)</f>
        <v>512222</v>
      </c>
      <c r="F14" s="278"/>
      <c r="G14" s="293"/>
      <c r="H14" s="149" t="s">
        <v>85</v>
      </c>
      <c r="I14" s="149"/>
      <c r="J14" s="64">
        <f>SUMIF('ごみ処理量内訳'!$A$7:$C$215,'ごみ集計結果'!$A$1,'ごみ処理量内訳'!$J$7:$J$215)</f>
        <v>39953</v>
      </c>
      <c r="K14" s="64">
        <f>SUMIF('ごみ処理量内訳'!$A$7:$C$215,'ごみ集計結果'!$A$1,'ごみ処理量内訳'!$Z$7:$Z$215)</f>
        <v>6619</v>
      </c>
      <c r="L14" s="49">
        <f>SUMIF('ごみ処理量内訳'!$A$7:$C$215,'ごみ集計結果'!$A$1,'ごみ処理量内訳'!$AI$7:$AI$215)</f>
        <v>288</v>
      </c>
      <c r="M14" s="77">
        <f>SUMIF('資源化量内訳'!$A$7:$C$215,'ごみ集計結果'!$A$1,'資源化量内訳'!$BH$7:$BH$215)</f>
        <v>32968</v>
      </c>
    </row>
    <row r="15" spans="1:13" s="47" customFormat="1" ht="15" customHeight="1" thickBot="1">
      <c r="A15" s="262"/>
      <c r="B15" s="265" t="s">
        <v>94</v>
      </c>
      <c r="C15" s="265"/>
      <c r="D15" s="49">
        <f>SUMIF('ごみ搬入量内訳'!$A$7:$C$215,'ごみ集計結果'!$A$1,'ごみ搬入量内訳'!$AH$7:$AH$215)</f>
        <v>6369</v>
      </c>
      <c r="F15" s="278"/>
      <c r="G15" s="293"/>
      <c r="H15" s="150" t="s">
        <v>87</v>
      </c>
      <c r="I15" s="150"/>
      <c r="J15" s="69">
        <f>SUMIF('ごみ処理量内訳'!$A$7:$C$215,'ごみ集計結果'!$A$1,'ごみ処理量内訳'!$K$7:$K$215)</f>
        <v>41314</v>
      </c>
      <c r="K15" s="69">
        <f>SUMIF('ごみ処理量内訳'!$A$7:$C$215,'ごみ集計結果'!$A$1,'ごみ処理量内訳'!$AA$7:$AA$215)</f>
        <v>501</v>
      </c>
      <c r="L15" s="79">
        <f>SUMIF('ごみ処理量内訳'!$A$7:$C$215,'ごみ集計結果'!$A$1,'ごみ処理量内訳'!$AJ$7:$AJ$215)</f>
        <v>40132</v>
      </c>
      <c r="M15" s="52" t="s">
        <v>392</v>
      </c>
    </row>
    <row r="16" spans="1:13" s="47" customFormat="1" ht="15" customHeight="1" thickBot="1">
      <c r="A16" s="263"/>
      <c r="B16" s="264" t="s">
        <v>120</v>
      </c>
      <c r="C16" s="265"/>
      <c r="D16" s="49">
        <f>SUM(D13:D15)</f>
        <v>2533185</v>
      </c>
      <c r="F16" s="278"/>
      <c r="G16" s="276"/>
      <c r="H16" s="81" t="s">
        <v>89</v>
      </c>
      <c r="I16" s="80"/>
      <c r="J16" s="166">
        <f>SUM(J11:J15)</f>
        <v>528212</v>
      </c>
      <c r="K16" s="167">
        <f>SUM(K11:K15)</f>
        <v>127320</v>
      </c>
      <c r="L16" s="168">
        <f>SUM(L11:L15)</f>
        <v>148336</v>
      </c>
      <c r="M16" s="169">
        <f>SUM(M11:M15)</f>
        <v>215834</v>
      </c>
    </row>
    <row r="17" spans="4:13" s="47" customFormat="1" ht="15" customHeight="1" thickBot="1">
      <c r="D17" s="62"/>
      <c r="F17" s="279"/>
      <c r="G17" s="294" t="s">
        <v>641</v>
      </c>
      <c r="H17" s="295"/>
      <c r="I17" s="295"/>
      <c r="J17" s="162">
        <f>J4+J16</f>
        <v>1861496</v>
      </c>
      <c r="K17" s="170">
        <f>K16</f>
        <v>127320</v>
      </c>
      <c r="L17" s="171">
        <f>L10+L16</f>
        <v>340688</v>
      </c>
      <c r="M17" s="172">
        <f>M10+M16</f>
        <v>223368</v>
      </c>
    </row>
    <row r="18" spans="1:13" s="47" customFormat="1" ht="15" customHeight="1">
      <c r="A18" s="265" t="s">
        <v>95</v>
      </c>
      <c r="B18" s="265"/>
      <c r="C18" s="265"/>
      <c r="D18" s="49">
        <f>SUMIF('ごみ搬入量内訳'!$A$7:$C$215,'ごみ集計結果'!$A$1,'ごみ搬入量内訳'!$E$7:$E$215)</f>
        <v>1574373</v>
      </c>
      <c r="F18" s="257" t="s">
        <v>96</v>
      </c>
      <c r="G18" s="258"/>
      <c r="H18" s="258"/>
      <c r="I18" s="259"/>
      <c r="J18" s="74">
        <f>SUMIF('資源化量内訳'!$A$7:$C$215,'ごみ集計結果'!$A$1,'資源化量内訳'!$L$7:$L$215)</f>
        <v>43110</v>
      </c>
      <c r="K18" s="82" t="s">
        <v>388</v>
      </c>
      <c r="L18" s="83" t="s">
        <v>388</v>
      </c>
      <c r="M18" s="76">
        <f>J18</f>
        <v>43110</v>
      </c>
    </row>
    <row r="19" spans="1:13" s="47" customFormat="1" ht="15" customHeight="1" thickBot="1">
      <c r="A19" s="296" t="s">
        <v>97</v>
      </c>
      <c r="B19" s="265"/>
      <c r="C19" s="265"/>
      <c r="D19" s="49">
        <f>SUMIF('ごみ搬入量内訳'!$A$7:$C$215,'ごみ集計結果'!$A$1,'ごみ搬入量内訳'!$F$7:$F$215)</f>
        <v>952443</v>
      </c>
      <c r="F19" s="254" t="s">
        <v>98</v>
      </c>
      <c r="G19" s="255"/>
      <c r="H19" s="255"/>
      <c r="I19" s="256"/>
      <c r="J19" s="173">
        <f>SUMIF('ごみ処理量内訳'!$A$7:$C$215,'ごみ集計結果'!$A$1,'ごみ処理量内訳'!$AC$7:$AC$215)</f>
        <v>620628</v>
      </c>
      <c r="K19" s="84" t="s">
        <v>388</v>
      </c>
      <c r="L19" s="85">
        <f>J19</f>
        <v>620628</v>
      </c>
      <c r="M19" s="86" t="s">
        <v>388</v>
      </c>
    </row>
    <row r="20" spans="1:13" s="47" customFormat="1" ht="15" customHeight="1" thickBot="1">
      <c r="A20" s="296" t="s">
        <v>99</v>
      </c>
      <c r="B20" s="265"/>
      <c r="C20" s="265"/>
      <c r="D20" s="49">
        <f>D15</f>
        <v>6369</v>
      </c>
      <c r="F20" s="251" t="s">
        <v>120</v>
      </c>
      <c r="G20" s="252"/>
      <c r="H20" s="252"/>
      <c r="I20" s="253"/>
      <c r="J20" s="174">
        <f>J4+J11+J12+J13+J14+J15+J18+J19</f>
        <v>2525234</v>
      </c>
      <c r="K20" s="175">
        <f>SUM(K17:K19)</f>
        <v>127320</v>
      </c>
      <c r="L20" s="176">
        <f>SUM(L17:L19)</f>
        <v>961316</v>
      </c>
      <c r="M20" s="177">
        <f>SUM(M17:M19)</f>
        <v>266478</v>
      </c>
    </row>
    <row r="21" spans="1:9" s="47" customFormat="1" ht="15" customHeight="1">
      <c r="A21" s="296" t="s">
        <v>104</v>
      </c>
      <c r="B21" s="265"/>
      <c r="C21" s="265"/>
      <c r="D21" s="49">
        <f>SUM(D18:D20)</f>
        <v>2533185</v>
      </c>
      <c r="F21" s="181" t="s">
        <v>429</v>
      </c>
      <c r="G21" s="180"/>
      <c r="H21" s="180"/>
      <c r="I21" s="180"/>
    </row>
    <row r="22" spans="11:13" s="47" customFormat="1" ht="15" customHeight="1">
      <c r="K22" s="87"/>
      <c r="L22" s="88" t="s">
        <v>100</v>
      </c>
      <c r="M22" s="89" t="s">
        <v>101</v>
      </c>
    </row>
    <row r="23" spans="1:13" s="91" customFormat="1" ht="15" customHeight="1">
      <c r="A23" s="90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収集ごみ（混合ごみ＋可燃ごみ＋不燃ごみ＋資源ごみ＋粗大ごみ＋その他）＝2,014,594t/年</v>
      </c>
      <c r="K23" s="89" t="s">
        <v>102</v>
      </c>
      <c r="L23" s="92">
        <f>SUMIF('資源化量内訳'!$A$7:$C$215,'ごみ集計結果'!$A$1,'資源化量内訳'!$M$7:M$215)+SUMIF('資源化量内訳'!$A$7:$C$215,'ごみ集計結果'!$A$1,'資源化量内訳'!$U$7:U$215)</f>
        <v>65293</v>
      </c>
      <c r="M23" s="49">
        <f>SUMIF('資源化量内訳'!$A$7:$C$215,'ごみ集計結果'!$A$1,'資源化量内訳'!BQ$7:BQ$215)</f>
        <v>133898</v>
      </c>
    </row>
    <row r="24" spans="1:13" s="91" customFormat="1" ht="15" customHeight="1">
      <c r="A24" s="93" t="str">
        <f>"計画収集量（収集ごみ＋直接搬入ごみ）＝"&amp;TEXT(D13+D14,"#,##0")&amp;"t/年"</f>
        <v>計画収集量（収集ごみ＋直接搬入ごみ）＝2,526,816t/年</v>
      </c>
      <c r="K24" s="89" t="s">
        <v>103</v>
      </c>
      <c r="L24" s="92">
        <f>SUMIF('資源化量内訳'!$A$7:$C$215,'ごみ集計結果'!$A$1,'資源化量内訳'!$N$7:N$215)+SUMIF('資源化量内訳'!$A$7:$C$215,'ごみ集計結果'!$A$1,'資源化量内訳'!V$7:V$215)</f>
        <v>51969</v>
      </c>
      <c r="M24" s="49">
        <f>SUMIF('資源化量内訳'!$A$7:$C$215,'ごみ集計結果'!$A$1,'資源化量内訳'!BR$7:BR$215)</f>
        <v>3222</v>
      </c>
    </row>
    <row r="25" spans="1:13" s="91" customFormat="1" ht="15" customHeight="1">
      <c r="A25" s="94" t="str">
        <f>"ごみ総排出量（計画収集量＋自家処理量）＝"&amp;TEXT(D16,"#,###0")&amp;"t/年"</f>
        <v>ごみ総排出量（計画収集量＋自家処理量）＝2,533,185t/年</v>
      </c>
      <c r="K25" s="89" t="s">
        <v>393</v>
      </c>
      <c r="L25" s="92">
        <f>SUMIF('資源化量内訳'!$A$7:$C$215,'ごみ集計結果'!$A$1,'資源化量内訳'!O$7:O$215)+SUMIF('資源化量内訳'!$A$7:$C$215,'ごみ集計結果'!$A$1,'資源化量内訳'!W$7:W$215)</f>
        <v>34165</v>
      </c>
      <c r="M25" s="49">
        <f>SUMIF('資源化量内訳'!$A$7:$C$215,'ごみ集計結果'!$A$1,'資源化量内訳'!BS$7:BS$215)</f>
        <v>2874</v>
      </c>
    </row>
    <row r="26" spans="1:13" s="91" customFormat="1" ht="15" customHeight="1">
      <c r="A26" s="94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ごみ処理量（直接最終処分量＋直接焼却量＋焼却以外の中間処理量＋直接資源化量）＝2,525,234t/年</v>
      </c>
      <c r="K26" s="89" t="s">
        <v>394</v>
      </c>
      <c r="L26" s="92">
        <f>SUMIF('資源化量内訳'!$A$7:$C$215,'ごみ集計結果'!$A$1,'資源化量内訳'!P$7:P$215)+SUMIF('資源化量内訳'!$A$7:$C$215,'ごみ集計結果'!$A$1,'資源化量内訳'!X$7:X$215)</f>
        <v>16313</v>
      </c>
      <c r="M26" s="49">
        <f>SUMIF('資源化量内訳'!$A$7:$C$215,'ごみ集計結果'!$A$1,'資源化量内訳'!BT$7:BT$215)</f>
        <v>99</v>
      </c>
    </row>
    <row r="27" spans="1:13" s="91" customFormat="1" ht="15" customHeight="1">
      <c r="A27" s="93" t="str">
        <f>"１人１日あたりごみ排出量（ごみ総排出量/総人口）＝"&amp;TEXT(D16/D5/365*1000000,"#,##0")&amp;"g/人日"</f>
        <v>１人１日あたりごみ排出量（ごみ総排出量/総人口）＝1,222g/人日</v>
      </c>
      <c r="K27" s="89" t="s">
        <v>395</v>
      </c>
      <c r="L27" s="92">
        <f>SUMIF('資源化量内訳'!$A$7:$C$215,'ごみ集計結果'!$A$1,'資源化量内訳'!Q$7:Q$215)+SUMIF('資源化量内訳'!$A$7:$C$215,'ごみ集計結果'!$A$1,'資源化量内訳'!Y$7:Y$215)</f>
        <v>33364</v>
      </c>
      <c r="M27" s="49">
        <f>SUMIF('資源化量内訳'!$A$7:$C$215,'ごみ集計結果'!$A$1,'資源化量内訳'!BU$7:BU$215)</f>
        <v>2</v>
      </c>
    </row>
    <row r="28" spans="1:13" s="91" customFormat="1" ht="15" customHeight="1">
      <c r="A28" s="93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リサイクル率（[資源化量合計＋集団回収量]/[ごみ処理量＋集団回収量]）＝15.26％</v>
      </c>
      <c r="K28" s="89" t="s">
        <v>30</v>
      </c>
      <c r="L28" s="92">
        <f>SUMIF('資源化量内訳'!$A$7:$C$215,'ごみ集計結果'!$A$1,'資源化量内訳'!R$7:R$215)+SUMIF('資源化量内訳'!$A$7:$C$215,'ごみ集計結果'!$A$1,'資源化量内訳'!Z$7:Z$215)</f>
        <v>76</v>
      </c>
      <c r="M28" s="49">
        <f>SUMIF('資源化量内訳'!$A$7:$C$215,'ごみ集計結果'!$A$1,'資源化量内訳'!BV$7:BV$215)</f>
        <v>59</v>
      </c>
    </row>
    <row r="29" spans="1:13" s="91" customFormat="1" ht="15" customHeight="1">
      <c r="A29" s="93" t="str">
        <f>"中間処理による減量化量（施設処理量-施設処理後資源化量-施設処理後残渣処分量）＝"&amp;TEXT(J17-L17-M17,"#,##0")&amp;"t/年"</f>
        <v>中間処理による減量化量（施設処理量-施設処理後資源化量-施設処理後残渣処分量）＝1,297,440t/年</v>
      </c>
      <c r="K29" s="89" t="s">
        <v>90</v>
      </c>
      <c r="L29" s="92">
        <f>SUMIF('資源化量内訳'!$A$7:$C$215,'ごみ集計結果'!$A$1,'資源化量内訳'!S$7:S$215)+SUMIF('資源化量内訳'!$A$7:$C$215,'ごみ集計結果'!$A$1,'資源化量内訳'!AA$7:AA$215)</f>
        <v>65298</v>
      </c>
      <c r="M29" s="49">
        <f>SUMIF('資源化量内訳'!$A$7:$C$215,'ごみ集計結果'!$A$1,'資源化量内訳'!BW$7:BW$215)</f>
        <v>203</v>
      </c>
    </row>
    <row r="30" spans="11:13" ht="15" customHeight="1">
      <c r="K30" s="89" t="s">
        <v>120</v>
      </c>
      <c r="L30" s="178">
        <f>SUM(L23:L29)</f>
        <v>266478</v>
      </c>
      <c r="M30" s="179">
        <f>SUM(M23:M29)</f>
        <v>140357</v>
      </c>
    </row>
    <row r="31" ht="15" customHeight="1"/>
    <row r="32" spans="9:11" ht="15" customHeight="1">
      <c r="I32" s="95"/>
      <c r="J32" s="96"/>
      <c r="K32" s="97"/>
    </row>
    <row r="33" spans="9:11" ht="15" customHeight="1">
      <c r="I33" s="95"/>
      <c r="J33" s="96"/>
      <c r="K33" s="97"/>
    </row>
    <row r="34" spans="9:11" ht="15" customHeight="1">
      <c r="I34" s="95"/>
      <c r="J34" s="96"/>
      <c r="K34" s="97"/>
    </row>
    <row r="35" spans="9:11" ht="15" customHeight="1">
      <c r="I35" s="95"/>
      <c r="J35" s="96"/>
      <c r="K35" s="97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98" customWidth="1"/>
    <col min="2" max="2" width="13.875" style="98" customWidth="1"/>
    <col min="3" max="3" width="8.75390625" style="100" customWidth="1"/>
    <col min="4" max="4" width="14.25390625" style="98" customWidth="1"/>
    <col min="5" max="6" width="8.75390625" style="98" customWidth="1"/>
    <col min="7" max="7" width="13.875" style="98" customWidth="1"/>
    <col min="8" max="8" width="8.75390625" style="98" customWidth="1"/>
    <col min="9" max="9" width="8.75390625" style="99" customWidth="1"/>
    <col min="10" max="10" width="12.875" style="98" customWidth="1"/>
    <col min="11" max="11" width="8.75390625" style="98" customWidth="1"/>
    <col min="12" max="12" width="15.875" style="98" customWidth="1"/>
    <col min="13" max="13" width="8.75390625" style="100" customWidth="1"/>
    <col min="14" max="14" width="13.00390625" style="98" customWidth="1"/>
    <col min="15" max="15" width="12.875" style="98" customWidth="1"/>
    <col min="16" max="16" width="8.75390625" style="98" customWidth="1"/>
    <col min="17" max="17" width="13.25390625" style="98" customWidth="1"/>
    <col min="18" max="16384" width="8.75390625" style="98" customWidth="1"/>
  </cols>
  <sheetData>
    <row r="1" spans="1:5" ht="24" customHeight="1" thickBot="1">
      <c r="A1" s="297" t="str">
        <f>'ごみ集計結果'!A1&amp;"のごみ処理フローシート"</f>
        <v>北海道のごみ処理フローシート</v>
      </c>
      <c r="B1" s="297"/>
      <c r="C1" s="297"/>
      <c r="D1" s="297"/>
      <c r="E1" s="297"/>
    </row>
    <row r="2" spans="1:17" s="108" customFormat="1" ht="21.75" customHeight="1">
      <c r="A2" s="301" t="s">
        <v>345</v>
      </c>
      <c r="B2" s="301"/>
      <c r="C2" s="301"/>
      <c r="D2" s="301"/>
      <c r="E2" s="101"/>
      <c r="F2" s="102" t="s">
        <v>398</v>
      </c>
      <c r="G2" s="103"/>
      <c r="H2" s="101"/>
      <c r="I2" s="104"/>
      <c r="J2" s="105"/>
      <c r="K2" s="101"/>
      <c r="L2" s="101"/>
      <c r="M2" s="105"/>
      <c r="N2" s="105"/>
      <c r="O2" s="101"/>
      <c r="P2" s="106" t="s">
        <v>399</v>
      </c>
      <c r="Q2" s="107"/>
    </row>
    <row r="3" spans="2:17" s="108" customFormat="1" ht="21.75" customHeight="1" thickBot="1">
      <c r="B3" s="109"/>
      <c r="C3" s="110"/>
      <c r="D3" s="109"/>
      <c r="E3" s="101"/>
      <c r="F3" s="111" t="s">
        <v>40</v>
      </c>
      <c r="G3" s="112">
        <f>'ごみ集計結果'!J19</f>
        <v>620628</v>
      </c>
      <c r="H3" s="101"/>
      <c r="I3" s="104"/>
      <c r="J3" s="105"/>
      <c r="K3" s="101"/>
      <c r="L3" s="101"/>
      <c r="M3" s="105"/>
      <c r="N3" s="105"/>
      <c r="O3" s="101"/>
      <c r="P3" s="111" t="s">
        <v>50</v>
      </c>
      <c r="Q3" s="112">
        <f>G3+N5+Q9</f>
        <v>961316</v>
      </c>
    </row>
    <row r="4" spans="1:17" s="108" customFormat="1" ht="21.75" customHeight="1" thickBot="1">
      <c r="A4" s="101"/>
      <c r="C4" s="113"/>
      <c r="E4" s="101"/>
      <c r="F4" s="101"/>
      <c r="G4" s="114"/>
      <c r="H4" s="101"/>
      <c r="I4" s="104"/>
      <c r="J4" s="105"/>
      <c r="K4" s="101"/>
      <c r="L4" s="101"/>
      <c r="M4" s="105"/>
      <c r="N4" s="114"/>
      <c r="O4" s="101"/>
      <c r="P4" s="101"/>
      <c r="Q4" s="101"/>
    </row>
    <row r="5" spans="1:17" s="108" customFormat="1" ht="21.75" customHeight="1">
      <c r="A5" s="101"/>
      <c r="B5" s="101"/>
      <c r="C5" s="105"/>
      <c r="D5" s="114"/>
      <c r="E5" s="101"/>
      <c r="F5" s="102" t="s">
        <v>400</v>
      </c>
      <c r="G5" s="107"/>
      <c r="H5" s="101"/>
      <c r="I5" s="115" t="s">
        <v>401</v>
      </c>
      <c r="J5" s="107"/>
      <c r="K5" s="101"/>
      <c r="L5" s="116" t="s">
        <v>402</v>
      </c>
      <c r="M5" s="153" t="s">
        <v>52</v>
      </c>
      <c r="N5" s="117">
        <f>'ごみ集計結果'!L10</f>
        <v>192352</v>
      </c>
      <c r="O5" s="101"/>
      <c r="P5" s="101"/>
      <c r="Q5" s="101"/>
    </row>
    <row r="6" spans="1:17" s="108" customFormat="1" ht="21.75" customHeight="1" thickBot="1">
      <c r="A6" s="114"/>
      <c r="B6" s="298" t="s">
        <v>403</v>
      </c>
      <c r="C6" s="298"/>
      <c r="D6" s="298"/>
      <c r="E6" s="101"/>
      <c r="F6" s="111" t="s">
        <v>41</v>
      </c>
      <c r="G6" s="112">
        <f>'ごみ集計結果'!J4</f>
        <v>1333284</v>
      </c>
      <c r="H6" s="101"/>
      <c r="I6" s="111" t="s">
        <v>44</v>
      </c>
      <c r="J6" s="112">
        <f>G6+N8</f>
        <v>1460604</v>
      </c>
      <c r="K6" s="101"/>
      <c r="L6" s="118" t="s">
        <v>404</v>
      </c>
      <c r="M6" s="155" t="s">
        <v>53</v>
      </c>
      <c r="N6" s="119">
        <f>'ごみ集計結果'!M10</f>
        <v>7534</v>
      </c>
      <c r="O6" s="101"/>
      <c r="P6" s="101"/>
      <c r="Q6" s="101"/>
    </row>
    <row r="7" spans="1:17" s="108" customFormat="1" ht="21.75" customHeight="1" thickBot="1">
      <c r="A7" s="114"/>
      <c r="B7" s="101"/>
      <c r="C7" s="105"/>
      <c r="D7" s="114"/>
      <c r="E7" s="101"/>
      <c r="F7" s="101"/>
      <c r="G7" s="114"/>
      <c r="H7" s="101"/>
      <c r="I7" s="104"/>
      <c r="J7" s="114"/>
      <c r="K7" s="101"/>
      <c r="L7" s="101"/>
      <c r="M7" s="105"/>
      <c r="N7" s="114"/>
      <c r="O7" s="101"/>
      <c r="P7" s="101"/>
      <c r="Q7" s="101"/>
    </row>
    <row r="8" spans="1:17" s="108" customFormat="1" ht="21.75" customHeight="1" thickBot="1">
      <c r="A8" s="114"/>
      <c r="B8" s="120" t="s">
        <v>405</v>
      </c>
      <c r="C8" s="121" t="s">
        <v>36</v>
      </c>
      <c r="D8" s="122">
        <f>'ごみ集計結果'!D7</f>
        <v>143703</v>
      </c>
      <c r="E8" s="101"/>
      <c r="F8" s="101"/>
      <c r="G8" s="114"/>
      <c r="H8" s="101"/>
      <c r="I8" s="123"/>
      <c r="L8" s="124" t="s">
        <v>406</v>
      </c>
      <c r="M8" s="127" t="s">
        <v>43</v>
      </c>
      <c r="N8" s="122">
        <f>N10+N14+N18+N22+N26</f>
        <v>127320</v>
      </c>
      <c r="O8" s="101"/>
      <c r="P8" s="106" t="s">
        <v>407</v>
      </c>
      <c r="Q8" s="125"/>
    </row>
    <row r="9" spans="1:17" s="108" customFormat="1" ht="21.75" customHeight="1" thickBot="1">
      <c r="A9" s="114"/>
      <c r="B9" s="101"/>
      <c r="C9" s="105"/>
      <c r="D9" s="126"/>
      <c r="E9" s="101"/>
      <c r="F9" s="101"/>
      <c r="G9" s="114"/>
      <c r="H9" s="101"/>
      <c r="I9" s="104"/>
      <c r="J9" s="114"/>
      <c r="K9" s="101"/>
      <c r="L9" s="101"/>
      <c r="M9" s="105"/>
      <c r="N9" s="114"/>
      <c r="O9" s="101"/>
      <c r="P9" s="111" t="s">
        <v>51</v>
      </c>
      <c r="Q9" s="112">
        <f>N11+N15+N19+N23+N27</f>
        <v>148336</v>
      </c>
    </row>
    <row r="10" spans="1:17" s="108" customFormat="1" ht="21.75" customHeight="1" thickBot="1">
      <c r="A10" s="114"/>
      <c r="B10" s="120" t="s">
        <v>408</v>
      </c>
      <c r="C10" s="152" t="s">
        <v>31</v>
      </c>
      <c r="D10" s="122">
        <f>'ごみ集計結果'!D8</f>
        <v>1319431</v>
      </c>
      <c r="E10" s="101"/>
      <c r="F10" s="101"/>
      <c r="G10" s="114"/>
      <c r="H10" s="101"/>
      <c r="I10" s="115" t="s">
        <v>409</v>
      </c>
      <c r="J10" s="107"/>
      <c r="K10" s="101"/>
      <c r="L10" s="116" t="s">
        <v>406</v>
      </c>
      <c r="M10" s="153" t="s">
        <v>54</v>
      </c>
      <c r="N10" s="117">
        <f>'ごみ集計結果'!K11</f>
        <v>110887</v>
      </c>
      <c r="O10" s="101"/>
      <c r="P10" s="101"/>
      <c r="Q10" s="101"/>
    </row>
    <row r="11" spans="1:17" s="108" customFormat="1" ht="21.75" customHeight="1" thickBot="1">
      <c r="A11" s="114"/>
      <c r="B11" s="101"/>
      <c r="C11" s="105"/>
      <c r="D11" s="126"/>
      <c r="E11" s="101"/>
      <c r="F11" s="101"/>
      <c r="G11" s="114"/>
      <c r="H11" s="101"/>
      <c r="I11" s="111" t="s">
        <v>45</v>
      </c>
      <c r="J11" s="112">
        <f>'ごみ集計結果'!J11</f>
        <v>214694</v>
      </c>
      <c r="K11" s="101"/>
      <c r="L11" s="128" t="s">
        <v>407</v>
      </c>
      <c r="M11" s="157" t="s">
        <v>55</v>
      </c>
      <c r="N11" s="129">
        <f>'ごみ集計結果'!L11</f>
        <v>80009</v>
      </c>
      <c r="O11" s="101"/>
      <c r="P11" s="101"/>
      <c r="Q11" s="101"/>
    </row>
    <row r="12" spans="1:17" s="108" customFormat="1" ht="21.75" customHeight="1" thickBot="1">
      <c r="A12" s="114"/>
      <c r="B12" s="120" t="s">
        <v>410</v>
      </c>
      <c r="C12" s="152" t="s">
        <v>32</v>
      </c>
      <c r="D12" s="122">
        <f>'ごみ集計結果'!D9</f>
        <v>244388</v>
      </c>
      <c r="E12" s="101"/>
      <c r="F12" s="101"/>
      <c r="G12" s="114"/>
      <c r="H12" s="101"/>
      <c r="I12" s="104"/>
      <c r="J12" s="114"/>
      <c r="K12" s="101"/>
      <c r="L12" s="130" t="s">
        <v>404</v>
      </c>
      <c r="M12" s="156" t="s">
        <v>56</v>
      </c>
      <c r="N12" s="112">
        <f>'ごみ集計結果'!M11</f>
        <v>21497</v>
      </c>
      <c r="O12" s="101"/>
      <c r="P12" s="101"/>
      <c r="Q12" s="101"/>
    </row>
    <row r="13" spans="1:17" s="108" customFormat="1" ht="21.75" customHeight="1" thickBot="1">
      <c r="A13" s="114"/>
      <c r="B13" s="131"/>
      <c r="C13" s="110"/>
      <c r="D13" s="132"/>
      <c r="E13" s="101"/>
      <c r="F13" s="101"/>
      <c r="G13" s="114"/>
      <c r="H13" s="101"/>
      <c r="I13" s="104"/>
      <c r="J13" s="114"/>
      <c r="K13" s="101"/>
      <c r="L13" s="133"/>
      <c r="M13" s="121"/>
      <c r="N13" s="134"/>
      <c r="O13" s="101"/>
      <c r="P13" s="101"/>
      <c r="Q13" s="101"/>
    </row>
    <row r="14" spans="1:15" s="108" customFormat="1" ht="21.75" customHeight="1" thickBot="1">
      <c r="A14" s="114"/>
      <c r="B14" s="120" t="s">
        <v>411</v>
      </c>
      <c r="C14" s="152" t="s">
        <v>33</v>
      </c>
      <c r="D14" s="122">
        <f>'ごみ集計結果'!D10</f>
        <v>233729</v>
      </c>
      <c r="E14" s="101"/>
      <c r="F14" s="101"/>
      <c r="G14" s="114"/>
      <c r="H14" s="101"/>
      <c r="I14" s="102" t="s">
        <v>412</v>
      </c>
      <c r="J14" s="107"/>
      <c r="K14" s="101"/>
      <c r="L14" s="116" t="s">
        <v>406</v>
      </c>
      <c r="M14" s="153" t="s">
        <v>57</v>
      </c>
      <c r="N14" s="117">
        <f>'ごみ集計結果'!K12</f>
        <v>8778</v>
      </c>
      <c r="O14" s="101"/>
    </row>
    <row r="15" spans="1:15" s="108" customFormat="1" ht="21.75" customHeight="1" thickBot="1">
      <c r="A15" s="114"/>
      <c r="C15" s="113"/>
      <c r="D15" s="135"/>
      <c r="E15" s="101"/>
      <c r="H15" s="101"/>
      <c r="I15" s="111" t="s">
        <v>46</v>
      </c>
      <c r="J15" s="112">
        <f>'ごみ集計結果'!J12</f>
        <v>210706</v>
      </c>
      <c r="K15" s="101"/>
      <c r="L15" s="128" t="s">
        <v>407</v>
      </c>
      <c r="M15" s="157" t="s">
        <v>58</v>
      </c>
      <c r="N15" s="129">
        <f>'ごみ集計結果'!L12</f>
        <v>27465</v>
      </c>
      <c r="O15" s="101"/>
    </row>
    <row r="16" spans="1:15" s="108" customFormat="1" ht="21.75" customHeight="1" thickBot="1">
      <c r="A16" s="114"/>
      <c r="B16" s="136" t="s">
        <v>413</v>
      </c>
      <c r="C16" s="152" t="s">
        <v>34</v>
      </c>
      <c r="D16" s="122">
        <f>'ごみ集計結果'!D11</f>
        <v>30627</v>
      </c>
      <c r="E16" s="101"/>
      <c r="H16" s="101"/>
      <c r="I16" s="104"/>
      <c r="J16" s="114"/>
      <c r="K16" s="101"/>
      <c r="L16" s="130" t="s">
        <v>404</v>
      </c>
      <c r="M16" s="156" t="s">
        <v>59</v>
      </c>
      <c r="N16" s="112">
        <f>'ごみ集計結果'!M12</f>
        <v>156569</v>
      </c>
      <c r="O16" s="101"/>
    </row>
    <row r="17" spans="1:15" s="108" customFormat="1" ht="21.75" customHeight="1" thickBot="1">
      <c r="A17" s="114"/>
      <c r="B17" s="101"/>
      <c r="C17" s="105"/>
      <c r="D17" s="126"/>
      <c r="E17" s="101"/>
      <c r="H17" s="101"/>
      <c r="I17" s="104"/>
      <c r="J17" s="114"/>
      <c r="K17" s="101"/>
      <c r="L17" s="133"/>
      <c r="M17" s="121"/>
      <c r="N17" s="134"/>
      <c r="O17" s="101"/>
    </row>
    <row r="18" spans="1:15" s="108" customFormat="1" ht="21.75" customHeight="1" thickBot="1">
      <c r="A18" s="114"/>
      <c r="B18" s="136" t="s">
        <v>414</v>
      </c>
      <c r="C18" s="152" t="s">
        <v>35</v>
      </c>
      <c r="D18" s="122">
        <f>'ごみ集計結果'!D12</f>
        <v>42716</v>
      </c>
      <c r="E18" s="101"/>
      <c r="F18" s="115" t="s">
        <v>415</v>
      </c>
      <c r="G18" s="103"/>
      <c r="H18" s="101"/>
      <c r="I18" s="115" t="s">
        <v>416</v>
      </c>
      <c r="J18" s="107"/>
      <c r="K18" s="101"/>
      <c r="L18" s="116" t="s">
        <v>406</v>
      </c>
      <c r="M18" s="153" t="s">
        <v>60</v>
      </c>
      <c r="N18" s="117">
        <f>'ごみ集計結果'!K13</f>
        <v>535</v>
      </c>
      <c r="O18" s="101"/>
    </row>
    <row r="19" spans="1:15" s="108" customFormat="1" ht="21.75" customHeight="1" thickBot="1">
      <c r="A19" s="114"/>
      <c r="B19" s="137"/>
      <c r="C19" s="138"/>
      <c r="D19" s="126"/>
      <c r="E19" s="101"/>
      <c r="F19" s="111"/>
      <c r="G19" s="112">
        <f>J11+J15+J19+J23+J27</f>
        <v>528212</v>
      </c>
      <c r="H19" s="101"/>
      <c r="I19" s="111" t="s">
        <v>47</v>
      </c>
      <c r="J19" s="112">
        <f>'ごみ集計結果'!J13</f>
        <v>21545</v>
      </c>
      <c r="K19" s="101"/>
      <c r="L19" s="128" t="s">
        <v>407</v>
      </c>
      <c r="M19" s="157" t="s">
        <v>61</v>
      </c>
      <c r="N19" s="129">
        <f>'ごみ集計結果'!L13</f>
        <v>442</v>
      </c>
      <c r="O19" s="101"/>
    </row>
    <row r="20" spans="1:15" s="108" customFormat="1" ht="21.75" customHeight="1" thickBot="1">
      <c r="A20" s="114"/>
      <c r="B20" s="136" t="s">
        <v>417</v>
      </c>
      <c r="C20" s="152" t="s">
        <v>37</v>
      </c>
      <c r="D20" s="122">
        <f>'ごみ集計結果'!D14</f>
        <v>512222</v>
      </c>
      <c r="E20" s="101"/>
      <c r="F20" s="101"/>
      <c r="G20" s="114"/>
      <c r="H20" s="101"/>
      <c r="I20" s="104"/>
      <c r="J20" s="114"/>
      <c r="K20" s="101"/>
      <c r="L20" s="130" t="s">
        <v>404</v>
      </c>
      <c r="M20" s="156" t="s">
        <v>62</v>
      </c>
      <c r="N20" s="112">
        <f>'ごみ集計結果'!M13</f>
        <v>4800</v>
      </c>
      <c r="O20" s="101"/>
    </row>
    <row r="21" spans="1:15" s="108" customFormat="1" ht="21.75" customHeight="1" thickBot="1">
      <c r="A21" s="114"/>
      <c r="B21" s="131"/>
      <c r="C21" s="110"/>
      <c r="D21" s="139"/>
      <c r="E21" s="101"/>
      <c r="F21" s="101"/>
      <c r="G21" s="114"/>
      <c r="H21" s="101"/>
      <c r="I21" s="104"/>
      <c r="J21" s="114"/>
      <c r="K21" s="101"/>
      <c r="L21" s="133"/>
      <c r="M21" s="121"/>
      <c r="N21" s="134"/>
      <c r="O21" s="101"/>
    </row>
    <row r="22" spans="1:17" s="108" customFormat="1" ht="21.75" customHeight="1" thickBot="1">
      <c r="A22" s="114"/>
      <c r="B22" s="136" t="s">
        <v>418</v>
      </c>
      <c r="C22" s="127" t="s">
        <v>38</v>
      </c>
      <c r="D22" s="122">
        <f>'ごみ集計結果'!D15</f>
        <v>6369</v>
      </c>
      <c r="E22" s="101"/>
      <c r="F22" s="101"/>
      <c r="G22" s="114"/>
      <c r="H22" s="101"/>
      <c r="I22" s="115" t="s">
        <v>419</v>
      </c>
      <c r="J22" s="107"/>
      <c r="K22" s="101"/>
      <c r="L22" s="116" t="s">
        <v>406</v>
      </c>
      <c r="M22" s="153" t="s">
        <v>63</v>
      </c>
      <c r="N22" s="117">
        <f>'ごみ集計結果'!K14</f>
        <v>6619</v>
      </c>
      <c r="O22" s="101"/>
      <c r="P22" s="101"/>
      <c r="Q22" s="101"/>
    </row>
    <row r="23" spans="1:17" s="108" customFormat="1" ht="21.75" customHeight="1" thickBot="1">
      <c r="A23" s="114"/>
      <c r="C23" s="113"/>
      <c r="D23" s="135"/>
      <c r="E23" s="101"/>
      <c r="F23" s="101"/>
      <c r="G23" s="114"/>
      <c r="H23" s="101"/>
      <c r="I23" s="111" t="s">
        <v>48</v>
      </c>
      <c r="J23" s="112">
        <f>'ごみ集計結果'!J14</f>
        <v>39953</v>
      </c>
      <c r="K23" s="101"/>
      <c r="L23" s="128" t="s">
        <v>407</v>
      </c>
      <c r="M23" s="157" t="s">
        <v>64</v>
      </c>
      <c r="N23" s="129">
        <f>'ごみ集計結果'!L14</f>
        <v>288</v>
      </c>
      <c r="O23" s="101"/>
      <c r="Q23" s="101"/>
    </row>
    <row r="24" spans="1:16" s="108" customFormat="1" ht="21.75" customHeight="1" thickBot="1">
      <c r="A24" s="114"/>
      <c r="B24" s="140" t="s">
        <v>420</v>
      </c>
      <c r="C24" s="127" t="s">
        <v>39</v>
      </c>
      <c r="D24" s="122">
        <f>'ごみ集計結果'!M30</f>
        <v>140357</v>
      </c>
      <c r="E24" s="101"/>
      <c r="F24" s="101"/>
      <c r="G24" s="114"/>
      <c r="H24" s="101"/>
      <c r="I24" s="104"/>
      <c r="J24" s="105"/>
      <c r="K24" s="101"/>
      <c r="L24" s="130" t="s">
        <v>404</v>
      </c>
      <c r="M24" s="156" t="s">
        <v>422</v>
      </c>
      <c r="N24" s="112">
        <f>'ごみ集計結果'!M14</f>
        <v>32968</v>
      </c>
      <c r="O24" s="141"/>
      <c r="P24" s="101"/>
    </row>
    <row r="25" spans="1:16" s="108" customFormat="1" ht="21.75" customHeight="1" thickBot="1">
      <c r="A25" s="114"/>
      <c r="B25" s="101"/>
      <c r="C25" s="105"/>
      <c r="D25" s="114"/>
      <c r="E25" s="101"/>
      <c r="F25" s="101"/>
      <c r="G25" s="114"/>
      <c r="H25" s="101"/>
      <c r="I25" s="104"/>
      <c r="J25" s="105"/>
      <c r="K25" s="101"/>
      <c r="L25" s="133"/>
      <c r="M25" s="121"/>
      <c r="N25" s="134"/>
      <c r="O25" s="141"/>
      <c r="P25" s="101"/>
    </row>
    <row r="26" spans="1:17" s="108" customFormat="1" ht="21.75" customHeight="1">
      <c r="A26" s="114"/>
      <c r="C26" s="113"/>
      <c r="E26" s="101"/>
      <c r="F26" s="101"/>
      <c r="G26" s="114"/>
      <c r="H26" s="101"/>
      <c r="I26" s="102" t="s">
        <v>421</v>
      </c>
      <c r="J26" s="107"/>
      <c r="K26" s="101"/>
      <c r="L26" s="142" t="s">
        <v>406</v>
      </c>
      <c r="M26" s="154" t="s">
        <v>423</v>
      </c>
      <c r="N26" s="117">
        <f>'ごみ集計結果'!K15</f>
        <v>501</v>
      </c>
      <c r="O26" s="141"/>
      <c r="P26" s="101" t="s">
        <v>24</v>
      </c>
      <c r="Q26" s="101"/>
    </row>
    <row r="27" spans="1:17" s="108" customFormat="1" ht="21.75" customHeight="1" thickBot="1">
      <c r="A27" s="101"/>
      <c r="E27" s="101"/>
      <c r="F27" s="101"/>
      <c r="G27" s="114"/>
      <c r="H27" s="101"/>
      <c r="I27" s="111" t="s">
        <v>49</v>
      </c>
      <c r="J27" s="112">
        <f>'ごみ集計結果'!J15</f>
        <v>41314</v>
      </c>
      <c r="K27" s="101"/>
      <c r="L27" s="130" t="s">
        <v>407</v>
      </c>
      <c r="M27" s="156" t="s">
        <v>424</v>
      </c>
      <c r="N27" s="119">
        <f>'ごみ集計結果'!L15</f>
        <v>40132</v>
      </c>
      <c r="O27" s="101"/>
      <c r="P27" s="299">
        <f>N12+N16+N20+N24+N6</f>
        <v>223368</v>
      </c>
      <c r="Q27" s="299"/>
    </row>
    <row r="28" spans="1:17" s="108" customFormat="1" ht="21.75" customHeight="1" thickBot="1">
      <c r="A28" s="101"/>
      <c r="B28" s="158" t="s">
        <v>26</v>
      </c>
      <c r="C28" s="143" t="s">
        <v>425</v>
      </c>
      <c r="D28" s="144">
        <f>'ごみ集計結果'!D3</f>
        <v>5664267</v>
      </c>
      <c r="E28" s="101"/>
      <c r="F28" s="101"/>
      <c r="G28" s="114"/>
      <c r="H28" s="101"/>
      <c r="I28" s="104"/>
      <c r="J28" s="105"/>
      <c r="K28" s="101"/>
      <c r="L28" s="101"/>
      <c r="M28" s="105"/>
      <c r="N28" s="105"/>
      <c r="O28" s="101"/>
      <c r="P28" s="300"/>
      <c r="Q28" s="300"/>
    </row>
    <row r="29" spans="1:17" s="108" customFormat="1" ht="21.75" customHeight="1">
      <c r="A29" s="101"/>
      <c r="B29" s="145" t="s">
        <v>27</v>
      </c>
      <c r="C29" s="160" t="s">
        <v>426</v>
      </c>
      <c r="D29" s="146">
        <f>'ごみ集計結果'!D4</f>
        <v>13924</v>
      </c>
      <c r="E29" s="101"/>
      <c r="F29" s="115" t="s">
        <v>28</v>
      </c>
      <c r="G29" s="125"/>
      <c r="H29" s="101"/>
      <c r="I29" s="104"/>
      <c r="J29" s="105"/>
      <c r="K29" s="101"/>
      <c r="L29" s="101"/>
      <c r="M29" s="105"/>
      <c r="N29" s="105"/>
      <c r="O29" s="101"/>
      <c r="P29" s="115" t="s">
        <v>29</v>
      </c>
      <c r="Q29" s="125"/>
    </row>
    <row r="30" spans="1:17" s="108" customFormat="1" ht="21.75" customHeight="1" thickBot="1">
      <c r="A30" s="101"/>
      <c r="B30" s="159" t="s">
        <v>25</v>
      </c>
      <c r="C30" s="161" t="s">
        <v>427</v>
      </c>
      <c r="D30" s="147">
        <f>'ごみ集計結果'!D5</f>
        <v>5678191</v>
      </c>
      <c r="E30" s="101"/>
      <c r="F30" s="111" t="s">
        <v>42</v>
      </c>
      <c r="G30" s="112">
        <f>'ごみ集計結果'!J18</f>
        <v>43110</v>
      </c>
      <c r="H30" s="101"/>
      <c r="I30" s="104"/>
      <c r="J30" s="105"/>
      <c r="K30" s="101"/>
      <c r="L30" s="101"/>
      <c r="M30" s="105"/>
      <c r="N30" s="105"/>
      <c r="O30" s="101"/>
      <c r="P30" s="111"/>
      <c r="Q30" s="112">
        <f>P27+G30</f>
        <v>266478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7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2006-06-16T09:25:44Z</cp:lastPrinted>
  <dcterms:created xsi:type="dcterms:W3CDTF">2002-10-23T09:25:58Z</dcterms:created>
  <dcterms:modified xsi:type="dcterms:W3CDTF">2006-06-30T04:10:35Z</dcterms:modified>
  <cp:category/>
  <cp:version/>
  <cp:contentType/>
  <cp:contentStatus/>
</cp:coreProperties>
</file>