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'し尿処理の状況'!$A$2:$AC$50</definedName>
    <definedName name="_xlnm.Print_Area" localSheetId="0">'水洗化人口等'!$A$2:$U$50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<sst xmlns="http://schemas.openxmlformats.org/spreadsheetml/2006/main" count="406" uniqueCount="136">
  <si>
    <t>寒川町</t>
  </si>
  <si>
    <t>白鳥町</t>
  </si>
  <si>
    <t>○</t>
  </si>
  <si>
    <t>豊浜町</t>
  </si>
  <si>
    <t>香川県合計</t>
  </si>
  <si>
    <t>し尿処理の状況（平成１３年度実績）</t>
  </si>
  <si>
    <t>水洗化人口等（平成１３年度実績）</t>
  </si>
  <si>
    <t>内海町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</si>
  <si>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</si>
  <si>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</si>
  <si>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</si>
  <si>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</si>
  <si>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</si>
  <si>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</si>
  <si>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</si>
  <si>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</si>
  <si>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</si>
  <si>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</si>
  <si>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</si>
  <si>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</si>
  <si>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</si>
  <si>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</si>
  <si>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</si>
  <si>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</si>
  <si>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</si>
  <si>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</si>
  <si>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</si>
  <si>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</si>
  <si>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</si>
  <si>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</si>
  <si>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</si>
  <si>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</si>
  <si>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</si>
  <si>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</si>
  <si>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</si>
  <si>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</si>
  <si>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</si>
  <si>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</si>
  <si>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</si>
  <si>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</si>
  <si>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</si>
  <si>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</si>
  <si>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</si>
  <si>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</si>
  <si>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</si>
  <si>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</si>
  <si>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</si>
  <si>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</si>
  <si>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</si>
  <si>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</si>
  <si>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</si>
  <si>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</si>
  <si>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</si>
  <si>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</si>
  <si>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</si>
  <si>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</si>
  <si>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</si>
  <si>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</si>
  <si>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</si>
  <si>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</si>
  <si>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</si>
  <si>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</si>
  <si>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</si>
  <si>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</si>
  <si>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</si>
  <si>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</si>
  <si>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</si>
  <si>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</si>
  <si>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</si>
  <si>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</si>
  <si>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</si>
  <si>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</si>
  <si>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</si>
  <si>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</si>
  <si>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</si>
  <si>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</si>
  <si>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</si>
  <si>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</si>
  <si>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</si>
  <si>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</si>
  <si>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</si>
  <si>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</si>
  <si>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</si>
  <si>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</si>
  <si>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</si>
  <si>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</si>
  <si>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</si>
  <si>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</si>
  <si>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</si>
  <si>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</si>
  <si>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</si>
  <si>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</si>
  <si>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</si>
  <si>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</si>
  <si>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</si>
  <si>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</si>
  <si>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</si>
  <si>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</si>
  <si>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</si>
  <si>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</si>
  <si>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</si>
  <si>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</si>
  <si>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</si>
  <si>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</si>
  <si>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</si>
  <si>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</si>
  <si>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</si>
  <si>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池田町</t>
  </si>
  <si>
    <t>山本町</t>
  </si>
  <si>
    <t>大内町</t>
  </si>
  <si>
    <t>国分寺町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</si>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</sst>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96</v>
      </c>
      <c r="B2" s="44" t="s">
        <v>111</v>
      </c>
      <c r="C2" s="47" t="s">
        <v>112</v>
      </c>
      <c r="D2" s="5" t="s">
        <v>97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98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99</v>
      </c>
      <c r="F3" s="20"/>
      <c r="G3" s="20"/>
      <c r="H3" s="23"/>
      <c r="I3" s="7" t="s">
        <v>113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100</v>
      </c>
      <c r="F4" s="56" t="s">
        <v>114</v>
      </c>
      <c r="G4" s="56" t="s">
        <v>115</v>
      </c>
      <c r="H4" s="56" t="s">
        <v>116</v>
      </c>
      <c r="I4" s="6" t="s">
        <v>100</v>
      </c>
      <c r="J4" s="56" t="s">
        <v>117</v>
      </c>
      <c r="K4" s="56" t="s">
        <v>118</v>
      </c>
      <c r="L4" s="56" t="s">
        <v>119</v>
      </c>
      <c r="M4" s="56" t="s">
        <v>120</v>
      </c>
      <c r="N4" s="56" t="s">
        <v>121</v>
      </c>
      <c r="O4" s="60" t="s">
        <v>122</v>
      </c>
      <c r="P4" s="8"/>
      <c r="Q4" s="56" t="s">
        <v>123</v>
      </c>
      <c r="R4" s="56" t="s">
        <v>101</v>
      </c>
      <c r="S4" s="56" t="s">
        <v>102</v>
      </c>
      <c r="T4" s="58" t="s">
        <v>103</v>
      </c>
      <c r="U4" s="58" t="s">
        <v>104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105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106</v>
      </c>
      <c r="E6" s="10" t="s">
        <v>106</v>
      </c>
      <c r="F6" s="11" t="s">
        <v>124</v>
      </c>
      <c r="G6" s="10" t="s">
        <v>106</v>
      </c>
      <c r="H6" s="10" t="s">
        <v>106</v>
      </c>
      <c r="I6" s="10" t="s">
        <v>106</v>
      </c>
      <c r="J6" s="11" t="s">
        <v>124</v>
      </c>
      <c r="K6" s="10" t="s">
        <v>106</v>
      </c>
      <c r="L6" s="11" t="s">
        <v>124</v>
      </c>
      <c r="M6" s="10" t="s">
        <v>106</v>
      </c>
      <c r="N6" s="11" t="s">
        <v>124</v>
      </c>
      <c r="O6" s="10" t="s">
        <v>106</v>
      </c>
      <c r="P6" s="10" t="s">
        <v>106</v>
      </c>
      <c r="Q6" s="11" t="s">
        <v>124</v>
      </c>
      <c r="R6" s="62"/>
      <c r="S6" s="62"/>
      <c r="T6" s="62"/>
      <c r="U6" s="59"/>
    </row>
    <row r="7" spans="1:21" ht="13.5">
      <c r="A7" s="31" t="s">
        <v>9</v>
      </c>
      <c r="B7" s="32" t="s">
        <v>10</v>
      </c>
      <c r="C7" s="33" t="s">
        <v>11</v>
      </c>
      <c r="D7" s="34">
        <f aca="true" t="shared" si="0" ref="D7:D49">E7+I7</f>
        <v>333906</v>
      </c>
      <c r="E7" s="35">
        <f aca="true" t="shared" si="1" ref="E7:E43">G7+H7</f>
        <v>40513</v>
      </c>
      <c r="F7" s="36">
        <f aca="true" t="shared" si="2" ref="F7:F19">E7/D7*100</f>
        <v>12.13305541080424</v>
      </c>
      <c r="G7" s="34">
        <v>40316</v>
      </c>
      <c r="H7" s="34">
        <v>197</v>
      </c>
      <c r="I7" s="35">
        <f aca="true" t="shared" si="3" ref="I7:I43">K7+M7+O7</f>
        <v>293393</v>
      </c>
      <c r="J7" s="36">
        <f aca="true" t="shared" si="4" ref="J7:J19">I7/D7*100</f>
        <v>87.86694458919577</v>
      </c>
      <c r="K7" s="34">
        <v>149261</v>
      </c>
      <c r="L7" s="36">
        <f aca="true" t="shared" si="5" ref="L7:L19">K7/D7*100</f>
        <v>44.7015028181584</v>
      </c>
      <c r="M7" s="34">
        <v>0</v>
      </c>
      <c r="N7" s="36">
        <f aca="true" t="shared" si="6" ref="N7:N19">M7/D7*100</f>
        <v>0</v>
      </c>
      <c r="O7" s="34">
        <v>144132</v>
      </c>
      <c r="P7" s="34">
        <v>49488</v>
      </c>
      <c r="Q7" s="36">
        <f aca="true" t="shared" si="7" ref="Q7:Q19">O7/D7*100</f>
        <v>43.16544177103736</v>
      </c>
      <c r="R7" s="34"/>
      <c r="S7" s="34" t="s">
        <v>2</v>
      </c>
      <c r="T7" s="34"/>
      <c r="U7" s="34"/>
    </row>
    <row r="8" spans="1:21" ht="13.5">
      <c r="A8" s="31" t="s">
        <v>9</v>
      </c>
      <c r="B8" s="32" t="s">
        <v>12</v>
      </c>
      <c r="C8" s="33" t="s">
        <v>13</v>
      </c>
      <c r="D8" s="34">
        <f t="shared" si="0"/>
        <v>80564</v>
      </c>
      <c r="E8" s="35">
        <f t="shared" si="1"/>
        <v>15498</v>
      </c>
      <c r="F8" s="36">
        <f t="shared" si="2"/>
        <v>19.236879996028</v>
      </c>
      <c r="G8" s="34">
        <v>15367</v>
      </c>
      <c r="H8" s="34">
        <v>131</v>
      </c>
      <c r="I8" s="35">
        <f t="shared" si="3"/>
        <v>65066</v>
      </c>
      <c r="J8" s="36">
        <f t="shared" si="4"/>
        <v>80.763120003972</v>
      </c>
      <c r="K8" s="34">
        <v>34133</v>
      </c>
      <c r="L8" s="36">
        <f t="shared" si="5"/>
        <v>42.367558711086836</v>
      </c>
      <c r="M8" s="34">
        <v>0</v>
      </c>
      <c r="N8" s="36">
        <f t="shared" si="6"/>
        <v>0</v>
      </c>
      <c r="O8" s="34">
        <v>30933</v>
      </c>
      <c r="P8" s="34">
        <v>7584</v>
      </c>
      <c r="Q8" s="36">
        <f t="shared" si="7"/>
        <v>38.39556129288516</v>
      </c>
      <c r="R8" s="34" t="s">
        <v>2</v>
      </c>
      <c r="S8" s="34"/>
      <c r="T8" s="34"/>
      <c r="U8" s="34"/>
    </row>
    <row r="9" spans="1:21" ht="13.5">
      <c r="A9" s="31" t="s">
        <v>9</v>
      </c>
      <c r="B9" s="32" t="s">
        <v>14</v>
      </c>
      <c r="C9" s="33" t="s">
        <v>15</v>
      </c>
      <c r="D9" s="34">
        <f t="shared" si="0"/>
        <v>58738</v>
      </c>
      <c r="E9" s="35">
        <f t="shared" si="1"/>
        <v>26457</v>
      </c>
      <c r="F9" s="36">
        <f t="shared" si="2"/>
        <v>45.042391637440836</v>
      </c>
      <c r="G9" s="34">
        <v>26237</v>
      </c>
      <c r="H9" s="34">
        <v>220</v>
      </c>
      <c r="I9" s="35">
        <f t="shared" si="3"/>
        <v>32281</v>
      </c>
      <c r="J9" s="36">
        <f t="shared" si="4"/>
        <v>54.957608362559164</v>
      </c>
      <c r="K9" s="34">
        <v>5590</v>
      </c>
      <c r="L9" s="36">
        <f t="shared" si="5"/>
        <v>9.51683748169839</v>
      </c>
      <c r="M9" s="34">
        <v>0</v>
      </c>
      <c r="N9" s="36">
        <f t="shared" si="6"/>
        <v>0</v>
      </c>
      <c r="O9" s="34">
        <v>26691</v>
      </c>
      <c r="P9" s="34">
        <v>6216</v>
      </c>
      <c r="Q9" s="36">
        <f t="shared" si="7"/>
        <v>45.44077088086077</v>
      </c>
      <c r="R9" s="34" t="s">
        <v>2</v>
      </c>
      <c r="S9" s="34"/>
      <c r="T9" s="34"/>
      <c r="U9" s="34"/>
    </row>
    <row r="10" spans="1:21" ht="13.5">
      <c r="A10" s="31" t="s">
        <v>9</v>
      </c>
      <c r="B10" s="32" t="s">
        <v>16</v>
      </c>
      <c r="C10" s="33" t="s">
        <v>17</v>
      </c>
      <c r="D10" s="34">
        <f t="shared" si="0"/>
        <v>36307</v>
      </c>
      <c r="E10" s="35">
        <f t="shared" si="1"/>
        <v>17018</v>
      </c>
      <c r="F10" s="36">
        <f t="shared" si="2"/>
        <v>46.872503924862976</v>
      </c>
      <c r="G10" s="34">
        <v>16858</v>
      </c>
      <c r="H10" s="34">
        <v>160</v>
      </c>
      <c r="I10" s="35">
        <f t="shared" si="3"/>
        <v>19289</v>
      </c>
      <c r="J10" s="36">
        <f t="shared" si="4"/>
        <v>53.127496075137024</v>
      </c>
      <c r="K10" s="34">
        <v>9296</v>
      </c>
      <c r="L10" s="36">
        <f t="shared" si="5"/>
        <v>25.603878040047373</v>
      </c>
      <c r="M10" s="34">
        <v>380</v>
      </c>
      <c r="N10" s="36">
        <f t="shared" si="6"/>
        <v>1.046630126421902</v>
      </c>
      <c r="O10" s="34">
        <v>9613</v>
      </c>
      <c r="P10" s="34">
        <v>2488</v>
      </c>
      <c r="Q10" s="36">
        <f t="shared" si="7"/>
        <v>26.47698790866775</v>
      </c>
      <c r="R10" s="34" t="s">
        <v>2</v>
      </c>
      <c r="S10" s="34"/>
      <c r="T10" s="34"/>
      <c r="U10" s="34"/>
    </row>
    <row r="11" spans="1:21" ht="13.5">
      <c r="A11" s="31" t="s">
        <v>9</v>
      </c>
      <c r="B11" s="32" t="s">
        <v>18</v>
      </c>
      <c r="C11" s="33" t="s">
        <v>19</v>
      </c>
      <c r="D11" s="34">
        <f t="shared" si="0"/>
        <v>44549</v>
      </c>
      <c r="E11" s="35">
        <f t="shared" si="1"/>
        <v>19315</v>
      </c>
      <c r="F11" s="36">
        <f t="shared" si="2"/>
        <v>43.35675323800759</v>
      </c>
      <c r="G11" s="34">
        <v>19315</v>
      </c>
      <c r="H11" s="34">
        <v>0</v>
      </c>
      <c r="I11" s="35">
        <f t="shared" si="3"/>
        <v>25234</v>
      </c>
      <c r="J11" s="36">
        <f t="shared" si="4"/>
        <v>56.643246761992415</v>
      </c>
      <c r="K11" s="34">
        <v>7603</v>
      </c>
      <c r="L11" s="36">
        <f t="shared" si="5"/>
        <v>17.066600821567263</v>
      </c>
      <c r="M11" s="34">
        <v>0</v>
      </c>
      <c r="N11" s="36">
        <f t="shared" si="6"/>
        <v>0</v>
      </c>
      <c r="O11" s="34">
        <v>17631</v>
      </c>
      <c r="P11" s="34">
        <v>4207</v>
      </c>
      <c r="Q11" s="36">
        <f t="shared" si="7"/>
        <v>39.576645940425145</v>
      </c>
      <c r="R11" s="34" t="s">
        <v>2</v>
      </c>
      <c r="S11" s="34"/>
      <c r="T11" s="34"/>
      <c r="U11" s="34"/>
    </row>
    <row r="12" spans="1:21" ht="13.5">
      <c r="A12" s="31" t="s">
        <v>9</v>
      </c>
      <c r="B12" s="32" t="s">
        <v>20</v>
      </c>
      <c r="C12" s="33" t="s">
        <v>21</v>
      </c>
      <c r="D12" s="34">
        <f t="shared" si="0"/>
        <v>8594</v>
      </c>
      <c r="E12" s="35">
        <f t="shared" si="1"/>
        <v>1135</v>
      </c>
      <c r="F12" s="36">
        <f t="shared" si="2"/>
        <v>13.206888526879219</v>
      </c>
      <c r="G12" s="34">
        <v>1135</v>
      </c>
      <c r="H12" s="34">
        <v>0</v>
      </c>
      <c r="I12" s="35">
        <f t="shared" si="3"/>
        <v>7459</v>
      </c>
      <c r="J12" s="36">
        <f t="shared" si="4"/>
        <v>86.79311147312077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7459</v>
      </c>
      <c r="P12" s="34">
        <v>3050</v>
      </c>
      <c r="Q12" s="36">
        <f t="shared" si="7"/>
        <v>86.79311147312077</v>
      </c>
      <c r="R12" s="34" t="s">
        <v>2</v>
      </c>
      <c r="S12" s="34"/>
      <c r="T12" s="34"/>
      <c r="U12" s="34"/>
    </row>
    <row r="13" spans="1:21" ht="13.5">
      <c r="A13" s="31" t="s">
        <v>9</v>
      </c>
      <c r="B13" s="32" t="s">
        <v>22</v>
      </c>
      <c r="C13" s="33" t="s">
        <v>1</v>
      </c>
      <c r="D13" s="34">
        <f t="shared" si="0"/>
        <v>12897</v>
      </c>
      <c r="E13" s="35">
        <f t="shared" si="1"/>
        <v>4971</v>
      </c>
      <c r="F13" s="36">
        <f t="shared" si="2"/>
        <v>38.54384740637358</v>
      </c>
      <c r="G13" s="34">
        <v>4789</v>
      </c>
      <c r="H13" s="34">
        <v>182</v>
      </c>
      <c r="I13" s="35">
        <f t="shared" si="3"/>
        <v>7926</v>
      </c>
      <c r="J13" s="36">
        <f t="shared" si="4"/>
        <v>61.45615259362642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7926</v>
      </c>
      <c r="P13" s="34">
        <v>2161</v>
      </c>
      <c r="Q13" s="36">
        <f t="shared" si="7"/>
        <v>61.45615259362642</v>
      </c>
      <c r="R13" s="34" t="s">
        <v>2</v>
      </c>
      <c r="S13" s="34"/>
      <c r="T13" s="34"/>
      <c r="U13" s="34"/>
    </row>
    <row r="14" spans="1:21" ht="13.5">
      <c r="A14" s="31" t="s">
        <v>9</v>
      </c>
      <c r="B14" s="32" t="s">
        <v>23</v>
      </c>
      <c r="C14" s="33" t="s">
        <v>109</v>
      </c>
      <c r="D14" s="34">
        <f t="shared" si="0"/>
        <v>16056</v>
      </c>
      <c r="E14" s="35">
        <f t="shared" si="1"/>
        <v>5488</v>
      </c>
      <c r="F14" s="36">
        <f t="shared" si="2"/>
        <v>34.18036870951669</v>
      </c>
      <c r="G14" s="34">
        <v>5438</v>
      </c>
      <c r="H14" s="34">
        <v>50</v>
      </c>
      <c r="I14" s="35">
        <f t="shared" si="3"/>
        <v>10568</v>
      </c>
      <c r="J14" s="36">
        <f t="shared" si="4"/>
        <v>65.8196312904833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10568</v>
      </c>
      <c r="P14" s="34">
        <v>3141</v>
      </c>
      <c r="Q14" s="36">
        <f t="shared" si="7"/>
        <v>65.8196312904833</v>
      </c>
      <c r="R14" s="34" t="s">
        <v>2</v>
      </c>
      <c r="S14" s="34"/>
      <c r="T14" s="34"/>
      <c r="U14" s="34"/>
    </row>
    <row r="15" spans="1:21" ht="13.5">
      <c r="A15" s="31" t="s">
        <v>9</v>
      </c>
      <c r="B15" s="32" t="s">
        <v>24</v>
      </c>
      <c r="C15" s="33" t="s">
        <v>25</v>
      </c>
      <c r="D15" s="34">
        <f t="shared" si="0"/>
        <v>8269</v>
      </c>
      <c r="E15" s="35">
        <f t="shared" si="1"/>
        <v>807</v>
      </c>
      <c r="F15" s="36">
        <f t="shared" si="2"/>
        <v>9.759342121175475</v>
      </c>
      <c r="G15" s="34">
        <v>795</v>
      </c>
      <c r="H15" s="34">
        <v>12</v>
      </c>
      <c r="I15" s="35">
        <f t="shared" si="3"/>
        <v>7462</v>
      </c>
      <c r="J15" s="36">
        <f t="shared" si="4"/>
        <v>90.24065787882452</v>
      </c>
      <c r="K15" s="34">
        <v>3578</v>
      </c>
      <c r="L15" s="36">
        <f t="shared" si="5"/>
        <v>43.27004474543475</v>
      </c>
      <c r="M15" s="34">
        <v>0</v>
      </c>
      <c r="N15" s="36">
        <f t="shared" si="6"/>
        <v>0</v>
      </c>
      <c r="O15" s="34">
        <v>3884</v>
      </c>
      <c r="P15" s="34">
        <v>1615</v>
      </c>
      <c r="Q15" s="36">
        <f t="shared" si="7"/>
        <v>46.97061313338977</v>
      </c>
      <c r="R15" s="34" t="s">
        <v>2</v>
      </c>
      <c r="S15" s="34"/>
      <c r="T15" s="34"/>
      <c r="U15" s="34"/>
    </row>
    <row r="16" spans="1:21" ht="13.5">
      <c r="A16" s="31" t="s">
        <v>9</v>
      </c>
      <c r="B16" s="32" t="s">
        <v>26</v>
      </c>
      <c r="C16" s="33" t="s">
        <v>27</v>
      </c>
      <c r="D16" s="34">
        <f t="shared" si="0"/>
        <v>6848</v>
      </c>
      <c r="E16" s="35">
        <f t="shared" si="1"/>
        <v>1125</v>
      </c>
      <c r="F16" s="36">
        <f t="shared" si="2"/>
        <v>16.428154205607477</v>
      </c>
      <c r="G16" s="34">
        <v>1059</v>
      </c>
      <c r="H16" s="34">
        <v>66</v>
      </c>
      <c r="I16" s="35">
        <f t="shared" si="3"/>
        <v>5723</v>
      </c>
      <c r="J16" s="36">
        <f t="shared" si="4"/>
        <v>83.57184579439252</v>
      </c>
      <c r="K16" s="34">
        <v>1001</v>
      </c>
      <c r="L16" s="36">
        <f t="shared" si="5"/>
        <v>14.617406542056074</v>
      </c>
      <c r="M16" s="34">
        <v>0</v>
      </c>
      <c r="N16" s="36">
        <f t="shared" si="6"/>
        <v>0</v>
      </c>
      <c r="O16" s="34">
        <v>4722</v>
      </c>
      <c r="P16" s="34">
        <v>1976</v>
      </c>
      <c r="Q16" s="36">
        <f t="shared" si="7"/>
        <v>68.95443925233646</v>
      </c>
      <c r="R16" s="34" t="s">
        <v>2</v>
      </c>
      <c r="S16" s="34"/>
      <c r="T16" s="34"/>
      <c r="U16" s="34"/>
    </row>
    <row r="17" spans="1:21" ht="13.5">
      <c r="A17" s="31" t="s">
        <v>9</v>
      </c>
      <c r="B17" s="32" t="s">
        <v>28</v>
      </c>
      <c r="C17" s="33" t="s">
        <v>29</v>
      </c>
      <c r="D17" s="34">
        <f t="shared" si="0"/>
        <v>22956</v>
      </c>
      <c r="E17" s="35">
        <f t="shared" si="1"/>
        <v>4607</v>
      </c>
      <c r="F17" s="36">
        <f t="shared" si="2"/>
        <v>20.068827321833073</v>
      </c>
      <c r="G17" s="34">
        <v>4227</v>
      </c>
      <c r="H17" s="34">
        <v>380</v>
      </c>
      <c r="I17" s="35">
        <f t="shared" si="3"/>
        <v>18349</v>
      </c>
      <c r="J17" s="36">
        <f t="shared" si="4"/>
        <v>79.93117267816693</v>
      </c>
      <c r="K17" s="34">
        <v>3162</v>
      </c>
      <c r="L17" s="36">
        <f t="shared" si="5"/>
        <v>13.774176685833769</v>
      </c>
      <c r="M17" s="34">
        <v>0</v>
      </c>
      <c r="N17" s="36">
        <f t="shared" si="6"/>
        <v>0</v>
      </c>
      <c r="O17" s="34">
        <v>15187</v>
      </c>
      <c r="P17" s="34">
        <v>4717</v>
      </c>
      <c r="Q17" s="36">
        <f t="shared" si="7"/>
        <v>66.15699599233315</v>
      </c>
      <c r="R17" s="34" t="s">
        <v>2</v>
      </c>
      <c r="S17" s="34"/>
      <c r="T17" s="34"/>
      <c r="U17" s="34"/>
    </row>
    <row r="18" spans="1:21" ht="13.5">
      <c r="A18" s="31" t="s">
        <v>9</v>
      </c>
      <c r="B18" s="32" t="s">
        <v>30</v>
      </c>
      <c r="C18" s="33" t="s">
        <v>0</v>
      </c>
      <c r="D18" s="34">
        <f t="shared" si="0"/>
        <v>6015</v>
      </c>
      <c r="E18" s="35">
        <f t="shared" si="1"/>
        <v>1247</v>
      </c>
      <c r="F18" s="36">
        <f t="shared" si="2"/>
        <v>20.731504571903574</v>
      </c>
      <c r="G18" s="34">
        <v>948</v>
      </c>
      <c r="H18" s="34">
        <v>299</v>
      </c>
      <c r="I18" s="35">
        <f t="shared" si="3"/>
        <v>4768</v>
      </c>
      <c r="J18" s="36">
        <f t="shared" si="4"/>
        <v>79.26849542809643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4768</v>
      </c>
      <c r="P18" s="34">
        <v>4469</v>
      </c>
      <c r="Q18" s="36">
        <f t="shared" si="7"/>
        <v>79.26849542809643</v>
      </c>
      <c r="R18" s="34" t="s">
        <v>2</v>
      </c>
      <c r="S18" s="34"/>
      <c r="T18" s="34"/>
      <c r="U18" s="34"/>
    </row>
    <row r="19" spans="1:21" ht="13.5">
      <c r="A19" s="31" t="s">
        <v>9</v>
      </c>
      <c r="B19" s="32" t="s">
        <v>31</v>
      </c>
      <c r="C19" s="33" t="s">
        <v>32</v>
      </c>
      <c r="D19" s="34">
        <f t="shared" si="0"/>
        <v>13425</v>
      </c>
      <c r="E19" s="35">
        <f t="shared" si="1"/>
        <v>1205</v>
      </c>
      <c r="F19" s="36">
        <f t="shared" si="2"/>
        <v>8.975791433891994</v>
      </c>
      <c r="G19" s="34">
        <v>1107</v>
      </c>
      <c r="H19" s="34">
        <v>98</v>
      </c>
      <c r="I19" s="35">
        <f t="shared" si="3"/>
        <v>12220</v>
      </c>
      <c r="J19" s="36">
        <f t="shared" si="4"/>
        <v>91.02420856610802</v>
      </c>
      <c r="K19" s="34">
        <v>2903</v>
      </c>
      <c r="L19" s="36">
        <f t="shared" si="5"/>
        <v>21.623836126629424</v>
      </c>
      <c r="M19" s="34">
        <v>0</v>
      </c>
      <c r="N19" s="36">
        <f t="shared" si="6"/>
        <v>0</v>
      </c>
      <c r="O19" s="34">
        <v>9317</v>
      </c>
      <c r="P19" s="34">
        <v>2190</v>
      </c>
      <c r="Q19" s="36">
        <f t="shared" si="7"/>
        <v>69.40037243947859</v>
      </c>
      <c r="R19" s="34" t="s">
        <v>2</v>
      </c>
      <c r="S19" s="34"/>
      <c r="T19" s="34"/>
      <c r="U19" s="34"/>
    </row>
    <row r="20" spans="1:21" ht="13.5">
      <c r="A20" s="31" t="s">
        <v>9</v>
      </c>
      <c r="B20" s="32" t="s">
        <v>33</v>
      </c>
      <c r="C20" s="33" t="s">
        <v>7</v>
      </c>
      <c r="D20" s="34">
        <f t="shared" si="0"/>
        <v>12466</v>
      </c>
      <c r="E20" s="35">
        <f t="shared" si="1"/>
        <v>4161</v>
      </c>
      <c r="F20" s="36">
        <f aca="true" t="shared" si="8" ref="F20:F50">E20/D20*100</f>
        <v>33.37879030964223</v>
      </c>
      <c r="G20" s="34">
        <v>4130</v>
      </c>
      <c r="H20" s="34">
        <v>31</v>
      </c>
      <c r="I20" s="35">
        <f t="shared" si="3"/>
        <v>8305</v>
      </c>
      <c r="J20" s="36">
        <f aca="true" t="shared" si="9" ref="J20:J50">I20/D20*100</f>
        <v>66.62120969035777</v>
      </c>
      <c r="K20" s="34">
        <v>0</v>
      </c>
      <c r="L20" s="36">
        <f aca="true" t="shared" si="10" ref="L20:L50">K20/D20*100</f>
        <v>0</v>
      </c>
      <c r="M20" s="34">
        <v>0</v>
      </c>
      <c r="N20" s="36">
        <f aca="true" t="shared" si="11" ref="N20:N50">M20/D20*100</f>
        <v>0</v>
      </c>
      <c r="O20" s="34">
        <v>8305</v>
      </c>
      <c r="P20" s="34">
        <v>1608</v>
      </c>
      <c r="Q20" s="36">
        <f aca="true" t="shared" si="12" ref="Q20:Q50">O20/D20*100</f>
        <v>66.62120969035777</v>
      </c>
      <c r="R20" s="34" t="s">
        <v>2</v>
      </c>
      <c r="S20" s="34"/>
      <c r="T20" s="34"/>
      <c r="U20" s="34"/>
    </row>
    <row r="21" spans="1:21" ht="13.5">
      <c r="A21" s="31" t="s">
        <v>9</v>
      </c>
      <c r="B21" s="32" t="s">
        <v>34</v>
      </c>
      <c r="C21" s="33" t="s">
        <v>35</v>
      </c>
      <c r="D21" s="34">
        <f t="shared" si="0"/>
        <v>17529</v>
      </c>
      <c r="E21" s="35">
        <f t="shared" si="1"/>
        <v>10036</v>
      </c>
      <c r="F21" s="36">
        <f t="shared" si="8"/>
        <v>57.253693878715275</v>
      </c>
      <c r="G21" s="34">
        <v>10036</v>
      </c>
      <c r="H21" s="34">
        <v>0</v>
      </c>
      <c r="I21" s="35">
        <f t="shared" si="3"/>
        <v>7493</v>
      </c>
      <c r="J21" s="36">
        <f t="shared" si="9"/>
        <v>42.746306121284725</v>
      </c>
      <c r="K21" s="34">
        <v>0</v>
      </c>
      <c r="L21" s="36">
        <f t="shared" si="10"/>
        <v>0</v>
      </c>
      <c r="M21" s="34">
        <v>0</v>
      </c>
      <c r="N21" s="36">
        <f t="shared" si="11"/>
        <v>0</v>
      </c>
      <c r="O21" s="34">
        <v>7493</v>
      </c>
      <c r="P21" s="34">
        <v>2245</v>
      </c>
      <c r="Q21" s="36">
        <f t="shared" si="12"/>
        <v>42.746306121284725</v>
      </c>
      <c r="R21" s="34" t="s">
        <v>2</v>
      </c>
      <c r="S21" s="34"/>
      <c r="T21" s="34"/>
      <c r="U21" s="34"/>
    </row>
    <row r="22" spans="1:21" ht="13.5">
      <c r="A22" s="31" t="s">
        <v>9</v>
      </c>
      <c r="B22" s="32" t="s">
        <v>36</v>
      </c>
      <c r="C22" s="33" t="s">
        <v>107</v>
      </c>
      <c r="D22" s="34">
        <f t="shared" si="0"/>
        <v>5659</v>
      </c>
      <c r="E22" s="35">
        <f t="shared" si="1"/>
        <v>3277</v>
      </c>
      <c r="F22" s="36">
        <f t="shared" si="8"/>
        <v>57.907757554338225</v>
      </c>
      <c r="G22" s="34">
        <v>3277</v>
      </c>
      <c r="H22" s="34">
        <v>0</v>
      </c>
      <c r="I22" s="35">
        <f t="shared" si="3"/>
        <v>2382</v>
      </c>
      <c r="J22" s="36">
        <f t="shared" si="9"/>
        <v>42.092242445661775</v>
      </c>
      <c r="K22" s="34">
        <v>0</v>
      </c>
      <c r="L22" s="36">
        <f t="shared" si="10"/>
        <v>0</v>
      </c>
      <c r="M22" s="34">
        <v>0</v>
      </c>
      <c r="N22" s="36">
        <f t="shared" si="11"/>
        <v>0</v>
      </c>
      <c r="O22" s="34">
        <v>2382</v>
      </c>
      <c r="P22" s="34">
        <v>807</v>
      </c>
      <c r="Q22" s="36">
        <f t="shared" si="12"/>
        <v>42.092242445661775</v>
      </c>
      <c r="R22" s="34" t="s">
        <v>2</v>
      </c>
      <c r="S22" s="34"/>
      <c r="T22" s="34"/>
      <c r="U22" s="34"/>
    </row>
    <row r="23" spans="1:21" ht="13.5">
      <c r="A23" s="31" t="s">
        <v>9</v>
      </c>
      <c r="B23" s="32" t="s">
        <v>37</v>
      </c>
      <c r="C23" s="33" t="s">
        <v>38</v>
      </c>
      <c r="D23" s="34">
        <f t="shared" si="0"/>
        <v>28947</v>
      </c>
      <c r="E23" s="35">
        <f t="shared" si="1"/>
        <v>7714</v>
      </c>
      <c r="F23" s="36">
        <f t="shared" si="8"/>
        <v>26.64870280167202</v>
      </c>
      <c r="G23" s="34">
        <v>6444</v>
      </c>
      <c r="H23" s="34">
        <v>1270</v>
      </c>
      <c r="I23" s="35">
        <f t="shared" si="3"/>
        <v>21233</v>
      </c>
      <c r="J23" s="36">
        <f t="shared" si="9"/>
        <v>73.35129719832798</v>
      </c>
      <c r="K23" s="34">
        <v>0</v>
      </c>
      <c r="L23" s="36">
        <f t="shared" si="10"/>
        <v>0</v>
      </c>
      <c r="M23" s="34">
        <v>0</v>
      </c>
      <c r="N23" s="36">
        <f t="shared" si="11"/>
        <v>0</v>
      </c>
      <c r="O23" s="34">
        <v>21233</v>
      </c>
      <c r="P23" s="34">
        <v>6346</v>
      </c>
      <c r="Q23" s="36">
        <f t="shared" si="12"/>
        <v>73.35129719832798</v>
      </c>
      <c r="R23" s="34" t="s">
        <v>2</v>
      </c>
      <c r="S23" s="34"/>
      <c r="T23" s="34"/>
      <c r="U23" s="34"/>
    </row>
    <row r="24" spans="1:21" ht="13.5">
      <c r="A24" s="31" t="s">
        <v>9</v>
      </c>
      <c r="B24" s="32" t="s">
        <v>39</v>
      </c>
      <c r="C24" s="33" t="s">
        <v>40</v>
      </c>
      <c r="D24" s="34">
        <f t="shared" si="0"/>
        <v>18180</v>
      </c>
      <c r="E24" s="35">
        <f t="shared" si="1"/>
        <v>1335</v>
      </c>
      <c r="F24" s="36">
        <f t="shared" si="8"/>
        <v>7.343234323432343</v>
      </c>
      <c r="G24" s="34">
        <v>1335</v>
      </c>
      <c r="H24" s="34">
        <v>0</v>
      </c>
      <c r="I24" s="35">
        <f t="shared" si="3"/>
        <v>16845</v>
      </c>
      <c r="J24" s="36">
        <f t="shared" si="9"/>
        <v>92.65676567656766</v>
      </c>
      <c r="K24" s="34">
        <v>13863</v>
      </c>
      <c r="L24" s="36">
        <f t="shared" si="10"/>
        <v>76.25412541254126</v>
      </c>
      <c r="M24" s="34">
        <v>0</v>
      </c>
      <c r="N24" s="36">
        <f t="shared" si="11"/>
        <v>0</v>
      </c>
      <c r="O24" s="34">
        <v>2982</v>
      </c>
      <c r="P24" s="34">
        <v>160</v>
      </c>
      <c r="Q24" s="36">
        <f t="shared" si="12"/>
        <v>16.402640264026402</v>
      </c>
      <c r="R24" s="34" t="s">
        <v>2</v>
      </c>
      <c r="S24" s="34"/>
      <c r="T24" s="34"/>
      <c r="U24" s="34"/>
    </row>
    <row r="25" spans="1:21" ht="13.5">
      <c r="A25" s="31" t="s">
        <v>9</v>
      </c>
      <c r="B25" s="32" t="s">
        <v>41</v>
      </c>
      <c r="C25" s="33" t="s">
        <v>42</v>
      </c>
      <c r="D25" s="34">
        <f t="shared" si="0"/>
        <v>6558</v>
      </c>
      <c r="E25" s="35">
        <f t="shared" si="1"/>
        <v>2970</v>
      </c>
      <c r="F25" s="36">
        <f t="shared" si="8"/>
        <v>45.28819762122598</v>
      </c>
      <c r="G25" s="34">
        <v>2965</v>
      </c>
      <c r="H25" s="34">
        <v>5</v>
      </c>
      <c r="I25" s="35">
        <f t="shared" si="3"/>
        <v>3588</v>
      </c>
      <c r="J25" s="36">
        <f t="shared" si="9"/>
        <v>54.711802378774024</v>
      </c>
      <c r="K25" s="34">
        <v>309</v>
      </c>
      <c r="L25" s="36">
        <f t="shared" si="10"/>
        <v>4.711802378774017</v>
      </c>
      <c r="M25" s="34">
        <v>0</v>
      </c>
      <c r="N25" s="36">
        <f t="shared" si="11"/>
        <v>0</v>
      </c>
      <c r="O25" s="34">
        <v>3279</v>
      </c>
      <c r="P25" s="34">
        <v>690</v>
      </c>
      <c r="Q25" s="36">
        <f t="shared" si="12"/>
        <v>50</v>
      </c>
      <c r="R25" s="34" t="s">
        <v>2</v>
      </c>
      <c r="S25" s="34"/>
      <c r="T25" s="34"/>
      <c r="U25" s="34"/>
    </row>
    <row r="26" spans="1:21" ht="13.5">
      <c r="A26" s="31" t="s">
        <v>9</v>
      </c>
      <c r="B26" s="32" t="s">
        <v>43</v>
      </c>
      <c r="C26" s="33" t="s">
        <v>44</v>
      </c>
      <c r="D26" s="34">
        <f t="shared" si="0"/>
        <v>3647</v>
      </c>
      <c r="E26" s="35">
        <f t="shared" si="1"/>
        <v>1336</v>
      </c>
      <c r="F26" s="36">
        <f t="shared" si="8"/>
        <v>36.632848916918014</v>
      </c>
      <c r="G26" s="34">
        <v>886</v>
      </c>
      <c r="H26" s="34">
        <v>450</v>
      </c>
      <c r="I26" s="35">
        <f t="shared" si="3"/>
        <v>2311</v>
      </c>
      <c r="J26" s="36">
        <f t="shared" si="9"/>
        <v>63.367151083081986</v>
      </c>
      <c r="K26" s="34">
        <v>0</v>
      </c>
      <c r="L26" s="36">
        <f t="shared" si="10"/>
        <v>0</v>
      </c>
      <c r="M26" s="34">
        <v>0</v>
      </c>
      <c r="N26" s="36">
        <f t="shared" si="11"/>
        <v>0</v>
      </c>
      <c r="O26" s="34">
        <v>2311</v>
      </c>
      <c r="P26" s="34">
        <v>919</v>
      </c>
      <c r="Q26" s="36">
        <f t="shared" si="12"/>
        <v>63.367151083081986</v>
      </c>
      <c r="R26" s="34" t="s">
        <v>2</v>
      </c>
      <c r="S26" s="34"/>
      <c r="T26" s="34"/>
      <c r="U26" s="34"/>
    </row>
    <row r="27" spans="1:21" ht="13.5">
      <c r="A27" s="31" t="s">
        <v>9</v>
      </c>
      <c r="B27" s="32" t="s">
        <v>45</v>
      </c>
      <c r="C27" s="33" t="s">
        <v>46</v>
      </c>
      <c r="D27" s="34">
        <f t="shared" si="0"/>
        <v>24227</v>
      </c>
      <c r="E27" s="35">
        <f t="shared" si="1"/>
        <v>4089</v>
      </c>
      <c r="F27" s="36">
        <f t="shared" si="8"/>
        <v>16.877863540677758</v>
      </c>
      <c r="G27" s="34">
        <v>4089</v>
      </c>
      <c r="H27" s="34">
        <v>0</v>
      </c>
      <c r="I27" s="35">
        <f t="shared" si="3"/>
        <v>20138</v>
      </c>
      <c r="J27" s="36">
        <f t="shared" si="9"/>
        <v>83.12213645932225</v>
      </c>
      <c r="K27" s="34">
        <v>0</v>
      </c>
      <c r="L27" s="36">
        <f t="shared" si="10"/>
        <v>0</v>
      </c>
      <c r="M27" s="34">
        <v>0</v>
      </c>
      <c r="N27" s="36">
        <f t="shared" si="11"/>
        <v>0</v>
      </c>
      <c r="O27" s="34">
        <v>20138</v>
      </c>
      <c r="P27" s="34">
        <v>8062</v>
      </c>
      <c r="Q27" s="36">
        <f t="shared" si="12"/>
        <v>83.12213645932225</v>
      </c>
      <c r="R27" s="34" t="s">
        <v>2</v>
      </c>
      <c r="S27" s="34"/>
      <c r="T27" s="34"/>
      <c r="U27" s="34"/>
    </row>
    <row r="28" spans="1:21" ht="13.5">
      <c r="A28" s="31" t="s">
        <v>9</v>
      </c>
      <c r="B28" s="32" t="s">
        <v>47</v>
      </c>
      <c r="C28" s="33" t="s">
        <v>48</v>
      </c>
      <c r="D28" s="34">
        <f t="shared" si="0"/>
        <v>8011</v>
      </c>
      <c r="E28" s="35">
        <f t="shared" si="1"/>
        <v>2320</v>
      </c>
      <c r="F28" s="36">
        <f t="shared" si="8"/>
        <v>28.960179752839842</v>
      </c>
      <c r="G28" s="34">
        <v>2290</v>
      </c>
      <c r="H28" s="34">
        <v>30</v>
      </c>
      <c r="I28" s="35">
        <f t="shared" si="3"/>
        <v>5691</v>
      </c>
      <c r="J28" s="36">
        <f t="shared" si="9"/>
        <v>71.03982024716015</v>
      </c>
      <c r="K28" s="34">
        <v>14</v>
      </c>
      <c r="L28" s="36">
        <f t="shared" si="10"/>
        <v>0.17475970540506805</v>
      </c>
      <c r="M28" s="34">
        <v>0</v>
      </c>
      <c r="N28" s="36">
        <f t="shared" si="11"/>
        <v>0</v>
      </c>
      <c r="O28" s="34">
        <v>5677</v>
      </c>
      <c r="P28" s="34">
        <v>1666</v>
      </c>
      <c r="Q28" s="36">
        <f t="shared" si="12"/>
        <v>70.86506054175508</v>
      </c>
      <c r="R28" s="34" t="s">
        <v>2</v>
      </c>
      <c r="S28" s="34"/>
      <c r="T28" s="34"/>
      <c r="U28" s="34"/>
    </row>
    <row r="29" spans="1:21" ht="13.5">
      <c r="A29" s="31" t="s">
        <v>9</v>
      </c>
      <c r="B29" s="32" t="s">
        <v>49</v>
      </c>
      <c r="C29" s="33" t="s">
        <v>50</v>
      </c>
      <c r="D29" s="34">
        <f t="shared" si="0"/>
        <v>3652</v>
      </c>
      <c r="E29" s="35">
        <f t="shared" si="1"/>
        <v>1238</v>
      </c>
      <c r="F29" s="36">
        <f t="shared" si="8"/>
        <v>33.89923329682366</v>
      </c>
      <c r="G29" s="34">
        <v>1182</v>
      </c>
      <c r="H29" s="34">
        <v>56</v>
      </c>
      <c r="I29" s="35">
        <f t="shared" si="3"/>
        <v>2414</v>
      </c>
      <c r="J29" s="36">
        <f t="shared" si="9"/>
        <v>66.10076670317633</v>
      </c>
      <c r="K29" s="34">
        <v>1221</v>
      </c>
      <c r="L29" s="36">
        <f t="shared" si="10"/>
        <v>33.433734939759034</v>
      </c>
      <c r="M29" s="34">
        <v>0</v>
      </c>
      <c r="N29" s="36">
        <f t="shared" si="11"/>
        <v>0</v>
      </c>
      <c r="O29" s="34">
        <v>1193</v>
      </c>
      <c r="P29" s="34">
        <v>386</v>
      </c>
      <c r="Q29" s="36">
        <f t="shared" si="12"/>
        <v>32.667031763417306</v>
      </c>
      <c r="R29" s="34" t="s">
        <v>2</v>
      </c>
      <c r="S29" s="34"/>
      <c r="T29" s="34"/>
      <c r="U29" s="34"/>
    </row>
    <row r="30" spans="1:21" ht="13.5">
      <c r="A30" s="31" t="s">
        <v>9</v>
      </c>
      <c r="B30" s="32" t="s">
        <v>51</v>
      </c>
      <c r="C30" s="33" t="s">
        <v>52</v>
      </c>
      <c r="D30" s="34">
        <f t="shared" si="0"/>
        <v>6866</v>
      </c>
      <c r="E30" s="35">
        <f t="shared" si="1"/>
        <v>1721</v>
      </c>
      <c r="F30" s="36">
        <f t="shared" si="8"/>
        <v>25.06554034372269</v>
      </c>
      <c r="G30" s="34">
        <v>1501</v>
      </c>
      <c r="H30" s="34">
        <v>220</v>
      </c>
      <c r="I30" s="35">
        <f t="shared" si="3"/>
        <v>5145</v>
      </c>
      <c r="J30" s="36">
        <f t="shared" si="9"/>
        <v>74.93445965627731</v>
      </c>
      <c r="K30" s="34">
        <v>361</v>
      </c>
      <c r="L30" s="36">
        <f t="shared" si="10"/>
        <v>5.257792018642586</v>
      </c>
      <c r="M30" s="34">
        <v>0</v>
      </c>
      <c r="N30" s="36">
        <f t="shared" si="11"/>
        <v>0</v>
      </c>
      <c r="O30" s="34">
        <v>4784</v>
      </c>
      <c r="P30" s="34">
        <v>1308</v>
      </c>
      <c r="Q30" s="36">
        <f t="shared" si="12"/>
        <v>69.67666763763472</v>
      </c>
      <c r="R30" s="34" t="s">
        <v>2</v>
      </c>
      <c r="S30" s="34"/>
      <c r="T30" s="34"/>
      <c r="U30" s="34"/>
    </row>
    <row r="31" spans="1:21" ht="13.5">
      <c r="A31" s="31" t="s">
        <v>9</v>
      </c>
      <c r="B31" s="32" t="s">
        <v>53</v>
      </c>
      <c r="C31" s="33" t="s">
        <v>54</v>
      </c>
      <c r="D31" s="34">
        <f t="shared" si="0"/>
        <v>19196</v>
      </c>
      <c r="E31" s="35">
        <f t="shared" si="1"/>
        <v>5356</v>
      </c>
      <c r="F31" s="36">
        <f t="shared" si="8"/>
        <v>27.901646176286725</v>
      </c>
      <c r="G31" s="34">
        <v>5226</v>
      </c>
      <c r="H31" s="34">
        <v>130</v>
      </c>
      <c r="I31" s="35">
        <f t="shared" si="3"/>
        <v>13840</v>
      </c>
      <c r="J31" s="36">
        <f t="shared" si="9"/>
        <v>72.09835382371327</v>
      </c>
      <c r="K31" s="34">
        <v>625</v>
      </c>
      <c r="L31" s="36">
        <f t="shared" si="10"/>
        <v>3.2558866430506357</v>
      </c>
      <c r="M31" s="34">
        <v>0</v>
      </c>
      <c r="N31" s="36">
        <f t="shared" si="11"/>
        <v>0</v>
      </c>
      <c r="O31" s="34">
        <v>13215</v>
      </c>
      <c r="P31" s="34">
        <v>3040</v>
      </c>
      <c r="Q31" s="36">
        <f t="shared" si="12"/>
        <v>68.84246718066264</v>
      </c>
      <c r="R31" s="34" t="s">
        <v>2</v>
      </c>
      <c r="S31" s="34"/>
      <c r="T31" s="34"/>
      <c r="U31" s="34"/>
    </row>
    <row r="32" spans="1:21" ht="13.5">
      <c r="A32" s="31" t="s">
        <v>9</v>
      </c>
      <c r="B32" s="32" t="s">
        <v>55</v>
      </c>
      <c r="C32" s="33" t="s">
        <v>110</v>
      </c>
      <c r="D32" s="34">
        <f t="shared" si="0"/>
        <v>23360</v>
      </c>
      <c r="E32" s="35">
        <f t="shared" si="1"/>
        <v>3840</v>
      </c>
      <c r="F32" s="36">
        <f t="shared" si="8"/>
        <v>16.43835616438356</v>
      </c>
      <c r="G32" s="34">
        <v>3740</v>
      </c>
      <c r="H32" s="34">
        <v>100</v>
      </c>
      <c r="I32" s="35">
        <f t="shared" si="3"/>
        <v>19520</v>
      </c>
      <c r="J32" s="36">
        <f t="shared" si="9"/>
        <v>83.56164383561644</v>
      </c>
      <c r="K32" s="34">
        <v>0</v>
      </c>
      <c r="L32" s="36">
        <f t="shared" si="10"/>
        <v>0</v>
      </c>
      <c r="M32" s="34">
        <v>135</v>
      </c>
      <c r="N32" s="36">
        <f t="shared" si="11"/>
        <v>0.5779109589041096</v>
      </c>
      <c r="O32" s="34">
        <v>19385</v>
      </c>
      <c r="P32" s="34">
        <v>9731</v>
      </c>
      <c r="Q32" s="36">
        <f t="shared" si="12"/>
        <v>82.98373287671232</v>
      </c>
      <c r="R32" s="34" t="s">
        <v>2</v>
      </c>
      <c r="S32" s="34"/>
      <c r="T32" s="34"/>
      <c r="U32" s="34"/>
    </row>
    <row r="33" spans="1:21" ht="13.5">
      <c r="A33" s="31" t="s">
        <v>9</v>
      </c>
      <c r="B33" s="32" t="s">
        <v>56</v>
      </c>
      <c r="C33" s="33" t="s">
        <v>57</v>
      </c>
      <c r="D33" s="34">
        <f t="shared" si="0"/>
        <v>11568</v>
      </c>
      <c r="E33" s="35">
        <f t="shared" si="1"/>
        <v>3828</v>
      </c>
      <c r="F33" s="36">
        <f t="shared" si="8"/>
        <v>33.09128630705394</v>
      </c>
      <c r="G33" s="34">
        <v>3433</v>
      </c>
      <c r="H33" s="34">
        <v>395</v>
      </c>
      <c r="I33" s="35">
        <f t="shared" si="3"/>
        <v>7740</v>
      </c>
      <c r="J33" s="36">
        <f t="shared" si="9"/>
        <v>66.90871369294605</v>
      </c>
      <c r="K33" s="34">
        <v>258</v>
      </c>
      <c r="L33" s="36">
        <f t="shared" si="10"/>
        <v>2.2302904564315353</v>
      </c>
      <c r="M33" s="34">
        <v>0</v>
      </c>
      <c r="N33" s="36">
        <f t="shared" si="11"/>
        <v>0</v>
      </c>
      <c r="O33" s="34">
        <v>7482</v>
      </c>
      <c r="P33" s="34">
        <v>2650</v>
      </c>
      <c r="Q33" s="36">
        <f t="shared" si="12"/>
        <v>64.67842323651453</v>
      </c>
      <c r="R33" s="34" t="s">
        <v>2</v>
      </c>
      <c r="S33" s="34"/>
      <c r="T33" s="34"/>
      <c r="U33" s="34"/>
    </row>
    <row r="34" spans="1:21" ht="13.5">
      <c r="A34" s="31" t="s">
        <v>9</v>
      </c>
      <c r="B34" s="32" t="s">
        <v>58</v>
      </c>
      <c r="C34" s="33" t="s">
        <v>59</v>
      </c>
      <c r="D34" s="34">
        <f t="shared" si="0"/>
        <v>16809</v>
      </c>
      <c r="E34" s="35">
        <f t="shared" si="1"/>
        <v>3237</v>
      </c>
      <c r="F34" s="36">
        <f t="shared" si="8"/>
        <v>19.25754060324826</v>
      </c>
      <c r="G34" s="34">
        <v>3178</v>
      </c>
      <c r="H34" s="34">
        <v>59</v>
      </c>
      <c r="I34" s="35">
        <f t="shared" si="3"/>
        <v>13572</v>
      </c>
      <c r="J34" s="36">
        <f t="shared" si="9"/>
        <v>80.74245939675174</v>
      </c>
      <c r="K34" s="34">
        <v>2430</v>
      </c>
      <c r="L34" s="36">
        <f t="shared" si="10"/>
        <v>14.45654113867571</v>
      </c>
      <c r="M34" s="34">
        <v>0</v>
      </c>
      <c r="N34" s="36">
        <f t="shared" si="11"/>
        <v>0</v>
      </c>
      <c r="O34" s="34">
        <v>11142</v>
      </c>
      <c r="P34" s="34">
        <v>3132</v>
      </c>
      <c r="Q34" s="36">
        <f t="shared" si="12"/>
        <v>66.28591825807602</v>
      </c>
      <c r="R34" s="34" t="s">
        <v>2</v>
      </c>
      <c r="S34" s="34"/>
      <c r="T34" s="34"/>
      <c r="U34" s="34"/>
    </row>
    <row r="35" spans="1:21" ht="13.5">
      <c r="A35" s="31" t="s">
        <v>9</v>
      </c>
      <c r="B35" s="32" t="s">
        <v>60</v>
      </c>
      <c r="C35" s="33" t="s">
        <v>61</v>
      </c>
      <c r="D35" s="34">
        <f t="shared" si="0"/>
        <v>16285</v>
      </c>
      <c r="E35" s="35">
        <f t="shared" si="1"/>
        <v>1635</v>
      </c>
      <c r="F35" s="36">
        <f t="shared" si="8"/>
        <v>10.039914031317162</v>
      </c>
      <c r="G35" s="34">
        <v>1635</v>
      </c>
      <c r="H35" s="34">
        <v>0</v>
      </c>
      <c r="I35" s="35">
        <f t="shared" si="3"/>
        <v>14650</v>
      </c>
      <c r="J35" s="36">
        <f t="shared" si="9"/>
        <v>89.96008596868283</v>
      </c>
      <c r="K35" s="34">
        <v>9445</v>
      </c>
      <c r="L35" s="36">
        <f t="shared" si="10"/>
        <v>57.99815781393921</v>
      </c>
      <c r="M35" s="34">
        <v>0</v>
      </c>
      <c r="N35" s="36">
        <f t="shared" si="11"/>
        <v>0</v>
      </c>
      <c r="O35" s="34">
        <v>5205</v>
      </c>
      <c r="P35" s="34">
        <v>2376</v>
      </c>
      <c r="Q35" s="36">
        <f t="shared" si="12"/>
        <v>31.961928154743628</v>
      </c>
      <c r="R35" s="34" t="s">
        <v>2</v>
      </c>
      <c r="S35" s="34"/>
      <c r="T35" s="34"/>
      <c r="U35" s="34"/>
    </row>
    <row r="36" spans="1:21" ht="13.5">
      <c r="A36" s="31" t="s">
        <v>9</v>
      </c>
      <c r="B36" s="32" t="s">
        <v>62</v>
      </c>
      <c r="C36" s="33" t="s">
        <v>63</v>
      </c>
      <c r="D36" s="34">
        <f t="shared" si="0"/>
        <v>3214</v>
      </c>
      <c r="E36" s="35">
        <f t="shared" si="1"/>
        <v>1713</v>
      </c>
      <c r="F36" s="36">
        <f t="shared" si="8"/>
        <v>53.298070939639075</v>
      </c>
      <c r="G36" s="34">
        <v>1338</v>
      </c>
      <c r="H36" s="34">
        <v>375</v>
      </c>
      <c r="I36" s="35">
        <f t="shared" si="3"/>
        <v>1501</v>
      </c>
      <c r="J36" s="36">
        <f t="shared" si="9"/>
        <v>46.70192906036092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1501</v>
      </c>
      <c r="P36" s="34">
        <v>483</v>
      </c>
      <c r="Q36" s="36">
        <f t="shared" si="12"/>
        <v>46.70192906036092</v>
      </c>
      <c r="R36" s="34" t="s">
        <v>2</v>
      </c>
      <c r="S36" s="34"/>
      <c r="T36" s="34"/>
      <c r="U36" s="34"/>
    </row>
    <row r="37" spans="1:21" ht="13.5">
      <c r="A37" s="31" t="s">
        <v>9</v>
      </c>
      <c r="B37" s="32" t="s">
        <v>64</v>
      </c>
      <c r="C37" s="33" t="s">
        <v>65</v>
      </c>
      <c r="D37" s="34">
        <f t="shared" si="0"/>
        <v>12820</v>
      </c>
      <c r="E37" s="35">
        <f t="shared" si="1"/>
        <v>7042</v>
      </c>
      <c r="F37" s="36">
        <f t="shared" si="8"/>
        <v>54.92979719188767</v>
      </c>
      <c r="G37" s="34">
        <v>6158</v>
      </c>
      <c r="H37" s="34">
        <v>884</v>
      </c>
      <c r="I37" s="35">
        <f t="shared" si="3"/>
        <v>5778</v>
      </c>
      <c r="J37" s="36">
        <f t="shared" si="9"/>
        <v>45.07020280811233</v>
      </c>
      <c r="K37" s="34">
        <v>704</v>
      </c>
      <c r="L37" s="36">
        <f t="shared" si="10"/>
        <v>5.491419656786271</v>
      </c>
      <c r="M37" s="34">
        <v>0</v>
      </c>
      <c r="N37" s="36">
        <f t="shared" si="11"/>
        <v>0</v>
      </c>
      <c r="O37" s="34">
        <v>5074</v>
      </c>
      <c r="P37" s="34">
        <v>1554</v>
      </c>
      <c r="Q37" s="36">
        <f t="shared" si="12"/>
        <v>39.57878315132605</v>
      </c>
      <c r="R37" s="34" t="s">
        <v>2</v>
      </c>
      <c r="S37" s="34"/>
      <c r="T37" s="34"/>
      <c r="U37" s="34"/>
    </row>
    <row r="38" spans="1:21" ht="13.5">
      <c r="A38" s="31" t="s">
        <v>9</v>
      </c>
      <c r="B38" s="32" t="s">
        <v>66</v>
      </c>
      <c r="C38" s="33" t="s">
        <v>67</v>
      </c>
      <c r="D38" s="34">
        <f t="shared" si="0"/>
        <v>11371</v>
      </c>
      <c r="E38" s="35">
        <f t="shared" si="1"/>
        <v>5052</v>
      </c>
      <c r="F38" s="36">
        <f t="shared" si="8"/>
        <v>44.42881013103509</v>
      </c>
      <c r="G38" s="34">
        <v>5052</v>
      </c>
      <c r="H38" s="34">
        <v>0</v>
      </c>
      <c r="I38" s="35">
        <f t="shared" si="3"/>
        <v>6319</v>
      </c>
      <c r="J38" s="36">
        <f t="shared" si="9"/>
        <v>55.57118986896491</v>
      </c>
      <c r="K38" s="34">
        <v>1807</v>
      </c>
      <c r="L38" s="36">
        <f t="shared" si="10"/>
        <v>15.891302436021459</v>
      </c>
      <c r="M38" s="34">
        <v>0</v>
      </c>
      <c r="N38" s="36">
        <f t="shared" si="11"/>
        <v>0</v>
      </c>
      <c r="O38" s="34">
        <v>4512</v>
      </c>
      <c r="P38" s="34">
        <v>1048</v>
      </c>
      <c r="Q38" s="36">
        <f t="shared" si="12"/>
        <v>39.67988743294345</v>
      </c>
      <c r="R38" s="34" t="s">
        <v>2</v>
      </c>
      <c r="S38" s="34"/>
      <c r="T38" s="34"/>
      <c r="U38" s="34"/>
    </row>
    <row r="39" spans="1:21" ht="13.5">
      <c r="A39" s="31" t="s">
        <v>9</v>
      </c>
      <c r="B39" s="32" t="s">
        <v>68</v>
      </c>
      <c r="C39" s="33" t="s">
        <v>69</v>
      </c>
      <c r="D39" s="34">
        <f t="shared" si="0"/>
        <v>23646</v>
      </c>
      <c r="E39" s="35">
        <f t="shared" si="1"/>
        <v>8106</v>
      </c>
      <c r="F39" s="36">
        <f t="shared" si="8"/>
        <v>34.280639431616336</v>
      </c>
      <c r="G39" s="34">
        <v>8106</v>
      </c>
      <c r="H39" s="34">
        <v>0</v>
      </c>
      <c r="I39" s="35">
        <f t="shared" si="3"/>
        <v>15540</v>
      </c>
      <c r="J39" s="36">
        <f t="shared" si="9"/>
        <v>65.71936056838365</v>
      </c>
      <c r="K39" s="34">
        <v>6930</v>
      </c>
      <c r="L39" s="36">
        <f t="shared" si="10"/>
        <v>29.307282415630553</v>
      </c>
      <c r="M39" s="34">
        <v>0</v>
      </c>
      <c r="N39" s="36">
        <f t="shared" si="11"/>
        <v>0</v>
      </c>
      <c r="O39" s="34">
        <v>8610</v>
      </c>
      <c r="P39" s="34">
        <v>726</v>
      </c>
      <c r="Q39" s="36">
        <f t="shared" si="12"/>
        <v>36.41207815275311</v>
      </c>
      <c r="R39" s="34" t="s">
        <v>2</v>
      </c>
      <c r="S39" s="34"/>
      <c r="T39" s="34"/>
      <c r="U39" s="34"/>
    </row>
    <row r="40" spans="1:21" ht="13.5">
      <c r="A40" s="31" t="s">
        <v>9</v>
      </c>
      <c r="B40" s="32" t="s">
        <v>70</v>
      </c>
      <c r="C40" s="33" t="s">
        <v>71</v>
      </c>
      <c r="D40" s="34">
        <f t="shared" si="0"/>
        <v>4813</v>
      </c>
      <c r="E40" s="35">
        <f t="shared" si="1"/>
        <v>1895</v>
      </c>
      <c r="F40" s="36">
        <f t="shared" si="8"/>
        <v>39.372532723872844</v>
      </c>
      <c r="G40" s="34">
        <v>1895</v>
      </c>
      <c r="H40" s="34">
        <v>0</v>
      </c>
      <c r="I40" s="35">
        <f t="shared" si="3"/>
        <v>2918</v>
      </c>
      <c r="J40" s="36">
        <f t="shared" si="9"/>
        <v>60.627467276127156</v>
      </c>
      <c r="K40" s="34">
        <v>321</v>
      </c>
      <c r="L40" s="36">
        <f t="shared" si="10"/>
        <v>6.669436941616455</v>
      </c>
      <c r="M40" s="34">
        <v>0</v>
      </c>
      <c r="N40" s="36">
        <f t="shared" si="11"/>
        <v>0</v>
      </c>
      <c r="O40" s="34">
        <v>2597</v>
      </c>
      <c r="P40" s="34">
        <v>1335</v>
      </c>
      <c r="Q40" s="36">
        <f t="shared" si="12"/>
        <v>53.958030334510696</v>
      </c>
      <c r="R40" s="34" t="s">
        <v>2</v>
      </c>
      <c r="S40" s="34"/>
      <c r="T40" s="34"/>
      <c r="U40" s="34"/>
    </row>
    <row r="41" spans="1:21" ht="13.5">
      <c r="A41" s="31" t="s">
        <v>9</v>
      </c>
      <c r="B41" s="32" t="s">
        <v>72</v>
      </c>
      <c r="C41" s="33" t="s">
        <v>73</v>
      </c>
      <c r="D41" s="34">
        <f t="shared" si="0"/>
        <v>16950</v>
      </c>
      <c r="E41" s="35">
        <f t="shared" si="1"/>
        <v>4860</v>
      </c>
      <c r="F41" s="36">
        <f t="shared" si="8"/>
        <v>28.67256637168142</v>
      </c>
      <c r="G41" s="34">
        <v>3920</v>
      </c>
      <c r="H41" s="34">
        <v>940</v>
      </c>
      <c r="I41" s="35">
        <f t="shared" si="3"/>
        <v>12090</v>
      </c>
      <c r="J41" s="36">
        <f t="shared" si="9"/>
        <v>71.32743362831859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12090</v>
      </c>
      <c r="P41" s="34">
        <v>7320</v>
      </c>
      <c r="Q41" s="36">
        <f t="shared" si="12"/>
        <v>71.32743362831859</v>
      </c>
      <c r="R41" s="34" t="s">
        <v>2</v>
      </c>
      <c r="S41" s="34"/>
      <c r="T41" s="34"/>
      <c r="U41" s="34"/>
    </row>
    <row r="42" spans="1:21" ht="13.5">
      <c r="A42" s="31" t="s">
        <v>9</v>
      </c>
      <c r="B42" s="32" t="s">
        <v>74</v>
      </c>
      <c r="C42" s="33" t="s">
        <v>108</v>
      </c>
      <c r="D42" s="34">
        <f t="shared" si="0"/>
        <v>7724</v>
      </c>
      <c r="E42" s="35">
        <f t="shared" si="1"/>
        <v>3310</v>
      </c>
      <c r="F42" s="36">
        <f t="shared" si="8"/>
        <v>42.85344381149663</v>
      </c>
      <c r="G42" s="34">
        <v>2728</v>
      </c>
      <c r="H42" s="34">
        <v>582</v>
      </c>
      <c r="I42" s="35">
        <f t="shared" si="3"/>
        <v>4414</v>
      </c>
      <c r="J42" s="36">
        <f t="shared" si="9"/>
        <v>57.14655618850336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4414</v>
      </c>
      <c r="P42" s="34">
        <v>1166</v>
      </c>
      <c r="Q42" s="36">
        <f t="shared" si="12"/>
        <v>57.14655618850336</v>
      </c>
      <c r="R42" s="34" t="s">
        <v>2</v>
      </c>
      <c r="S42" s="34"/>
      <c r="T42" s="34"/>
      <c r="U42" s="34"/>
    </row>
    <row r="43" spans="1:21" ht="13.5">
      <c r="A43" s="31" t="s">
        <v>9</v>
      </c>
      <c r="B43" s="32" t="s">
        <v>75</v>
      </c>
      <c r="C43" s="33" t="s">
        <v>8</v>
      </c>
      <c r="D43" s="34">
        <f t="shared" si="0"/>
        <v>9727</v>
      </c>
      <c r="E43" s="35">
        <f t="shared" si="1"/>
        <v>3826</v>
      </c>
      <c r="F43" s="36">
        <f t="shared" si="8"/>
        <v>39.33381309756348</v>
      </c>
      <c r="G43" s="34">
        <v>3826</v>
      </c>
      <c r="H43" s="34">
        <v>0</v>
      </c>
      <c r="I43" s="35">
        <f t="shared" si="3"/>
        <v>5901</v>
      </c>
      <c r="J43" s="36">
        <f t="shared" si="9"/>
        <v>60.666186902436515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5901</v>
      </c>
      <c r="P43" s="34">
        <v>1698</v>
      </c>
      <c r="Q43" s="36">
        <f t="shared" si="12"/>
        <v>60.666186902436515</v>
      </c>
      <c r="R43" s="34" t="s">
        <v>2</v>
      </c>
      <c r="S43" s="34"/>
      <c r="T43" s="34"/>
      <c r="U43" s="34"/>
    </row>
    <row r="44" spans="1:21" ht="13.5">
      <c r="A44" s="31" t="s">
        <v>9</v>
      </c>
      <c r="B44" s="32" t="s">
        <v>76</v>
      </c>
      <c r="C44" s="33" t="s">
        <v>77</v>
      </c>
      <c r="D44" s="34">
        <f t="shared" si="0"/>
        <v>12805</v>
      </c>
      <c r="E44" s="35">
        <f aca="true" t="shared" si="13" ref="E44:E49">G44+H44</f>
        <v>5304</v>
      </c>
      <c r="F44" s="36">
        <f t="shared" si="8"/>
        <v>41.421319796954315</v>
      </c>
      <c r="G44" s="34">
        <v>5133</v>
      </c>
      <c r="H44" s="34">
        <v>171</v>
      </c>
      <c r="I44" s="35">
        <f aca="true" t="shared" si="14" ref="I44:I49">K44+M44+O44</f>
        <v>7501</v>
      </c>
      <c r="J44" s="36">
        <f t="shared" si="9"/>
        <v>58.578680203045685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7501</v>
      </c>
      <c r="P44" s="34">
        <v>1701</v>
      </c>
      <c r="Q44" s="36">
        <f t="shared" si="12"/>
        <v>58.578680203045685</v>
      </c>
      <c r="R44" s="34" t="s">
        <v>2</v>
      </c>
      <c r="S44" s="34"/>
      <c r="T44" s="34"/>
      <c r="U44" s="34"/>
    </row>
    <row r="45" spans="1:21" ht="13.5">
      <c r="A45" s="31" t="s">
        <v>9</v>
      </c>
      <c r="B45" s="32" t="s">
        <v>78</v>
      </c>
      <c r="C45" s="33" t="s">
        <v>79</v>
      </c>
      <c r="D45" s="34">
        <f t="shared" si="0"/>
        <v>11793</v>
      </c>
      <c r="E45" s="35">
        <f t="shared" si="13"/>
        <v>4259</v>
      </c>
      <c r="F45" s="36">
        <f t="shared" si="8"/>
        <v>36.11464428050539</v>
      </c>
      <c r="G45" s="34">
        <v>4169</v>
      </c>
      <c r="H45" s="34">
        <v>90</v>
      </c>
      <c r="I45" s="35">
        <f t="shared" si="14"/>
        <v>7534</v>
      </c>
      <c r="J45" s="36">
        <f t="shared" si="9"/>
        <v>63.88535571949462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7534</v>
      </c>
      <c r="P45" s="34">
        <v>1634</v>
      </c>
      <c r="Q45" s="36">
        <f t="shared" si="12"/>
        <v>63.88535571949462</v>
      </c>
      <c r="R45" s="34" t="s">
        <v>2</v>
      </c>
      <c r="S45" s="34"/>
      <c r="T45" s="34"/>
      <c r="U45" s="34"/>
    </row>
    <row r="46" spans="1:21" ht="13.5">
      <c r="A46" s="31" t="s">
        <v>9</v>
      </c>
      <c r="B46" s="32" t="s">
        <v>80</v>
      </c>
      <c r="C46" s="33" t="s">
        <v>81</v>
      </c>
      <c r="D46" s="34">
        <f t="shared" si="0"/>
        <v>15360</v>
      </c>
      <c r="E46" s="35">
        <f t="shared" si="13"/>
        <v>4527</v>
      </c>
      <c r="F46" s="36">
        <f t="shared" si="8"/>
        <v>29.47265625</v>
      </c>
      <c r="G46" s="34">
        <v>4244</v>
      </c>
      <c r="H46" s="34">
        <v>283</v>
      </c>
      <c r="I46" s="35">
        <f t="shared" si="14"/>
        <v>10833</v>
      </c>
      <c r="J46" s="36">
        <f t="shared" si="9"/>
        <v>70.52734375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10833</v>
      </c>
      <c r="P46" s="34">
        <v>2154</v>
      </c>
      <c r="Q46" s="36">
        <f t="shared" si="12"/>
        <v>70.52734375</v>
      </c>
      <c r="R46" s="34" t="s">
        <v>2</v>
      </c>
      <c r="S46" s="34"/>
      <c r="T46" s="34"/>
      <c r="U46" s="34"/>
    </row>
    <row r="47" spans="1:21" ht="13.5">
      <c r="A47" s="31" t="s">
        <v>9</v>
      </c>
      <c r="B47" s="32" t="s">
        <v>82</v>
      </c>
      <c r="C47" s="33" t="s">
        <v>83</v>
      </c>
      <c r="D47" s="34">
        <f t="shared" si="0"/>
        <v>7008</v>
      </c>
      <c r="E47" s="35">
        <f t="shared" si="13"/>
        <v>3521</v>
      </c>
      <c r="F47" s="36">
        <f t="shared" si="8"/>
        <v>50.2425799086758</v>
      </c>
      <c r="G47" s="34">
        <v>3217</v>
      </c>
      <c r="H47" s="34">
        <v>304</v>
      </c>
      <c r="I47" s="35">
        <f t="shared" si="14"/>
        <v>3487</v>
      </c>
      <c r="J47" s="36">
        <f t="shared" si="9"/>
        <v>49.7574200913242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3487</v>
      </c>
      <c r="P47" s="34">
        <v>762</v>
      </c>
      <c r="Q47" s="36">
        <f t="shared" si="12"/>
        <v>49.7574200913242</v>
      </c>
      <c r="R47" s="34" t="s">
        <v>2</v>
      </c>
      <c r="S47" s="34"/>
      <c r="T47" s="34"/>
      <c r="U47" s="34"/>
    </row>
    <row r="48" spans="1:21" ht="13.5">
      <c r="A48" s="31" t="s">
        <v>9</v>
      </c>
      <c r="B48" s="32" t="s">
        <v>84</v>
      </c>
      <c r="C48" s="33" t="s">
        <v>3</v>
      </c>
      <c r="D48" s="34">
        <f t="shared" si="0"/>
        <v>8853</v>
      </c>
      <c r="E48" s="35">
        <f t="shared" si="13"/>
        <v>4159</v>
      </c>
      <c r="F48" s="36">
        <f t="shared" si="8"/>
        <v>46.97842539252231</v>
      </c>
      <c r="G48" s="34">
        <v>4124</v>
      </c>
      <c r="H48" s="34">
        <v>35</v>
      </c>
      <c r="I48" s="35">
        <f t="shared" si="14"/>
        <v>4694</v>
      </c>
      <c r="J48" s="36">
        <f t="shared" si="9"/>
        <v>53.021574607477696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4694</v>
      </c>
      <c r="P48" s="34">
        <v>1798</v>
      </c>
      <c r="Q48" s="36">
        <f t="shared" si="12"/>
        <v>53.021574607477696</v>
      </c>
      <c r="R48" s="34" t="s">
        <v>2</v>
      </c>
      <c r="S48" s="34"/>
      <c r="T48" s="34"/>
      <c r="U48" s="34"/>
    </row>
    <row r="49" spans="1:21" ht="13.5">
      <c r="A49" s="31" t="s">
        <v>9</v>
      </c>
      <c r="B49" s="32" t="s">
        <v>85</v>
      </c>
      <c r="C49" s="33" t="s">
        <v>86</v>
      </c>
      <c r="D49" s="34">
        <f t="shared" si="0"/>
        <v>4659</v>
      </c>
      <c r="E49" s="35">
        <f t="shared" si="13"/>
        <v>2130</v>
      </c>
      <c r="F49" s="36">
        <f t="shared" si="8"/>
        <v>45.717965228589826</v>
      </c>
      <c r="G49" s="34">
        <v>1284</v>
      </c>
      <c r="H49" s="34">
        <v>846</v>
      </c>
      <c r="I49" s="35">
        <f t="shared" si="14"/>
        <v>2529</v>
      </c>
      <c r="J49" s="36">
        <f t="shared" si="9"/>
        <v>54.28203477141017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2529</v>
      </c>
      <c r="P49" s="34">
        <v>976</v>
      </c>
      <c r="Q49" s="36">
        <f t="shared" si="12"/>
        <v>54.28203477141017</v>
      </c>
      <c r="R49" s="34" t="s">
        <v>2</v>
      </c>
      <c r="S49" s="34"/>
      <c r="T49" s="34"/>
      <c r="U49" s="34"/>
    </row>
    <row r="50" spans="1:21" ht="13.5">
      <c r="A50" s="63" t="s">
        <v>4</v>
      </c>
      <c r="B50" s="64"/>
      <c r="C50" s="65"/>
      <c r="D50" s="34">
        <f>SUM(D7:D49)</f>
        <v>1022827</v>
      </c>
      <c r="E50" s="34">
        <f aca="true" t="shared" si="15" ref="E50:P50">SUM(E7:E49)</f>
        <v>257183</v>
      </c>
      <c r="F50" s="36">
        <f t="shared" si="8"/>
        <v>25.144330370629635</v>
      </c>
      <c r="G50" s="34">
        <f t="shared" si="15"/>
        <v>248132</v>
      </c>
      <c r="H50" s="34">
        <f t="shared" si="15"/>
        <v>9051</v>
      </c>
      <c r="I50" s="34">
        <f t="shared" si="15"/>
        <v>765644</v>
      </c>
      <c r="J50" s="36">
        <f t="shared" si="9"/>
        <v>74.85566962937035</v>
      </c>
      <c r="K50" s="34">
        <f t="shared" si="15"/>
        <v>254815</v>
      </c>
      <c r="L50" s="36">
        <f t="shared" si="10"/>
        <v>24.91281516815649</v>
      </c>
      <c r="M50" s="34">
        <f t="shared" si="15"/>
        <v>515</v>
      </c>
      <c r="N50" s="36">
        <f t="shared" si="11"/>
        <v>0.050350645808137647</v>
      </c>
      <c r="O50" s="34">
        <f t="shared" si="15"/>
        <v>510314</v>
      </c>
      <c r="P50" s="34">
        <f t="shared" si="15"/>
        <v>162783</v>
      </c>
      <c r="Q50" s="36">
        <f t="shared" si="12"/>
        <v>49.89250381540573</v>
      </c>
      <c r="R50" s="34">
        <f>COUNTIF(R7:R49,"○")</f>
        <v>42</v>
      </c>
      <c r="S50" s="34">
        <f>COUNTIF(S7:S49,"○")</f>
        <v>1</v>
      </c>
      <c r="T50" s="34">
        <f>COUNTIF(T7:T49,"○")</f>
        <v>0</v>
      </c>
      <c r="U50" s="34">
        <f>COUNTIF(U7:U49,"○")</f>
        <v>0</v>
      </c>
    </row>
  </sheetData>
  <mergeCells count="19">
    <mergeCell ref="A50:C50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87</v>
      </c>
      <c r="B2" s="44" t="s">
        <v>125</v>
      </c>
      <c r="C2" s="47" t="s">
        <v>126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127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89</v>
      </c>
      <c r="E3" s="69" t="s">
        <v>90</v>
      </c>
      <c r="F3" s="71"/>
      <c r="G3" s="72"/>
      <c r="H3" s="66" t="s">
        <v>91</v>
      </c>
      <c r="I3" s="67"/>
      <c r="J3" s="68"/>
      <c r="K3" s="69" t="s">
        <v>92</v>
      </c>
      <c r="L3" s="67"/>
      <c r="M3" s="68"/>
      <c r="N3" s="26" t="s">
        <v>89</v>
      </c>
      <c r="O3" s="17" t="s">
        <v>93</v>
      </c>
      <c r="P3" s="24"/>
      <c r="Q3" s="24"/>
      <c r="R3" s="24"/>
      <c r="S3" s="24"/>
      <c r="T3" s="25"/>
      <c r="U3" s="17" t="s">
        <v>94</v>
      </c>
      <c r="V3" s="24"/>
      <c r="W3" s="24"/>
      <c r="X3" s="24"/>
      <c r="Y3" s="24"/>
      <c r="Z3" s="25"/>
      <c r="AA3" s="17" t="s">
        <v>95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89</v>
      </c>
      <c r="F4" s="18" t="s">
        <v>128</v>
      </c>
      <c r="G4" s="18" t="s">
        <v>129</v>
      </c>
      <c r="H4" s="26" t="s">
        <v>89</v>
      </c>
      <c r="I4" s="18" t="s">
        <v>128</v>
      </c>
      <c r="J4" s="18" t="s">
        <v>129</v>
      </c>
      <c r="K4" s="26" t="s">
        <v>89</v>
      </c>
      <c r="L4" s="18" t="s">
        <v>128</v>
      </c>
      <c r="M4" s="18" t="s">
        <v>129</v>
      </c>
      <c r="N4" s="27"/>
      <c r="O4" s="26" t="s">
        <v>89</v>
      </c>
      <c r="P4" s="18" t="s">
        <v>130</v>
      </c>
      <c r="Q4" s="18" t="s">
        <v>131</v>
      </c>
      <c r="R4" s="18" t="s">
        <v>132</v>
      </c>
      <c r="S4" s="18" t="s">
        <v>133</v>
      </c>
      <c r="T4" s="18" t="s">
        <v>134</v>
      </c>
      <c r="U4" s="26" t="s">
        <v>89</v>
      </c>
      <c r="V4" s="18" t="s">
        <v>130</v>
      </c>
      <c r="W4" s="18" t="s">
        <v>131</v>
      </c>
      <c r="X4" s="18" t="s">
        <v>132</v>
      </c>
      <c r="Y4" s="18" t="s">
        <v>133</v>
      </c>
      <c r="Z4" s="18" t="s">
        <v>134</v>
      </c>
      <c r="AA4" s="26" t="s">
        <v>89</v>
      </c>
      <c r="AB4" s="18" t="s">
        <v>128</v>
      </c>
      <c r="AC4" s="18" t="s">
        <v>129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135</v>
      </c>
      <c r="E6" s="19" t="s">
        <v>135</v>
      </c>
      <c r="F6" s="19" t="s">
        <v>135</v>
      </c>
      <c r="G6" s="19" t="s">
        <v>135</v>
      </c>
      <c r="H6" s="19" t="s">
        <v>135</v>
      </c>
      <c r="I6" s="19" t="s">
        <v>135</v>
      </c>
      <c r="J6" s="19" t="s">
        <v>135</v>
      </c>
      <c r="K6" s="19" t="s">
        <v>135</v>
      </c>
      <c r="L6" s="19" t="s">
        <v>135</v>
      </c>
      <c r="M6" s="19" t="s">
        <v>135</v>
      </c>
      <c r="N6" s="19" t="s">
        <v>135</v>
      </c>
      <c r="O6" s="19" t="s">
        <v>135</v>
      </c>
      <c r="P6" s="19" t="s">
        <v>135</v>
      </c>
      <c r="Q6" s="19" t="s">
        <v>135</v>
      </c>
      <c r="R6" s="19" t="s">
        <v>135</v>
      </c>
      <c r="S6" s="19" t="s">
        <v>135</v>
      </c>
      <c r="T6" s="19" t="s">
        <v>135</v>
      </c>
      <c r="U6" s="19" t="s">
        <v>135</v>
      </c>
      <c r="V6" s="19" t="s">
        <v>135</v>
      </c>
      <c r="W6" s="19" t="s">
        <v>135</v>
      </c>
      <c r="X6" s="19" t="s">
        <v>135</v>
      </c>
      <c r="Y6" s="19" t="s">
        <v>135</v>
      </c>
      <c r="Z6" s="19" t="s">
        <v>135</v>
      </c>
      <c r="AA6" s="19" t="s">
        <v>135</v>
      </c>
      <c r="AB6" s="19" t="s">
        <v>135</v>
      </c>
      <c r="AC6" s="19" t="s">
        <v>135</v>
      </c>
    </row>
    <row r="7" spans="1:29" ht="13.5">
      <c r="A7" s="31" t="s">
        <v>9</v>
      </c>
      <c r="B7" s="32" t="s">
        <v>10</v>
      </c>
      <c r="C7" s="33" t="s">
        <v>11</v>
      </c>
      <c r="D7" s="34">
        <f aca="true" t="shared" si="0" ref="D7:D49">E7+H7+K7</f>
        <v>45382</v>
      </c>
      <c r="E7" s="34">
        <f aca="true" t="shared" si="1" ref="E7:E49">F7+G7</f>
        <v>0</v>
      </c>
      <c r="F7" s="34">
        <v>0</v>
      </c>
      <c r="G7" s="34">
        <v>0</v>
      </c>
      <c r="H7" s="34">
        <f aca="true" t="shared" si="2" ref="H7:H49">I7+J7</f>
        <v>0</v>
      </c>
      <c r="I7" s="34">
        <v>0</v>
      </c>
      <c r="J7" s="34">
        <v>0</v>
      </c>
      <c r="K7" s="34">
        <f aca="true" t="shared" si="3" ref="K7:K49">L7+M7</f>
        <v>45382</v>
      </c>
      <c r="L7" s="34">
        <v>19189</v>
      </c>
      <c r="M7" s="34">
        <v>26193</v>
      </c>
      <c r="N7" s="34">
        <f aca="true" t="shared" si="4" ref="N7:N49">O7+U7+AA7</f>
        <v>45504</v>
      </c>
      <c r="O7" s="34">
        <f aca="true" t="shared" si="5" ref="O7:O49">SUM(P7:T7)</f>
        <v>19189</v>
      </c>
      <c r="P7" s="34">
        <v>19189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9">SUM(V7:Z7)</f>
        <v>26193</v>
      </c>
      <c r="V7" s="34">
        <v>26193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9">AB7+AC7</f>
        <v>122</v>
      </c>
      <c r="AB7" s="34">
        <v>52</v>
      </c>
      <c r="AC7" s="34">
        <v>70</v>
      </c>
    </row>
    <row r="8" spans="1:29" ht="13.5">
      <c r="A8" s="31" t="s">
        <v>9</v>
      </c>
      <c r="B8" s="32" t="s">
        <v>12</v>
      </c>
      <c r="C8" s="33" t="s">
        <v>13</v>
      </c>
      <c r="D8" s="34">
        <f t="shared" si="0"/>
        <v>11482</v>
      </c>
      <c r="E8" s="34">
        <f t="shared" si="1"/>
        <v>11482</v>
      </c>
      <c r="F8" s="34">
        <v>7319</v>
      </c>
      <c r="G8" s="34">
        <v>4163</v>
      </c>
      <c r="H8" s="34">
        <f t="shared" si="2"/>
        <v>0</v>
      </c>
      <c r="I8" s="34">
        <v>0</v>
      </c>
      <c r="J8" s="34">
        <v>0</v>
      </c>
      <c r="K8" s="34">
        <f t="shared" si="3"/>
        <v>0</v>
      </c>
      <c r="L8" s="34">
        <v>0</v>
      </c>
      <c r="M8" s="34">
        <v>0</v>
      </c>
      <c r="N8" s="34">
        <f t="shared" si="4"/>
        <v>11549</v>
      </c>
      <c r="O8" s="34">
        <f t="shared" si="5"/>
        <v>7319</v>
      </c>
      <c r="P8" s="34">
        <v>7319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4163</v>
      </c>
      <c r="V8" s="34">
        <v>4163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67</v>
      </c>
      <c r="AB8" s="34">
        <v>67</v>
      </c>
      <c r="AC8" s="34">
        <v>0</v>
      </c>
    </row>
    <row r="9" spans="1:29" ht="13.5">
      <c r="A9" s="31" t="s">
        <v>9</v>
      </c>
      <c r="B9" s="32" t="s">
        <v>14</v>
      </c>
      <c r="C9" s="33" t="s">
        <v>15</v>
      </c>
      <c r="D9" s="34">
        <f t="shared" si="0"/>
        <v>24422</v>
      </c>
      <c r="E9" s="34">
        <f t="shared" si="1"/>
        <v>10958</v>
      </c>
      <c r="F9" s="34">
        <v>10958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13464</v>
      </c>
      <c r="L9" s="34">
        <v>0</v>
      </c>
      <c r="M9" s="34">
        <v>13464</v>
      </c>
      <c r="N9" s="34">
        <f t="shared" si="4"/>
        <v>24534</v>
      </c>
      <c r="O9" s="34">
        <f t="shared" si="5"/>
        <v>10958</v>
      </c>
      <c r="P9" s="34">
        <v>10958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13464</v>
      </c>
      <c r="V9" s="34">
        <v>13464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112</v>
      </c>
      <c r="AB9" s="34">
        <v>112</v>
      </c>
      <c r="AC9" s="34">
        <v>0</v>
      </c>
    </row>
    <row r="10" spans="1:29" ht="13.5">
      <c r="A10" s="31" t="s">
        <v>9</v>
      </c>
      <c r="B10" s="32" t="s">
        <v>16</v>
      </c>
      <c r="C10" s="33" t="s">
        <v>17</v>
      </c>
      <c r="D10" s="34">
        <f t="shared" si="0"/>
        <v>7567</v>
      </c>
      <c r="E10" s="34">
        <f t="shared" si="1"/>
        <v>0</v>
      </c>
      <c r="F10" s="34">
        <v>0</v>
      </c>
      <c r="G10" s="34">
        <v>0</v>
      </c>
      <c r="H10" s="34">
        <f t="shared" si="2"/>
        <v>5722</v>
      </c>
      <c r="I10" s="34">
        <v>5722</v>
      </c>
      <c r="J10" s="34">
        <v>0</v>
      </c>
      <c r="K10" s="34">
        <f t="shared" si="3"/>
        <v>1845</v>
      </c>
      <c r="L10" s="34">
        <v>0</v>
      </c>
      <c r="M10" s="34">
        <v>1845</v>
      </c>
      <c r="N10" s="34">
        <f t="shared" si="4"/>
        <v>7577</v>
      </c>
      <c r="O10" s="34">
        <f t="shared" si="5"/>
        <v>5722</v>
      </c>
      <c r="P10" s="34">
        <v>5722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1845</v>
      </c>
      <c r="V10" s="34">
        <v>1845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10</v>
      </c>
      <c r="AB10" s="34">
        <v>10</v>
      </c>
      <c r="AC10" s="34">
        <v>0</v>
      </c>
    </row>
    <row r="11" spans="1:29" ht="13.5">
      <c r="A11" s="31" t="s">
        <v>9</v>
      </c>
      <c r="B11" s="32" t="s">
        <v>18</v>
      </c>
      <c r="C11" s="33" t="s">
        <v>19</v>
      </c>
      <c r="D11" s="34">
        <f t="shared" si="0"/>
        <v>13143</v>
      </c>
      <c r="E11" s="34">
        <f t="shared" si="1"/>
        <v>391</v>
      </c>
      <c r="F11" s="34">
        <v>391</v>
      </c>
      <c r="G11" s="34">
        <v>0</v>
      </c>
      <c r="H11" s="34">
        <f t="shared" si="2"/>
        <v>8282</v>
      </c>
      <c r="I11" s="34">
        <v>8282</v>
      </c>
      <c r="J11" s="34">
        <v>0</v>
      </c>
      <c r="K11" s="34">
        <f t="shared" si="3"/>
        <v>4470</v>
      </c>
      <c r="L11" s="34">
        <v>0</v>
      </c>
      <c r="M11" s="34">
        <v>4470</v>
      </c>
      <c r="N11" s="34">
        <f t="shared" si="4"/>
        <v>13143</v>
      </c>
      <c r="O11" s="34">
        <f t="shared" si="5"/>
        <v>8673</v>
      </c>
      <c r="P11" s="34">
        <v>8673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4470</v>
      </c>
      <c r="V11" s="34">
        <v>4470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9</v>
      </c>
      <c r="B12" s="32" t="s">
        <v>20</v>
      </c>
      <c r="C12" s="33" t="s">
        <v>21</v>
      </c>
      <c r="D12" s="34">
        <f t="shared" si="0"/>
        <v>1750</v>
      </c>
      <c r="E12" s="34">
        <f t="shared" si="1"/>
        <v>0</v>
      </c>
      <c r="F12" s="34">
        <v>0</v>
      </c>
      <c r="G12" s="34">
        <v>0</v>
      </c>
      <c r="H12" s="34">
        <f t="shared" si="2"/>
        <v>1096</v>
      </c>
      <c r="I12" s="34">
        <v>1096</v>
      </c>
      <c r="J12" s="34">
        <v>0</v>
      </c>
      <c r="K12" s="34">
        <f t="shared" si="3"/>
        <v>654</v>
      </c>
      <c r="L12" s="34">
        <v>0</v>
      </c>
      <c r="M12" s="34">
        <v>654</v>
      </c>
      <c r="N12" s="34">
        <f t="shared" si="4"/>
        <v>1750</v>
      </c>
      <c r="O12" s="34">
        <f t="shared" si="5"/>
        <v>1096</v>
      </c>
      <c r="P12" s="34">
        <v>1096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654</v>
      </c>
      <c r="V12" s="34">
        <v>654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9</v>
      </c>
      <c r="B13" s="32" t="s">
        <v>22</v>
      </c>
      <c r="C13" s="33" t="s">
        <v>1</v>
      </c>
      <c r="D13" s="34">
        <f t="shared" si="0"/>
        <v>2816</v>
      </c>
      <c r="E13" s="34">
        <f t="shared" si="1"/>
        <v>0</v>
      </c>
      <c r="F13" s="34">
        <v>0</v>
      </c>
      <c r="G13" s="34">
        <v>0</v>
      </c>
      <c r="H13" s="34">
        <f t="shared" si="2"/>
        <v>1736</v>
      </c>
      <c r="I13" s="34">
        <v>1736</v>
      </c>
      <c r="J13" s="34">
        <v>0</v>
      </c>
      <c r="K13" s="34">
        <f t="shared" si="3"/>
        <v>1080</v>
      </c>
      <c r="L13" s="34">
        <v>0</v>
      </c>
      <c r="M13" s="34">
        <v>1080</v>
      </c>
      <c r="N13" s="34">
        <f t="shared" si="4"/>
        <v>2881</v>
      </c>
      <c r="O13" s="34">
        <f t="shared" si="5"/>
        <v>1736</v>
      </c>
      <c r="P13" s="34">
        <v>1736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1080</v>
      </c>
      <c r="V13" s="34">
        <v>1080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65</v>
      </c>
      <c r="AB13" s="34">
        <v>65</v>
      </c>
      <c r="AC13" s="34">
        <v>0</v>
      </c>
    </row>
    <row r="14" spans="1:29" ht="13.5">
      <c r="A14" s="31" t="s">
        <v>9</v>
      </c>
      <c r="B14" s="32" t="s">
        <v>23</v>
      </c>
      <c r="C14" s="33" t="s">
        <v>109</v>
      </c>
      <c r="D14" s="34">
        <f t="shared" si="0"/>
        <v>2960</v>
      </c>
      <c r="E14" s="34">
        <f t="shared" si="1"/>
        <v>0</v>
      </c>
      <c r="F14" s="34">
        <v>0</v>
      </c>
      <c r="G14" s="34">
        <v>0</v>
      </c>
      <c r="H14" s="34">
        <f t="shared" si="2"/>
        <v>1746</v>
      </c>
      <c r="I14" s="34">
        <v>1746</v>
      </c>
      <c r="J14" s="34">
        <v>0</v>
      </c>
      <c r="K14" s="34">
        <f t="shared" si="3"/>
        <v>1214</v>
      </c>
      <c r="L14" s="34">
        <v>0</v>
      </c>
      <c r="M14" s="34">
        <v>1214</v>
      </c>
      <c r="N14" s="34">
        <f t="shared" si="4"/>
        <v>2985</v>
      </c>
      <c r="O14" s="34">
        <f t="shared" si="5"/>
        <v>1746</v>
      </c>
      <c r="P14" s="34">
        <v>1746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1214</v>
      </c>
      <c r="V14" s="34">
        <v>1214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25</v>
      </c>
      <c r="AB14" s="34">
        <v>25</v>
      </c>
      <c r="AC14" s="34">
        <v>0</v>
      </c>
    </row>
    <row r="15" spans="1:29" ht="13.5">
      <c r="A15" s="31" t="s">
        <v>9</v>
      </c>
      <c r="B15" s="32" t="s">
        <v>24</v>
      </c>
      <c r="C15" s="33" t="s">
        <v>25</v>
      </c>
      <c r="D15" s="34">
        <f t="shared" si="0"/>
        <v>844</v>
      </c>
      <c r="E15" s="34">
        <f t="shared" si="1"/>
        <v>0</v>
      </c>
      <c r="F15" s="34">
        <v>0</v>
      </c>
      <c r="G15" s="34">
        <v>0</v>
      </c>
      <c r="H15" s="34">
        <f t="shared" si="2"/>
        <v>557</v>
      </c>
      <c r="I15" s="34">
        <v>557</v>
      </c>
      <c r="J15" s="34">
        <v>0</v>
      </c>
      <c r="K15" s="34">
        <f t="shared" si="3"/>
        <v>287</v>
      </c>
      <c r="L15" s="34">
        <v>0</v>
      </c>
      <c r="M15" s="34">
        <v>287</v>
      </c>
      <c r="N15" s="34">
        <f t="shared" si="4"/>
        <v>852</v>
      </c>
      <c r="O15" s="34">
        <f t="shared" si="5"/>
        <v>557</v>
      </c>
      <c r="P15" s="34">
        <v>557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287</v>
      </c>
      <c r="V15" s="34">
        <v>287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8</v>
      </c>
      <c r="AB15" s="34">
        <v>8</v>
      </c>
      <c r="AC15" s="34">
        <v>0</v>
      </c>
    </row>
    <row r="16" spans="1:29" ht="13.5">
      <c r="A16" s="31" t="s">
        <v>9</v>
      </c>
      <c r="B16" s="32" t="s">
        <v>26</v>
      </c>
      <c r="C16" s="33" t="s">
        <v>27</v>
      </c>
      <c r="D16" s="34">
        <f t="shared" si="0"/>
        <v>1416</v>
      </c>
      <c r="E16" s="34">
        <f t="shared" si="1"/>
        <v>0</v>
      </c>
      <c r="F16" s="34">
        <v>0</v>
      </c>
      <c r="G16" s="34">
        <v>0</v>
      </c>
      <c r="H16" s="34">
        <f t="shared" si="2"/>
        <v>711</v>
      </c>
      <c r="I16" s="34">
        <v>711</v>
      </c>
      <c r="J16" s="34">
        <v>0</v>
      </c>
      <c r="K16" s="34">
        <f t="shared" si="3"/>
        <v>705</v>
      </c>
      <c r="L16" s="34">
        <v>0</v>
      </c>
      <c r="M16" s="34">
        <v>705</v>
      </c>
      <c r="N16" s="34">
        <f t="shared" si="4"/>
        <v>1519</v>
      </c>
      <c r="O16" s="34">
        <f t="shared" si="5"/>
        <v>711</v>
      </c>
      <c r="P16" s="34">
        <v>711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705</v>
      </c>
      <c r="V16" s="34">
        <v>705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103</v>
      </c>
      <c r="AB16" s="34">
        <v>103</v>
      </c>
      <c r="AC16" s="34">
        <v>0</v>
      </c>
    </row>
    <row r="17" spans="1:29" ht="13.5">
      <c r="A17" s="31" t="s">
        <v>9</v>
      </c>
      <c r="B17" s="32" t="s">
        <v>28</v>
      </c>
      <c r="C17" s="33" t="s">
        <v>29</v>
      </c>
      <c r="D17" s="34">
        <f t="shared" si="0"/>
        <v>3923</v>
      </c>
      <c r="E17" s="34">
        <f t="shared" si="1"/>
        <v>0</v>
      </c>
      <c r="F17" s="34">
        <v>0</v>
      </c>
      <c r="G17" s="34">
        <v>0</v>
      </c>
      <c r="H17" s="34">
        <f t="shared" si="2"/>
        <v>2089</v>
      </c>
      <c r="I17" s="34">
        <v>2089</v>
      </c>
      <c r="J17" s="34">
        <v>0</v>
      </c>
      <c r="K17" s="34">
        <f t="shared" si="3"/>
        <v>1834</v>
      </c>
      <c r="L17" s="34">
        <v>0</v>
      </c>
      <c r="M17" s="34">
        <v>1834</v>
      </c>
      <c r="N17" s="34">
        <f t="shared" si="4"/>
        <v>4111</v>
      </c>
      <c r="O17" s="34">
        <f t="shared" si="5"/>
        <v>2089</v>
      </c>
      <c r="P17" s="34">
        <v>2089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1834</v>
      </c>
      <c r="V17" s="34">
        <v>1834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188</v>
      </c>
      <c r="AB17" s="34">
        <v>0</v>
      </c>
      <c r="AC17" s="34">
        <v>188</v>
      </c>
    </row>
    <row r="18" spans="1:29" ht="13.5">
      <c r="A18" s="31" t="s">
        <v>9</v>
      </c>
      <c r="B18" s="32" t="s">
        <v>30</v>
      </c>
      <c r="C18" s="33" t="s">
        <v>0</v>
      </c>
      <c r="D18" s="34">
        <f t="shared" si="0"/>
        <v>2515</v>
      </c>
      <c r="E18" s="34">
        <f t="shared" si="1"/>
        <v>0</v>
      </c>
      <c r="F18" s="34">
        <v>0</v>
      </c>
      <c r="G18" s="34">
        <v>0</v>
      </c>
      <c r="H18" s="34">
        <f t="shared" si="2"/>
        <v>382</v>
      </c>
      <c r="I18" s="34">
        <v>382</v>
      </c>
      <c r="J18" s="34">
        <v>0</v>
      </c>
      <c r="K18" s="34">
        <f t="shared" si="3"/>
        <v>2133</v>
      </c>
      <c r="L18" s="34">
        <v>0</v>
      </c>
      <c r="M18" s="34">
        <v>2133</v>
      </c>
      <c r="N18" s="34">
        <f t="shared" si="4"/>
        <v>2635</v>
      </c>
      <c r="O18" s="34">
        <f t="shared" si="5"/>
        <v>382</v>
      </c>
      <c r="P18" s="34">
        <v>382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2133</v>
      </c>
      <c r="V18" s="34">
        <v>2133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120</v>
      </c>
      <c r="AB18" s="34">
        <v>120</v>
      </c>
      <c r="AC18" s="34">
        <v>0</v>
      </c>
    </row>
    <row r="19" spans="1:29" ht="13.5">
      <c r="A19" s="31" t="s">
        <v>9</v>
      </c>
      <c r="B19" s="32" t="s">
        <v>31</v>
      </c>
      <c r="C19" s="33" t="s">
        <v>32</v>
      </c>
      <c r="D19" s="34">
        <f t="shared" si="0"/>
        <v>2034</v>
      </c>
      <c r="E19" s="34">
        <f t="shared" si="1"/>
        <v>0</v>
      </c>
      <c r="F19" s="34">
        <v>0</v>
      </c>
      <c r="G19" s="34">
        <v>0</v>
      </c>
      <c r="H19" s="34">
        <f t="shared" si="2"/>
        <v>1023</v>
      </c>
      <c r="I19" s="34">
        <v>1023</v>
      </c>
      <c r="J19" s="34">
        <v>0</v>
      </c>
      <c r="K19" s="34">
        <f t="shared" si="3"/>
        <v>1011</v>
      </c>
      <c r="L19" s="34">
        <v>0</v>
      </c>
      <c r="M19" s="34">
        <v>1011</v>
      </c>
      <c r="N19" s="34">
        <f t="shared" si="4"/>
        <v>2124</v>
      </c>
      <c r="O19" s="34">
        <f t="shared" si="5"/>
        <v>1023</v>
      </c>
      <c r="P19" s="34">
        <v>1023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1011</v>
      </c>
      <c r="V19" s="34">
        <v>1011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90</v>
      </c>
      <c r="AB19" s="34">
        <v>90</v>
      </c>
      <c r="AC19" s="34">
        <v>0</v>
      </c>
    </row>
    <row r="20" spans="1:29" ht="13.5">
      <c r="A20" s="31" t="s">
        <v>9</v>
      </c>
      <c r="B20" s="32" t="s">
        <v>33</v>
      </c>
      <c r="C20" s="33" t="s">
        <v>7</v>
      </c>
      <c r="D20" s="34">
        <f t="shared" si="0"/>
        <v>4302</v>
      </c>
      <c r="E20" s="34">
        <f t="shared" si="1"/>
        <v>2722</v>
      </c>
      <c r="F20" s="34">
        <v>2722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1580</v>
      </c>
      <c r="L20" s="34">
        <v>0</v>
      </c>
      <c r="M20" s="34">
        <v>1580</v>
      </c>
      <c r="N20" s="34">
        <f t="shared" si="4"/>
        <v>4322</v>
      </c>
      <c r="O20" s="34">
        <f t="shared" si="5"/>
        <v>2722</v>
      </c>
      <c r="P20" s="34">
        <v>2722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1580</v>
      </c>
      <c r="V20" s="34">
        <v>1580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20</v>
      </c>
      <c r="AB20" s="34">
        <v>20</v>
      </c>
      <c r="AC20" s="34">
        <v>0</v>
      </c>
    </row>
    <row r="21" spans="1:29" ht="13.5">
      <c r="A21" s="31" t="s">
        <v>9</v>
      </c>
      <c r="B21" s="32" t="s">
        <v>34</v>
      </c>
      <c r="C21" s="33" t="s">
        <v>35</v>
      </c>
      <c r="D21" s="34">
        <f t="shared" si="0"/>
        <v>13494</v>
      </c>
      <c r="E21" s="34">
        <f t="shared" si="1"/>
        <v>7428</v>
      </c>
      <c r="F21" s="34">
        <v>7428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6066</v>
      </c>
      <c r="L21" s="34">
        <v>0</v>
      </c>
      <c r="M21" s="34">
        <v>6066</v>
      </c>
      <c r="N21" s="34">
        <f t="shared" si="4"/>
        <v>13494</v>
      </c>
      <c r="O21" s="34">
        <f t="shared" si="5"/>
        <v>7428</v>
      </c>
      <c r="P21" s="34">
        <v>7428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6066</v>
      </c>
      <c r="V21" s="34">
        <v>6066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9</v>
      </c>
      <c r="B22" s="32" t="s">
        <v>36</v>
      </c>
      <c r="C22" s="33" t="s">
        <v>107</v>
      </c>
      <c r="D22" s="34">
        <f t="shared" si="0"/>
        <v>3051</v>
      </c>
      <c r="E22" s="34">
        <f t="shared" si="1"/>
        <v>1582</v>
      </c>
      <c r="F22" s="34">
        <v>1582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1469</v>
      </c>
      <c r="L22" s="34">
        <v>0</v>
      </c>
      <c r="M22" s="34">
        <v>1469</v>
      </c>
      <c r="N22" s="34">
        <f t="shared" si="4"/>
        <v>3051</v>
      </c>
      <c r="O22" s="34">
        <f t="shared" si="5"/>
        <v>1582</v>
      </c>
      <c r="P22" s="34">
        <v>1582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1469</v>
      </c>
      <c r="V22" s="34">
        <v>1469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9</v>
      </c>
      <c r="B23" s="32" t="s">
        <v>37</v>
      </c>
      <c r="C23" s="33" t="s">
        <v>38</v>
      </c>
      <c r="D23" s="34">
        <f t="shared" si="0"/>
        <v>7669</v>
      </c>
      <c r="E23" s="34">
        <f t="shared" si="1"/>
        <v>0</v>
      </c>
      <c r="F23" s="34">
        <v>0</v>
      </c>
      <c r="G23" s="34">
        <v>0</v>
      </c>
      <c r="H23" s="34">
        <f t="shared" si="2"/>
        <v>3445</v>
      </c>
      <c r="I23" s="34">
        <v>3445</v>
      </c>
      <c r="J23" s="34">
        <v>0</v>
      </c>
      <c r="K23" s="34">
        <f t="shared" si="3"/>
        <v>4224</v>
      </c>
      <c r="L23" s="34">
        <v>0</v>
      </c>
      <c r="M23" s="34">
        <v>4224</v>
      </c>
      <c r="N23" s="34">
        <f t="shared" si="4"/>
        <v>8407</v>
      </c>
      <c r="O23" s="34">
        <f t="shared" si="5"/>
        <v>3445</v>
      </c>
      <c r="P23" s="34">
        <v>3445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4224</v>
      </c>
      <c r="V23" s="34">
        <v>4224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738</v>
      </c>
      <c r="AB23" s="34">
        <v>738</v>
      </c>
      <c r="AC23" s="34">
        <v>0</v>
      </c>
    </row>
    <row r="24" spans="1:29" ht="13.5">
      <c r="A24" s="31" t="s">
        <v>9</v>
      </c>
      <c r="B24" s="32" t="s">
        <v>39</v>
      </c>
      <c r="C24" s="33" t="s">
        <v>40</v>
      </c>
      <c r="D24" s="34">
        <f t="shared" si="0"/>
        <v>1133</v>
      </c>
      <c r="E24" s="34">
        <f t="shared" si="1"/>
        <v>0</v>
      </c>
      <c r="F24" s="34">
        <v>0</v>
      </c>
      <c r="G24" s="34">
        <v>0</v>
      </c>
      <c r="H24" s="34">
        <f t="shared" si="2"/>
        <v>1133</v>
      </c>
      <c r="I24" s="34">
        <v>682</v>
      </c>
      <c r="J24" s="34">
        <v>451</v>
      </c>
      <c r="K24" s="34">
        <f t="shared" si="3"/>
        <v>0</v>
      </c>
      <c r="L24" s="34">
        <v>0</v>
      </c>
      <c r="M24" s="34">
        <v>0</v>
      </c>
      <c r="N24" s="34">
        <f t="shared" si="4"/>
        <v>1133</v>
      </c>
      <c r="O24" s="34">
        <f t="shared" si="5"/>
        <v>682</v>
      </c>
      <c r="P24" s="34">
        <v>682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451</v>
      </c>
      <c r="V24" s="34">
        <v>451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9</v>
      </c>
      <c r="B25" s="32" t="s">
        <v>41</v>
      </c>
      <c r="C25" s="33" t="s">
        <v>42</v>
      </c>
      <c r="D25" s="34">
        <f t="shared" si="0"/>
        <v>2282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2282</v>
      </c>
      <c r="L25" s="34">
        <v>1618</v>
      </c>
      <c r="M25" s="34">
        <v>664</v>
      </c>
      <c r="N25" s="34">
        <f t="shared" si="4"/>
        <v>2284</v>
      </c>
      <c r="O25" s="34">
        <f t="shared" si="5"/>
        <v>1618</v>
      </c>
      <c r="P25" s="34">
        <v>1618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664</v>
      </c>
      <c r="V25" s="34">
        <v>664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</v>
      </c>
      <c r="AB25" s="34">
        <v>2</v>
      </c>
      <c r="AC25" s="34">
        <v>0</v>
      </c>
    </row>
    <row r="26" spans="1:29" ht="13.5">
      <c r="A26" s="31" t="s">
        <v>9</v>
      </c>
      <c r="B26" s="32" t="s">
        <v>43</v>
      </c>
      <c r="C26" s="33" t="s">
        <v>44</v>
      </c>
      <c r="D26" s="34">
        <f t="shared" si="0"/>
        <v>1043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1043</v>
      </c>
      <c r="L26" s="34">
        <v>560</v>
      </c>
      <c r="M26" s="34">
        <v>483</v>
      </c>
      <c r="N26" s="34">
        <f t="shared" si="4"/>
        <v>1264</v>
      </c>
      <c r="O26" s="34">
        <f t="shared" si="5"/>
        <v>560</v>
      </c>
      <c r="P26" s="34">
        <v>560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483</v>
      </c>
      <c r="V26" s="34">
        <v>483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221</v>
      </c>
      <c r="AB26" s="34">
        <v>221</v>
      </c>
      <c r="AC26" s="34">
        <v>0</v>
      </c>
    </row>
    <row r="27" spans="1:29" ht="13.5">
      <c r="A27" s="31" t="s">
        <v>9</v>
      </c>
      <c r="B27" s="32" t="s">
        <v>45</v>
      </c>
      <c r="C27" s="33" t="s">
        <v>46</v>
      </c>
      <c r="D27" s="34">
        <f t="shared" si="0"/>
        <v>7788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7788</v>
      </c>
      <c r="L27" s="34">
        <v>3228</v>
      </c>
      <c r="M27" s="34">
        <v>4560</v>
      </c>
      <c r="N27" s="34">
        <f t="shared" si="4"/>
        <v>7788</v>
      </c>
      <c r="O27" s="34">
        <f t="shared" si="5"/>
        <v>3228</v>
      </c>
      <c r="P27" s="34">
        <v>3228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4560</v>
      </c>
      <c r="V27" s="34">
        <v>4560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9</v>
      </c>
      <c r="B28" s="32" t="s">
        <v>47</v>
      </c>
      <c r="C28" s="33" t="s">
        <v>48</v>
      </c>
      <c r="D28" s="34">
        <f t="shared" si="0"/>
        <v>2138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2138</v>
      </c>
      <c r="L28" s="34">
        <v>1008</v>
      </c>
      <c r="M28" s="34">
        <v>1130</v>
      </c>
      <c r="N28" s="34">
        <f t="shared" si="4"/>
        <v>2158</v>
      </c>
      <c r="O28" s="34">
        <f t="shared" si="5"/>
        <v>1008</v>
      </c>
      <c r="P28" s="34">
        <v>1008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1130</v>
      </c>
      <c r="V28" s="34">
        <v>1130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20</v>
      </c>
      <c r="AB28" s="34">
        <v>20</v>
      </c>
      <c r="AC28" s="34">
        <v>0</v>
      </c>
    </row>
    <row r="29" spans="1:29" ht="13.5">
      <c r="A29" s="31" t="s">
        <v>9</v>
      </c>
      <c r="B29" s="32" t="s">
        <v>49</v>
      </c>
      <c r="C29" s="33" t="s">
        <v>50</v>
      </c>
      <c r="D29" s="34">
        <f t="shared" si="0"/>
        <v>1654</v>
      </c>
      <c r="E29" s="34">
        <f t="shared" si="1"/>
        <v>0</v>
      </c>
      <c r="F29" s="34">
        <v>0</v>
      </c>
      <c r="G29" s="34">
        <v>0</v>
      </c>
      <c r="H29" s="34">
        <f t="shared" si="2"/>
        <v>1065</v>
      </c>
      <c r="I29" s="34">
        <v>1065</v>
      </c>
      <c r="J29" s="34">
        <v>0</v>
      </c>
      <c r="K29" s="34">
        <f t="shared" si="3"/>
        <v>589</v>
      </c>
      <c r="L29" s="34">
        <v>0</v>
      </c>
      <c r="M29" s="34">
        <v>589</v>
      </c>
      <c r="N29" s="34">
        <f t="shared" si="4"/>
        <v>1704</v>
      </c>
      <c r="O29" s="34">
        <f t="shared" si="5"/>
        <v>1065</v>
      </c>
      <c r="P29" s="34">
        <v>1065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589</v>
      </c>
      <c r="V29" s="34">
        <v>589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50</v>
      </c>
      <c r="AB29" s="34">
        <v>50</v>
      </c>
      <c r="AC29" s="34">
        <v>0</v>
      </c>
    </row>
    <row r="30" spans="1:29" ht="13.5">
      <c r="A30" s="31" t="s">
        <v>9</v>
      </c>
      <c r="B30" s="32" t="s">
        <v>51</v>
      </c>
      <c r="C30" s="33" t="s">
        <v>52</v>
      </c>
      <c r="D30" s="34">
        <f t="shared" si="0"/>
        <v>1933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1933</v>
      </c>
      <c r="L30" s="34">
        <v>1244</v>
      </c>
      <c r="M30" s="34">
        <v>689</v>
      </c>
      <c r="N30" s="34">
        <f t="shared" si="4"/>
        <v>2044</v>
      </c>
      <c r="O30" s="34">
        <f t="shared" si="5"/>
        <v>1244</v>
      </c>
      <c r="P30" s="34">
        <v>1244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689</v>
      </c>
      <c r="V30" s="34">
        <v>689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111</v>
      </c>
      <c r="AB30" s="34">
        <v>111</v>
      </c>
      <c r="AC30" s="34">
        <v>0</v>
      </c>
    </row>
    <row r="31" spans="1:29" ht="13.5">
      <c r="A31" s="31" t="s">
        <v>9</v>
      </c>
      <c r="B31" s="32" t="s">
        <v>53</v>
      </c>
      <c r="C31" s="33" t="s">
        <v>54</v>
      </c>
      <c r="D31" s="34">
        <f t="shared" si="0"/>
        <v>5160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5160</v>
      </c>
      <c r="L31" s="34">
        <v>2536</v>
      </c>
      <c r="M31" s="34">
        <v>2624</v>
      </c>
      <c r="N31" s="34">
        <f t="shared" si="4"/>
        <v>5270</v>
      </c>
      <c r="O31" s="34">
        <f t="shared" si="5"/>
        <v>2536</v>
      </c>
      <c r="P31" s="34">
        <v>2536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2624</v>
      </c>
      <c r="V31" s="34">
        <v>2624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110</v>
      </c>
      <c r="AB31" s="34">
        <v>110</v>
      </c>
      <c r="AC31" s="34">
        <v>0</v>
      </c>
    </row>
    <row r="32" spans="1:29" ht="13.5">
      <c r="A32" s="31" t="s">
        <v>9</v>
      </c>
      <c r="B32" s="32" t="s">
        <v>55</v>
      </c>
      <c r="C32" s="33" t="s">
        <v>110</v>
      </c>
      <c r="D32" s="34">
        <f t="shared" si="0"/>
        <v>4788</v>
      </c>
      <c r="E32" s="34">
        <f t="shared" si="1"/>
        <v>0</v>
      </c>
      <c r="F32" s="34">
        <v>0</v>
      </c>
      <c r="G32" s="34">
        <v>0</v>
      </c>
      <c r="H32" s="34">
        <f t="shared" si="2"/>
        <v>2067</v>
      </c>
      <c r="I32" s="34">
        <v>2067</v>
      </c>
      <c r="J32" s="34">
        <v>0</v>
      </c>
      <c r="K32" s="34">
        <f t="shared" si="3"/>
        <v>2721</v>
      </c>
      <c r="L32" s="34">
        <v>0</v>
      </c>
      <c r="M32" s="34">
        <v>2721</v>
      </c>
      <c r="N32" s="34">
        <f t="shared" si="4"/>
        <v>4839</v>
      </c>
      <c r="O32" s="34">
        <f t="shared" si="5"/>
        <v>2067</v>
      </c>
      <c r="P32" s="34">
        <v>2067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2721</v>
      </c>
      <c r="V32" s="34">
        <v>2721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51</v>
      </c>
      <c r="AB32" s="34">
        <v>51</v>
      </c>
      <c r="AC32" s="34">
        <v>0</v>
      </c>
    </row>
    <row r="33" spans="1:29" ht="13.5">
      <c r="A33" s="31" t="s">
        <v>9</v>
      </c>
      <c r="B33" s="32" t="s">
        <v>56</v>
      </c>
      <c r="C33" s="33" t="s">
        <v>57</v>
      </c>
      <c r="D33" s="34">
        <f t="shared" si="0"/>
        <v>2209</v>
      </c>
      <c r="E33" s="34">
        <f t="shared" si="1"/>
        <v>0</v>
      </c>
      <c r="F33" s="34">
        <v>0</v>
      </c>
      <c r="G33" s="34">
        <v>0</v>
      </c>
      <c r="H33" s="34">
        <f t="shared" si="2"/>
        <v>1859</v>
      </c>
      <c r="I33" s="34">
        <v>1859</v>
      </c>
      <c r="J33" s="34">
        <v>0</v>
      </c>
      <c r="K33" s="34">
        <f t="shared" si="3"/>
        <v>350</v>
      </c>
      <c r="L33" s="34">
        <v>0</v>
      </c>
      <c r="M33" s="34">
        <v>350</v>
      </c>
      <c r="N33" s="34">
        <f t="shared" si="4"/>
        <v>2423</v>
      </c>
      <c r="O33" s="34">
        <f t="shared" si="5"/>
        <v>1859</v>
      </c>
      <c r="P33" s="34">
        <v>1859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350</v>
      </c>
      <c r="V33" s="34">
        <v>350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214</v>
      </c>
      <c r="AB33" s="34">
        <v>214</v>
      </c>
      <c r="AC33" s="34">
        <v>0</v>
      </c>
    </row>
    <row r="34" spans="1:29" ht="13.5">
      <c r="A34" s="31" t="s">
        <v>9</v>
      </c>
      <c r="B34" s="32" t="s">
        <v>58</v>
      </c>
      <c r="C34" s="33" t="s">
        <v>59</v>
      </c>
      <c r="D34" s="34">
        <f t="shared" si="0"/>
        <v>4739</v>
      </c>
      <c r="E34" s="34">
        <f t="shared" si="1"/>
        <v>1975</v>
      </c>
      <c r="F34" s="34">
        <v>1975</v>
      </c>
      <c r="G34" s="34">
        <v>0</v>
      </c>
      <c r="H34" s="34">
        <f t="shared" si="2"/>
        <v>1790</v>
      </c>
      <c r="I34" s="34">
        <v>1790</v>
      </c>
      <c r="J34" s="34">
        <v>0</v>
      </c>
      <c r="K34" s="34">
        <f t="shared" si="3"/>
        <v>974</v>
      </c>
      <c r="L34" s="34">
        <v>0</v>
      </c>
      <c r="M34" s="34">
        <v>974</v>
      </c>
      <c r="N34" s="34">
        <f t="shared" si="4"/>
        <v>4809</v>
      </c>
      <c r="O34" s="34">
        <f t="shared" si="5"/>
        <v>3765</v>
      </c>
      <c r="P34" s="34">
        <v>3765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974</v>
      </c>
      <c r="V34" s="34">
        <v>974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70</v>
      </c>
      <c r="AB34" s="34">
        <v>70</v>
      </c>
      <c r="AC34" s="34">
        <v>0</v>
      </c>
    </row>
    <row r="35" spans="1:29" ht="13.5">
      <c r="A35" s="31" t="s">
        <v>9</v>
      </c>
      <c r="B35" s="32" t="s">
        <v>60</v>
      </c>
      <c r="C35" s="33" t="s">
        <v>61</v>
      </c>
      <c r="D35" s="34">
        <f t="shared" si="0"/>
        <v>1991</v>
      </c>
      <c r="E35" s="34">
        <f t="shared" si="1"/>
        <v>1058</v>
      </c>
      <c r="F35" s="34">
        <v>1058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933</v>
      </c>
      <c r="L35" s="34">
        <v>0</v>
      </c>
      <c r="M35" s="34">
        <v>933</v>
      </c>
      <c r="N35" s="34">
        <f t="shared" si="4"/>
        <v>1991</v>
      </c>
      <c r="O35" s="34">
        <f t="shared" si="5"/>
        <v>1058</v>
      </c>
      <c r="P35" s="34">
        <v>1058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933</v>
      </c>
      <c r="V35" s="34">
        <v>933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9</v>
      </c>
      <c r="B36" s="32" t="s">
        <v>62</v>
      </c>
      <c r="C36" s="33" t="s">
        <v>63</v>
      </c>
      <c r="D36" s="34">
        <f t="shared" si="0"/>
        <v>1025</v>
      </c>
      <c r="E36" s="34">
        <f t="shared" si="1"/>
        <v>1025</v>
      </c>
      <c r="F36" s="34">
        <v>812</v>
      </c>
      <c r="G36" s="34">
        <v>213</v>
      </c>
      <c r="H36" s="34">
        <f t="shared" si="2"/>
        <v>0</v>
      </c>
      <c r="I36" s="34">
        <v>0</v>
      </c>
      <c r="J36" s="34">
        <v>0</v>
      </c>
      <c r="K36" s="34">
        <f t="shared" si="3"/>
        <v>0</v>
      </c>
      <c r="L36" s="34">
        <v>0</v>
      </c>
      <c r="M36" s="34">
        <v>0</v>
      </c>
      <c r="N36" s="34">
        <f t="shared" si="4"/>
        <v>1252</v>
      </c>
      <c r="O36" s="34">
        <f t="shared" si="5"/>
        <v>812</v>
      </c>
      <c r="P36" s="34">
        <v>812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213</v>
      </c>
      <c r="V36" s="34">
        <v>213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227</v>
      </c>
      <c r="AB36" s="34">
        <v>227</v>
      </c>
      <c r="AC36" s="34">
        <v>0</v>
      </c>
    </row>
    <row r="37" spans="1:29" ht="13.5">
      <c r="A37" s="31" t="s">
        <v>9</v>
      </c>
      <c r="B37" s="32" t="s">
        <v>64</v>
      </c>
      <c r="C37" s="33" t="s">
        <v>65</v>
      </c>
      <c r="D37" s="34">
        <f t="shared" si="0"/>
        <v>2984</v>
      </c>
      <c r="E37" s="34">
        <f t="shared" si="1"/>
        <v>2182</v>
      </c>
      <c r="F37" s="34">
        <v>2182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802</v>
      </c>
      <c r="L37" s="34">
        <v>0</v>
      </c>
      <c r="M37" s="34">
        <v>802</v>
      </c>
      <c r="N37" s="34">
        <f t="shared" si="4"/>
        <v>3297</v>
      </c>
      <c r="O37" s="34">
        <f t="shared" si="5"/>
        <v>2182</v>
      </c>
      <c r="P37" s="34">
        <v>2182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802</v>
      </c>
      <c r="V37" s="34">
        <v>802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313</v>
      </c>
      <c r="AB37" s="34">
        <v>313</v>
      </c>
      <c r="AC37" s="34">
        <v>0</v>
      </c>
    </row>
    <row r="38" spans="1:29" ht="13.5">
      <c r="A38" s="31" t="s">
        <v>9</v>
      </c>
      <c r="B38" s="32" t="s">
        <v>66</v>
      </c>
      <c r="C38" s="33" t="s">
        <v>67</v>
      </c>
      <c r="D38" s="34">
        <f t="shared" si="0"/>
        <v>3368</v>
      </c>
      <c r="E38" s="34">
        <f t="shared" si="1"/>
        <v>0</v>
      </c>
      <c r="F38" s="34">
        <v>0</v>
      </c>
      <c r="G38" s="34">
        <v>0</v>
      </c>
      <c r="H38" s="34">
        <f t="shared" si="2"/>
        <v>2448</v>
      </c>
      <c r="I38" s="34">
        <v>2448</v>
      </c>
      <c r="J38" s="34">
        <v>0</v>
      </c>
      <c r="K38" s="34">
        <f t="shared" si="3"/>
        <v>920</v>
      </c>
      <c r="L38" s="34">
        <v>0</v>
      </c>
      <c r="M38" s="34">
        <v>920</v>
      </c>
      <c r="N38" s="34">
        <f t="shared" si="4"/>
        <v>3368</v>
      </c>
      <c r="O38" s="34">
        <f t="shared" si="5"/>
        <v>2448</v>
      </c>
      <c r="P38" s="34">
        <v>2448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920</v>
      </c>
      <c r="V38" s="34">
        <v>920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9</v>
      </c>
      <c r="B39" s="32" t="s">
        <v>68</v>
      </c>
      <c r="C39" s="33" t="s">
        <v>69</v>
      </c>
      <c r="D39" s="34">
        <f t="shared" si="0"/>
        <v>6101</v>
      </c>
      <c r="E39" s="34">
        <f t="shared" si="1"/>
        <v>4289</v>
      </c>
      <c r="F39" s="34">
        <v>4289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1812</v>
      </c>
      <c r="L39" s="34">
        <v>0</v>
      </c>
      <c r="M39" s="34">
        <v>1812</v>
      </c>
      <c r="N39" s="34">
        <f t="shared" si="4"/>
        <v>6101</v>
      </c>
      <c r="O39" s="34">
        <f t="shared" si="5"/>
        <v>4289</v>
      </c>
      <c r="P39" s="34">
        <v>4289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1812</v>
      </c>
      <c r="V39" s="34">
        <v>1812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9</v>
      </c>
      <c r="B40" s="32" t="s">
        <v>70</v>
      </c>
      <c r="C40" s="33" t="s">
        <v>71</v>
      </c>
      <c r="D40" s="34">
        <f t="shared" si="0"/>
        <v>1341</v>
      </c>
      <c r="E40" s="34">
        <f t="shared" si="1"/>
        <v>0</v>
      </c>
      <c r="F40" s="34">
        <v>0</v>
      </c>
      <c r="G40" s="34">
        <v>0</v>
      </c>
      <c r="H40" s="34">
        <f t="shared" si="2"/>
        <v>813</v>
      </c>
      <c r="I40" s="34">
        <v>813</v>
      </c>
      <c r="J40" s="34">
        <v>0</v>
      </c>
      <c r="K40" s="34">
        <f t="shared" si="3"/>
        <v>528</v>
      </c>
      <c r="L40" s="34">
        <v>0</v>
      </c>
      <c r="M40" s="34">
        <v>528</v>
      </c>
      <c r="N40" s="34">
        <f t="shared" si="4"/>
        <v>1341</v>
      </c>
      <c r="O40" s="34">
        <f t="shared" si="5"/>
        <v>813</v>
      </c>
      <c r="P40" s="34">
        <v>813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528</v>
      </c>
      <c r="V40" s="34">
        <v>528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9</v>
      </c>
      <c r="B41" s="32" t="s">
        <v>72</v>
      </c>
      <c r="C41" s="33" t="s">
        <v>73</v>
      </c>
      <c r="D41" s="34">
        <f t="shared" si="0"/>
        <v>6541</v>
      </c>
      <c r="E41" s="34">
        <f t="shared" si="1"/>
        <v>0</v>
      </c>
      <c r="F41" s="34">
        <v>0</v>
      </c>
      <c r="G41" s="34">
        <v>0</v>
      </c>
      <c r="H41" s="34">
        <f t="shared" si="2"/>
        <v>2217</v>
      </c>
      <c r="I41" s="34">
        <v>2217</v>
      </c>
      <c r="J41" s="34">
        <v>0</v>
      </c>
      <c r="K41" s="34">
        <f t="shared" si="3"/>
        <v>4324</v>
      </c>
      <c r="L41" s="34">
        <v>0</v>
      </c>
      <c r="M41" s="34">
        <v>4324</v>
      </c>
      <c r="N41" s="34">
        <f t="shared" si="4"/>
        <v>7073</v>
      </c>
      <c r="O41" s="34">
        <f t="shared" si="5"/>
        <v>2217</v>
      </c>
      <c r="P41" s="34">
        <v>2217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4324</v>
      </c>
      <c r="V41" s="34">
        <v>4324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532</v>
      </c>
      <c r="AB41" s="34">
        <v>532</v>
      </c>
      <c r="AC41" s="34">
        <v>0</v>
      </c>
    </row>
    <row r="42" spans="1:29" ht="13.5">
      <c r="A42" s="31" t="s">
        <v>9</v>
      </c>
      <c r="B42" s="32" t="s">
        <v>74</v>
      </c>
      <c r="C42" s="33" t="s">
        <v>108</v>
      </c>
      <c r="D42" s="34">
        <f t="shared" si="0"/>
        <v>1770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1770</v>
      </c>
      <c r="L42" s="34">
        <v>1394</v>
      </c>
      <c r="M42" s="34">
        <v>376</v>
      </c>
      <c r="N42" s="34">
        <f t="shared" si="4"/>
        <v>2067</v>
      </c>
      <c r="O42" s="34">
        <f t="shared" si="5"/>
        <v>1394</v>
      </c>
      <c r="P42" s="34">
        <v>1394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376</v>
      </c>
      <c r="V42" s="34">
        <v>376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297</v>
      </c>
      <c r="AB42" s="34">
        <v>297</v>
      </c>
      <c r="AC42" s="34">
        <v>0</v>
      </c>
    </row>
    <row r="43" spans="1:29" ht="13.5">
      <c r="A43" s="31" t="s">
        <v>9</v>
      </c>
      <c r="B43" s="32" t="s">
        <v>75</v>
      </c>
      <c r="C43" s="33" t="s">
        <v>8</v>
      </c>
      <c r="D43" s="34">
        <f t="shared" si="0"/>
        <v>2268</v>
      </c>
      <c r="E43" s="34">
        <f t="shared" si="1"/>
        <v>0</v>
      </c>
      <c r="F43" s="34">
        <v>0</v>
      </c>
      <c r="G43" s="34">
        <v>0</v>
      </c>
      <c r="H43" s="34">
        <f t="shared" si="2"/>
        <v>1272</v>
      </c>
      <c r="I43" s="34">
        <v>1272</v>
      </c>
      <c r="J43" s="34">
        <v>0</v>
      </c>
      <c r="K43" s="34">
        <f t="shared" si="3"/>
        <v>996</v>
      </c>
      <c r="L43" s="34">
        <v>0</v>
      </c>
      <c r="M43" s="34">
        <v>996</v>
      </c>
      <c r="N43" s="34">
        <f t="shared" si="4"/>
        <v>2268</v>
      </c>
      <c r="O43" s="34">
        <f t="shared" si="5"/>
        <v>1272</v>
      </c>
      <c r="P43" s="34">
        <v>1272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996</v>
      </c>
      <c r="V43" s="34">
        <v>996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9</v>
      </c>
      <c r="B44" s="32" t="s">
        <v>76</v>
      </c>
      <c r="C44" s="33" t="s">
        <v>77</v>
      </c>
      <c r="D44" s="34">
        <f t="shared" si="0"/>
        <v>4768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4768</v>
      </c>
      <c r="L44" s="34">
        <v>3266</v>
      </c>
      <c r="M44" s="34">
        <v>1502</v>
      </c>
      <c r="N44" s="34">
        <f t="shared" si="4"/>
        <v>4878</v>
      </c>
      <c r="O44" s="34">
        <f t="shared" si="5"/>
        <v>3266</v>
      </c>
      <c r="P44" s="34">
        <v>3266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1502</v>
      </c>
      <c r="V44" s="34">
        <v>1502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110</v>
      </c>
      <c r="AB44" s="34">
        <v>110</v>
      </c>
      <c r="AC44" s="34">
        <v>0</v>
      </c>
    </row>
    <row r="45" spans="1:29" ht="13.5">
      <c r="A45" s="31" t="s">
        <v>9</v>
      </c>
      <c r="B45" s="32" t="s">
        <v>78</v>
      </c>
      <c r="C45" s="33" t="s">
        <v>79</v>
      </c>
      <c r="D45" s="34">
        <f t="shared" si="0"/>
        <v>3287</v>
      </c>
      <c r="E45" s="34">
        <f t="shared" si="1"/>
        <v>0</v>
      </c>
      <c r="F45" s="34">
        <v>0</v>
      </c>
      <c r="G45" s="34">
        <v>0</v>
      </c>
      <c r="H45" s="34">
        <f t="shared" si="2"/>
        <v>1810</v>
      </c>
      <c r="I45" s="34">
        <v>1810</v>
      </c>
      <c r="J45" s="34">
        <v>0</v>
      </c>
      <c r="K45" s="34">
        <f t="shared" si="3"/>
        <v>1477</v>
      </c>
      <c r="L45" s="34">
        <v>0</v>
      </c>
      <c r="M45" s="34">
        <v>1477</v>
      </c>
      <c r="N45" s="34">
        <f t="shared" si="4"/>
        <v>3325</v>
      </c>
      <c r="O45" s="34">
        <f t="shared" si="5"/>
        <v>1810</v>
      </c>
      <c r="P45" s="34">
        <v>1810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1477</v>
      </c>
      <c r="V45" s="34">
        <v>1477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38</v>
      </c>
      <c r="AB45" s="34">
        <v>38</v>
      </c>
      <c r="AC45" s="34">
        <v>0</v>
      </c>
    </row>
    <row r="46" spans="1:29" ht="13.5">
      <c r="A46" s="31" t="s">
        <v>9</v>
      </c>
      <c r="B46" s="32" t="s">
        <v>80</v>
      </c>
      <c r="C46" s="33" t="s">
        <v>81</v>
      </c>
      <c r="D46" s="34">
        <f t="shared" si="0"/>
        <v>5708</v>
      </c>
      <c r="E46" s="34">
        <f t="shared" si="1"/>
        <v>0</v>
      </c>
      <c r="F46" s="34">
        <v>0</v>
      </c>
      <c r="G46" s="34">
        <v>0</v>
      </c>
      <c r="H46" s="34">
        <f t="shared" si="2"/>
        <v>5708</v>
      </c>
      <c r="I46" s="34">
        <v>2671</v>
      </c>
      <c r="J46" s="34">
        <v>3037</v>
      </c>
      <c r="K46" s="34">
        <f t="shared" si="3"/>
        <v>0</v>
      </c>
      <c r="L46" s="34">
        <v>0</v>
      </c>
      <c r="M46" s="34">
        <v>0</v>
      </c>
      <c r="N46" s="34">
        <f t="shared" si="4"/>
        <v>5886</v>
      </c>
      <c r="O46" s="34">
        <f t="shared" si="5"/>
        <v>2671</v>
      </c>
      <c r="P46" s="34">
        <v>2671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3037</v>
      </c>
      <c r="V46" s="34">
        <v>3037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178</v>
      </c>
      <c r="AB46" s="34">
        <v>178</v>
      </c>
      <c r="AC46" s="34">
        <v>0</v>
      </c>
    </row>
    <row r="47" spans="1:29" ht="13.5">
      <c r="A47" s="31" t="s">
        <v>9</v>
      </c>
      <c r="B47" s="32" t="s">
        <v>82</v>
      </c>
      <c r="C47" s="33" t="s">
        <v>83</v>
      </c>
      <c r="D47" s="34">
        <f t="shared" si="0"/>
        <v>3777</v>
      </c>
      <c r="E47" s="34">
        <f t="shared" si="1"/>
        <v>0</v>
      </c>
      <c r="F47" s="34">
        <v>0</v>
      </c>
      <c r="G47" s="34">
        <v>0</v>
      </c>
      <c r="H47" s="34">
        <f t="shared" si="2"/>
        <v>1756</v>
      </c>
      <c r="I47" s="34">
        <v>1756</v>
      </c>
      <c r="J47" s="34">
        <v>0</v>
      </c>
      <c r="K47" s="34">
        <f t="shared" si="3"/>
        <v>2021</v>
      </c>
      <c r="L47" s="34">
        <v>0</v>
      </c>
      <c r="M47" s="34">
        <v>2021</v>
      </c>
      <c r="N47" s="34">
        <f t="shared" si="4"/>
        <v>3943</v>
      </c>
      <c r="O47" s="34">
        <f t="shared" si="5"/>
        <v>1756</v>
      </c>
      <c r="P47" s="34">
        <v>1756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2021</v>
      </c>
      <c r="V47" s="34">
        <v>2021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166</v>
      </c>
      <c r="AB47" s="34">
        <v>166</v>
      </c>
      <c r="AC47" s="34">
        <v>0</v>
      </c>
    </row>
    <row r="48" spans="1:29" ht="13.5">
      <c r="A48" s="31" t="s">
        <v>9</v>
      </c>
      <c r="B48" s="32" t="s">
        <v>84</v>
      </c>
      <c r="C48" s="33" t="s">
        <v>3</v>
      </c>
      <c r="D48" s="34">
        <f t="shared" si="0"/>
        <v>3855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3855</v>
      </c>
      <c r="L48" s="34">
        <v>2276</v>
      </c>
      <c r="M48" s="34">
        <v>1579</v>
      </c>
      <c r="N48" s="34">
        <f t="shared" si="4"/>
        <v>3875</v>
      </c>
      <c r="O48" s="34">
        <f t="shared" si="5"/>
        <v>2276</v>
      </c>
      <c r="P48" s="34">
        <v>2276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1579</v>
      </c>
      <c r="V48" s="34">
        <v>1579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20</v>
      </c>
      <c r="AB48" s="34">
        <v>20</v>
      </c>
      <c r="AC48" s="34">
        <v>0</v>
      </c>
    </row>
    <row r="49" spans="1:29" ht="13.5">
      <c r="A49" s="31" t="s">
        <v>9</v>
      </c>
      <c r="B49" s="32" t="s">
        <v>85</v>
      </c>
      <c r="C49" s="33" t="s">
        <v>86</v>
      </c>
      <c r="D49" s="34">
        <f t="shared" si="0"/>
        <v>864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864</v>
      </c>
      <c r="L49" s="34">
        <v>584</v>
      </c>
      <c r="M49" s="34">
        <v>280</v>
      </c>
      <c r="N49" s="34">
        <f t="shared" si="4"/>
        <v>1136</v>
      </c>
      <c r="O49" s="34">
        <f t="shared" si="5"/>
        <v>584</v>
      </c>
      <c r="P49" s="34">
        <v>584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280</v>
      </c>
      <c r="V49" s="34">
        <v>280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272</v>
      </c>
      <c r="AB49" s="34">
        <v>272</v>
      </c>
      <c r="AC49" s="34">
        <v>0</v>
      </c>
    </row>
    <row r="50" spans="1:29" ht="13.5">
      <c r="A50" s="63" t="s">
        <v>4</v>
      </c>
      <c r="B50" s="64"/>
      <c r="C50" s="65"/>
      <c r="D50" s="34">
        <f>SUM(D7:D49)</f>
        <v>233285</v>
      </c>
      <c r="E50" s="34">
        <f aca="true" t="shared" si="8" ref="E50:AC50">SUM(E7:E49)</f>
        <v>45092</v>
      </c>
      <c r="F50" s="34">
        <f t="shared" si="8"/>
        <v>40716</v>
      </c>
      <c r="G50" s="34">
        <f t="shared" si="8"/>
        <v>4376</v>
      </c>
      <c r="H50" s="34">
        <f t="shared" si="8"/>
        <v>50727</v>
      </c>
      <c r="I50" s="34">
        <f t="shared" si="8"/>
        <v>47239</v>
      </c>
      <c r="J50" s="34">
        <f t="shared" si="8"/>
        <v>3488</v>
      </c>
      <c r="K50" s="34">
        <f t="shared" si="8"/>
        <v>137466</v>
      </c>
      <c r="L50" s="34">
        <f t="shared" si="8"/>
        <v>36903</v>
      </c>
      <c r="M50" s="34">
        <f t="shared" si="8"/>
        <v>100563</v>
      </c>
      <c r="N50" s="34">
        <f t="shared" si="8"/>
        <v>237955</v>
      </c>
      <c r="O50" s="34">
        <f t="shared" si="8"/>
        <v>124858</v>
      </c>
      <c r="P50" s="34">
        <f t="shared" si="8"/>
        <v>124858</v>
      </c>
      <c r="Q50" s="34">
        <f t="shared" si="8"/>
        <v>0</v>
      </c>
      <c r="R50" s="34">
        <f t="shared" si="8"/>
        <v>0</v>
      </c>
      <c r="S50" s="34">
        <f t="shared" si="8"/>
        <v>0</v>
      </c>
      <c r="T50" s="34">
        <f t="shared" si="8"/>
        <v>0</v>
      </c>
      <c r="U50" s="34">
        <f t="shared" si="8"/>
        <v>108427</v>
      </c>
      <c r="V50" s="34">
        <f t="shared" si="8"/>
        <v>108427</v>
      </c>
      <c r="W50" s="34">
        <f t="shared" si="8"/>
        <v>0</v>
      </c>
      <c r="X50" s="34">
        <f t="shared" si="8"/>
        <v>0</v>
      </c>
      <c r="Y50" s="34">
        <f t="shared" si="8"/>
        <v>0</v>
      </c>
      <c r="Z50" s="34">
        <f t="shared" si="8"/>
        <v>0</v>
      </c>
      <c r="AA50" s="34">
        <f t="shared" si="8"/>
        <v>4670</v>
      </c>
      <c r="AB50" s="34">
        <f t="shared" si="8"/>
        <v>4412</v>
      </c>
      <c r="AC50" s="34">
        <f t="shared" si="8"/>
        <v>258</v>
      </c>
    </row>
  </sheetData>
  <mergeCells count="7">
    <mergeCell ref="A50:C50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2004-02-28T06:39:51Z</dcterms:modified>
  <cp:category/>
  <cp:version/>
  <cp:contentType/>
  <cp:contentStatus/>
</cp:coreProperties>
</file>