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'ごみ処理概要'!$A$2:$AQ$106</definedName>
    <definedName name="_xlnm.Print_Area" localSheetId="2">'ごみ処理量内訳'!$A$2:$AJ$106</definedName>
    <definedName name="_xlnm.Print_Area" localSheetId="1">'ごみ搬入量内訳'!$A$2:$AH$106</definedName>
    <definedName name="_xlnm.Print_Area" localSheetId="3">'資源化量内訳'!$A$2:$BW$106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<sst xmlns="http://schemas.openxmlformats.org/spreadsheetml/2006/main" count="1693" uniqueCount="303">
  <si>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</si>
  <si>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</si>
  <si>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</si>
  <si>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</si>
  <si>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</si>
  <si>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</si>
  <si>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</si>
  <si>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</si>
  <si>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</si>
  <si>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</si>
  <si>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</si>
  <si>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</si>
  <si>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</si>
  <si>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</si>
  <si>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</si>
  <si>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</si>
  <si>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</si>
  <si>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</si>
  <si>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</si>
  <si>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</si>
  <si>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</si>
  <si>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</si>
  <si>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</si>
  <si>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</si>
  <si>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</si>
  <si>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</si>
  <si>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</si>
  <si>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</si>
  <si>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</si>
  <si>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</si>
  <si>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</si>
  <si>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</si>
  <si>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</si>
  <si>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</si>
  <si>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</si>
  <si>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</si>
  <si>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</si>
  <si>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</si>
  <si>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</si>
  <si>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</si>
  <si>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</si>
  <si>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</si>
  <si>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</si>
  <si>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</si>
  <si>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</si>
  <si>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</si>
  <si>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</si>
  <si>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</si>
  <si>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</si>
  <si>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</si>
  <si>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</si>
  <si>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</si>
  <si>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21301</t>
  </si>
  <si>
    <t>21302</t>
  </si>
  <si>
    <t>岐南町</t>
  </si>
  <si>
    <t>21303</t>
  </si>
  <si>
    <t>笠松町</t>
  </si>
  <si>
    <t>21304</t>
  </si>
  <si>
    <t>21321</t>
  </si>
  <si>
    <t>海津町</t>
  </si>
  <si>
    <t>21322</t>
  </si>
  <si>
    <t>21323</t>
  </si>
  <si>
    <t>南濃町</t>
  </si>
  <si>
    <t>21341</t>
  </si>
  <si>
    <t>養老町</t>
  </si>
  <si>
    <t>21342</t>
  </si>
  <si>
    <t>上石津町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</si>
  <si>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</si>
  <si>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</si>
  <si>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</si>
  <si>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</si>
  <si>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</si>
  <si>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</si>
  <si>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</si>
  <si>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</si>
  <si>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</si>
  <si>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</si>
  <si>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21384</t>
  </si>
  <si>
    <t>墨俣町</t>
  </si>
  <si>
    <t>21401</t>
  </si>
  <si>
    <t>揖斐川町</t>
  </si>
  <si>
    <t>21402</t>
  </si>
  <si>
    <t>谷汲村</t>
  </si>
  <si>
    <t>21403</t>
  </si>
  <si>
    <t>21404</t>
  </si>
  <si>
    <t>21405</t>
  </si>
  <si>
    <t>春日村</t>
  </si>
  <si>
    <t>21406</t>
  </si>
  <si>
    <t>久瀬村</t>
  </si>
  <si>
    <t>21407</t>
  </si>
  <si>
    <t>藤橋村</t>
  </si>
  <si>
    <t>21408</t>
  </si>
  <si>
    <t>坂内村</t>
  </si>
  <si>
    <t>21421</t>
  </si>
  <si>
    <t>北方町</t>
  </si>
  <si>
    <t>21422</t>
  </si>
  <si>
    <t>本巣町</t>
  </si>
  <si>
    <t>21423</t>
  </si>
  <si>
    <t>穂積町</t>
  </si>
  <si>
    <t>21424</t>
  </si>
  <si>
    <t>巣南町</t>
  </si>
  <si>
    <t>21425</t>
  </si>
  <si>
    <t>真正町</t>
  </si>
  <si>
    <t>21426</t>
  </si>
  <si>
    <t>糸貫町</t>
  </si>
  <si>
    <t>21427</t>
  </si>
  <si>
    <t>根尾村</t>
  </si>
  <si>
    <t>21441</t>
  </si>
  <si>
    <t>高富町</t>
  </si>
  <si>
    <t>21442</t>
  </si>
  <si>
    <t>伊自良村</t>
  </si>
  <si>
    <t>21443</t>
  </si>
  <si>
    <t>21461</t>
  </si>
  <si>
    <t>洞戸村</t>
  </si>
  <si>
    <t>21462</t>
  </si>
  <si>
    <t>板取村</t>
  </si>
  <si>
    <t>21463</t>
  </si>
  <si>
    <t>武芸川町</t>
  </si>
  <si>
    <t>21464</t>
  </si>
  <si>
    <t>武儀町</t>
  </si>
  <si>
    <t>21465</t>
  </si>
  <si>
    <t>上之保村</t>
  </si>
  <si>
    <t>21481</t>
  </si>
  <si>
    <t>21482</t>
  </si>
  <si>
    <t>21483</t>
  </si>
  <si>
    <t>白鳥町</t>
  </si>
  <si>
    <t>21484</t>
  </si>
  <si>
    <t>高鷲村</t>
  </si>
  <si>
    <t>21485</t>
  </si>
  <si>
    <t>美並村</t>
  </si>
  <si>
    <t>21486</t>
  </si>
  <si>
    <t>明宝村</t>
  </si>
  <si>
    <t>21487</t>
  </si>
  <si>
    <t>和良村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</si>
  <si>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</si>
  <si>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</si>
  <si>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</si>
  <si>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</si>
  <si>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</si>
  <si>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</si>
  <si>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</si>
  <si>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</si>
  <si>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</si>
  <si>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</si>
  <si>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</si>
  <si>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</si>
  <si>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</si>
  <si>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</si>
  <si>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</si>
  <si>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</si>
  <si>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21523</t>
  </si>
  <si>
    <t>兼山町</t>
  </si>
  <si>
    <t>21541</t>
  </si>
  <si>
    <t>笠原町</t>
  </si>
  <si>
    <t>21561</t>
  </si>
  <si>
    <t>坂下町</t>
  </si>
  <si>
    <t>21562</t>
  </si>
  <si>
    <t>21563</t>
  </si>
  <si>
    <t>加子母村</t>
  </si>
  <si>
    <t>21564</t>
  </si>
  <si>
    <t>付知町</t>
  </si>
  <si>
    <t>21565</t>
  </si>
  <si>
    <t>21566</t>
  </si>
  <si>
    <t>蛭川村</t>
  </si>
  <si>
    <t>21567</t>
  </si>
  <si>
    <t>岩村町</t>
  </si>
  <si>
    <t>21568</t>
  </si>
  <si>
    <t>山岡町</t>
  </si>
  <si>
    <t>21569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</si>
  <si>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</si>
  <si>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</si>
  <si>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</si>
  <si>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</si>
  <si>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</si>
  <si>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</si>
  <si>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池田町</t>
  </si>
  <si>
    <t>大和町</t>
  </si>
  <si>
    <t>小坂町</t>
  </si>
  <si>
    <t>柳津町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</si>
  <si>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</si>
  <si>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</si>
  <si>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</si>
  <si>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</si>
  <si>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</si>
  <si>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</si>
  <si>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</si>
  <si>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</si>
  <si>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</si>
  <si>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</si>
  <si>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</si>
  <si>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</si>
  <si>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</si>
  <si>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</si>
  <si>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</si>
  <si>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</si>
  <si>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</si>
  <si>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</si>
  <si>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</si>
  <si>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</si>
  <si>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</si>
  <si>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</si>
  <si>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</si>
  <si>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</si>
  <si>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</si>
  <si>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</si>
  <si>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</si>
  <si>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</si>
  <si>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</si>
  <si>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</si>
  <si>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</si>
  <si>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</si>
  <si>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</si>
  <si>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</si>
  <si>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</si>
  <si>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</si>
  <si>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</si>
  <si>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</si>
  <si>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</si>
  <si>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</si>
  <si>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</si>
  <si>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川島町</t>
  </si>
  <si>
    <t>明智町</t>
  </si>
  <si>
    <t>21570</t>
  </si>
  <si>
    <t>串原村</t>
  </si>
  <si>
    <t>21571</t>
  </si>
  <si>
    <t>上矢作町</t>
  </si>
  <si>
    <t>21581</t>
  </si>
  <si>
    <t>萩原町</t>
  </si>
  <si>
    <t>21582</t>
  </si>
  <si>
    <t>21583</t>
  </si>
  <si>
    <t>下呂町</t>
  </si>
  <si>
    <t>21584</t>
  </si>
  <si>
    <t>21585</t>
  </si>
  <si>
    <t>馬瀬村</t>
  </si>
  <si>
    <t>21601</t>
  </si>
  <si>
    <t>丹生川村</t>
  </si>
  <si>
    <t>21602</t>
  </si>
  <si>
    <t>清見村</t>
  </si>
  <si>
    <t>21603</t>
  </si>
  <si>
    <t>荘川村</t>
  </si>
  <si>
    <t>21604</t>
  </si>
  <si>
    <t>白川村</t>
  </si>
  <si>
    <t>21605</t>
  </si>
  <si>
    <t>宮村</t>
  </si>
  <si>
    <t>21606</t>
  </si>
  <si>
    <t>久々野町</t>
  </si>
  <si>
    <t>21607</t>
  </si>
  <si>
    <t>21608</t>
  </si>
  <si>
    <t>高根村</t>
  </si>
  <si>
    <t>21621</t>
  </si>
  <si>
    <t>古川町</t>
  </si>
  <si>
    <t>21622</t>
  </si>
  <si>
    <t>国府町</t>
  </si>
  <si>
    <t>21623</t>
  </si>
  <si>
    <t>河合村</t>
  </si>
  <si>
    <t>21624</t>
  </si>
  <si>
    <t>宮川村</t>
  </si>
  <si>
    <t>21625</t>
  </si>
  <si>
    <t>21626</t>
  </si>
  <si>
    <t>上宝村</t>
  </si>
  <si>
    <t>ﾍﾟｯﾄﾎﾞﾄﾙ</t>
  </si>
  <si>
    <t>ﾌﾟﾗｽﾁｯｸ類</t>
  </si>
  <si>
    <t>大野町</t>
  </si>
  <si>
    <t>神岡町</t>
  </si>
  <si>
    <t>金山町</t>
  </si>
  <si>
    <t>朝日村</t>
  </si>
  <si>
    <t>八幡町</t>
  </si>
  <si>
    <t>平田町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</si>
  <si>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</si>
  <si>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</si>
  <si>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</si>
  <si>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</si>
  <si>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</si>
  <si>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</si>
  <si>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</si>
  <si>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</si>
  <si>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</si>
  <si>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</si>
  <si>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</si>
  <si>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</si>
  <si>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</si>
  <si>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</si>
  <si>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</si>
  <si>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</si>
  <si>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</si>
  <si>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</si>
  <si>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</si>
  <si>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</si>
  <si>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</si>
  <si>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</si>
  <si>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岐阜県合計</t>
  </si>
  <si>
    <t>福岡町</t>
  </si>
  <si>
    <t>美山町</t>
  </si>
  <si>
    <t>川上村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</si>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</sst>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06"/>
  <sheetViews>
    <sheetView showGridLines="0" tabSelected="1" workbookViewId="0" topLeftCell="A1">
      <pane xSplit="3" ySplit="6" topLeftCell="D7" activePane="bottomRight" state="frozen"/>
      <selection pane="topLeft" activeCell="V3" sqref="U3:X5"/>
      <selection pane="topRight" activeCell="V3" sqref="U3:X5"/>
      <selection pane="bottomLeft" activeCell="V3" sqref="U3:X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184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206</v>
      </c>
      <c r="B2" s="62" t="s">
        <v>207</v>
      </c>
      <c r="C2" s="67" t="s">
        <v>208</v>
      </c>
      <c r="D2" s="59" t="s">
        <v>269</v>
      </c>
      <c r="E2" s="60"/>
      <c r="F2" s="59" t="s">
        <v>270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271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272</v>
      </c>
      <c r="AF2" s="59" t="s">
        <v>273</v>
      </c>
      <c r="AG2" s="77"/>
      <c r="AH2" s="77"/>
      <c r="AI2" s="77"/>
      <c r="AJ2" s="77"/>
      <c r="AK2" s="77"/>
      <c r="AL2" s="78"/>
      <c r="AM2" s="71" t="s">
        <v>274</v>
      </c>
      <c r="AN2" s="59" t="s">
        <v>275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276</v>
      </c>
      <c r="F3" s="67" t="s">
        <v>277</v>
      </c>
      <c r="G3" s="67" t="s">
        <v>278</v>
      </c>
      <c r="H3" s="67" t="s">
        <v>279</v>
      </c>
      <c r="I3" s="14" t="s">
        <v>15</v>
      </c>
      <c r="J3" s="71" t="s">
        <v>280</v>
      </c>
      <c r="K3" s="71" t="s">
        <v>281</v>
      </c>
      <c r="L3" s="71" t="s">
        <v>282</v>
      </c>
      <c r="M3" s="70"/>
      <c r="N3" s="67" t="s">
        <v>283</v>
      </c>
      <c r="O3" s="67" t="s">
        <v>194</v>
      </c>
      <c r="P3" s="82" t="s">
        <v>16</v>
      </c>
      <c r="Q3" s="83"/>
      <c r="R3" s="83"/>
      <c r="S3" s="83"/>
      <c r="T3" s="83"/>
      <c r="U3" s="84"/>
      <c r="V3" s="16" t="s">
        <v>295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209</v>
      </c>
      <c r="AG3" s="67" t="s">
        <v>169</v>
      </c>
      <c r="AH3" s="67" t="s">
        <v>210</v>
      </c>
      <c r="AI3" s="67" t="s">
        <v>211</v>
      </c>
      <c r="AJ3" s="67" t="s">
        <v>212</v>
      </c>
      <c r="AK3" s="67" t="s">
        <v>213</v>
      </c>
      <c r="AL3" s="14" t="s">
        <v>17</v>
      </c>
      <c r="AM3" s="76"/>
      <c r="AN3" s="67" t="s">
        <v>214</v>
      </c>
      <c r="AO3" s="67" t="s">
        <v>215</v>
      </c>
      <c r="AP3" s="67" t="s">
        <v>216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217</v>
      </c>
      <c r="R4" s="8" t="s">
        <v>218</v>
      </c>
      <c r="S4" s="8" t="s">
        <v>285</v>
      </c>
      <c r="T4" s="8" t="s">
        <v>286</v>
      </c>
      <c r="U4" s="8" t="s">
        <v>287</v>
      </c>
      <c r="V4" s="14" t="s">
        <v>15</v>
      </c>
      <c r="W4" s="8" t="s">
        <v>18</v>
      </c>
      <c r="X4" s="8" t="s">
        <v>189</v>
      </c>
      <c r="Y4" s="8" t="s">
        <v>19</v>
      </c>
      <c r="Z4" s="20" t="s">
        <v>196</v>
      </c>
      <c r="AA4" s="8" t="s">
        <v>20</v>
      </c>
      <c r="AB4" s="20" t="s">
        <v>219</v>
      </c>
      <c r="AC4" s="8" t="s">
        <v>190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288</v>
      </c>
      <c r="G6" s="24" t="s">
        <v>288</v>
      </c>
      <c r="H6" s="24" t="s">
        <v>288</v>
      </c>
      <c r="I6" s="24" t="s">
        <v>288</v>
      </c>
      <c r="J6" s="25" t="s">
        <v>22</v>
      </c>
      <c r="K6" s="25" t="s">
        <v>22</v>
      </c>
      <c r="L6" s="25" t="s">
        <v>22</v>
      </c>
      <c r="M6" s="24" t="s">
        <v>288</v>
      </c>
      <c r="N6" s="24" t="s">
        <v>288</v>
      </c>
      <c r="O6" s="24" t="s">
        <v>288</v>
      </c>
      <c r="P6" s="24" t="s">
        <v>288</v>
      </c>
      <c r="Q6" s="24" t="s">
        <v>288</v>
      </c>
      <c r="R6" s="24" t="s">
        <v>288</v>
      </c>
      <c r="S6" s="24" t="s">
        <v>288</v>
      </c>
      <c r="T6" s="24" t="s">
        <v>288</v>
      </c>
      <c r="U6" s="24" t="s">
        <v>288</v>
      </c>
      <c r="V6" s="24" t="s">
        <v>288</v>
      </c>
      <c r="W6" s="24" t="s">
        <v>288</v>
      </c>
      <c r="X6" s="24" t="s">
        <v>288</v>
      </c>
      <c r="Y6" s="24" t="s">
        <v>288</v>
      </c>
      <c r="Z6" s="24" t="s">
        <v>288</v>
      </c>
      <c r="AA6" s="24" t="s">
        <v>288</v>
      </c>
      <c r="AB6" s="24" t="s">
        <v>288</v>
      </c>
      <c r="AC6" s="24" t="s">
        <v>288</v>
      </c>
      <c r="AD6" s="24" t="s">
        <v>288</v>
      </c>
      <c r="AE6" s="24" t="s">
        <v>289</v>
      </c>
      <c r="AF6" s="24" t="s">
        <v>288</v>
      </c>
      <c r="AG6" s="24" t="s">
        <v>288</v>
      </c>
      <c r="AH6" s="24" t="s">
        <v>288</v>
      </c>
      <c r="AI6" s="24" t="s">
        <v>288</v>
      </c>
      <c r="AJ6" s="24" t="s">
        <v>288</v>
      </c>
      <c r="AK6" s="24" t="s">
        <v>288</v>
      </c>
      <c r="AL6" s="24" t="s">
        <v>288</v>
      </c>
      <c r="AM6" s="24" t="s">
        <v>289</v>
      </c>
      <c r="AN6" s="24" t="s">
        <v>288</v>
      </c>
      <c r="AO6" s="24" t="s">
        <v>288</v>
      </c>
      <c r="AP6" s="24" t="s">
        <v>288</v>
      </c>
      <c r="AQ6" s="24" t="s">
        <v>288</v>
      </c>
    </row>
    <row r="7" spans="1:43" ht="13.5">
      <c r="A7" s="26" t="s">
        <v>23</v>
      </c>
      <c r="B7" s="49" t="s">
        <v>24</v>
      </c>
      <c r="C7" s="50" t="s">
        <v>25</v>
      </c>
      <c r="D7" s="51">
        <v>402422</v>
      </c>
      <c r="E7" s="51">
        <v>402422</v>
      </c>
      <c r="F7" s="51">
        <f>'ごみ搬入量内訳'!H7</f>
        <v>153910</v>
      </c>
      <c r="G7" s="51">
        <f>'ごみ搬入量内訳'!AG7</f>
        <v>5698</v>
      </c>
      <c r="H7" s="51">
        <f>'ごみ搬入量内訳'!AH7</f>
        <v>2394</v>
      </c>
      <c r="I7" s="51">
        <f aca="true" t="shared" si="0" ref="I7:I33">SUM(F7:H7)</f>
        <v>162002</v>
      </c>
      <c r="J7" s="51">
        <f aca="true" t="shared" si="1" ref="J7:J33">I7/D7/365*1000000</f>
        <v>1102.9245316866647</v>
      </c>
      <c r="K7" s="51">
        <f>('ごみ搬入量内訳'!E7+'ごみ搬入量内訳'!AH7)/'ごみ処理概要'!D7/365*1000000</f>
        <v>724.1631374084711</v>
      </c>
      <c r="L7" s="51">
        <f>'ごみ搬入量内訳'!F7/'ごみ処理概要'!D7/365*1000000</f>
        <v>378.7613942781935</v>
      </c>
      <c r="M7" s="51">
        <f>'資源化量内訳'!BP7</f>
        <v>22286</v>
      </c>
      <c r="N7" s="51">
        <f>'ごみ処理量内訳'!E7</f>
        <v>132838</v>
      </c>
      <c r="O7" s="51">
        <f>'ごみ処理量内訳'!L7</f>
        <v>0</v>
      </c>
      <c r="P7" s="51">
        <f aca="true" t="shared" si="2" ref="P7:P33">SUM(Q7:U7)</f>
        <v>12592</v>
      </c>
      <c r="Q7" s="51">
        <f>'ごみ処理量内訳'!G7</f>
        <v>4560</v>
      </c>
      <c r="R7" s="51">
        <f>'ごみ処理量内訳'!H7</f>
        <v>8032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33">SUM(W7:AC7)</f>
        <v>14178</v>
      </c>
      <c r="W7" s="51">
        <f>'資源化量内訳'!M7</f>
        <v>7540</v>
      </c>
      <c r="X7" s="51">
        <f>'資源化量内訳'!N7</f>
        <v>3856</v>
      </c>
      <c r="Y7" s="51">
        <f>'資源化量内訳'!O7</f>
        <v>1321</v>
      </c>
      <c r="Z7" s="51">
        <f>'資源化量内訳'!P7</f>
        <v>284</v>
      </c>
      <c r="AA7" s="51">
        <f>'資源化量内訳'!Q7</f>
        <v>0</v>
      </c>
      <c r="AB7" s="51">
        <f>'資源化量内訳'!R7</f>
        <v>0</v>
      </c>
      <c r="AC7" s="51">
        <f>'資源化量内訳'!S7</f>
        <v>1177</v>
      </c>
      <c r="AD7" s="51">
        <f aca="true" t="shared" si="4" ref="AD7:AD33">N7+O7+P7+V7</f>
        <v>159608</v>
      </c>
      <c r="AE7" s="52">
        <f aca="true" t="shared" si="5" ref="AE7:AE33">(N7+P7+V7)/AD7*100</f>
        <v>100</v>
      </c>
      <c r="AF7" s="51">
        <f>'資源化量内訳'!AB7</f>
        <v>491</v>
      </c>
      <c r="AG7" s="51">
        <f>'資源化量内訳'!AJ7</f>
        <v>1371</v>
      </c>
      <c r="AH7" s="51">
        <f>'資源化量内訳'!AR7</f>
        <v>7037</v>
      </c>
      <c r="AI7" s="51">
        <f>'資源化量内訳'!AZ7</f>
        <v>0</v>
      </c>
      <c r="AJ7" s="51">
        <f>'資源化量内訳'!BH7</f>
        <v>0</v>
      </c>
      <c r="AK7" s="51" t="s">
        <v>268</v>
      </c>
      <c r="AL7" s="51">
        <f aca="true" t="shared" si="6" ref="AL7:AL33">SUM(AF7:AJ7)</f>
        <v>8899</v>
      </c>
      <c r="AM7" s="52">
        <f aca="true" t="shared" si="7" ref="AM7:AM33">(V7+AL7+M7)/(M7+AD7)*100</f>
        <v>24.9392503326113</v>
      </c>
      <c r="AN7" s="51">
        <f>'ごみ処理量内訳'!AC7</f>
        <v>0</v>
      </c>
      <c r="AO7" s="51">
        <f>'ごみ処理量内訳'!AD7</f>
        <v>16209</v>
      </c>
      <c r="AP7" s="51">
        <f>'ごみ処理量内訳'!AE7</f>
        <v>0</v>
      </c>
      <c r="AQ7" s="51">
        <f aca="true" t="shared" si="8" ref="AQ7:AQ33">SUM(AN7:AP7)</f>
        <v>16209</v>
      </c>
    </row>
    <row r="8" spans="1:43" ht="13.5">
      <c r="A8" s="26" t="s">
        <v>23</v>
      </c>
      <c r="B8" s="49" t="s">
        <v>26</v>
      </c>
      <c r="C8" s="50" t="s">
        <v>27</v>
      </c>
      <c r="D8" s="51">
        <v>148633</v>
      </c>
      <c r="E8" s="51">
        <v>148633</v>
      </c>
      <c r="F8" s="51">
        <f>'ごみ搬入量内訳'!H8</f>
        <v>50529</v>
      </c>
      <c r="G8" s="51">
        <f>'ごみ搬入量内訳'!AG8</f>
        <v>15671</v>
      </c>
      <c r="H8" s="51">
        <f>'ごみ搬入量内訳'!AH8</f>
        <v>0</v>
      </c>
      <c r="I8" s="51">
        <f t="shared" si="0"/>
        <v>66200</v>
      </c>
      <c r="J8" s="51">
        <f t="shared" si="1"/>
        <v>1220.2529923617142</v>
      </c>
      <c r="K8" s="51">
        <f>('ごみ搬入量内訳'!E8+'ごみ搬入量内訳'!AH8)/'ごみ処理概要'!D8/365*1000000</f>
        <v>768.3538630454029</v>
      </c>
      <c r="L8" s="51">
        <f>'ごみ搬入量内訳'!F8/'ごみ処理概要'!D8/365*1000000</f>
        <v>451.89912931631085</v>
      </c>
      <c r="M8" s="51">
        <f>'資源化量内訳'!BP8</f>
        <v>8416</v>
      </c>
      <c r="N8" s="51">
        <f>'ごみ処理量内訳'!E8</f>
        <v>50469</v>
      </c>
      <c r="O8" s="51">
        <f>'ごみ処理量内訳'!L8</f>
        <v>7329</v>
      </c>
      <c r="P8" s="51">
        <f t="shared" si="2"/>
        <v>7137</v>
      </c>
      <c r="Q8" s="51">
        <f>'ごみ処理量内訳'!G8</f>
        <v>6358</v>
      </c>
      <c r="R8" s="51">
        <f>'ごみ処理量内訳'!H8</f>
        <v>676</v>
      </c>
      <c r="S8" s="51">
        <f>'ごみ処理量内訳'!I8</f>
        <v>103</v>
      </c>
      <c r="T8" s="51">
        <f>'ごみ処理量内訳'!J8</f>
        <v>0</v>
      </c>
      <c r="U8" s="51">
        <f>'ごみ処理量内訳'!K8</f>
        <v>0</v>
      </c>
      <c r="V8" s="51">
        <f t="shared" si="3"/>
        <v>1265</v>
      </c>
      <c r="W8" s="51">
        <f>'資源化量内訳'!M8</f>
        <v>0</v>
      </c>
      <c r="X8" s="51">
        <f>'資源化量内訳'!N8</f>
        <v>0</v>
      </c>
      <c r="Y8" s="51">
        <f>'資源化量内訳'!O8</f>
        <v>1265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t="shared" si="4"/>
        <v>66200</v>
      </c>
      <c r="AE8" s="52">
        <f t="shared" si="5"/>
        <v>88.92900302114803</v>
      </c>
      <c r="AF8" s="51">
        <f>'資源化量内訳'!AB8</f>
        <v>0</v>
      </c>
      <c r="AG8" s="51">
        <f>'資源化量内訳'!AJ8</f>
        <v>2015</v>
      </c>
      <c r="AH8" s="51">
        <f>'資源化量内訳'!AR8</f>
        <v>669</v>
      </c>
      <c r="AI8" s="51">
        <f>'資源化量内訳'!AZ8</f>
        <v>103</v>
      </c>
      <c r="AJ8" s="51">
        <f>'資源化量内訳'!BH8</f>
        <v>0</v>
      </c>
      <c r="AK8" s="51" t="s">
        <v>268</v>
      </c>
      <c r="AL8" s="51">
        <f t="shared" si="6"/>
        <v>2787</v>
      </c>
      <c r="AM8" s="52">
        <f t="shared" si="7"/>
        <v>16.709552910903827</v>
      </c>
      <c r="AN8" s="51">
        <f>'ごみ処理量内訳'!AC8</f>
        <v>7329</v>
      </c>
      <c r="AO8" s="51">
        <f>'ごみ処理量内訳'!AD8</f>
        <v>6963</v>
      </c>
      <c r="AP8" s="51">
        <f>'ごみ処理量内訳'!AE8</f>
        <v>1085</v>
      </c>
      <c r="AQ8" s="51">
        <f t="shared" si="8"/>
        <v>15377</v>
      </c>
    </row>
    <row r="9" spans="1:43" ht="13.5">
      <c r="A9" s="26" t="s">
        <v>23</v>
      </c>
      <c r="B9" s="49" t="s">
        <v>28</v>
      </c>
      <c r="C9" s="50" t="s">
        <v>29</v>
      </c>
      <c r="D9" s="51">
        <v>66802</v>
      </c>
      <c r="E9" s="51">
        <v>66802</v>
      </c>
      <c r="F9" s="51">
        <f>'ごみ搬入量内訳'!H9</f>
        <v>24392</v>
      </c>
      <c r="G9" s="51">
        <f>'ごみ搬入量内訳'!AG9</f>
        <v>3644</v>
      </c>
      <c r="H9" s="51">
        <f>'ごみ搬入量内訳'!AH9</f>
        <v>206</v>
      </c>
      <c r="I9" s="51">
        <f t="shared" si="0"/>
        <v>28242</v>
      </c>
      <c r="J9" s="51">
        <f t="shared" si="1"/>
        <v>1158.278830959454</v>
      </c>
      <c r="K9" s="51">
        <f>('ごみ搬入量内訳'!E9+'ごみ搬入量内訳'!AH9)/'ごみ処理概要'!D9/365*1000000</f>
        <v>755.4527323232468</v>
      </c>
      <c r="L9" s="51">
        <f>'ごみ搬入量内訳'!F9/'ごみ処理概要'!D9/365*1000000</f>
        <v>402.82609863620684</v>
      </c>
      <c r="M9" s="51">
        <f>'資源化量内訳'!BP9</f>
        <v>3132</v>
      </c>
      <c r="N9" s="51">
        <f>'ごみ処理量内訳'!E9</f>
        <v>16495</v>
      </c>
      <c r="O9" s="51">
        <f>'ごみ処理量内訳'!L9</f>
        <v>7777</v>
      </c>
      <c r="P9" s="51">
        <f t="shared" si="2"/>
        <v>2589</v>
      </c>
      <c r="Q9" s="51">
        <f>'ごみ処理量内訳'!G9</f>
        <v>0</v>
      </c>
      <c r="R9" s="51">
        <f>'ごみ処理量内訳'!H9</f>
        <v>2589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1175</v>
      </c>
      <c r="W9" s="51">
        <f>'資源化量内訳'!M9</f>
        <v>1162</v>
      </c>
      <c r="X9" s="51">
        <f>'資源化量内訳'!N9</f>
        <v>2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11</v>
      </c>
      <c r="AC9" s="51">
        <f>'資源化量内訳'!S9</f>
        <v>0</v>
      </c>
      <c r="AD9" s="51">
        <f t="shared" si="4"/>
        <v>28036</v>
      </c>
      <c r="AE9" s="52">
        <f t="shared" si="5"/>
        <v>72.2606648594664</v>
      </c>
      <c r="AF9" s="51">
        <f>'資源化量内訳'!AB9</f>
        <v>0</v>
      </c>
      <c r="AG9" s="51">
        <f>'資源化量内訳'!AJ9</f>
        <v>0</v>
      </c>
      <c r="AH9" s="51">
        <f>'資源化量内訳'!AR9</f>
        <v>2482</v>
      </c>
      <c r="AI9" s="51">
        <f>'資源化量内訳'!AZ9</f>
        <v>0</v>
      </c>
      <c r="AJ9" s="51">
        <f>'資源化量内訳'!BH9</f>
        <v>0</v>
      </c>
      <c r="AK9" s="51" t="s">
        <v>268</v>
      </c>
      <c r="AL9" s="51">
        <f t="shared" si="6"/>
        <v>2482</v>
      </c>
      <c r="AM9" s="52">
        <f t="shared" si="7"/>
        <v>21.781955852156056</v>
      </c>
      <c r="AN9" s="51">
        <f>'ごみ処理量内訳'!AC9</f>
        <v>7777</v>
      </c>
      <c r="AO9" s="51">
        <f>'ごみ処理量内訳'!AD9</f>
        <v>1395</v>
      </c>
      <c r="AP9" s="51">
        <f>'ごみ処理量内訳'!AE9</f>
        <v>48</v>
      </c>
      <c r="AQ9" s="51">
        <f t="shared" si="8"/>
        <v>9220</v>
      </c>
    </row>
    <row r="10" spans="1:43" ht="13.5">
      <c r="A10" s="26" t="s">
        <v>23</v>
      </c>
      <c r="B10" s="49" t="s">
        <v>30</v>
      </c>
      <c r="C10" s="50" t="s">
        <v>31</v>
      </c>
      <c r="D10" s="51">
        <v>105235</v>
      </c>
      <c r="E10" s="51">
        <v>105235</v>
      </c>
      <c r="F10" s="51">
        <f>'ごみ搬入量内訳'!H10</f>
        <v>33313</v>
      </c>
      <c r="G10" s="51">
        <f>'ごみ搬入量内訳'!AG10</f>
        <v>3750</v>
      </c>
      <c r="H10" s="51">
        <f>'ごみ搬入量内訳'!AH10</f>
        <v>0</v>
      </c>
      <c r="I10" s="51">
        <f t="shared" si="0"/>
        <v>37063</v>
      </c>
      <c r="J10" s="51">
        <f t="shared" si="1"/>
        <v>964.9115384940814</v>
      </c>
      <c r="K10" s="51">
        <f>('ごみ搬入量内訳'!E10+'ごみ搬入量内訳'!AH10)/'ごみ処理概要'!D10/365*1000000</f>
        <v>665.9850003026494</v>
      </c>
      <c r="L10" s="51">
        <f>'ごみ搬入量内訳'!F10/'ごみ処理概要'!D10/365*1000000</f>
        <v>298.9265381914319</v>
      </c>
      <c r="M10" s="51">
        <f>'資源化量内訳'!BP10</f>
        <v>4106</v>
      </c>
      <c r="N10" s="51">
        <f>'ごみ処理量内訳'!E10</f>
        <v>28275</v>
      </c>
      <c r="O10" s="51">
        <f>'ごみ処理量内訳'!L10</f>
        <v>5082</v>
      </c>
      <c r="P10" s="51">
        <f t="shared" si="2"/>
        <v>1819</v>
      </c>
      <c r="Q10" s="51">
        <f>'ごみ処理量内訳'!G10</f>
        <v>811</v>
      </c>
      <c r="R10" s="51">
        <f>'ごみ処理量内訳'!H10</f>
        <v>966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42</v>
      </c>
      <c r="V10" s="51">
        <f t="shared" si="3"/>
        <v>1887</v>
      </c>
      <c r="W10" s="51">
        <f>'資源化量内訳'!M10</f>
        <v>1799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68</v>
      </c>
      <c r="AC10" s="51">
        <f>'資源化量内訳'!S10</f>
        <v>20</v>
      </c>
      <c r="AD10" s="51">
        <f t="shared" si="4"/>
        <v>37063</v>
      </c>
      <c r="AE10" s="52">
        <f t="shared" si="5"/>
        <v>86.28821196341366</v>
      </c>
      <c r="AF10" s="51">
        <f>'資源化量内訳'!AB10</f>
        <v>0</v>
      </c>
      <c r="AG10" s="51">
        <f>'資源化量内訳'!AJ10</f>
        <v>811</v>
      </c>
      <c r="AH10" s="51">
        <f>'資源化量内訳'!AR10</f>
        <v>966</v>
      </c>
      <c r="AI10" s="51">
        <f>'資源化量内訳'!AZ10</f>
        <v>0</v>
      </c>
      <c r="AJ10" s="51">
        <f>'資源化量内訳'!BH10</f>
        <v>0</v>
      </c>
      <c r="AK10" s="51" t="s">
        <v>268</v>
      </c>
      <c r="AL10" s="51">
        <f t="shared" si="6"/>
        <v>1777</v>
      </c>
      <c r="AM10" s="52">
        <f t="shared" si="7"/>
        <v>18.87342417838665</v>
      </c>
      <c r="AN10" s="51">
        <f>'ごみ処理量内訳'!AC10</f>
        <v>5082</v>
      </c>
      <c r="AO10" s="51">
        <f>'ごみ処理量内訳'!AD10</f>
        <v>3124</v>
      </c>
      <c r="AP10" s="51">
        <f>'ごみ処理量内訳'!AE10</f>
        <v>42</v>
      </c>
      <c r="AQ10" s="51">
        <f t="shared" si="8"/>
        <v>8248</v>
      </c>
    </row>
    <row r="11" spans="1:43" ht="13.5">
      <c r="A11" s="26" t="s">
        <v>23</v>
      </c>
      <c r="B11" s="49" t="s">
        <v>32</v>
      </c>
      <c r="C11" s="50" t="s">
        <v>33</v>
      </c>
      <c r="D11" s="51">
        <v>74868</v>
      </c>
      <c r="E11" s="51">
        <v>74868</v>
      </c>
      <c r="F11" s="51">
        <f>'ごみ搬入量内訳'!H11</f>
        <v>22509</v>
      </c>
      <c r="G11" s="51">
        <f>'ごみ搬入量内訳'!AG11</f>
        <v>4119</v>
      </c>
      <c r="H11" s="51">
        <f>'ごみ搬入量内訳'!AH11</f>
        <v>0</v>
      </c>
      <c r="I11" s="51">
        <f t="shared" si="0"/>
        <v>26628</v>
      </c>
      <c r="J11" s="51">
        <f t="shared" si="1"/>
        <v>974.4273208518225</v>
      </c>
      <c r="K11" s="51">
        <f>('ごみ搬入量内訳'!E11+'ごみ搬入量内訳'!AH11)/'ごみ処理概要'!D11/365*1000000</f>
        <v>596.0810661467378</v>
      </c>
      <c r="L11" s="51">
        <f>'ごみ搬入量内訳'!F11/'ごみ処理概要'!D11/365*1000000</f>
        <v>378.3462547050846</v>
      </c>
      <c r="M11" s="51">
        <f>'資源化量内訳'!BP11</f>
        <v>2647</v>
      </c>
      <c r="N11" s="51">
        <f>'ごみ処理量内訳'!E11</f>
        <v>20313</v>
      </c>
      <c r="O11" s="51">
        <f>'ごみ処理量内訳'!L11</f>
        <v>549</v>
      </c>
      <c r="P11" s="51">
        <f t="shared" si="2"/>
        <v>5766</v>
      </c>
      <c r="Q11" s="51">
        <f>'ごみ処理量内訳'!G11</f>
        <v>2622</v>
      </c>
      <c r="R11" s="51">
        <f>'ごみ処理量内訳'!H11</f>
        <v>3144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0</v>
      </c>
      <c r="W11" s="51">
        <f>'資源化量内訳'!M11</f>
        <v>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26628</v>
      </c>
      <c r="AE11" s="52">
        <f t="shared" si="5"/>
        <v>97.93826047769265</v>
      </c>
      <c r="AF11" s="51">
        <f>'資源化量内訳'!AB11</f>
        <v>256</v>
      </c>
      <c r="AG11" s="51">
        <f>'資源化量内訳'!AJ11</f>
        <v>911</v>
      </c>
      <c r="AH11" s="51">
        <f>'資源化量内訳'!AR11</f>
        <v>3131</v>
      </c>
      <c r="AI11" s="51">
        <f>'資源化量内訳'!AZ11</f>
        <v>0</v>
      </c>
      <c r="AJ11" s="51">
        <f>'資源化量内訳'!BH11</f>
        <v>0</v>
      </c>
      <c r="AK11" s="51" t="s">
        <v>268</v>
      </c>
      <c r="AL11" s="51">
        <f t="shared" si="6"/>
        <v>4298</v>
      </c>
      <c r="AM11" s="52">
        <f t="shared" si="7"/>
        <v>23.72331340734415</v>
      </c>
      <c r="AN11" s="51">
        <f>'ごみ処理量内訳'!AC11</f>
        <v>549</v>
      </c>
      <c r="AO11" s="51">
        <f>'ごみ処理量内訳'!AD11</f>
        <v>2240</v>
      </c>
      <c r="AP11" s="51">
        <f>'ごみ処理量内訳'!AE11</f>
        <v>881</v>
      </c>
      <c r="AQ11" s="51">
        <f t="shared" si="8"/>
        <v>3670</v>
      </c>
    </row>
    <row r="12" spans="1:43" ht="13.5">
      <c r="A12" s="26" t="s">
        <v>23</v>
      </c>
      <c r="B12" s="49" t="s">
        <v>34</v>
      </c>
      <c r="C12" s="50" t="s">
        <v>35</v>
      </c>
      <c r="D12" s="51">
        <v>55606</v>
      </c>
      <c r="E12" s="51">
        <v>53793</v>
      </c>
      <c r="F12" s="51">
        <f>'ごみ搬入量内訳'!H12</f>
        <v>17177</v>
      </c>
      <c r="G12" s="51">
        <f>'ごみ搬入量内訳'!AG12</f>
        <v>2182</v>
      </c>
      <c r="H12" s="51">
        <f>'ごみ搬入量内訳'!AH12</f>
        <v>372</v>
      </c>
      <c r="I12" s="51">
        <f t="shared" si="0"/>
        <v>19731</v>
      </c>
      <c r="J12" s="51">
        <f t="shared" si="1"/>
        <v>972.1529016037</v>
      </c>
      <c r="K12" s="51">
        <f>('ごみ搬入量内訳'!E12+'ごみ搬入量内訳'!AH12)/'ごみ処理概要'!D12/365*1000000</f>
        <v>672.1951262773949</v>
      </c>
      <c r="L12" s="51">
        <f>'ごみ搬入量内訳'!F12/'ごみ処理概要'!D12/365*1000000</f>
        <v>299.95777532630507</v>
      </c>
      <c r="M12" s="51">
        <f>'資源化量内訳'!BP12</f>
        <v>3350</v>
      </c>
      <c r="N12" s="51">
        <f>'ごみ処理量内訳'!E12</f>
        <v>16518</v>
      </c>
      <c r="O12" s="51">
        <f>'ごみ処理量内訳'!L12</f>
        <v>1876</v>
      </c>
      <c r="P12" s="51">
        <f t="shared" si="2"/>
        <v>826</v>
      </c>
      <c r="Q12" s="51">
        <f>'ごみ処理量内訳'!G12</f>
        <v>0</v>
      </c>
      <c r="R12" s="51">
        <f>'ごみ処理量内訳'!H12</f>
        <v>826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139</v>
      </c>
      <c r="W12" s="51">
        <f>'資源化量内訳'!M12</f>
        <v>139</v>
      </c>
      <c r="X12" s="51">
        <f>'資源化量内訳'!N12</f>
        <v>0</v>
      </c>
      <c r="Y12" s="51">
        <f>'資源化量内訳'!O12</f>
        <v>0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19359</v>
      </c>
      <c r="AE12" s="52">
        <f t="shared" si="5"/>
        <v>90.30941680871946</v>
      </c>
      <c r="AF12" s="51">
        <f>'資源化量内訳'!AB12</f>
        <v>0</v>
      </c>
      <c r="AG12" s="51">
        <f>'資源化量内訳'!AJ12</f>
        <v>0</v>
      </c>
      <c r="AH12" s="51">
        <f>'資源化量内訳'!AR12</f>
        <v>826</v>
      </c>
      <c r="AI12" s="51">
        <f>'資源化量内訳'!AZ12</f>
        <v>0</v>
      </c>
      <c r="AJ12" s="51">
        <f>'資源化量内訳'!BH12</f>
        <v>0</v>
      </c>
      <c r="AK12" s="51" t="s">
        <v>268</v>
      </c>
      <c r="AL12" s="51">
        <f t="shared" si="6"/>
        <v>826</v>
      </c>
      <c r="AM12" s="52">
        <f t="shared" si="7"/>
        <v>19.00127702672949</v>
      </c>
      <c r="AN12" s="51">
        <f>'ごみ処理量内訳'!AC12</f>
        <v>1876</v>
      </c>
      <c r="AO12" s="51">
        <f>'ごみ処理量内訳'!AD12</f>
        <v>1490</v>
      </c>
      <c r="AP12" s="51">
        <f>'ごみ処理量内訳'!AE12</f>
        <v>0</v>
      </c>
      <c r="AQ12" s="51">
        <f t="shared" si="8"/>
        <v>3366</v>
      </c>
    </row>
    <row r="13" spans="1:43" ht="13.5">
      <c r="A13" s="26" t="s">
        <v>23</v>
      </c>
      <c r="B13" s="49" t="s">
        <v>36</v>
      </c>
      <c r="C13" s="50" t="s">
        <v>37</v>
      </c>
      <c r="D13" s="51">
        <v>25174</v>
      </c>
      <c r="E13" s="51">
        <v>24164</v>
      </c>
      <c r="F13" s="51">
        <f>'ごみ搬入量内訳'!H13</f>
        <v>7254</v>
      </c>
      <c r="G13" s="51">
        <f>'ごみ搬入量内訳'!AG13</f>
        <v>1050</v>
      </c>
      <c r="H13" s="51">
        <f>'ごみ搬入量内訳'!AH13</f>
        <v>295</v>
      </c>
      <c r="I13" s="51">
        <f t="shared" si="0"/>
        <v>8599</v>
      </c>
      <c r="J13" s="51">
        <f t="shared" si="1"/>
        <v>935.8426991971495</v>
      </c>
      <c r="K13" s="51">
        <f>('ごみ搬入量内訳'!E13+'ごみ搬入量内訳'!AH13)/'ごみ処理概要'!D13/365*1000000</f>
        <v>693.8012800769657</v>
      </c>
      <c r="L13" s="51">
        <f>'ごみ搬入量内訳'!F13/'ごみ処理概要'!D13/365*1000000</f>
        <v>242.04141912018378</v>
      </c>
      <c r="M13" s="51">
        <f>'資源化量内訳'!BP13</f>
        <v>617</v>
      </c>
      <c r="N13" s="51">
        <f>'ごみ処理量内訳'!E13</f>
        <v>6316</v>
      </c>
      <c r="O13" s="51">
        <f>'ごみ処理量内訳'!L13</f>
        <v>133</v>
      </c>
      <c r="P13" s="51">
        <f t="shared" si="2"/>
        <v>1855</v>
      </c>
      <c r="Q13" s="51">
        <f>'ごみ処理量内訳'!G13</f>
        <v>786</v>
      </c>
      <c r="R13" s="51">
        <f>'ごみ処理量内訳'!H13</f>
        <v>1069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0</v>
      </c>
      <c r="W13" s="51">
        <f>'資源化量内訳'!M13</f>
        <v>0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8304</v>
      </c>
      <c r="AE13" s="52">
        <f t="shared" si="5"/>
        <v>98.39836223506744</v>
      </c>
      <c r="AF13" s="51">
        <f>'資源化量内訳'!AB13</f>
        <v>80</v>
      </c>
      <c r="AG13" s="51">
        <f>'資源化量内訳'!AJ13</f>
        <v>273</v>
      </c>
      <c r="AH13" s="51">
        <f>'資源化量内訳'!AR13</f>
        <v>1066</v>
      </c>
      <c r="AI13" s="51">
        <f>'資源化量内訳'!AZ13</f>
        <v>0</v>
      </c>
      <c r="AJ13" s="51">
        <f>'資源化量内訳'!BH13</f>
        <v>0</v>
      </c>
      <c r="AK13" s="51" t="s">
        <v>268</v>
      </c>
      <c r="AL13" s="51">
        <f t="shared" si="6"/>
        <v>1419</v>
      </c>
      <c r="AM13" s="52">
        <f t="shared" si="7"/>
        <v>22.82255352538953</v>
      </c>
      <c r="AN13" s="51">
        <f>'ごみ処理量内訳'!AC13</f>
        <v>133</v>
      </c>
      <c r="AO13" s="51">
        <f>'ごみ処理量内訳'!AD13</f>
        <v>696</v>
      </c>
      <c r="AP13" s="51">
        <f>'ごみ処理量内訳'!AE13</f>
        <v>264</v>
      </c>
      <c r="AQ13" s="51">
        <f t="shared" si="8"/>
        <v>1093</v>
      </c>
    </row>
    <row r="14" spans="1:43" ht="13.5">
      <c r="A14" s="26" t="s">
        <v>23</v>
      </c>
      <c r="B14" s="49" t="s">
        <v>38</v>
      </c>
      <c r="C14" s="50" t="s">
        <v>39</v>
      </c>
      <c r="D14" s="51">
        <v>41730</v>
      </c>
      <c r="E14" s="51">
        <v>41730</v>
      </c>
      <c r="F14" s="51">
        <f>'ごみ搬入量内訳'!H14</f>
        <v>15607</v>
      </c>
      <c r="G14" s="51">
        <f>'ごみ搬入量内訳'!AG14</f>
        <v>227</v>
      </c>
      <c r="H14" s="51">
        <f>'ごみ搬入量内訳'!AH14</f>
        <v>0</v>
      </c>
      <c r="I14" s="51">
        <f t="shared" si="0"/>
        <v>15834</v>
      </c>
      <c r="J14" s="51">
        <f t="shared" si="1"/>
        <v>1039.559595442325</v>
      </c>
      <c r="K14" s="51">
        <f>('ごみ搬入量内訳'!E14+'ごみ搬入量内訳'!AH14)/'ごみ処理概要'!D14/365*1000000</f>
        <v>659.8846465700901</v>
      </c>
      <c r="L14" s="51">
        <f>'ごみ搬入量内訳'!F14/'ごみ処理概要'!D14/365*1000000</f>
        <v>379.6749488722347</v>
      </c>
      <c r="M14" s="51">
        <f>'資源化量内訳'!BP14</f>
        <v>1698</v>
      </c>
      <c r="N14" s="51">
        <f>'ごみ処理量内訳'!E14</f>
        <v>10634</v>
      </c>
      <c r="O14" s="51">
        <f>'ごみ処理量内訳'!L14</f>
        <v>4101</v>
      </c>
      <c r="P14" s="51">
        <f t="shared" si="2"/>
        <v>631</v>
      </c>
      <c r="Q14" s="51">
        <f>'ごみ処理量内訳'!G14</f>
        <v>0</v>
      </c>
      <c r="R14" s="51">
        <f>'ごみ処理量内訳'!H14</f>
        <v>631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468</v>
      </c>
      <c r="W14" s="51">
        <f>'資源化量内訳'!M14</f>
        <v>176</v>
      </c>
      <c r="X14" s="51">
        <f>'資源化量内訳'!N14</f>
        <v>292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15834</v>
      </c>
      <c r="AE14" s="52">
        <f t="shared" si="5"/>
        <v>74.10003789314135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631</v>
      </c>
      <c r="AI14" s="51">
        <f>'資源化量内訳'!AZ14</f>
        <v>0</v>
      </c>
      <c r="AJ14" s="51">
        <f>'資源化量内訳'!BH14</f>
        <v>0</v>
      </c>
      <c r="AK14" s="51" t="s">
        <v>268</v>
      </c>
      <c r="AL14" s="51">
        <f t="shared" si="6"/>
        <v>631</v>
      </c>
      <c r="AM14" s="52">
        <f t="shared" si="7"/>
        <v>15.953684690851016</v>
      </c>
      <c r="AN14" s="51">
        <f>'ごみ処理量内訳'!AC14</f>
        <v>4101</v>
      </c>
      <c r="AO14" s="51">
        <f>'ごみ処理量内訳'!AD14</f>
        <v>655</v>
      </c>
      <c r="AP14" s="51">
        <f>'ごみ処理量内訳'!AE14</f>
        <v>0</v>
      </c>
      <c r="AQ14" s="51">
        <f t="shared" si="8"/>
        <v>4756</v>
      </c>
    </row>
    <row r="15" spans="1:43" ht="13.5">
      <c r="A15" s="26" t="s">
        <v>23</v>
      </c>
      <c r="B15" s="49" t="s">
        <v>40</v>
      </c>
      <c r="C15" s="50" t="s">
        <v>41</v>
      </c>
      <c r="D15" s="51">
        <v>66177</v>
      </c>
      <c r="E15" s="51">
        <v>66177</v>
      </c>
      <c r="F15" s="51">
        <f>'ごみ搬入量内訳'!H15</f>
        <v>20059</v>
      </c>
      <c r="G15" s="51">
        <f>'ごみ搬入量内訳'!AG15</f>
        <v>308</v>
      </c>
      <c r="H15" s="51">
        <f>'ごみ搬入量内訳'!AH15</f>
        <v>0</v>
      </c>
      <c r="I15" s="51">
        <f t="shared" si="0"/>
        <v>20367</v>
      </c>
      <c r="J15" s="51">
        <f t="shared" si="1"/>
        <v>843.1932544539644</v>
      </c>
      <c r="K15" s="51">
        <f>('ごみ搬入量内訳'!E15+'ごみ搬入量内訳'!AH15)/'ごみ処理概要'!D15/365*1000000</f>
        <v>690.9655529452873</v>
      </c>
      <c r="L15" s="51">
        <f>'ごみ搬入量内訳'!F15/'ごみ処理概要'!D15/365*1000000</f>
        <v>152.22770150867714</v>
      </c>
      <c r="M15" s="51">
        <f>'資源化量内訳'!BP15</f>
        <v>1781</v>
      </c>
      <c r="N15" s="51">
        <f>'ごみ処理量内訳'!E15</f>
        <v>15098</v>
      </c>
      <c r="O15" s="51">
        <f>'ごみ処理量内訳'!L15</f>
        <v>0</v>
      </c>
      <c r="P15" s="51">
        <f t="shared" si="2"/>
        <v>2300</v>
      </c>
      <c r="Q15" s="51">
        <f>'ごみ処理量内訳'!G15</f>
        <v>0</v>
      </c>
      <c r="R15" s="51">
        <f>'ごみ処理量内訳'!H15</f>
        <v>0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2300</v>
      </c>
      <c r="V15" s="51">
        <f t="shared" si="3"/>
        <v>2969</v>
      </c>
      <c r="W15" s="51">
        <f>'資源化量内訳'!M15</f>
        <v>1615</v>
      </c>
      <c r="X15" s="51">
        <f>'資源化量内訳'!N15</f>
        <v>413</v>
      </c>
      <c r="Y15" s="51">
        <f>'資源化量内訳'!O15</f>
        <v>491</v>
      </c>
      <c r="Z15" s="51">
        <f>'資源化量内訳'!P15</f>
        <v>91</v>
      </c>
      <c r="AA15" s="51">
        <f>'資源化量内訳'!Q15</f>
        <v>339</v>
      </c>
      <c r="AB15" s="51">
        <f>'資源化量内訳'!R15</f>
        <v>0</v>
      </c>
      <c r="AC15" s="51">
        <f>'資源化量内訳'!S15</f>
        <v>20</v>
      </c>
      <c r="AD15" s="51">
        <f t="shared" si="4"/>
        <v>20367</v>
      </c>
      <c r="AE15" s="52">
        <f t="shared" si="5"/>
        <v>100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0</v>
      </c>
      <c r="AI15" s="51">
        <f>'資源化量内訳'!AZ15</f>
        <v>0</v>
      </c>
      <c r="AJ15" s="51">
        <f>'資源化量内訳'!BH15</f>
        <v>0</v>
      </c>
      <c r="AK15" s="51" t="s">
        <v>268</v>
      </c>
      <c r="AL15" s="51">
        <f t="shared" si="6"/>
        <v>0</v>
      </c>
      <c r="AM15" s="52">
        <f t="shared" si="7"/>
        <v>21.44663175004515</v>
      </c>
      <c r="AN15" s="51">
        <f>'ごみ処理量内訳'!AC15</f>
        <v>0</v>
      </c>
      <c r="AO15" s="51">
        <f>'ごみ処理量内訳'!AD15</f>
        <v>1884</v>
      </c>
      <c r="AP15" s="51">
        <f>'ごみ処理量内訳'!AE15</f>
        <v>0</v>
      </c>
      <c r="AQ15" s="51">
        <f t="shared" si="8"/>
        <v>1884</v>
      </c>
    </row>
    <row r="16" spans="1:43" ht="13.5">
      <c r="A16" s="26" t="s">
        <v>23</v>
      </c>
      <c r="B16" s="49" t="s">
        <v>42</v>
      </c>
      <c r="C16" s="50" t="s">
        <v>43</v>
      </c>
      <c r="D16" s="51">
        <v>36021</v>
      </c>
      <c r="E16" s="51">
        <v>36021</v>
      </c>
      <c r="F16" s="51">
        <f>'ごみ搬入量内訳'!H16</f>
        <v>10059</v>
      </c>
      <c r="G16" s="51">
        <f>'ごみ搬入量内訳'!AG16</f>
        <v>616</v>
      </c>
      <c r="H16" s="51">
        <f>'ごみ搬入量内訳'!AH16</f>
        <v>0</v>
      </c>
      <c r="I16" s="51">
        <f t="shared" si="0"/>
        <v>10675</v>
      </c>
      <c r="J16" s="51">
        <f t="shared" si="1"/>
        <v>811.9312440650108</v>
      </c>
      <c r="K16" s="51">
        <f>('ごみ搬入量内訳'!E16+'ごみ搬入量内訳'!AH16)/'ごみ処理概要'!D16/365*1000000</f>
        <v>541.3889082205852</v>
      </c>
      <c r="L16" s="51">
        <f>'ごみ搬入量内訳'!F16/'ごみ処理概要'!D16/365*1000000</f>
        <v>270.54233584442557</v>
      </c>
      <c r="M16" s="51">
        <f>'資源化量内訳'!BP16</f>
        <v>1825</v>
      </c>
      <c r="N16" s="51">
        <f>'ごみ処理量内訳'!E16</f>
        <v>8869</v>
      </c>
      <c r="O16" s="51">
        <f>'ごみ処理量内訳'!L16</f>
        <v>0</v>
      </c>
      <c r="P16" s="51">
        <f t="shared" si="2"/>
        <v>1783</v>
      </c>
      <c r="Q16" s="51">
        <f>'ごみ処理量内訳'!G16</f>
        <v>0</v>
      </c>
      <c r="R16" s="51">
        <f>'ごみ処理量内訳'!H16</f>
        <v>1783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23</v>
      </c>
      <c r="W16" s="51">
        <f>'資源化量内訳'!M16</f>
        <v>13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10</v>
      </c>
      <c r="AD16" s="51">
        <f t="shared" si="4"/>
        <v>10675</v>
      </c>
      <c r="AE16" s="52">
        <f t="shared" si="5"/>
        <v>100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801</v>
      </c>
      <c r="AI16" s="51">
        <f>'資源化量内訳'!AZ16</f>
        <v>0</v>
      </c>
      <c r="AJ16" s="51">
        <f>'資源化量内訳'!BH16</f>
        <v>0</v>
      </c>
      <c r="AK16" s="51" t="s">
        <v>268</v>
      </c>
      <c r="AL16" s="51">
        <f t="shared" si="6"/>
        <v>801</v>
      </c>
      <c r="AM16" s="52">
        <f t="shared" si="7"/>
        <v>21.192</v>
      </c>
      <c r="AN16" s="51">
        <f>'ごみ処理量内訳'!AC16</f>
        <v>0</v>
      </c>
      <c r="AO16" s="51">
        <f>'ごみ処理量内訳'!AD16</f>
        <v>1019</v>
      </c>
      <c r="AP16" s="51">
        <f>'ごみ処理量内訳'!AE16</f>
        <v>953</v>
      </c>
      <c r="AQ16" s="51">
        <f t="shared" si="8"/>
        <v>1972</v>
      </c>
    </row>
    <row r="17" spans="1:43" ht="13.5">
      <c r="A17" s="26" t="s">
        <v>23</v>
      </c>
      <c r="B17" s="49" t="s">
        <v>44</v>
      </c>
      <c r="C17" s="50" t="s">
        <v>45</v>
      </c>
      <c r="D17" s="51">
        <v>47089</v>
      </c>
      <c r="E17" s="51">
        <v>47089</v>
      </c>
      <c r="F17" s="51">
        <f>'ごみ搬入量内訳'!H17</f>
        <v>14452</v>
      </c>
      <c r="G17" s="51">
        <f>'ごみ搬入量内訳'!AG17</f>
        <v>1911</v>
      </c>
      <c r="H17" s="51">
        <f>'ごみ搬入量内訳'!AH17</f>
        <v>0</v>
      </c>
      <c r="I17" s="51">
        <f t="shared" si="0"/>
        <v>16363</v>
      </c>
      <c r="J17" s="51">
        <f t="shared" si="1"/>
        <v>952.0299217715681</v>
      </c>
      <c r="K17" s="51">
        <f>('ごみ搬入量内訳'!E17+'ごみ搬入量内訳'!AH17)/'ごみ処理概要'!D17/365*1000000</f>
        <v>649.2514757103787</v>
      </c>
      <c r="L17" s="51">
        <f>'ごみ搬入量内訳'!F17/'ごみ処理概要'!D17/365*1000000</f>
        <v>302.7784460611893</v>
      </c>
      <c r="M17" s="51">
        <f>'資源化量内訳'!BP17</f>
        <v>2355</v>
      </c>
      <c r="N17" s="51">
        <f>'ごみ処理量内訳'!E17</f>
        <v>13170</v>
      </c>
      <c r="O17" s="51">
        <f>'ごみ処理量内訳'!L17</f>
        <v>1775</v>
      </c>
      <c r="P17" s="51">
        <f t="shared" si="2"/>
        <v>1418</v>
      </c>
      <c r="Q17" s="51">
        <f>'ごみ処理量内訳'!G17</f>
        <v>0</v>
      </c>
      <c r="R17" s="51">
        <f>'ごみ処理量内訳'!H17</f>
        <v>1418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0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16363</v>
      </c>
      <c r="AE17" s="52">
        <f t="shared" si="5"/>
        <v>89.15235592495264</v>
      </c>
      <c r="AF17" s="51">
        <f>'資源化量内訳'!AB17</f>
        <v>760</v>
      </c>
      <c r="AG17" s="51">
        <f>'資源化量内訳'!AJ17</f>
        <v>0</v>
      </c>
      <c r="AH17" s="51">
        <f>'資源化量内訳'!AR17</f>
        <v>936</v>
      </c>
      <c r="AI17" s="51">
        <f>'資源化量内訳'!AZ17</f>
        <v>0</v>
      </c>
      <c r="AJ17" s="51">
        <f>'資源化量内訳'!BH17</f>
        <v>0</v>
      </c>
      <c r="AK17" s="51" t="s">
        <v>268</v>
      </c>
      <c r="AL17" s="51">
        <f t="shared" si="6"/>
        <v>1696</v>
      </c>
      <c r="AM17" s="52">
        <f t="shared" si="7"/>
        <v>21.64226947323432</v>
      </c>
      <c r="AN17" s="51">
        <f>'ごみ処理量内訳'!AC17</f>
        <v>1775</v>
      </c>
      <c r="AO17" s="51">
        <f>'ごみ処理量内訳'!AD17</f>
        <v>317</v>
      </c>
      <c r="AP17" s="51">
        <f>'ごみ処理量内訳'!AE17</f>
        <v>12</v>
      </c>
      <c r="AQ17" s="51">
        <f t="shared" si="8"/>
        <v>2104</v>
      </c>
    </row>
    <row r="18" spans="1:43" ht="13.5">
      <c r="A18" s="26" t="s">
        <v>23</v>
      </c>
      <c r="B18" s="49" t="s">
        <v>46</v>
      </c>
      <c r="C18" s="50" t="s">
        <v>47</v>
      </c>
      <c r="D18" s="51">
        <v>63250</v>
      </c>
      <c r="E18" s="51">
        <v>63250</v>
      </c>
      <c r="F18" s="51">
        <f>'ごみ搬入量内訳'!H18</f>
        <v>19867</v>
      </c>
      <c r="G18" s="51">
        <f>'ごみ搬入量内訳'!AG18</f>
        <v>2242</v>
      </c>
      <c r="H18" s="51">
        <f>'ごみ搬入量内訳'!AH18</f>
        <v>0</v>
      </c>
      <c r="I18" s="51">
        <f t="shared" si="0"/>
        <v>22109</v>
      </c>
      <c r="J18" s="51">
        <f t="shared" si="1"/>
        <v>957.6696085332178</v>
      </c>
      <c r="K18" s="51">
        <f>('ごみ搬入量内訳'!E18+'ごみ搬入量内訳'!AH18)/'ごみ処理概要'!D18/365*1000000</f>
        <v>792.7662569711408</v>
      </c>
      <c r="L18" s="51">
        <f>'ごみ搬入量内訳'!F18/'ごみ処理概要'!D18/365*1000000</f>
        <v>164.903351562077</v>
      </c>
      <c r="M18" s="51">
        <f>'資源化量内訳'!BP18</f>
        <v>1995</v>
      </c>
      <c r="N18" s="51">
        <f>'ごみ処理量内訳'!E18</f>
        <v>17465</v>
      </c>
      <c r="O18" s="51">
        <f>'ごみ処理量内訳'!L18</f>
        <v>2393</v>
      </c>
      <c r="P18" s="51">
        <f t="shared" si="2"/>
        <v>371</v>
      </c>
      <c r="Q18" s="51">
        <f>'ごみ処理量内訳'!G18</f>
        <v>0</v>
      </c>
      <c r="R18" s="51">
        <f>'ごみ処理量内訳'!H18</f>
        <v>371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1880</v>
      </c>
      <c r="W18" s="51">
        <f>'資源化量内訳'!M18</f>
        <v>1239</v>
      </c>
      <c r="X18" s="51">
        <f>'資源化量内訳'!N18</f>
        <v>0</v>
      </c>
      <c r="Y18" s="51">
        <f>'資源化量内訳'!O18</f>
        <v>583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58</v>
      </c>
      <c r="AC18" s="51">
        <f>'資源化量内訳'!S18</f>
        <v>0</v>
      </c>
      <c r="AD18" s="51">
        <f t="shared" si="4"/>
        <v>22109</v>
      </c>
      <c r="AE18" s="52">
        <f t="shared" si="5"/>
        <v>89.17635352119046</v>
      </c>
      <c r="AF18" s="51">
        <f>'資源化量内訳'!AB18</f>
        <v>0</v>
      </c>
      <c r="AG18" s="51">
        <f>'資源化量内訳'!AJ18</f>
        <v>0</v>
      </c>
      <c r="AH18" s="51">
        <f>'資源化量内訳'!AR18</f>
        <v>371</v>
      </c>
      <c r="AI18" s="51">
        <f>'資源化量内訳'!AZ18</f>
        <v>0</v>
      </c>
      <c r="AJ18" s="51">
        <f>'資源化量内訳'!BH18</f>
        <v>0</v>
      </c>
      <c r="AK18" s="51" t="s">
        <v>268</v>
      </c>
      <c r="AL18" s="51">
        <f t="shared" si="6"/>
        <v>371</v>
      </c>
      <c r="AM18" s="52">
        <f t="shared" si="7"/>
        <v>17.61533355459675</v>
      </c>
      <c r="AN18" s="51">
        <f>'ごみ処理量内訳'!AC18</f>
        <v>2393</v>
      </c>
      <c r="AO18" s="51">
        <f>'ごみ処理量内訳'!AD18</f>
        <v>2109</v>
      </c>
      <c r="AP18" s="51">
        <f>'ごみ処理量内訳'!AE18</f>
        <v>0</v>
      </c>
      <c r="AQ18" s="51">
        <f t="shared" si="8"/>
        <v>4502</v>
      </c>
    </row>
    <row r="19" spans="1:43" ht="13.5">
      <c r="A19" s="26" t="s">
        <v>23</v>
      </c>
      <c r="B19" s="49" t="s">
        <v>48</v>
      </c>
      <c r="C19" s="50" t="s">
        <v>49</v>
      </c>
      <c r="D19" s="51">
        <v>133948</v>
      </c>
      <c r="E19" s="51">
        <v>133948</v>
      </c>
      <c r="F19" s="51">
        <f>'ごみ搬入量内訳'!H19</f>
        <v>43470</v>
      </c>
      <c r="G19" s="51">
        <f>'ごみ搬入量内訳'!AG19</f>
        <v>2374</v>
      </c>
      <c r="H19" s="51">
        <f>'ごみ搬入量内訳'!AH19</f>
        <v>0</v>
      </c>
      <c r="I19" s="51">
        <f t="shared" si="0"/>
        <v>45844</v>
      </c>
      <c r="J19" s="51">
        <f t="shared" si="1"/>
        <v>937.6773076119091</v>
      </c>
      <c r="K19" s="51">
        <f>('ごみ搬入量内訳'!E19+'ごみ搬入量内訳'!AH19)/'ごみ処理概要'!D19/365*1000000</f>
        <v>787.8338394249088</v>
      </c>
      <c r="L19" s="51">
        <f>'ごみ搬入量内訳'!F19/'ごみ処理概要'!D19/365*1000000</f>
        <v>149.84346818700038</v>
      </c>
      <c r="M19" s="51">
        <f>'資源化量内訳'!BP19</f>
        <v>6710</v>
      </c>
      <c r="N19" s="51">
        <f>'ごみ処理量内訳'!E19</f>
        <v>39847</v>
      </c>
      <c r="O19" s="51">
        <f>'ごみ処理量内訳'!L19</f>
        <v>437</v>
      </c>
      <c r="P19" s="51">
        <f t="shared" si="2"/>
        <v>5560</v>
      </c>
      <c r="Q19" s="51">
        <f>'ごみ処理量内訳'!G19</f>
        <v>3518</v>
      </c>
      <c r="R19" s="51">
        <f>'ごみ処理量内訳'!H19</f>
        <v>2042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0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45844</v>
      </c>
      <c r="AE19" s="52">
        <f t="shared" si="5"/>
        <v>99.04676729779251</v>
      </c>
      <c r="AF19" s="51">
        <f>'資源化量内訳'!AB19</f>
        <v>275</v>
      </c>
      <c r="AG19" s="51">
        <f>'資源化量内訳'!AJ19</f>
        <v>532</v>
      </c>
      <c r="AH19" s="51">
        <f>'資源化量内訳'!AR19</f>
        <v>2042</v>
      </c>
      <c r="AI19" s="51">
        <f>'資源化量内訳'!AZ19</f>
        <v>0</v>
      </c>
      <c r="AJ19" s="51">
        <f>'資源化量内訳'!BH19</f>
        <v>0</v>
      </c>
      <c r="AK19" s="51" t="s">
        <v>268</v>
      </c>
      <c r="AL19" s="51">
        <f t="shared" si="6"/>
        <v>2849</v>
      </c>
      <c r="AM19" s="52">
        <f t="shared" si="7"/>
        <v>18.18891045400921</v>
      </c>
      <c r="AN19" s="51">
        <f>'ごみ処理量内訳'!AC19</f>
        <v>437</v>
      </c>
      <c r="AO19" s="51">
        <f>'ごみ処理量内訳'!AD19</f>
        <v>4617</v>
      </c>
      <c r="AP19" s="51">
        <f>'ごみ処理量内訳'!AE19</f>
        <v>598</v>
      </c>
      <c r="AQ19" s="51">
        <f t="shared" si="8"/>
        <v>5652</v>
      </c>
    </row>
    <row r="20" spans="1:43" ht="13.5">
      <c r="A20" s="26" t="s">
        <v>23</v>
      </c>
      <c r="B20" s="49" t="s">
        <v>50</v>
      </c>
      <c r="C20" s="50" t="s">
        <v>51</v>
      </c>
      <c r="D20" s="51">
        <v>91609</v>
      </c>
      <c r="E20" s="51">
        <v>91609</v>
      </c>
      <c r="F20" s="51">
        <f>'ごみ搬入量内訳'!H20</f>
        <v>26470</v>
      </c>
      <c r="G20" s="51">
        <f>'ごみ搬入量内訳'!AG20</f>
        <v>566</v>
      </c>
      <c r="H20" s="51">
        <f>'ごみ搬入量内訳'!AH20</f>
        <v>0</v>
      </c>
      <c r="I20" s="51">
        <f t="shared" si="0"/>
        <v>27036</v>
      </c>
      <c r="J20" s="51">
        <f t="shared" si="1"/>
        <v>808.5584699834332</v>
      </c>
      <c r="K20" s="51">
        <f>('ごみ搬入量内訳'!E20+'ごみ搬入量内訳'!AH20)/'ごみ処理概要'!D20/365*1000000</f>
        <v>585.9327394553715</v>
      </c>
      <c r="L20" s="51">
        <f>'ごみ搬入量内訳'!F20/'ごみ処理概要'!D20/365*1000000</f>
        <v>222.62573052806172</v>
      </c>
      <c r="M20" s="51">
        <f>'資源化量内訳'!BP20</f>
        <v>4497</v>
      </c>
      <c r="N20" s="51">
        <f>'ごみ処理量内訳'!E20</f>
        <v>24179</v>
      </c>
      <c r="O20" s="51">
        <f>'ごみ処理量内訳'!L20</f>
        <v>408</v>
      </c>
      <c r="P20" s="51">
        <f t="shared" si="2"/>
        <v>2255</v>
      </c>
      <c r="Q20" s="51">
        <f>'ごみ処理量内訳'!G20</f>
        <v>0</v>
      </c>
      <c r="R20" s="51">
        <f>'ごみ処理量内訳'!H20</f>
        <v>2255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194</v>
      </c>
      <c r="W20" s="51">
        <f>'資源化量内訳'!M20</f>
        <v>115</v>
      </c>
      <c r="X20" s="51">
        <f>'資源化量内訳'!N20</f>
        <v>0</v>
      </c>
      <c r="Y20" s="51">
        <f>'資源化量内訳'!O20</f>
        <v>79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27036</v>
      </c>
      <c r="AE20" s="52">
        <f t="shared" si="5"/>
        <v>98.49090102086107</v>
      </c>
      <c r="AF20" s="51">
        <f>'資源化量内訳'!AB20</f>
        <v>1782</v>
      </c>
      <c r="AG20" s="51">
        <f>'資源化量内訳'!AJ20</f>
        <v>0</v>
      </c>
      <c r="AH20" s="51">
        <f>'資源化量内訳'!AR20</f>
        <v>1445</v>
      </c>
      <c r="AI20" s="51">
        <f>'資源化量内訳'!AZ20</f>
        <v>0</v>
      </c>
      <c r="AJ20" s="51">
        <f>'資源化量内訳'!BH20</f>
        <v>0</v>
      </c>
      <c r="AK20" s="51" t="s">
        <v>268</v>
      </c>
      <c r="AL20" s="51">
        <f t="shared" si="6"/>
        <v>3227</v>
      </c>
      <c r="AM20" s="52">
        <f t="shared" si="7"/>
        <v>25.11020201059208</v>
      </c>
      <c r="AN20" s="51">
        <f>'ごみ処理量内訳'!AC20</f>
        <v>408</v>
      </c>
      <c r="AO20" s="51">
        <f>'ごみ処理量内訳'!AD20</f>
        <v>598</v>
      </c>
      <c r="AP20" s="51">
        <f>'ごみ処理量内訳'!AE20</f>
        <v>0</v>
      </c>
      <c r="AQ20" s="51">
        <f t="shared" si="8"/>
        <v>1006</v>
      </c>
    </row>
    <row r="21" spans="1:43" ht="13.5">
      <c r="A21" s="26" t="s">
        <v>23</v>
      </c>
      <c r="B21" s="49" t="s">
        <v>52</v>
      </c>
      <c r="C21" s="50" t="s">
        <v>220</v>
      </c>
      <c r="D21" s="51">
        <v>9971</v>
      </c>
      <c r="E21" s="51">
        <v>9971</v>
      </c>
      <c r="F21" s="51">
        <f>'ごみ搬入量内訳'!H21</f>
        <v>2588</v>
      </c>
      <c r="G21" s="51">
        <f>'ごみ搬入量内訳'!AG21</f>
        <v>71</v>
      </c>
      <c r="H21" s="51">
        <f>'ごみ搬入量内訳'!AH21</f>
        <v>0</v>
      </c>
      <c r="I21" s="51">
        <f t="shared" si="0"/>
        <v>2659</v>
      </c>
      <c r="J21" s="51">
        <f t="shared" si="1"/>
        <v>730.6119252682093</v>
      </c>
      <c r="K21" s="51">
        <f>('ごみ搬入量内訳'!E21+'ごみ搬入量内訳'!AH21)/'ごみ処理概要'!D21/365*1000000</f>
        <v>608.8890659625242</v>
      </c>
      <c r="L21" s="51">
        <f>'ごみ搬入量内訳'!F21/'ごみ処理概要'!D21/365*1000000</f>
        <v>121.72285930568512</v>
      </c>
      <c r="M21" s="51">
        <f>'資源化量内訳'!BP21</f>
        <v>428</v>
      </c>
      <c r="N21" s="51">
        <f>'ごみ処理量内訳'!E21</f>
        <v>2097</v>
      </c>
      <c r="O21" s="51">
        <f>'ごみ処理量内訳'!L21</f>
        <v>63</v>
      </c>
      <c r="P21" s="51">
        <f t="shared" si="2"/>
        <v>499</v>
      </c>
      <c r="Q21" s="51">
        <f>'ごみ処理量内訳'!G21</f>
        <v>0</v>
      </c>
      <c r="R21" s="51">
        <f>'ごみ処理量内訳'!H21</f>
        <v>392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107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2659</v>
      </c>
      <c r="AE21" s="52">
        <f t="shared" si="5"/>
        <v>97.63068822865739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392</v>
      </c>
      <c r="AI21" s="51">
        <f>'資源化量内訳'!AZ21</f>
        <v>0</v>
      </c>
      <c r="AJ21" s="51">
        <f>'資源化量内訳'!BH21</f>
        <v>0</v>
      </c>
      <c r="AK21" s="51" t="s">
        <v>268</v>
      </c>
      <c r="AL21" s="51">
        <f t="shared" si="6"/>
        <v>392</v>
      </c>
      <c r="AM21" s="52">
        <f t="shared" si="7"/>
        <v>26.56300615484289</v>
      </c>
      <c r="AN21" s="51">
        <f>'ごみ処理量内訳'!AC21</f>
        <v>63</v>
      </c>
      <c r="AO21" s="51">
        <f>'ごみ処理量内訳'!AD21</f>
        <v>206</v>
      </c>
      <c r="AP21" s="51">
        <f>'ごみ処理量内訳'!AE21</f>
        <v>107</v>
      </c>
      <c r="AQ21" s="51">
        <f t="shared" si="8"/>
        <v>376</v>
      </c>
    </row>
    <row r="22" spans="1:43" ht="13.5">
      <c r="A22" s="26" t="s">
        <v>23</v>
      </c>
      <c r="B22" s="49" t="s">
        <v>53</v>
      </c>
      <c r="C22" s="50" t="s">
        <v>54</v>
      </c>
      <c r="D22" s="51">
        <v>22453</v>
      </c>
      <c r="E22" s="51">
        <v>22453</v>
      </c>
      <c r="F22" s="51">
        <f>'ごみ搬入量内訳'!H22</f>
        <v>10200</v>
      </c>
      <c r="G22" s="51">
        <f>'ごみ搬入量内訳'!AG22</f>
        <v>302</v>
      </c>
      <c r="H22" s="51">
        <f>'ごみ搬入量内訳'!AH22</f>
        <v>0</v>
      </c>
      <c r="I22" s="51">
        <f t="shared" si="0"/>
        <v>10502</v>
      </c>
      <c r="J22" s="51">
        <f t="shared" si="1"/>
        <v>1281.4591698092026</v>
      </c>
      <c r="K22" s="51">
        <f>('ごみ搬入量内訳'!E22+'ごみ搬入量内訳'!AH22)/'ごみ処理概要'!D22/365*1000000</f>
        <v>733.5871766228267</v>
      </c>
      <c r="L22" s="51">
        <f>'ごみ搬入量内訳'!F22/'ごみ処理概要'!D22/365*1000000</f>
        <v>547.8719931863759</v>
      </c>
      <c r="M22" s="51">
        <f>'資源化量内訳'!BP22</f>
        <v>1191</v>
      </c>
      <c r="N22" s="51">
        <f>'ごみ処理量内訳'!E22</f>
        <v>8899</v>
      </c>
      <c r="O22" s="51">
        <f>'ごみ処理量内訳'!L22</f>
        <v>0</v>
      </c>
      <c r="P22" s="51">
        <f t="shared" si="2"/>
        <v>1603</v>
      </c>
      <c r="Q22" s="51">
        <f>'ごみ処理量内訳'!G22</f>
        <v>0</v>
      </c>
      <c r="R22" s="51">
        <f>'ごみ処理量内訳'!H22</f>
        <v>277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1326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10502</v>
      </c>
      <c r="AE22" s="52">
        <f t="shared" si="5"/>
        <v>100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277</v>
      </c>
      <c r="AI22" s="51">
        <f>'資源化量内訳'!AZ22</f>
        <v>0</v>
      </c>
      <c r="AJ22" s="51">
        <f>'資源化量内訳'!BH22</f>
        <v>0</v>
      </c>
      <c r="AK22" s="51" t="s">
        <v>268</v>
      </c>
      <c r="AL22" s="51">
        <f t="shared" si="6"/>
        <v>277</v>
      </c>
      <c r="AM22" s="52">
        <f t="shared" si="7"/>
        <v>12.554519798169844</v>
      </c>
      <c r="AN22" s="51">
        <f>'ごみ処理量内訳'!AC22</f>
        <v>0</v>
      </c>
      <c r="AO22" s="51">
        <f>'ごみ処理量内訳'!AD22</f>
        <v>875</v>
      </c>
      <c r="AP22" s="51">
        <f>'ごみ処理量内訳'!AE22</f>
        <v>1326</v>
      </c>
      <c r="AQ22" s="51">
        <f t="shared" si="8"/>
        <v>2201</v>
      </c>
    </row>
    <row r="23" spans="1:43" ht="13.5">
      <c r="A23" s="26" t="s">
        <v>23</v>
      </c>
      <c r="B23" s="49" t="s">
        <v>55</v>
      </c>
      <c r="C23" s="50" t="s">
        <v>56</v>
      </c>
      <c r="D23" s="51">
        <v>21820</v>
      </c>
      <c r="E23" s="51">
        <v>21820</v>
      </c>
      <c r="F23" s="51">
        <f>'ごみ搬入量内訳'!H23</f>
        <v>9528</v>
      </c>
      <c r="G23" s="51">
        <f>'ごみ搬入量内訳'!AG23</f>
        <v>450</v>
      </c>
      <c r="H23" s="51">
        <f>'ごみ搬入量内訳'!AH23</f>
        <v>0</v>
      </c>
      <c r="I23" s="51">
        <f t="shared" si="0"/>
        <v>9978</v>
      </c>
      <c r="J23" s="51">
        <f t="shared" si="1"/>
        <v>1252.8408020792788</v>
      </c>
      <c r="K23" s="51">
        <f>('ごみ搬入量内訳'!E23+'ごみ搬入量内訳'!AH23)/'ごみ処理概要'!D23/365*1000000</f>
        <v>870.6352096229424</v>
      </c>
      <c r="L23" s="51">
        <f>'ごみ搬入量内訳'!F23/'ごみ処理概要'!D23/365*1000000</f>
        <v>382.20559245633643</v>
      </c>
      <c r="M23" s="51">
        <f>'資源化量内訳'!BP23</f>
        <v>672</v>
      </c>
      <c r="N23" s="51">
        <f>'ごみ処理量内訳'!E23</f>
        <v>8505</v>
      </c>
      <c r="O23" s="51">
        <f>'ごみ処理量内訳'!L23</f>
        <v>125</v>
      </c>
      <c r="P23" s="51">
        <f t="shared" si="2"/>
        <v>763</v>
      </c>
      <c r="Q23" s="51">
        <f>'ごみ処理量内訳'!G23</f>
        <v>0</v>
      </c>
      <c r="R23" s="51">
        <f>'ごみ処理量内訳'!H23</f>
        <v>763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585</v>
      </c>
      <c r="W23" s="51">
        <f>'資源化量内訳'!M23</f>
        <v>585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9978</v>
      </c>
      <c r="AE23" s="52">
        <f t="shared" si="5"/>
        <v>98.74724393666065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763</v>
      </c>
      <c r="AI23" s="51">
        <f>'資源化量内訳'!AZ23</f>
        <v>0</v>
      </c>
      <c r="AJ23" s="51">
        <f>'資源化量内訳'!BH23</f>
        <v>0</v>
      </c>
      <c r="AK23" s="51" t="s">
        <v>268</v>
      </c>
      <c r="AL23" s="51">
        <f t="shared" si="6"/>
        <v>763</v>
      </c>
      <c r="AM23" s="52">
        <f t="shared" si="7"/>
        <v>18.967136150234744</v>
      </c>
      <c r="AN23" s="51">
        <f>'ごみ処理量内訳'!AC23</f>
        <v>125</v>
      </c>
      <c r="AO23" s="51">
        <f>'ごみ処理量内訳'!AD23</f>
        <v>809</v>
      </c>
      <c r="AP23" s="51">
        <f>'ごみ処理量内訳'!AE23</f>
        <v>0</v>
      </c>
      <c r="AQ23" s="51">
        <f t="shared" si="8"/>
        <v>934</v>
      </c>
    </row>
    <row r="24" spans="1:43" ht="13.5">
      <c r="A24" s="26" t="s">
        <v>23</v>
      </c>
      <c r="B24" s="49" t="s">
        <v>57</v>
      </c>
      <c r="C24" s="50" t="s">
        <v>178</v>
      </c>
      <c r="D24" s="51">
        <v>11833</v>
      </c>
      <c r="E24" s="51">
        <v>11833</v>
      </c>
      <c r="F24" s="51">
        <f>'ごみ搬入量内訳'!H24</f>
        <v>6598</v>
      </c>
      <c r="G24" s="51">
        <f>'ごみ搬入量内訳'!AG24</f>
        <v>225</v>
      </c>
      <c r="H24" s="51">
        <f>'ごみ搬入量内訳'!AH24</f>
        <v>0</v>
      </c>
      <c r="I24" s="51">
        <f t="shared" si="0"/>
        <v>6823</v>
      </c>
      <c r="J24" s="51">
        <f t="shared" si="1"/>
        <v>1579.747374708992</v>
      </c>
      <c r="K24" s="51">
        <f>('ごみ搬入量内訳'!E24+'ごみ搬入量内訳'!AH24)/'ごみ処理概要'!D24/365*1000000</f>
        <v>825.8770167942218</v>
      </c>
      <c r="L24" s="51">
        <f>'ごみ搬入量内訳'!F24/'ごみ処理概要'!D24/365*1000000</f>
        <v>753.8703579147705</v>
      </c>
      <c r="M24" s="51">
        <f>'資源化量内訳'!BP24</f>
        <v>476</v>
      </c>
      <c r="N24" s="51">
        <f>'ごみ処理量内訳'!E24</f>
        <v>5280</v>
      </c>
      <c r="O24" s="51">
        <f>'ごみ処理量内訳'!L24</f>
        <v>275</v>
      </c>
      <c r="P24" s="51">
        <f t="shared" si="2"/>
        <v>1090</v>
      </c>
      <c r="Q24" s="51">
        <f>'ごみ処理量内訳'!G24</f>
        <v>0</v>
      </c>
      <c r="R24" s="51">
        <f>'ごみ処理量内訳'!H24</f>
        <v>948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142</v>
      </c>
      <c r="V24" s="51">
        <f t="shared" si="3"/>
        <v>178</v>
      </c>
      <c r="W24" s="51">
        <f>'資源化量内訳'!M24</f>
        <v>0</v>
      </c>
      <c r="X24" s="51">
        <f>'資源化量内訳'!N24</f>
        <v>178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6823</v>
      </c>
      <c r="AE24" s="52">
        <f t="shared" si="5"/>
        <v>95.96951487615418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948</v>
      </c>
      <c r="AI24" s="51">
        <f>'資源化量内訳'!AZ24</f>
        <v>0</v>
      </c>
      <c r="AJ24" s="51">
        <f>'資源化量内訳'!BH24</f>
        <v>0</v>
      </c>
      <c r="AK24" s="51" t="s">
        <v>268</v>
      </c>
      <c r="AL24" s="51">
        <f t="shared" si="6"/>
        <v>948</v>
      </c>
      <c r="AM24" s="52">
        <f t="shared" si="7"/>
        <v>21.948212083847103</v>
      </c>
      <c r="AN24" s="51">
        <f>'ごみ処理量内訳'!AC24</f>
        <v>275</v>
      </c>
      <c r="AO24" s="51">
        <f>'ごみ処理量内訳'!AD24</f>
        <v>519</v>
      </c>
      <c r="AP24" s="51">
        <f>'ごみ処理量内訳'!AE24</f>
        <v>142</v>
      </c>
      <c r="AQ24" s="51">
        <f t="shared" si="8"/>
        <v>936</v>
      </c>
    </row>
    <row r="25" spans="1:43" ht="13.5">
      <c r="A25" s="26" t="s">
        <v>23</v>
      </c>
      <c r="B25" s="49" t="s">
        <v>58</v>
      </c>
      <c r="C25" s="50" t="s">
        <v>59</v>
      </c>
      <c r="D25" s="51">
        <v>15131</v>
      </c>
      <c r="E25" s="51">
        <v>15131</v>
      </c>
      <c r="F25" s="51">
        <f>'ごみ搬入量内訳'!H25</f>
        <v>3051</v>
      </c>
      <c r="G25" s="51">
        <f>'ごみ搬入量内訳'!AG25</f>
        <v>91</v>
      </c>
      <c r="H25" s="51">
        <f>'ごみ搬入量内訳'!AH25</f>
        <v>0</v>
      </c>
      <c r="I25" s="51">
        <f t="shared" si="0"/>
        <v>3142</v>
      </c>
      <c r="J25" s="51">
        <f t="shared" si="1"/>
        <v>568.9127736489453</v>
      </c>
      <c r="K25" s="51">
        <f>('ごみ搬入量内訳'!E25+'ごみ搬入量内訳'!AH25)/'ごみ処理概要'!D25/365*1000000</f>
        <v>459.3671886528881</v>
      </c>
      <c r="L25" s="51">
        <f>'ごみ搬入量内訳'!F25/'ごみ処理概要'!D25/365*1000000</f>
        <v>109.54558499605726</v>
      </c>
      <c r="M25" s="51">
        <f>'資源化量内訳'!BP25</f>
        <v>410</v>
      </c>
      <c r="N25" s="51">
        <f>'ごみ処理量内訳'!E25</f>
        <v>2426</v>
      </c>
      <c r="O25" s="51">
        <f>'ごみ処理量内訳'!L25</f>
        <v>84</v>
      </c>
      <c r="P25" s="51">
        <f t="shared" si="2"/>
        <v>632</v>
      </c>
      <c r="Q25" s="51">
        <f>'ごみ処理量内訳'!G25</f>
        <v>213</v>
      </c>
      <c r="R25" s="51">
        <f>'ごみ処理量内訳'!H25</f>
        <v>419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3142</v>
      </c>
      <c r="AE25" s="52">
        <f t="shared" si="5"/>
        <v>97.32654360280077</v>
      </c>
      <c r="AF25" s="51">
        <f>'資源化量内訳'!AB25</f>
        <v>0</v>
      </c>
      <c r="AG25" s="51">
        <f>'資源化量内訳'!AJ25</f>
        <v>68</v>
      </c>
      <c r="AH25" s="51">
        <f>'資源化量内訳'!AR25</f>
        <v>419</v>
      </c>
      <c r="AI25" s="51">
        <f>'資源化量内訳'!AZ25</f>
        <v>0</v>
      </c>
      <c r="AJ25" s="51">
        <f>'資源化量内訳'!BH25</f>
        <v>0</v>
      </c>
      <c r="AK25" s="51" t="s">
        <v>268</v>
      </c>
      <c r="AL25" s="51">
        <f t="shared" si="6"/>
        <v>487</v>
      </c>
      <c r="AM25" s="52">
        <f t="shared" si="7"/>
        <v>25.25337837837838</v>
      </c>
      <c r="AN25" s="51">
        <f>'ごみ処理量内訳'!AC25</f>
        <v>84</v>
      </c>
      <c r="AO25" s="51">
        <f>'ごみ処理量内訳'!AD25</f>
        <v>382</v>
      </c>
      <c r="AP25" s="51">
        <f>'ごみ処理量内訳'!AE25</f>
        <v>36</v>
      </c>
      <c r="AQ25" s="51">
        <f t="shared" si="8"/>
        <v>502</v>
      </c>
    </row>
    <row r="26" spans="1:43" ht="13.5">
      <c r="A26" s="26" t="s">
        <v>23</v>
      </c>
      <c r="B26" s="49" t="s">
        <v>60</v>
      </c>
      <c r="C26" s="50" t="s">
        <v>267</v>
      </c>
      <c r="D26" s="51">
        <v>8737</v>
      </c>
      <c r="E26" s="51">
        <v>8737</v>
      </c>
      <c r="F26" s="51">
        <f>'ごみ搬入量内訳'!H26</f>
        <v>2137</v>
      </c>
      <c r="G26" s="51">
        <f>'ごみ搬入量内訳'!AG26</f>
        <v>102</v>
      </c>
      <c r="H26" s="51">
        <f>'ごみ搬入量内訳'!AH26</f>
        <v>0</v>
      </c>
      <c r="I26" s="51">
        <f t="shared" si="0"/>
        <v>2239</v>
      </c>
      <c r="J26" s="51">
        <f t="shared" si="1"/>
        <v>702.0998712764639</v>
      </c>
      <c r="K26" s="51">
        <f>('ごみ搬入量内訳'!E26+'ごみ搬入量内訳'!AH26)/'ごみ処理概要'!D26/365*1000000</f>
        <v>496.39307558313635</v>
      </c>
      <c r="L26" s="51">
        <f>'ごみ搬入量内訳'!F26/'ごみ処理概要'!D26/365*1000000</f>
        <v>205.70679569332754</v>
      </c>
      <c r="M26" s="51">
        <f>'資源化量内訳'!BP26</f>
        <v>372</v>
      </c>
      <c r="N26" s="51">
        <f>'ごみ処理量内訳'!E26</f>
        <v>1846</v>
      </c>
      <c r="O26" s="51">
        <f>'ごみ処理量内訳'!L26</f>
        <v>50</v>
      </c>
      <c r="P26" s="51">
        <f t="shared" si="2"/>
        <v>224</v>
      </c>
      <c r="Q26" s="51">
        <f>'ごみ処理量内訳'!G26</f>
        <v>224</v>
      </c>
      <c r="R26" s="51">
        <f>'ごみ処理量内訳'!H26</f>
        <v>0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119</v>
      </c>
      <c r="W26" s="51">
        <f>'資源化量内訳'!M26</f>
        <v>0</v>
      </c>
      <c r="X26" s="51">
        <f>'資源化量内訳'!N26</f>
        <v>28</v>
      </c>
      <c r="Y26" s="51">
        <f>'資源化量内訳'!O26</f>
        <v>77</v>
      </c>
      <c r="Z26" s="51">
        <f>'資源化量内訳'!P26</f>
        <v>14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2239</v>
      </c>
      <c r="AE26" s="52">
        <f t="shared" si="5"/>
        <v>97.76686020544886</v>
      </c>
      <c r="AF26" s="51">
        <f>'資源化量内訳'!AB26</f>
        <v>0</v>
      </c>
      <c r="AG26" s="51">
        <f>'資源化量内訳'!AJ26</f>
        <v>72</v>
      </c>
      <c r="AH26" s="51">
        <f>'資源化量内訳'!AR26</f>
        <v>0</v>
      </c>
      <c r="AI26" s="51">
        <f>'資源化量内訳'!AZ26</f>
        <v>0</v>
      </c>
      <c r="AJ26" s="51">
        <f>'資源化量内訳'!BH26</f>
        <v>0</v>
      </c>
      <c r="AK26" s="51" t="s">
        <v>268</v>
      </c>
      <c r="AL26" s="51">
        <f t="shared" si="6"/>
        <v>72</v>
      </c>
      <c r="AM26" s="52">
        <f t="shared" si="7"/>
        <v>21.56261968594408</v>
      </c>
      <c r="AN26" s="51">
        <f>'ごみ処理量内訳'!AC26</f>
        <v>50</v>
      </c>
      <c r="AO26" s="51">
        <f>'ごみ処理量内訳'!AD26</f>
        <v>275</v>
      </c>
      <c r="AP26" s="51">
        <f>'ごみ処理量内訳'!AE26</f>
        <v>38</v>
      </c>
      <c r="AQ26" s="51">
        <f t="shared" si="8"/>
        <v>363</v>
      </c>
    </row>
    <row r="27" spans="1:43" ht="13.5">
      <c r="A27" s="26" t="s">
        <v>23</v>
      </c>
      <c r="B27" s="49" t="s">
        <v>61</v>
      </c>
      <c r="C27" s="50" t="s">
        <v>62</v>
      </c>
      <c r="D27" s="51">
        <v>17569</v>
      </c>
      <c r="E27" s="51">
        <v>17569</v>
      </c>
      <c r="F27" s="51">
        <f>'ごみ搬入量内訳'!H27</f>
        <v>3207</v>
      </c>
      <c r="G27" s="51">
        <f>'ごみ搬入量内訳'!AG27</f>
        <v>568</v>
      </c>
      <c r="H27" s="51">
        <f>'ごみ搬入量内訳'!AH27</f>
        <v>0</v>
      </c>
      <c r="I27" s="51">
        <f t="shared" si="0"/>
        <v>3775</v>
      </c>
      <c r="J27" s="51">
        <f t="shared" si="1"/>
        <v>588.6769738416904</v>
      </c>
      <c r="K27" s="51">
        <f>('ごみ搬入量内訳'!E27+'ごみ搬入量内訳'!AH27)/'ごみ処理概要'!D27/365*1000000</f>
        <v>525.8327829918358</v>
      </c>
      <c r="L27" s="51">
        <f>'ごみ搬入量内訳'!F27/'ごみ処理概要'!D27/365*1000000</f>
        <v>62.84419084985462</v>
      </c>
      <c r="M27" s="51">
        <f>'資源化量内訳'!BP27</f>
        <v>567</v>
      </c>
      <c r="N27" s="51">
        <f>'ごみ処理量内訳'!E27</f>
        <v>2699</v>
      </c>
      <c r="O27" s="51">
        <f>'ごみ処理量内訳'!L27</f>
        <v>568</v>
      </c>
      <c r="P27" s="51">
        <f t="shared" si="2"/>
        <v>288</v>
      </c>
      <c r="Q27" s="51">
        <f>'ごみ処理量内訳'!G27</f>
        <v>288</v>
      </c>
      <c r="R27" s="51">
        <f>'ごみ処理量内訳'!H27</f>
        <v>0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220</v>
      </c>
      <c r="W27" s="51">
        <f>'資源化量内訳'!M27</f>
        <v>0</v>
      </c>
      <c r="X27" s="51">
        <f>'資源化量内訳'!N27</f>
        <v>67</v>
      </c>
      <c r="Y27" s="51">
        <f>'資源化量内訳'!O27</f>
        <v>128</v>
      </c>
      <c r="Z27" s="51">
        <f>'資源化量内訳'!P27</f>
        <v>24</v>
      </c>
      <c r="AA27" s="51">
        <f>'資源化量内訳'!Q27</f>
        <v>1</v>
      </c>
      <c r="AB27" s="51">
        <f>'資源化量内訳'!R27</f>
        <v>0</v>
      </c>
      <c r="AC27" s="51">
        <f>'資源化量内訳'!S27</f>
        <v>0</v>
      </c>
      <c r="AD27" s="51">
        <f t="shared" si="4"/>
        <v>3775</v>
      </c>
      <c r="AE27" s="52">
        <f t="shared" si="5"/>
        <v>84.95364238410596</v>
      </c>
      <c r="AF27" s="51">
        <f>'資源化量内訳'!AB27</f>
        <v>0</v>
      </c>
      <c r="AG27" s="51">
        <f>'資源化量内訳'!AJ27</f>
        <v>91</v>
      </c>
      <c r="AH27" s="51">
        <f>'資源化量内訳'!AR27</f>
        <v>0</v>
      </c>
      <c r="AI27" s="51">
        <f>'資源化量内訳'!AZ27</f>
        <v>0</v>
      </c>
      <c r="AJ27" s="51">
        <f>'資源化量内訳'!BH27</f>
        <v>0</v>
      </c>
      <c r="AK27" s="51" t="s">
        <v>268</v>
      </c>
      <c r="AL27" s="51">
        <f t="shared" si="6"/>
        <v>91</v>
      </c>
      <c r="AM27" s="52">
        <f t="shared" si="7"/>
        <v>20.221096269000462</v>
      </c>
      <c r="AN27" s="51">
        <f>'ごみ処理量内訳'!AC27</f>
        <v>568</v>
      </c>
      <c r="AO27" s="51">
        <f>'ごみ処理量内訳'!AD27</f>
        <v>457</v>
      </c>
      <c r="AP27" s="51">
        <f>'ごみ処理量内訳'!AE27</f>
        <v>50</v>
      </c>
      <c r="AQ27" s="51">
        <f t="shared" si="8"/>
        <v>1075</v>
      </c>
    </row>
    <row r="28" spans="1:43" ht="13.5">
      <c r="A28" s="26" t="s">
        <v>23</v>
      </c>
      <c r="B28" s="49" t="s">
        <v>63</v>
      </c>
      <c r="C28" s="50" t="s">
        <v>64</v>
      </c>
      <c r="D28" s="51">
        <v>34168</v>
      </c>
      <c r="E28" s="51">
        <v>34168</v>
      </c>
      <c r="F28" s="51">
        <f>'ごみ搬入量内訳'!H28</f>
        <v>6896</v>
      </c>
      <c r="G28" s="51">
        <f>'ごみ搬入量内訳'!AG28</f>
        <v>2981</v>
      </c>
      <c r="H28" s="51">
        <f>'ごみ搬入量内訳'!AH28</f>
        <v>0</v>
      </c>
      <c r="I28" s="51">
        <f t="shared" si="0"/>
        <v>9877</v>
      </c>
      <c r="J28" s="51">
        <f t="shared" si="1"/>
        <v>791.9771122864299</v>
      </c>
      <c r="K28" s="51">
        <f>('ごみ搬入量内訳'!E28+'ごみ搬入量内訳'!AH28)/'ごみ処理概要'!D28/365*1000000</f>
        <v>598.01207891386</v>
      </c>
      <c r="L28" s="51">
        <f>'ごみ搬入量内訳'!F28/'ごみ処理概要'!D28/365*1000000</f>
        <v>193.96503337257002</v>
      </c>
      <c r="M28" s="51">
        <f>'資源化量内訳'!BP28</f>
        <v>1724</v>
      </c>
      <c r="N28" s="51">
        <f>'ごみ処理量内訳'!E28</f>
        <v>6218</v>
      </c>
      <c r="O28" s="51">
        <f>'ごみ処理量内訳'!L28</f>
        <v>2583</v>
      </c>
      <c r="P28" s="51">
        <f t="shared" si="2"/>
        <v>691</v>
      </c>
      <c r="Q28" s="51">
        <f>'ごみ処理量内訳'!G28</f>
        <v>648</v>
      </c>
      <c r="R28" s="51">
        <f>'ごみ処理量内訳'!H28</f>
        <v>43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385</v>
      </c>
      <c r="W28" s="51">
        <f>'資源化量内訳'!M28</f>
        <v>0</v>
      </c>
      <c r="X28" s="51">
        <f>'資源化量内訳'!N28</f>
        <v>133</v>
      </c>
      <c r="Y28" s="51">
        <f>'資源化量内訳'!O28</f>
        <v>252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9877</v>
      </c>
      <c r="AE28" s="52">
        <f t="shared" si="5"/>
        <v>73.8483345145287</v>
      </c>
      <c r="AF28" s="51">
        <f>'資源化量内訳'!AB28</f>
        <v>0</v>
      </c>
      <c r="AG28" s="51">
        <f>'資源化量内訳'!AJ28</f>
        <v>205</v>
      </c>
      <c r="AH28" s="51">
        <f>'資源化量内訳'!AR28</f>
        <v>43</v>
      </c>
      <c r="AI28" s="51">
        <f>'資源化量内訳'!AZ28</f>
        <v>0</v>
      </c>
      <c r="AJ28" s="51">
        <f>'資源化量内訳'!BH28</f>
        <v>0</v>
      </c>
      <c r="AK28" s="51" t="s">
        <v>268</v>
      </c>
      <c r="AL28" s="51">
        <f t="shared" si="6"/>
        <v>248</v>
      </c>
      <c r="AM28" s="52">
        <f t="shared" si="7"/>
        <v>20.317214033272993</v>
      </c>
      <c r="AN28" s="51">
        <f>'ごみ処理量内訳'!AC28</f>
        <v>2583</v>
      </c>
      <c r="AO28" s="51">
        <f>'ごみ処理量内訳'!AD28</f>
        <v>1045</v>
      </c>
      <c r="AP28" s="51">
        <f>'ごみ処理量内訳'!AE28</f>
        <v>110</v>
      </c>
      <c r="AQ28" s="51">
        <f t="shared" si="8"/>
        <v>3738</v>
      </c>
    </row>
    <row r="29" spans="1:43" ht="13.5">
      <c r="A29" s="26" t="s">
        <v>23</v>
      </c>
      <c r="B29" s="49" t="s">
        <v>65</v>
      </c>
      <c r="C29" s="50" t="s">
        <v>66</v>
      </c>
      <c r="D29" s="51">
        <v>6947</v>
      </c>
      <c r="E29" s="51">
        <v>6947</v>
      </c>
      <c r="F29" s="51">
        <f>'ごみ搬入量内訳'!H29</f>
        <v>942</v>
      </c>
      <c r="G29" s="51">
        <f>'ごみ搬入量内訳'!AG29</f>
        <v>2072</v>
      </c>
      <c r="H29" s="51">
        <f>'ごみ搬入量内訳'!AH29</f>
        <v>0</v>
      </c>
      <c r="I29" s="51">
        <f t="shared" si="0"/>
        <v>3014</v>
      </c>
      <c r="J29" s="51">
        <f t="shared" si="1"/>
        <v>1188.647509223455</v>
      </c>
      <c r="K29" s="51">
        <f>('ごみ搬入量内訳'!E29+'ごみ搬入量内訳'!AH29)/'ごみ処理概要'!D29/365*1000000</f>
        <v>1148.0268411909349</v>
      </c>
      <c r="L29" s="51">
        <f>'ごみ搬入量内訳'!F29/'ごみ処理概要'!D29/365*1000000</f>
        <v>40.6206680325202</v>
      </c>
      <c r="M29" s="51">
        <f>'資源化量内訳'!BP29</f>
        <v>269</v>
      </c>
      <c r="N29" s="51">
        <f>'ごみ処理量内訳'!E29</f>
        <v>757</v>
      </c>
      <c r="O29" s="51">
        <f>'ごみ処理量内訳'!L29</f>
        <v>2031</v>
      </c>
      <c r="P29" s="51">
        <f t="shared" si="2"/>
        <v>128</v>
      </c>
      <c r="Q29" s="51">
        <f>'ごみ処理量内訳'!G29</f>
        <v>128</v>
      </c>
      <c r="R29" s="51">
        <f>'ごみ処理量内訳'!H29</f>
        <v>0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98</v>
      </c>
      <c r="W29" s="51">
        <f>'資源化量内訳'!M29</f>
        <v>0</v>
      </c>
      <c r="X29" s="51">
        <f>'資源化量内訳'!N29</f>
        <v>24</v>
      </c>
      <c r="Y29" s="51">
        <f>'資源化量内訳'!O29</f>
        <v>66</v>
      </c>
      <c r="Z29" s="51">
        <f>'資源化量内訳'!P29</f>
        <v>8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3014</v>
      </c>
      <c r="AE29" s="52">
        <f t="shared" si="5"/>
        <v>32.61446582614466</v>
      </c>
      <c r="AF29" s="51">
        <f>'資源化量内訳'!AB29</f>
        <v>0</v>
      </c>
      <c r="AG29" s="51">
        <f>'資源化量内訳'!AJ29</f>
        <v>41</v>
      </c>
      <c r="AH29" s="51">
        <f>'資源化量内訳'!AR29</f>
        <v>0</v>
      </c>
      <c r="AI29" s="51">
        <f>'資源化量内訳'!AZ29</f>
        <v>0</v>
      </c>
      <c r="AJ29" s="51">
        <f>'資源化量内訳'!BH29</f>
        <v>0</v>
      </c>
      <c r="AK29" s="51" t="s">
        <v>268</v>
      </c>
      <c r="AL29" s="51">
        <f t="shared" si="6"/>
        <v>41</v>
      </c>
      <c r="AM29" s="52">
        <f t="shared" si="7"/>
        <v>12.427657630216265</v>
      </c>
      <c r="AN29" s="51">
        <f>'ごみ処理量内訳'!AC29</f>
        <v>2031</v>
      </c>
      <c r="AO29" s="51">
        <f>'ごみ処理量内訳'!AD29</f>
        <v>119</v>
      </c>
      <c r="AP29" s="51">
        <f>'ごみ処理量内訳'!AE29</f>
        <v>22</v>
      </c>
      <c r="AQ29" s="51">
        <f t="shared" si="8"/>
        <v>2172</v>
      </c>
    </row>
    <row r="30" spans="1:43" ht="13.5">
      <c r="A30" s="26" t="s">
        <v>23</v>
      </c>
      <c r="B30" s="49" t="s">
        <v>67</v>
      </c>
      <c r="C30" s="50" t="s">
        <v>68</v>
      </c>
      <c r="D30" s="51">
        <v>28467</v>
      </c>
      <c r="E30" s="51">
        <v>28467</v>
      </c>
      <c r="F30" s="51">
        <f>'ごみ搬入量内訳'!H30</f>
        <v>6532</v>
      </c>
      <c r="G30" s="51">
        <f>'ごみ搬入量内訳'!AG30</f>
        <v>1932</v>
      </c>
      <c r="H30" s="51">
        <f>'ごみ搬入量内訳'!AH30</f>
        <v>0</v>
      </c>
      <c r="I30" s="51">
        <f t="shared" si="0"/>
        <v>8464</v>
      </c>
      <c r="J30" s="51">
        <f t="shared" si="1"/>
        <v>814.5937786170094</v>
      </c>
      <c r="K30" s="51">
        <f>('ごみ搬入量内訳'!E30+'ごみ搬入量内訳'!AH30)/'ごみ処理概要'!D30/365*1000000</f>
        <v>559.8407384469689</v>
      </c>
      <c r="L30" s="51">
        <f>'ごみ搬入量内訳'!F30/'ごみ処理概要'!D30/365*1000000</f>
        <v>254.75304017004066</v>
      </c>
      <c r="M30" s="51">
        <f>'資源化量内訳'!BP30</f>
        <v>1518</v>
      </c>
      <c r="N30" s="51">
        <f>'ごみ処理量内訳'!E30</f>
        <v>7004</v>
      </c>
      <c r="O30" s="51">
        <f>'ごみ処理量内訳'!L30</f>
        <v>316</v>
      </c>
      <c r="P30" s="51">
        <f t="shared" si="2"/>
        <v>801</v>
      </c>
      <c r="Q30" s="51">
        <f>'ごみ処理量内訳'!G30</f>
        <v>801</v>
      </c>
      <c r="R30" s="51">
        <f>'ごみ処理量内訳'!H30</f>
        <v>0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343</v>
      </c>
      <c r="W30" s="51">
        <f>'資源化量内訳'!M30</f>
        <v>0</v>
      </c>
      <c r="X30" s="51">
        <f>'資源化量内訳'!N30</f>
        <v>11</v>
      </c>
      <c r="Y30" s="51">
        <f>'資源化量内訳'!O30</f>
        <v>283</v>
      </c>
      <c r="Z30" s="51">
        <f>'資源化量内訳'!P30</f>
        <v>47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2</v>
      </c>
      <c r="AD30" s="51">
        <f t="shared" si="4"/>
        <v>8464</v>
      </c>
      <c r="AE30" s="52">
        <f t="shared" si="5"/>
        <v>96.26654064272212</v>
      </c>
      <c r="AF30" s="51">
        <f>'資源化量内訳'!AB30</f>
        <v>0</v>
      </c>
      <c r="AG30" s="51">
        <f>'資源化量内訳'!AJ30</f>
        <v>254</v>
      </c>
      <c r="AH30" s="51">
        <f>'資源化量内訳'!AR30</f>
        <v>0</v>
      </c>
      <c r="AI30" s="51">
        <f>'資源化量内訳'!AZ30</f>
        <v>0</v>
      </c>
      <c r="AJ30" s="51">
        <f>'資源化量内訳'!BH30</f>
        <v>0</v>
      </c>
      <c r="AK30" s="51" t="s">
        <v>268</v>
      </c>
      <c r="AL30" s="51">
        <f t="shared" si="6"/>
        <v>254</v>
      </c>
      <c r="AM30" s="52">
        <f t="shared" si="7"/>
        <v>21.188138649569225</v>
      </c>
      <c r="AN30" s="51">
        <f>'ごみ処理量内訳'!AC30</f>
        <v>316</v>
      </c>
      <c r="AO30" s="51">
        <f>'ごみ処理量内訳'!AD30</f>
        <v>981</v>
      </c>
      <c r="AP30" s="51">
        <f>'ごみ処理量内訳'!AE30</f>
        <v>136</v>
      </c>
      <c r="AQ30" s="51">
        <f t="shared" si="8"/>
        <v>1433</v>
      </c>
    </row>
    <row r="31" spans="1:43" ht="13.5">
      <c r="A31" s="26" t="s">
        <v>23</v>
      </c>
      <c r="B31" s="49" t="s">
        <v>69</v>
      </c>
      <c r="C31" s="50" t="s">
        <v>70</v>
      </c>
      <c r="D31" s="51">
        <v>9072</v>
      </c>
      <c r="E31" s="51">
        <v>9072</v>
      </c>
      <c r="F31" s="51">
        <f>'ごみ搬入量内訳'!H31</f>
        <v>2373</v>
      </c>
      <c r="G31" s="51">
        <f>'ごみ搬入量内訳'!AG31</f>
        <v>410</v>
      </c>
      <c r="H31" s="51">
        <f>'ごみ搬入量内訳'!AH31</f>
        <v>0</v>
      </c>
      <c r="I31" s="51">
        <f t="shared" si="0"/>
        <v>2783</v>
      </c>
      <c r="J31" s="51">
        <f t="shared" si="1"/>
        <v>840.460486579208</v>
      </c>
      <c r="K31" s="51">
        <f>('ごみ搬入量内訳'!E31+'ごみ搬入量内訳'!AH31)/'ごみ処理概要'!D31/365*1000000</f>
        <v>618.4919426928559</v>
      </c>
      <c r="L31" s="51">
        <f>'ごみ搬入量内訳'!F31/'ごみ処理概要'!D31/365*1000000</f>
        <v>221.96854388635208</v>
      </c>
      <c r="M31" s="51">
        <f>'資源化量内訳'!BP31</f>
        <v>329</v>
      </c>
      <c r="N31" s="51">
        <f>'ごみ処理量内訳'!E31</f>
        <v>2225</v>
      </c>
      <c r="O31" s="51">
        <f>'ごみ処理量内訳'!L31</f>
        <v>14</v>
      </c>
      <c r="P31" s="51">
        <f t="shared" si="2"/>
        <v>402</v>
      </c>
      <c r="Q31" s="51">
        <f>'ごみ処理量内訳'!G31</f>
        <v>402</v>
      </c>
      <c r="R31" s="51">
        <f>'ごみ処理量内訳'!H31</f>
        <v>0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142</v>
      </c>
      <c r="W31" s="51">
        <f>'資源化量内訳'!M31</f>
        <v>0</v>
      </c>
      <c r="X31" s="51">
        <f>'資源化量内訳'!N31</f>
        <v>37</v>
      </c>
      <c r="Y31" s="51">
        <f>'資源化量内訳'!O31</f>
        <v>93</v>
      </c>
      <c r="Z31" s="51">
        <f>'資源化量内訳'!P31</f>
        <v>12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2783</v>
      </c>
      <c r="AE31" s="52">
        <f t="shared" si="5"/>
        <v>99.49694574200502</v>
      </c>
      <c r="AF31" s="51">
        <f>'資源化量内訳'!AB31</f>
        <v>0</v>
      </c>
      <c r="AG31" s="51">
        <f>'資源化量内訳'!AJ31</f>
        <v>127</v>
      </c>
      <c r="AH31" s="51">
        <f>'資源化量内訳'!AR31</f>
        <v>0</v>
      </c>
      <c r="AI31" s="51">
        <f>'資源化量内訳'!AZ31</f>
        <v>0</v>
      </c>
      <c r="AJ31" s="51">
        <f>'資源化量内訳'!BH31</f>
        <v>0</v>
      </c>
      <c r="AK31" s="51" t="s">
        <v>268</v>
      </c>
      <c r="AL31" s="51">
        <f t="shared" si="6"/>
        <v>127</v>
      </c>
      <c r="AM31" s="52">
        <f t="shared" si="7"/>
        <v>19.215938303341904</v>
      </c>
      <c r="AN31" s="51">
        <f>'ごみ処理量内訳'!AC31</f>
        <v>14</v>
      </c>
      <c r="AO31" s="51">
        <f>'ごみ処理量内訳'!AD31</f>
        <v>161</v>
      </c>
      <c r="AP31" s="51">
        <f>'ごみ処理量内訳'!AE31</f>
        <v>69</v>
      </c>
      <c r="AQ31" s="51">
        <f t="shared" si="8"/>
        <v>244</v>
      </c>
    </row>
    <row r="32" spans="1:43" ht="13.5">
      <c r="A32" s="26" t="s">
        <v>23</v>
      </c>
      <c r="B32" s="49" t="s">
        <v>71</v>
      </c>
      <c r="C32" s="50" t="s">
        <v>72</v>
      </c>
      <c r="D32" s="51">
        <v>20915</v>
      </c>
      <c r="E32" s="51">
        <v>20915</v>
      </c>
      <c r="F32" s="51">
        <f>'ごみ搬入量内訳'!H32</f>
        <v>4570</v>
      </c>
      <c r="G32" s="51">
        <f>'ごみ搬入量内訳'!AG32</f>
        <v>5269</v>
      </c>
      <c r="H32" s="51">
        <f>'ごみ搬入量内訳'!AH32</f>
        <v>0</v>
      </c>
      <c r="I32" s="51">
        <f t="shared" si="0"/>
        <v>9839</v>
      </c>
      <c r="J32" s="51">
        <f t="shared" si="1"/>
        <v>1288.8436234072026</v>
      </c>
      <c r="K32" s="51">
        <f>('ごみ搬入量内訳'!E32+'ごみ搬入量内訳'!AH32)/'ごみ処理概要'!D32/365*1000000</f>
        <v>1117.8972946597282</v>
      </c>
      <c r="L32" s="51">
        <f>'ごみ搬入量内訳'!F32/'ごみ処理概要'!D32/365*1000000</f>
        <v>170.9463287474743</v>
      </c>
      <c r="M32" s="51">
        <f>'資源化量内訳'!BP32</f>
        <v>845</v>
      </c>
      <c r="N32" s="51">
        <f>'ごみ処理量内訳'!E32</f>
        <v>4056</v>
      </c>
      <c r="O32" s="51">
        <f>'ごみ処理量内訳'!L32</f>
        <v>5090</v>
      </c>
      <c r="P32" s="51">
        <f t="shared" si="2"/>
        <v>286</v>
      </c>
      <c r="Q32" s="51">
        <f>'ごみ処理量内訳'!G32</f>
        <v>286</v>
      </c>
      <c r="R32" s="51">
        <f>'ごみ処理量内訳'!H32</f>
        <v>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407</v>
      </c>
      <c r="W32" s="51">
        <f>'資源化量内訳'!M32</f>
        <v>0</v>
      </c>
      <c r="X32" s="51">
        <f>'資源化量内訳'!N32</f>
        <v>192</v>
      </c>
      <c r="Y32" s="51">
        <f>'資源化量内訳'!O32</f>
        <v>176</v>
      </c>
      <c r="Z32" s="51">
        <f>'資源化量内訳'!P32</f>
        <v>30</v>
      </c>
      <c r="AA32" s="51">
        <f>'資源化量内訳'!Q32</f>
        <v>9</v>
      </c>
      <c r="AB32" s="51">
        <f>'資源化量内訳'!R32</f>
        <v>0</v>
      </c>
      <c r="AC32" s="51">
        <f>'資源化量内訳'!S32</f>
        <v>0</v>
      </c>
      <c r="AD32" s="51">
        <f t="shared" si="4"/>
        <v>9839</v>
      </c>
      <c r="AE32" s="52">
        <f t="shared" si="5"/>
        <v>48.26710031507267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0</v>
      </c>
      <c r="AI32" s="51">
        <f>'資源化量内訳'!AZ32</f>
        <v>0</v>
      </c>
      <c r="AJ32" s="51">
        <f>'資源化量内訳'!BH32</f>
        <v>0</v>
      </c>
      <c r="AK32" s="51" t="s">
        <v>268</v>
      </c>
      <c r="AL32" s="51">
        <f t="shared" si="6"/>
        <v>0</v>
      </c>
      <c r="AM32" s="52">
        <f t="shared" si="7"/>
        <v>11.718457506551854</v>
      </c>
      <c r="AN32" s="51">
        <f>'ごみ処理量内訳'!AC32</f>
        <v>5090</v>
      </c>
      <c r="AO32" s="51">
        <f>'ごみ処理量内訳'!AD32</f>
        <v>414</v>
      </c>
      <c r="AP32" s="51">
        <f>'ごみ処理量内訳'!AE32</f>
        <v>48</v>
      </c>
      <c r="AQ32" s="51">
        <f t="shared" si="8"/>
        <v>5552</v>
      </c>
    </row>
    <row r="33" spans="1:43" ht="13.5">
      <c r="A33" s="26" t="s">
        <v>23</v>
      </c>
      <c r="B33" s="49" t="s">
        <v>73</v>
      </c>
      <c r="C33" s="50" t="s">
        <v>74</v>
      </c>
      <c r="D33" s="51">
        <v>9343</v>
      </c>
      <c r="E33" s="51">
        <v>9343</v>
      </c>
      <c r="F33" s="51">
        <f>'ごみ搬入量内訳'!H33</f>
        <v>1113</v>
      </c>
      <c r="G33" s="51">
        <f>'ごみ搬入量内訳'!AG33</f>
        <v>43</v>
      </c>
      <c r="H33" s="51">
        <f>'ごみ搬入量内訳'!AH33</f>
        <v>0</v>
      </c>
      <c r="I33" s="51">
        <f t="shared" si="0"/>
        <v>1156</v>
      </c>
      <c r="J33" s="51">
        <f t="shared" si="1"/>
        <v>338.98354786163253</v>
      </c>
      <c r="K33" s="51">
        <f>('ごみ搬入量内訳'!E33+'ごみ搬入量内訳'!AH33)/'ごみ処理概要'!D33/365*1000000</f>
        <v>288.5465493908706</v>
      </c>
      <c r="L33" s="51">
        <f>'ごみ搬入量内訳'!F33/'ごみ処理概要'!D33/365*1000000</f>
        <v>50.43699847076193</v>
      </c>
      <c r="M33" s="51">
        <f>'資源化量内訳'!BP33</f>
        <v>375</v>
      </c>
      <c r="N33" s="51">
        <f>'ごみ処理量内訳'!E33</f>
        <v>786</v>
      </c>
      <c r="O33" s="51">
        <f>'ごみ処理量内訳'!L33</f>
        <v>0</v>
      </c>
      <c r="P33" s="51">
        <f t="shared" si="2"/>
        <v>254</v>
      </c>
      <c r="Q33" s="51">
        <f>'ごみ処理量内訳'!G33</f>
        <v>254</v>
      </c>
      <c r="R33" s="51">
        <f>'ごみ処理量内訳'!H33</f>
        <v>0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116</v>
      </c>
      <c r="W33" s="51">
        <f>'資源化量内訳'!M33</f>
        <v>0</v>
      </c>
      <c r="X33" s="51">
        <f>'資源化量内訳'!N33</f>
        <v>30</v>
      </c>
      <c r="Y33" s="51">
        <f>'資源化量内訳'!O33</f>
        <v>71</v>
      </c>
      <c r="Z33" s="51">
        <f>'資源化量内訳'!P33</f>
        <v>12</v>
      </c>
      <c r="AA33" s="51">
        <f>'資源化量内訳'!Q33</f>
        <v>3</v>
      </c>
      <c r="AB33" s="51">
        <f>'資源化量内訳'!R33</f>
        <v>0</v>
      </c>
      <c r="AC33" s="51">
        <f>'資源化量内訳'!S33</f>
        <v>0</v>
      </c>
      <c r="AD33" s="51">
        <f t="shared" si="4"/>
        <v>1156</v>
      </c>
      <c r="AE33" s="52">
        <f t="shared" si="5"/>
        <v>100</v>
      </c>
      <c r="AF33" s="51">
        <f>'資源化量内訳'!AB33</f>
        <v>0</v>
      </c>
      <c r="AG33" s="51">
        <f>'資源化量内訳'!AJ33</f>
        <v>80</v>
      </c>
      <c r="AH33" s="51">
        <f>'資源化量内訳'!AR33</f>
        <v>0</v>
      </c>
      <c r="AI33" s="51">
        <f>'資源化量内訳'!AZ33</f>
        <v>0</v>
      </c>
      <c r="AJ33" s="51">
        <f>'資源化量内訳'!BH33</f>
        <v>0</v>
      </c>
      <c r="AK33" s="51" t="s">
        <v>268</v>
      </c>
      <c r="AL33" s="51">
        <f t="shared" si="6"/>
        <v>80</v>
      </c>
      <c r="AM33" s="52">
        <f t="shared" si="7"/>
        <v>37.295885042455915</v>
      </c>
      <c r="AN33" s="51">
        <f>'ごみ処理量内訳'!AC33</f>
        <v>0</v>
      </c>
      <c r="AO33" s="51">
        <f>'ごみ処理量内訳'!AD33</f>
        <v>80</v>
      </c>
      <c r="AP33" s="51">
        <f>'ごみ処理量内訳'!AE33</f>
        <v>43</v>
      </c>
      <c r="AQ33" s="51">
        <f t="shared" si="8"/>
        <v>123</v>
      </c>
    </row>
    <row r="34" spans="1:43" ht="13.5">
      <c r="A34" s="26" t="s">
        <v>23</v>
      </c>
      <c r="B34" s="49" t="s">
        <v>75</v>
      </c>
      <c r="C34" s="50" t="s">
        <v>76</v>
      </c>
      <c r="D34" s="51">
        <v>15065</v>
      </c>
      <c r="E34" s="51">
        <v>15065</v>
      </c>
      <c r="F34" s="51">
        <f>'ごみ搬入量内訳'!H34</f>
        <v>2543</v>
      </c>
      <c r="G34" s="51">
        <f>'ごみ搬入量内訳'!AG34</f>
        <v>578</v>
      </c>
      <c r="H34" s="51">
        <f>'ごみ搬入量内訳'!AH34</f>
        <v>0</v>
      </c>
      <c r="I34" s="51">
        <f aca="true" t="shared" si="9" ref="I34:I97">SUM(F34:H34)</f>
        <v>3121</v>
      </c>
      <c r="J34" s="51">
        <f aca="true" t="shared" si="10" ref="J34:J97">I34/D34/365*1000000</f>
        <v>567.5861222374277</v>
      </c>
      <c r="K34" s="51">
        <f>('ごみ搬入量内訳'!E34+'ごみ搬入量内訳'!AH34)/'ごみ処理概要'!D34/365*1000000</f>
        <v>409.00390545080904</v>
      </c>
      <c r="L34" s="51">
        <f>'ごみ搬入量内訳'!F34/'ごみ処理概要'!D34/365*1000000</f>
        <v>158.58221678661872</v>
      </c>
      <c r="M34" s="51">
        <f>'資源化量内訳'!BP34</f>
        <v>625</v>
      </c>
      <c r="N34" s="51">
        <f>'ごみ処理量内訳'!E34</f>
        <v>2003</v>
      </c>
      <c r="O34" s="51">
        <f>'ごみ処理量内訳'!L34</f>
        <v>508</v>
      </c>
      <c r="P34" s="51">
        <f aca="true" t="shared" si="11" ref="P34:P97">SUM(Q34:U34)</f>
        <v>391</v>
      </c>
      <c r="Q34" s="51">
        <f>'ごみ処理量内訳'!G34</f>
        <v>391</v>
      </c>
      <c r="R34" s="51">
        <f>'ごみ処理量内訳'!H34</f>
        <v>0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aca="true" t="shared" si="12" ref="V34:V97">SUM(W34:AC34)</f>
        <v>219</v>
      </c>
      <c r="W34" s="51">
        <f>'資源化量内訳'!M34</f>
        <v>0</v>
      </c>
      <c r="X34" s="51">
        <f>'資源化量内訳'!N34</f>
        <v>80</v>
      </c>
      <c r="Y34" s="51">
        <f>'資源化量内訳'!O34</f>
        <v>117</v>
      </c>
      <c r="Z34" s="51">
        <f>'資源化量内訳'!P34</f>
        <v>19</v>
      </c>
      <c r="AA34" s="51">
        <f>'資源化量内訳'!Q34</f>
        <v>3</v>
      </c>
      <c r="AB34" s="51">
        <f>'資源化量内訳'!R34</f>
        <v>0</v>
      </c>
      <c r="AC34" s="51">
        <f>'資源化量内訳'!S34</f>
        <v>0</v>
      </c>
      <c r="AD34" s="51">
        <f aca="true" t="shared" si="13" ref="AD34:AD97">N34+O34+P34+V34</f>
        <v>3121</v>
      </c>
      <c r="AE34" s="52">
        <f aca="true" t="shared" si="14" ref="AE34:AE97">(N34+P34+V34)/AD34*100</f>
        <v>83.72316565203461</v>
      </c>
      <c r="AF34" s="51">
        <f>'資源化量内訳'!AB34</f>
        <v>0</v>
      </c>
      <c r="AG34" s="51">
        <f>'資源化量内訳'!AJ34</f>
        <v>124</v>
      </c>
      <c r="AH34" s="51">
        <f>'資源化量内訳'!AR34</f>
        <v>0</v>
      </c>
      <c r="AI34" s="51">
        <f>'資源化量内訳'!AZ34</f>
        <v>0</v>
      </c>
      <c r="AJ34" s="51">
        <f>'資源化量内訳'!BH34</f>
        <v>0</v>
      </c>
      <c r="AK34" s="51" t="s">
        <v>268</v>
      </c>
      <c r="AL34" s="51">
        <f aca="true" t="shared" si="15" ref="AL34:AL97">SUM(AF34:AJ34)</f>
        <v>124</v>
      </c>
      <c r="AM34" s="52">
        <f aca="true" t="shared" si="16" ref="AM34:AM97">(V34+AL34+M34)/(M34+AD34)*100</f>
        <v>25.840896956753873</v>
      </c>
      <c r="AN34" s="51">
        <f>'ごみ処理量内訳'!AC34</f>
        <v>508</v>
      </c>
      <c r="AO34" s="51">
        <f>'ごみ処理量内訳'!AD34</f>
        <v>204</v>
      </c>
      <c r="AP34" s="51">
        <f>'ごみ処理量内訳'!AE34</f>
        <v>67</v>
      </c>
      <c r="AQ34" s="51">
        <f aca="true" t="shared" si="17" ref="AQ34:AQ97">SUM(AN34:AP34)</f>
        <v>779</v>
      </c>
    </row>
    <row r="35" spans="1:43" ht="13.5">
      <c r="A35" s="26" t="s">
        <v>23</v>
      </c>
      <c r="B35" s="49" t="s">
        <v>77</v>
      </c>
      <c r="C35" s="50" t="s">
        <v>78</v>
      </c>
      <c r="D35" s="51">
        <v>4693</v>
      </c>
      <c r="E35" s="51">
        <v>4693</v>
      </c>
      <c r="F35" s="51">
        <f>'ごみ搬入量内訳'!H35</f>
        <v>1090</v>
      </c>
      <c r="G35" s="51">
        <f>'ごみ搬入量内訳'!AG35</f>
        <v>21</v>
      </c>
      <c r="H35" s="51">
        <f>'ごみ搬入量内訳'!AH35</f>
        <v>0</v>
      </c>
      <c r="I35" s="51">
        <f t="shared" si="9"/>
        <v>1111</v>
      </c>
      <c r="J35" s="51">
        <f t="shared" si="10"/>
        <v>648.590585220191</v>
      </c>
      <c r="K35" s="51">
        <f>('ごみ搬入量内訳'!E35+'ごみ搬入量内訳'!AH35)/'ごみ処理概要'!D35/365*1000000</f>
        <v>559.2707296498136</v>
      </c>
      <c r="L35" s="51">
        <f>'ごみ搬入量内訳'!F35/'ごみ処理概要'!D35/365*1000000</f>
        <v>89.31985557037733</v>
      </c>
      <c r="M35" s="51">
        <f>'資源化量内訳'!BP35</f>
        <v>236</v>
      </c>
      <c r="N35" s="51">
        <f>'ごみ処理量内訳'!E35</f>
        <v>928</v>
      </c>
      <c r="O35" s="51">
        <f>'ごみ処理量内訳'!L35</f>
        <v>2</v>
      </c>
      <c r="P35" s="51">
        <f t="shared" si="11"/>
        <v>134</v>
      </c>
      <c r="Q35" s="51">
        <f>'ごみ処理量内訳'!G35</f>
        <v>87</v>
      </c>
      <c r="R35" s="51">
        <f>'ごみ処理量内訳'!H35</f>
        <v>47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12"/>
        <v>47</v>
      </c>
      <c r="W35" s="51">
        <f>'資源化量内訳'!M35</f>
        <v>0</v>
      </c>
      <c r="X35" s="51">
        <f>'資源化量内訳'!N35</f>
        <v>1</v>
      </c>
      <c r="Y35" s="51">
        <f>'資源化量内訳'!O35</f>
        <v>46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13"/>
        <v>1111</v>
      </c>
      <c r="AE35" s="52">
        <f t="shared" si="14"/>
        <v>99.81998199819982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47</v>
      </c>
      <c r="AI35" s="51">
        <f>'資源化量内訳'!AZ35</f>
        <v>0</v>
      </c>
      <c r="AJ35" s="51">
        <f>'資源化量内訳'!BH35</f>
        <v>0</v>
      </c>
      <c r="AK35" s="51" t="s">
        <v>268</v>
      </c>
      <c r="AL35" s="51">
        <f t="shared" si="15"/>
        <v>47</v>
      </c>
      <c r="AM35" s="52">
        <f t="shared" si="16"/>
        <v>24.4988864142539</v>
      </c>
      <c r="AN35" s="51">
        <f>'ごみ処理量内訳'!AC35</f>
        <v>2</v>
      </c>
      <c r="AO35" s="51">
        <f>'ごみ処理量内訳'!AD35</f>
        <v>95</v>
      </c>
      <c r="AP35" s="51">
        <f>'ごみ処理量内訳'!AE35</f>
        <v>15</v>
      </c>
      <c r="AQ35" s="51">
        <f t="shared" si="17"/>
        <v>112</v>
      </c>
    </row>
    <row r="36" spans="1:43" ht="13.5">
      <c r="A36" s="26" t="s">
        <v>23</v>
      </c>
      <c r="B36" s="49" t="s">
        <v>79</v>
      </c>
      <c r="C36" s="50" t="s">
        <v>80</v>
      </c>
      <c r="D36" s="51">
        <v>19342</v>
      </c>
      <c r="E36" s="51">
        <v>19342</v>
      </c>
      <c r="F36" s="51">
        <f>'ごみ搬入量内訳'!H36</f>
        <v>3543</v>
      </c>
      <c r="G36" s="51">
        <f>'ごみ搬入量内訳'!AG36</f>
        <v>0</v>
      </c>
      <c r="H36" s="51">
        <f>'ごみ搬入量内訳'!AH36</f>
        <v>0</v>
      </c>
      <c r="I36" s="51">
        <f t="shared" si="9"/>
        <v>3543</v>
      </c>
      <c r="J36" s="51">
        <f t="shared" si="10"/>
        <v>501.85344406310065</v>
      </c>
      <c r="K36" s="51">
        <f>('ごみ搬入量内訳'!E36+'ごみ搬入量内訳'!AH36)/'ごみ処理概要'!D36/365*1000000</f>
        <v>418.2820266210376</v>
      </c>
      <c r="L36" s="51">
        <f>'ごみ搬入量内訳'!F36/'ごみ処理概要'!D36/365*1000000</f>
        <v>83.57141744206304</v>
      </c>
      <c r="M36" s="51">
        <f>'資源化量内訳'!BP36</f>
        <v>750</v>
      </c>
      <c r="N36" s="51">
        <f>'ごみ処理量内訳'!E36</f>
        <v>2972</v>
      </c>
      <c r="O36" s="51">
        <f>'ごみ処理量内訳'!L36</f>
        <v>89</v>
      </c>
      <c r="P36" s="51">
        <f t="shared" si="11"/>
        <v>0</v>
      </c>
      <c r="Q36" s="51">
        <f>'ごみ処理量内訳'!G36</f>
        <v>0</v>
      </c>
      <c r="R36" s="51">
        <f>'ごみ処理量内訳'!H36</f>
        <v>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12"/>
        <v>482</v>
      </c>
      <c r="W36" s="51">
        <f>'資源化量内訳'!M36</f>
        <v>5</v>
      </c>
      <c r="X36" s="51">
        <f>'資源化量内訳'!N36</f>
        <v>291</v>
      </c>
      <c r="Y36" s="51">
        <f>'資源化量内訳'!O36</f>
        <v>155</v>
      </c>
      <c r="Z36" s="51">
        <f>'資源化量内訳'!P36</f>
        <v>28</v>
      </c>
      <c r="AA36" s="51">
        <f>'資源化量内訳'!Q36</f>
        <v>3</v>
      </c>
      <c r="AB36" s="51">
        <f>'資源化量内訳'!R36</f>
        <v>0</v>
      </c>
      <c r="AC36" s="51">
        <f>'資源化量内訳'!S36</f>
        <v>0</v>
      </c>
      <c r="AD36" s="51">
        <f t="shared" si="13"/>
        <v>3543</v>
      </c>
      <c r="AE36" s="52">
        <f t="shared" si="14"/>
        <v>97.48800451594694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0</v>
      </c>
      <c r="AI36" s="51">
        <f>'資源化量内訳'!AZ36</f>
        <v>0</v>
      </c>
      <c r="AJ36" s="51">
        <f>'資源化量内訳'!BH36</f>
        <v>0</v>
      </c>
      <c r="AK36" s="51" t="s">
        <v>268</v>
      </c>
      <c r="AL36" s="51">
        <f t="shared" si="15"/>
        <v>0</v>
      </c>
      <c r="AM36" s="52">
        <f t="shared" si="16"/>
        <v>28.697880270207314</v>
      </c>
      <c r="AN36" s="51">
        <f>'ごみ処理量内訳'!AC36</f>
        <v>89</v>
      </c>
      <c r="AO36" s="51">
        <f>'ごみ処理量内訳'!AD36</f>
        <v>112</v>
      </c>
      <c r="AP36" s="51">
        <f>'ごみ処理量内訳'!AE36</f>
        <v>0</v>
      </c>
      <c r="AQ36" s="51">
        <f t="shared" si="17"/>
        <v>201</v>
      </c>
    </row>
    <row r="37" spans="1:43" ht="13.5">
      <c r="A37" s="26" t="s">
        <v>23</v>
      </c>
      <c r="B37" s="49" t="s">
        <v>81</v>
      </c>
      <c r="C37" s="50" t="s">
        <v>82</v>
      </c>
      <c r="D37" s="51">
        <v>3881</v>
      </c>
      <c r="E37" s="51">
        <v>3881</v>
      </c>
      <c r="F37" s="51">
        <f>'ごみ搬入量内訳'!H37</f>
        <v>685</v>
      </c>
      <c r="G37" s="51">
        <f>'ごみ搬入量内訳'!AG37</f>
        <v>4</v>
      </c>
      <c r="H37" s="51">
        <f>'ごみ搬入量内訳'!AH37</f>
        <v>0</v>
      </c>
      <c r="I37" s="51">
        <f t="shared" si="9"/>
        <v>689</v>
      </c>
      <c r="J37" s="51">
        <f t="shared" si="10"/>
        <v>486.38784665723074</v>
      </c>
      <c r="K37" s="51">
        <f>('ごみ搬入量内訳'!E37+'ごみ搬入量内訳'!AH37)/'ごみ処理概要'!D37/365*1000000</f>
        <v>432.0310045779756</v>
      </c>
      <c r="L37" s="51">
        <f>'ごみ搬入量内訳'!F37/'ごみ処理概要'!D37/365*1000000</f>
        <v>54.3568420792551</v>
      </c>
      <c r="M37" s="51">
        <f>'資源化量内訳'!BP37</f>
        <v>85</v>
      </c>
      <c r="N37" s="51">
        <f>'ごみ処理量内訳'!E37</f>
        <v>427</v>
      </c>
      <c r="O37" s="51">
        <f>'ごみ処理量内訳'!L37</f>
        <v>0</v>
      </c>
      <c r="P37" s="51">
        <f t="shared" si="11"/>
        <v>262</v>
      </c>
      <c r="Q37" s="51">
        <f>'ごみ処理量内訳'!G37</f>
        <v>0</v>
      </c>
      <c r="R37" s="51">
        <f>'ごみ処理量内訳'!H37</f>
        <v>262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12"/>
        <v>0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13"/>
        <v>689</v>
      </c>
      <c r="AE37" s="52">
        <f t="shared" si="14"/>
        <v>100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262</v>
      </c>
      <c r="AI37" s="51">
        <f>'資源化量内訳'!AZ37</f>
        <v>0</v>
      </c>
      <c r="AJ37" s="51">
        <f>'資源化量内訳'!BH37</f>
        <v>0</v>
      </c>
      <c r="AK37" s="51" t="s">
        <v>268</v>
      </c>
      <c r="AL37" s="51">
        <f t="shared" si="15"/>
        <v>262</v>
      </c>
      <c r="AM37" s="52">
        <f t="shared" si="16"/>
        <v>44.832041343669246</v>
      </c>
      <c r="AN37" s="51">
        <f>'ごみ処理量内訳'!AC37</f>
        <v>0</v>
      </c>
      <c r="AO37" s="51">
        <f>'ごみ処理量内訳'!AD37</f>
        <v>43</v>
      </c>
      <c r="AP37" s="51">
        <f>'ごみ処理量内訳'!AE37</f>
        <v>0</v>
      </c>
      <c r="AQ37" s="51">
        <f t="shared" si="17"/>
        <v>43</v>
      </c>
    </row>
    <row r="38" spans="1:43" ht="13.5">
      <c r="A38" s="26" t="s">
        <v>23</v>
      </c>
      <c r="B38" s="49" t="s">
        <v>83</v>
      </c>
      <c r="C38" s="50" t="s">
        <v>262</v>
      </c>
      <c r="D38" s="51">
        <v>23549</v>
      </c>
      <c r="E38" s="51">
        <v>23549</v>
      </c>
      <c r="F38" s="51">
        <f>'ごみ搬入量内訳'!H38</f>
        <v>4901</v>
      </c>
      <c r="G38" s="51">
        <f>'ごみ搬入量内訳'!AG38</f>
        <v>116</v>
      </c>
      <c r="H38" s="51">
        <f>'ごみ搬入量内訳'!AH38</f>
        <v>550</v>
      </c>
      <c r="I38" s="51">
        <f t="shared" si="9"/>
        <v>5567</v>
      </c>
      <c r="J38" s="51">
        <f t="shared" si="10"/>
        <v>647.6731408773429</v>
      </c>
      <c r="K38" s="51">
        <f>('ごみ搬入量内訳'!E38+'ごみ搬入量内訳'!AH38)/'ごみ処理概要'!D38/365*1000000</f>
        <v>527.7250524554747</v>
      </c>
      <c r="L38" s="51">
        <f>'ごみ搬入量内訳'!F38/'ごみ処理概要'!D38/365*1000000</f>
        <v>119.94808842186823</v>
      </c>
      <c r="M38" s="51">
        <f>'資源化量内訳'!BP38</f>
        <v>0</v>
      </c>
      <c r="N38" s="51">
        <f>'ごみ処理量内訳'!E38</f>
        <v>3805</v>
      </c>
      <c r="O38" s="51">
        <f>'ごみ処理量内訳'!L38</f>
        <v>36</v>
      </c>
      <c r="P38" s="51">
        <f t="shared" si="11"/>
        <v>1176</v>
      </c>
      <c r="Q38" s="51">
        <f>'ごみ処理量内訳'!G38</f>
        <v>558</v>
      </c>
      <c r="R38" s="51">
        <f>'ごみ処理量内訳'!H38</f>
        <v>618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0</v>
      </c>
      <c r="W38" s="51">
        <f>'資源化量内訳'!M38</f>
        <v>0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13"/>
        <v>5017</v>
      </c>
      <c r="AE38" s="52">
        <f t="shared" si="14"/>
        <v>99.28243970500299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618</v>
      </c>
      <c r="AI38" s="51">
        <f>'資源化量内訳'!AZ38</f>
        <v>0</v>
      </c>
      <c r="AJ38" s="51">
        <f>'資源化量内訳'!BH38</f>
        <v>0</v>
      </c>
      <c r="AK38" s="51" t="s">
        <v>268</v>
      </c>
      <c r="AL38" s="51">
        <f t="shared" si="15"/>
        <v>618</v>
      </c>
      <c r="AM38" s="52">
        <f t="shared" si="16"/>
        <v>12.318118397448675</v>
      </c>
      <c r="AN38" s="51">
        <f>'ごみ処理量内訳'!AC38</f>
        <v>36</v>
      </c>
      <c r="AO38" s="51">
        <f>'ごみ処理量内訳'!AD38</f>
        <v>388</v>
      </c>
      <c r="AP38" s="51">
        <f>'ごみ処理量内訳'!AE38</f>
        <v>120</v>
      </c>
      <c r="AQ38" s="51">
        <f t="shared" si="17"/>
        <v>544</v>
      </c>
    </row>
    <row r="39" spans="1:43" ht="13.5">
      <c r="A39" s="26" t="s">
        <v>23</v>
      </c>
      <c r="B39" s="49" t="s">
        <v>84</v>
      </c>
      <c r="C39" s="50" t="s">
        <v>175</v>
      </c>
      <c r="D39" s="51">
        <v>24328</v>
      </c>
      <c r="E39" s="51">
        <v>24328</v>
      </c>
      <c r="F39" s="51">
        <f>'ごみ搬入量内訳'!H39</f>
        <v>5450</v>
      </c>
      <c r="G39" s="51">
        <f>'ごみ搬入量内訳'!AG39</f>
        <v>397</v>
      </c>
      <c r="H39" s="51">
        <f>'ごみ搬入量内訳'!AH39</f>
        <v>0</v>
      </c>
      <c r="I39" s="51">
        <f t="shared" si="9"/>
        <v>5847</v>
      </c>
      <c r="J39" s="51">
        <f t="shared" si="10"/>
        <v>658.4667084097247</v>
      </c>
      <c r="K39" s="51">
        <f>('ごみ搬入量内訳'!E39+'ごみ搬入量内訳'!AH39)/'ごみ処理概要'!D39/365*1000000</f>
        <v>521.4128373417179</v>
      </c>
      <c r="L39" s="51">
        <f>'ごみ搬入量内訳'!F39/'ごみ処理概要'!D39/365*1000000</f>
        <v>137.05387106800663</v>
      </c>
      <c r="M39" s="51">
        <f>'資源化量内訳'!BP39</f>
        <v>500</v>
      </c>
      <c r="N39" s="51">
        <f>'ごみ処理量内訳'!E39</f>
        <v>4536</v>
      </c>
      <c r="O39" s="51">
        <f>'ごみ処理量内訳'!L39</f>
        <v>227</v>
      </c>
      <c r="P39" s="51">
        <f t="shared" si="11"/>
        <v>70</v>
      </c>
      <c r="Q39" s="51">
        <f>'ごみ処理量内訳'!G39</f>
        <v>70</v>
      </c>
      <c r="R39" s="51">
        <f>'ごみ処理量内訳'!H39</f>
        <v>0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1014</v>
      </c>
      <c r="W39" s="51">
        <f>'資源化量内訳'!M39</f>
        <v>446</v>
      </c>
      <c r="X39" s="51">
        <f>'資源化量内訳'!N39</f>
        <v>200</v>
      </c>
      <c r="Y39" s="51">
        <f>'資源化量内訳'!O39</f>
        <v>234</v>
      </c>
      <c r="Z39" s="51">
        <f>'資源化量内訳'!P39</f>
        <v>46</v>
      </c>
      <c r="AA39" s="51">
        <f>'資源化量内訳'!Q39</f>
        <v>0</v>
      </c>
      <c r="AB39" s="51">
        <f>'資源化量内訳'!R39</f>
        <v>88</v>
      </c>
      <c r="AC39" s="51">
        <f>'資源化量内訳'!S39</f>
        <v>0</v>
      </c>
      <c r="AD39" s="51">
        <f t="shared" si="13"/>
        <v>5847</v>
      </c>
      <c r="AE39" s="52">
        <f t="shared" si="14"/>
        <v>96.1176671797503</v>
      </c>
      <c r="AF39" s="51">
        <f>'資源化量内訳'!AB39</f>
        <v>0</v>
      </c>
      <c r="AG39" s="51">
        <f>'資源化量内訳'!AJ39</f>
        <v>70</v>
      </c>
      <c r="AH39" s="51">
        <f>'資源化量内訳'!AR39</f>
        <v>0</v>
      </c>
      <c r="AI39" s="51">
        <f>'資源化量内訳'!AZ39</f>
        <v>0</v>
      </c>
      <c r="AJ39" s="51">
        <f>'資源化量内訳'!BH39</f>
        <v>0</v>
      </c>
      <c r="AK39" s="51" t="s">
        <v>268</v>
      </c>
      <c r="AL39" s="51">
        <f t="shared" si="15"/>
        <v>70</v>
      </c>
      <c r="AM39" s="52">
        <f t="shared" si="16"/>
        <v>24.956672443674176</v>
      </c>
      <c r="AN39" s="51">
        <f>'ごみ処理量内訳'!AC39</f>
        <v>227</v>
      </c>
      <c r="AO39" s="51">
        <f>'ごみ処理量内訳'!AD39</f>
        <v>399</v>
      </c>
      <c r="AP39" s="51">
        <f>'ごみ処理量内訳'!AE39</f>
        <v>0</v>
      </c>
      <c r="AQ39" s="51">
        <f t="shared" si="17"/>
        <v>626</v>
      </c>
    </row>
    <row r="40" spans="1:43" ht="13.5">
      <c r="A40" s="26" t="s">
        <v>23</v>
      </c>
      <c r="B40" s="49" t="s">
        <v>85</v>
      </c>
      <c r="C40" s="50" t="s">
        <v>86</v>
      </c>
      <c r="D40" s="51">
        <v>1749</v>
      </c>
      <c r="E40" s="51">
        <v>1749</v>
      </c>
      <c r="F40" s="51">
        <f>'ごみ搬入量内訳'!H40</f>
        <v>258</v>
      </c>
      <c r="G40" s="51">
        <f>'ごみ搬入量内訳'!AG40</f>
        <v>0</v>
      </c>
      <c r="H40" s="51">
        <f>'ごみ搬入量内訳'!AH40</f>
        <v>0</v>
      </c>
      <c r="I40" s="51">
        <f t="shared" si="9"/>
        <v>258</v>
      </c>
      <c r="J40" s="51">
        <f t="shared" si="10"/>
        <v>404.14483423012757</v>
      </c>
      <c r="K40" s="51">
        <f>('ごみ搬入量内訳'!E40+'ごみ搬入量内訳'!AH40)/'ごみ処理概要'!D40/365*1000000</f>
        <v>404.14483423012757</v>
      </c>
      <c r="L40" s="51">
        <f>'ごみ搬入量内訳'!F40/'ごみ処理概要'!D40/365*1000000</f>
        <v>0</v>
      </c>
      <c r="M40" s="51">
        <f>'資源化量内訳'!BP40</f>
        <v>0</v>
      </c>
      <c r="N40" s="51">
        <f>'ごみ処理量内訳'!E40</f>
        <v>108</v>
      </c>
      <c r="O40" s="51">
        <f>'ごみ処理量内訳'!L40</f>
        <v>20</v>
      </c>
      <c r="P40" s="51">
        <f t="shared" si="11"/>
        <v>0</v>
      </c>
      <c r="Q40" s="51">
        <f>'ごみ処理量内訳'!G40</f>
        <v>0</v>
      </c>
      <c r="R40" s="51">
        <f>'ごみ処理量内訳'!H40</f>
        <v>0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130</v>
      </c>
      <c r="W40" s="51">
        <f>'資源化量内訳'!M40</f>
        <v>51</v>
      </c>
      <c r="X40" s="51">
        <f>'資源化量内訳'!N40</f>
        <v>52</v>
      </c>
      <c r="Y40" s="51">
        <f>'資源化量内訳'!O40</f>
        <v>25</v>
      </c>
      <c r="Z40" s="51">
        <f>'資源化量内訳'!P40</f>
        <v>1</v>
      </c>
      <c r="AA40" s="51">
        <f>'資源化量内訳'!Q40</f>
        <v>0</v>
      </c>
      <c r="AB40" s="51">
        <f>'資源化量内訳'!R40</f>
        <v>1</v>
      </c>
      <c r="AC40" s="51">
        <f>'資源化量内訳'!S40</f>
        <v>0</v>
      </c>
      <c r="AD40" s="51">
        <f t="shared" si="13"/>
        <v>258</v>
      </c>
      <c r="AE40" s="52">
        <f t="shared" si="14"/>
        <v>92.24806201550388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0</v>
      </c>
      <c r="AI40" s="51">
        <f>'資源化量内訳'!AZ40</f>
        <v>0</v>
      </c>
      <c r="AJ40" s="51">
        <f>'資源化量内訳'!BH40</f>
        <v>0</v>
      </c>
      <c r="AK40" s="51" t="s">
        <v>268</v>
      </c>
      <c r="AL40" s="51">
        <f t="shared" si="15"/>
        <v>0</v>
      </c>
      <c r="AM40" s="52">
        <f t="shared" si="16"/>
        <v>50.3875968992248</v>
      </c>
      <c r="AN40" s="51">
        <f>'ごみ処理量内訳'!AC40</f>
        <v>20</v>
      </c>
      <c r="AO40" s="51">
        <f>'ごみ処理量内訳'!AD40</f>
        <v>11</v>
      </c>
      <c r="AP40" s="51">
        <f>'ごみ処理量内訳'!AE40</f>
        <v>0</v>
      </c>
      <c r="AQ40" s="51">
        <f t="shared" si="17"/>
        <v>31</v>
      </c>
    </row>
    <row r="41" spans="1:43" ht="13.5">
      <c r="A41" s="26" t="s">
        <v>23</v>
      </c>
      <c r="B41" s="49" t="s">
        <v>87</v>
      </c>
      <c r="C41" s="50" t="s">
        <v>88</v>
      </c>
      <c r="D41" s="51">
        <v>1555</v>
      </c>
      <c r="E41" s="51">
        <v>1555</v>
      </c>
      <c r="F41" s="51">
        <f>'ごみ搬入量内訳'!H41</f>
        <v>349</v>
      </c>
      <c r="G41" s="51">
        <f>'ごみ搬入量内訳'!AG41</f>
        <v>25</v>
      </c>
      <c r="H41" s="51">
        <f>'ごみ搬入量内訳'!AH41</f>
        <v>0</v>
      </c>
      <c r="I41" s="51">
        <f t="shared" si="9"/>
        <v>374</v>
      </c>
      <c r="J41" s="51">
        <f t="shared" si="10"/>
        <v>658.9437519270581</v>
      </c>
      <c r="K41" s="51">
        <f>('ごみ搬入量内訳'!E41+'ごみ搬入量内訳'!AH41)/'ごみ処理概要'!D41/365*1000000</f>
        <v>658.9437519270581</v>
      </c>
      <c r="L41" s="51">
        <f>'ごみ搬入量内訳'!F41/'ごみ処理概要'!D41/365*1000000</f>
        <v>0</v>
      </c>
      <c r="M41" s="51">
        <f>'資源化量内訳'!BP41</f>
        <v>0</v>
      </c>
      <c r="N41" s="51">
        <f>'ごみ処理量内訳'!E41</f>
        <v>170</v>
      </c>
      <c r="O41" s="51">
        <f>'ごみ処理量内訳'!L41</f>
        <v>144</v>
      </c>
      <c r="P41" s="51">
        <f t="shared" si="11"/>
        <v>60</v>
      </c>
      <c r="Q41" s="51">
        <f>'ごみ処理量内訳'!G41</f>
        <v>0</v>
      </c>
      <c r="R41" s="51">
        <f>'ごみ処理量内訳'!H41</f>
        <v>60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0</v>
      </c>
      <c r="W41" s="51">
        <f>'資源化量内訳'!M41</f>
        <v>0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13"/>
        <v>374</v>
      </c>
      <c r="AE41" s="52">
        <f t="shared" si="14"/>
        <v>61.49732620320856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57</v>
      </c>
      <c r="AI41" s="51">
        <f>'資源化量内訳'!AZ41</f>
        <v>0</v>
      </c>
      <c r="AJ41" s="51">
        <f>'資源化量内訳'!BH41</f>
        <v>0</v>
      </c>
      <c r="AK41" s="51" t="s">
        <v>268</v>
      </c>
      <c r="AL41" s="51">
        <f t="shared" si="15"/>
        <v>57</v>
      </c>
      <c r="AM41" s="52">
        <f t="shared" si="16"/>
        <v>15.240641711229946</v>
      </c>
      <c r="AN41" s="51">
        <f>'ごみ処理量内訳'!AC41</f>
        <v>144</v>
      </c>
      <c r="AO41" s="51">
        <f>'ごみ処理量内訳'!AD41</f>
        <v>15</v>
      </c>
      <c r="AP41" s="51">
        <f>'ごみ処理量内訳'!AE41</f>
        <v>1</v>
      </c>
      <c r="AQ41" s="51">
        <f t="shared" si="17"/>
        <v>160</v>
      </c>
    </row>
    <row r="42" spans="1:43" ht="13.5">
      <c r="A42" s="26" t="s">
        <v>23</v>
      </c>
      <c r="B42" s="49" t="s">
        <v>89</v>
      </c>
      <c r="C42" s="50" t="s">
        <v>90</v>
      </c>
      <c r="D42" s="51">
        <v>465</v>
      </c>
      <c r="E42" s="51">
        <v>415</v>
      </c>
      <c r="F42" s="51">
        <f>'ごみ搬入量内訳'!H42</f>
        <v>124</v>
      </c>
      <c r="G42" s="51">
        <f>'ごみ搬入量内訳'!AG42</f>
        <v>1</v>
      </c>
      <c r="H42" s="51">
        <f>'ごみ搬入量内訳'!AH42</f>
        <v>13</v>
      </c>
      <c r="I42" s="51">
        <f t="shared" si="9"/>
        <v>138</v>
      </c>
      <c r="J42" s="51">
        <f t="shared" si="10"/>
        <v>813.0799823243482</v>
      </c>
      <c r="K42" s="51">
        <f>('ごみ搬入量内訳'!E42+'ごみ搬入量内訳'!AH42)/'ごみ処理概要'!D42/365*1000000</f>
        <v>807.1880983944617</v>
      </c>
      <c r="L42" s="51">
        <f>'ごみ搬入量内訳'!F42/'ごみ処理概要'!D42/365*1000000</f>
        <v>5.891883929886581</v>
      </c>
      <c r="M42" s="51">
        <f>'資源化量内訳'!BP42</f>
        <v>0</v>
      </c>
      <c r="N42" s="51">
        <f>'ごみ処理量内訳'!E42</f>
        <v>80</v>
      </c>
      <c r="O42" s="51">
        <f>'ごみ処理量内訳'!L42</f>
        <v>15</v>
      </c>
      <c r="P42" s="51">
        <f t="shared" si="11"/>
        <v>7</v>
      </c>
      <c r="Q42" s="51">
        <f>'ごみ処理量内訳'!G42</f>
        <v>0</v>
      </c>
      <c r="R42" s="51">
        <f>'ごみ処理量内訳'!H42</f>
        <v>7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23</v>
      </c>
      <c r="W42" s="51">
        <f>'資源化量内訳'!M42</f>
        <v>19</v>
      </c>
      <c r="X42" s="51">
        <f>'資源化量内訳'!N42</f>
        <v>0</v>
      </c>
      <c r="Y42" s="51">
        <f>'資源化量内訳'!O42</f>
        <v>3</v>
      </c>
      <c r="Z42" s="51">
        <f>'資源化量内訳'!P42</f>
        <v>1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13"/>
        <v>125</v>
      </c>
      <c r="AE42" s="52">
        <f t="shared" si="14"/>
        <v>88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7</v>
      </c>
      <c r="AI42" s="51">
        <f>'資源化量内訳'!AZ42</f>
        <v>0</v>
      </c>
      <c r="AJ42" s="51">
        <f>'資源化量内訳'!BH42</f>
        <v>0</v>
      </c>
      <c r="AK42" s="51" t="s">
        <v>268</v>
      </c>
      <c r="AL42" s="51">
        <f t="shared" si="15"/>
        <v>7</v>
      </c>
      <c r="AM42" s="52">
        <f t="shared" si="16"/>
        <v>24</v>
      </c>
      <c r="AN42" s="51">
        <f>'ごみ処理量内訳'!AC42</f>
        <v>15</v>
      </c>
      <c r="AO42" s="51">
        <f>'ごみ処理量内訳'!AD42</f>
        <v>8</v>
      </c>
      <c r="AP42" s="51">
        <f>'ごみ処理量内訳'!AE42</f>
        <v>0</v>
      </c>
      <c r="AQ42" s="51">
        <f t="shared" si="17"/>
        <v>23</v>
      </c>
    </row>
    <row r="43" spans="1:43" ht="13.5">
      <c r="A43" s="26" t="s">
        <v>23</v>
      </c>
      <c r="B43" s="49" t="s">
        <v>91</v>
      </c>
      <c r="C43" s="50" t="s">
        <v>92</v>
      </c>
      <c r="D43" s="51">
        <v>653</v>
      </c>
      <c r="E43" s="51">
        <v>653</v>
      </c>
      <c r="F43" s="51">
        <f>'ごみ搬入量内訳'!H43</f>
        <v>118</v>
      </c>
      <c r="G43" s="51">
        <f>'ごみ搬入量内訳'!AG43</f>
        <v>3</v>
      </c>
      <c r="H43" s="51">
        <f>'ごみ搬入量内訳'!AH43</f>
        <v>0</v>
      </c>
      <c r="I43" s="51">
        <f t="shared" si="9"/>
        <v>121</v>
      </c>
      <c r="J43" s="51">
        <f t="shared" si="10"/>
        <v>507.6674568377772</v>
      </c>
      <c r="K43" s="51">
        <f>('ごみ搬入量内訳'!E43+'ごみ搬入量内訳'!AH43)/'ごみ処理概要'!D43/365*1000000</f>
        <v>507.6674568377772</v>
      </c>
      <c r="L43" s="51">
        <f>'ごみ搬入量内訳'!F43/'ごみ処理概要'!D43/365*1000000</f>
        <v>0</v>
      </c>
      <c r="M43" s="51">
        <f>'資源化量内訳'!BP43</f>
        <v>8</v>
      </c>
      <c r="N43" s="51">
        <f>'ごみ処理量内訳'!E43</f>
        <v>42</v>
      </c>
      <c r="O43" s="51">
        <f>'ごみ処理量内訳'!L43</f>
        <v>16</v>
      </c>
      <c r="P43" s="51">
        <f t="shared" si="11"/>
        <v>63</v>
      </c>
      <c r="Q43" s="51">
        <f>'ごみ処理量内訳'!G43</f>
        <v>0</v>
      </c>
      <c r="R43" s="51">
        <f>'ごみ処理量内訳'!H43</f>
        <v>48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15</v>
      </c>
      <c r="V43" s="51">
        <f t="shared" si="12"/>
        <v>0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13"/>
        <v>121</v>
      </c>
      <c r="AE43" s="52">
        <f t="shared" si="14"/>
        <v>86.77685950413223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26</v>
      </c>
      <c r="AI43" s="51">
        <f>'資源化量内訳'!AZ43</f>
        <v>0</v>
      </c>
      <c r="AJ43" s="51">
        <f>'資源化量内訳'!BH43</f>
        <v>0</v>
      </c>
      <c r="AK43" s="51" t="s">
        <v>268</v>
      </c>
      <c r="AL43" s="51">
        <f t="shared" si="15"/>
        <v>26</v>
      </c>
      <c r="AM43" s="52">
        <f t="shared" si="16"/>
        <v>26.356589147286826</v>
      </c>
      <c r="AN43" s="51">
        <f>'ごみ処理量内訳'!AC43</f>
        <v>16</v>
      </c>
      <c r="AO43" s="51">
        <f>'ごみ処理量内訳'!AD43</f>
        <v>4</v>
      </c>
      <c r="AP43" s="51">
        <f>'ごみ処理量内訳'!AE43</f>
        <v>2</v>
      </c>
      <c r="AQ43" s="51">
        <f t="shared" si="17"/>
        <v>22</v>
      </c>
    </row>
    <row r="44" spans="1:43" ht="13.5">
      <c r="A44" s="26" t="s">
        <v>23</v>
      </c>
      <c r="B44" s="49" t="s">
        <v>93</v>
      </c>
      <c r="C44" s="50" t="s">
        <v>94</v>
      </c>
      <c r="D44" s="51">
        <v>17098</v>
      </c>
      <c r="E44" s="51">
        <v>17098</v>
      </c>
      <c r="F44" s="51">
        <f>'ごみ搬入量内訳'!H44</f>
        <v>7624</v>
      </c>
      <c r="G44" s="51">
        <f>'ごみ搬入量内訳'!AG44</f>
        <v>120</v>
      </c>
      <c r="H44" s="51">
        <f>'ごみ搬入量内訳'!AH44</f>
        <v>0</v>
      </c>
      <c r="I44" s="51">
        <f t="shared" si="9"/>
        <v>7744</v>
      </c>
      <c r="J44" s="51">
        <f t="shared" si="10"/>
        <v>1240.872520538331</v>
      </c>
      <c r="K44" s="51">
        <f>('ごみ搬入量内訳'!E44+'ごみ搬入量内訳'!AH44)/'ごみ処理概要'!D44/365*1000000</f>
        <v>880.1798496018921</v>
      </c>
      <c r="L44" s="51">
        <f>'ごみ搬入量内訳'!F44/'ごみ処理概要'!D44/365*1000000</f>
        <v>360.69267093643896</v>
      </c>
      <c r="M44" s="51">
        <f>'資源化量内訳'!BP44</f>
        <v>529</v>
      </c>
      <c r="N44" s="51">
        <f>'ごみ処理量内訳'!E44</f>
        <v>7029</v>
      </c>
      <c r="O44" s="51">
        <f>'ごみ処理量内訳'!L44</f>
        <v>57</v>
      </c>
      <c r="P44" s="51">
        <f t="shared" si="11"/>
        <v>479</v>
      </c>
      <c r="Q44" s="51">
        <f>'ごみ処理量内訳'!G44</f>
        <v>0</v>
      </c>
      <c r="R44" s="51">
        <f>'ごみ処理量内訳'!H44</f>
        <v>479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179</v>
      </c>
      <c r="W44" s="51">
        <f>'資源化量内訳'!M44</f>
        <v>0</v>
      </c>
      <c r="X44" s="51">
        <f>'資源化量内訳'!N44</f>
        <v>0</v>
      </c>
      <c r="Y44" s="51">
        <f>'資源化量内訳'!O44</f>
        <v>157</v>
      </c>
      <c r="Z44" s="51">
        <f>'資源化量内訳'!P44</f>
        <v>22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7744</v>
      </c>
      <c r="AE44" s="52">
        <f t="shared" si="14"/>
        <v>99.26394628099173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300</v>
      </c>
      <c r="AI44" s="51">
        <f>'資源化量内訳'!AZ44</f>
        <v>0</v>
      </c>
      <c r="AJ44" s="51">
        <f>'資源化量内訳'!BH44</f>
        <v>0</v>
      </c>
      <c r="AK44" s="51" t="s">
        <v>268</v>
      </c>
      <c r="AL44" s="51">
        <f t="shared" si="15"/>
        <v>300</v>
      </c>
      <c r="AM44" s="52">
        <f t="shared" si="16"/>
        <v>12.18421370724042</v>
      </c>
      <c r="AN44" s="51">
        <f>'ごみ処理量内訳'!AC44</f>
        <v>57</v>
      </c>
      <c r="AO44" s="51">
        <f>'ごみ処理量内訳'!AD44</f>
        <v>713</v>
      </c>
      <c r="AP44" s="51">
        <f>'ごみ処理量内訳'!AE44</f>
        <v>0</v>
      </c>
      <c r="AQ44" s="51">
        <f t="shared" si="17"/>
        <v>770</v>
      </c>
    </row>
    <row r="45" spans="1:43" ht="13.5">
      <c r="A45" s="26" t="s">
        <v>23</v>
      </c>
      <c r="B45" s="49" t="s">
        <v>95</v>
      </c>
      <c r="C45" s="50" t="s">
        <v>96</v>
      </c>
      <c r="D45" s="51">
        <v>8551</v>
      </c>
      <c r="E45" s="51">
        <v>8551</v>
      </c>
      <c r="F45" s="51">
        <f>'ごみ搬入量内訳'!H45</f>
        <v>2482</v>
      </c>
      <c r="G45" s="51">
        <f>'ごみ搬入量内訳'!AG45</f>
        <v>3</v>
      </c>
      <c r="H45" s="51">
        <f>'ごみ搬入量内訳'!AH45</f>
        <v>806</v>
      </c>
      <c r="I45" s="51">
        <f t="shared" si="9"/>
        <v>3291</v>
      </c>
      <c r="J45" s="51">
        <f t="shared" si="10"/>
        <v>1054.430868455664</v>
      </c>
      <c r="K45" s="51">
        <f>('ごみ搬入量内訳'!E45+'ごみ搬入量内訳'!AH45)/'ごみ処理概要'!D45/365*1000000</f>
        <v>968.8845172318227</v>
      </c>
      <c r="L45" s="51">
        <f>'ごみ搬入量内訳'!F45/'ごみ処理概要'!D45/365*1000000</f>
        <v>85.54635122384148</v>
      </c>
      <c r="M45" s="51">
        <f>'資源化量内訳'!BP45</f>
        <v>429</v>
      </c>
      <c r="N45" s="51">
        <f>'ごみ処理量内訳'!E45</f>
        <v>1507</v>
      </c>
      <c r="O45" s="51">
        <f>'ごみ処理量内訳'!L45</f>
        <v>688</v>
      </c>
      <c r="P45" s="51">
        <f t="shared" si="11"/>
        <v>131</v>
      </c>
      <c r="Q45" s="51">
        <f>'ごみ処理量内訳'!G45</f>
        <v>131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159</v>
      </c>
      <c r="W45" s="51">
        <f>'資源化量内訳'!M45</f>
        <v>0</v>
      </c>
      <c r="X45" s="51">
        <f>'資源化量内訳'!N45</f>
        <v>42</v>
      </c>
      <c r="Y45" s="51">
        <f>'資源化量内訳'!O45</f>
        <v>84</v>
      </c>
      <c r="Z45" s="51">
        <f>'資源化量内訳'!P45</f>
        <v>14</v>
      </c>
      <c r="AA45" s="51">
        <f>'資源化量内訳'!Q45</f>
        <v>19</v>
      </c>
      <c r="AB45" s="51">
        <f>'資源化量内訳'!R45</f>
        <v>0</v>
      </c>
      <c r="AC45" s="51">
        <f>'資源化量内訳'!S45</f>
        <v>0</v>
      </c>
      <c r="AD45" s="51">
        <f t="shared" si="13"/>
        <v>2485</v>
      </c>
      <c r="AE45" s="52">
        <f t="shared" si="14"/>
        <v>72.3138832997988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268</v>
      </c>
      <c r="AL45" s="51">
        <f t="shared" si="15"/>
        <v>0</v>
      </c>
      <c r="AM45" s="52">
        <f t="shared" si="16"/>
        <v>20.178448867536034</v>
      </c>
      <c r="AN45" s="51">
        <f>'ごみ処理量内訳'!AC45</f>
        <v>688</v>
      </c>
      <c r="AO45" s="51">
        <f>'ごみ処理量内訳'!AD45</f>
        <v>154</v>
      </c>
      <c r="AP45" s="51">
        <f>'ごみ処理量内訳'!AE45</f>
        <v>0</v>
      </c>
      <c r="AQ45" s="51">
        <f t="shared" si="17"/>
        <v>842</v>
      </c>
    </row>
    <row r="46" spans="1:43" ht="13.5">
      <c r="A46" s="26" t="s">
        <v>23</v>
      </c>
      <c r="B46" s="49" t="s">
        <v>97</v>
      </c>
      <c r="C46" s="50" t="s">
        <v>98</v>
      </c>
      <c r="D46" s="51">
        <v>33713</v>
      </c>
      <c r="E46" s="51">
        <v>33713</v>
      </c>
      <c r="F46" s="51">
        <f>'ごみ搬入量内訳'!H46</f>
        <v>10942</v>
      </c>
      <c r="G46" s="51">
        <f>'ごみ搬入量内訳'!AG46</f>
        <v>93</v>
      </c>
      <c r="H46" s="51">
        <f>'ごみ搬入量内訳'!AH46</f>
        <v>182</v>
      </c>
      <c r="I46" s="51">
        <f t="shared" si="9"/>
        <v>11217</v>
      </c>
      <c r="J46" s="51">
        <f t="shared" si="10"/>
        <v>911.5625085075509</v>
      </c>
      <c r="K46" s="51">
        <f>('ごみ搬入量内訳'!E46+'ごみ搬入量内訳'!AH46)/'ごみ処理概要'!D46/365*1000000</f>
        <v>538.9571682644271</v>
      </c>
      <c r="L46" s="51">
        <f>'ごみ搬入量内訳'!F46/'ごみ処理概要'!D46/365*1000000</f>
        <v>372.60534024312403</v>
      </c>
      <c r="M46" s="51">
        <f>'資源化量内訳'!BP46</f>
        <v>1185</v>
      </c>
      <c r="N46" s="51">
        <f>'ごみ処理量内訳'!E46</f>
        <v>9575</v>
      </c>
      <c r="O46" s="51">
        <f>'ごみ処理量内訳'!L46</f>
        <v>509</v>
      </c>
      <c r="P46" s="51">
        <f t="shared" si="11"/>
        <v>0</v>
      </c>
      <c r="Q46" s="51">
        <f>'ごみ処理量内訳'!G46</f>
        <v>0</v>
      </c>
      <c r="R46" s="51">
        <f>'ごみ処理量内訳'!H46</f>
        <v>0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951</v>
      </c>
      <c r="W46" s="51">
        <f>'資源化量内訳'!M46</f>
        <v>0</v>
      </c>
      <c r="X46" s="51">
        <f>'資源化量内訳'!N46</f>
        <v>693</v>
      </c>
      <c r="Y46" s="51">
        <f>'資源化量内訳'!O46</f>
        <v>205</v>
      </c>
      <c r="Z46" s="51">
        <f>'資源化量内訳'!P46</f>
        <v>53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11035</v>
      </c>
      <c r="AE46" s="52">
        <f t="shared" si="14"/>
        <v>95.38740371545083</v>
      </c>
      <c r="AF46" s="51">
        <f>'資源化量内訳'!AB46</f>
        <v>0</v>
      </c>
      <c r="AG46" s="51">
        <f>'資源化量内訳'!AJ46</f>
        <v>0</v>
      </c>
      <c r="AH46" s="51">
        <f>'資源化量内訳'!AR46</f>
        <v>0</v>
      </c>
      <c r="AI46" s="51">
        <f>'資源化量内訳'!AZ46</f>
        <v>0</v>
      </c>
      <c r="AJ46" s="51">
        <f>'資源化量内訳'!BH46</f>
        <v>0</v>
      </c>
      <c r="AK46" s="51" t="s">
        <v>268</v>
      </c>
      <c r="AL46" s="51">
        <f t="shared" si="15"/>
        <v>0</v>
      </c>
      <c r="AM46" s="52">
        <f t="shared" si="16"/>
        <v>17.479541734860884</v>
      </c>
      <c r="AN46" s="51">
        <f>'ごみ処理量内訳'!AC46</f>
        <v>509</v>
      </c>
      <c r="AO46" s="51">
        <f>'ごみ処理量内訳'!AD46</f>
        <v>939</v>
      </c>
      <c r="AP46" s="51">
        <f>'ごみ処理量内訳'!AE46</f>
        <v>0</v>
      </c>
      <c r="AQ46" s="51">
        <f t="shared" si="17"/>
        <v>1448</v>
      </c>
    </row>
    <row r="47" spans="1:43" ht="13.5">
      <c r="A47" s="26" t="s">
        <v>23</v>
      </c>
      <c r="B47" s="49" t="s">
        <v>99</v>
      </c>
      <c r="C47" s="50" t="s">
        <v>100</v>
      </c>
      <c r="D47" s="51">
        <v>11826</v>
      </c>
      <c r="E47" s="51">
        <v>11826</v>
      </c>
      <c r="F47" s="51">
        <f>'ごみ搬入量内訳'!H47</f>
        <v>2269</v>
      </c>
      <c r="G47" s="51">
        <f>'ごみ搬入量内訳'!AG47</f>
        <v>73</v>
      </c>
      <c r="H47" s="51">
        <f>'ごみ搬入量内訳'!AH47</f>
        <v>1388</v>
      </c>
      <c r="I47" s="51">
        <f t="shared" si="9"/>
        <v>3730</v>
      </c>
      <c r="J47" s="51">
        <f t="shared" si="10"/>
        <v>864.1280299502605</v>
      </c>
      <c r="K47" s="51">
        <f>('ごみ搬入量内訳'!E47+'ごみ搬入量内訳'!AH47)/'ごみ処理概要'!D47/365*1000000</f>
        <v>765.9000715859413</v>
      </c>
      <c r="L47" s="51">
        <f>'ごみ搬入量内訳'!F47/'ごみ処理概要'!D47/365*1000000</f>
        <v>98.22795836431916</v>
      </c>
      <c r="M47" s="51">
        <f>'資源化量内訳'!BP47</f>
        <v>536</v>
      </c>
      <c r="N47" s="51">
        <f>'ごみ処理量内訳'!E47</f>
        <v>1742</v>
      </c>
      <c r="O47" s="51">
        <f>'ごみ処理量内訳'!L47</f>
        <v>0</v>
      </c>
      <c r="P47" s="51">
        <f t="shared" si="11"/>
        <v>534</v>
      </c>
      <c r="Q47" s="51">
        <f>'ごみ処理量内訳'!G47</f>
        <v>0</v>
      </c>
      <c r="R47" s="51">
        <f>'ごみ処理量内訳'!H47</f>
        <v>209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325</v>
      </c>
      <c r="V47" s="51">
        <f t="shared" si="12"/>
        <v>66</v>
      </c>
      <c r="W47" s="51">
        <f>'資源化量内訳'!M47</f>
        <v>0</v>
      </c>
      <c r="X47" s="51">
        <f>'資源化量内訳'!N47</f>
        <v>0</v>
      </c>
      <c r="Y47" s="51">
        <f>'資源化量内訳'!O47</f>
        <v>66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2342</v>
      </c>
      <c r="AE47" s="52">
        <f t="shared" si="14"/>
        <v>100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209</v>
      </c>
      <c r="AI47" s="51">
        <f>'資源化量内訳'!AZ47</f>
        <v>0</v>
      </c>
      <c r="AJ47" s="51">
        <f>'資源化量内訳'!BH47</f>
        <v>0</v>
      </c>
      <c r="AK47" s="51" t="s">
        <v>268</v>
      </c>
      <c r="AL47" s="51">
        <f t="shared" si="15"/>
        <v>209</v>
      </c>
      <c r="AM47" s="52">
        <f t="shared" si="16"/>
        <v>28.179291174426684</v>
      </c>
      <c r="AN47" s="51">
        <f>'ごみ処理量内訳'!AC47</f>
        <v>0</v>
      </c>
      <c r="AO47" s="51">
        <f>'ごみ処理量内訳'!AD47</f>
        <v>178</v>
      </c>
      <c r="AP47" s="51">
        <f>'ごみ処理量内訳'!AE47</f>
        <v>324</v>
      </c>
      <c r="AQ47" s="51">
        <f t="shared" si="17"/>
        <v>502</v>
      </c>
    </row>
    <row r="48" spans="1:43" ht="13.5">
      <c r="A48" s="26" t="s">
        <v>23</v>
      </c>
      <c r="B48" s="49" t="s">
        <v>101</v>
      </c>
      <c r="C48" s="50" t="s">
        <v>102</v>
      </c>
      <c r="D48" s="51">
        <v>11815</v>
      </c>
      <c r="E48" s="51">
        <v>11815</v>
      </c>
      <c r="F48" s="51">
        <f>'ごみ搬入量内訳'!H48</f>
        <v>3619</v>
      </c>
      <c r="G48" s="51">
        <f>'ごみ搬入量内訳'!AG48</f>
        <v>6</v>
      </c>
      <c r="H48" s="51">
        <f>'ごみ搬入量内訳'!AH48</f>
        <v>393</v>
      </c>
      <c r="I48" s="51">
        <f t="shared" si="9"/>
        <v>4018</v>
      </c>
      <c r="J48" s="51">
        <f t="shared" si="10"/>
        <v>931.7155461770793</v>
      </c>
      <c r="K48" s="51">
        <f>('ごみ搬入量内訳'!E48+'ごみ搬入量内訳'!AH48)/'ごみ処理概要'!D48/365*1000000</f>
        <v>608.9310662670508</v>
      </c>
      <c r="L48" s="51">
        <f>'ごみ搬入量内訳'!F48/'ごみ処理概要'!D48/365*1000000</f>
        <v>322.78447991002844</v>
      </c>
      <c r="M48" s="51">
        <f>'資源化量内訳'!BP48</f>
        <v>493</v>
      </c>
      <c r="N48" s="51">
        <f>'ごみ処理量内訳'!E48</f>
        <v>3153</v>
      </c>
      <c r="O48" s="51">
        <f>'ごみ処理量内訳'!L48</f>
        <v>120</v>
      </c>
      <c r="P48" s="51">
        <f t="shared" si="11"/>
        <v>266</v>
      </c>
      <c r="Q48" s="51">
        <f>'ごみ処理量内訳'!G48</f>
        <v>0</v>
      </c>
      <c r="R48" s="51">
        <f>'ごみ処理量内訳'!H48</f>
        <v>266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86</v>
      </c>
      <c r="W48" s="51">
        <f>'資源化量内訳'!M48</f>
        <v>0</v>
      </c>
      <c r="X48" s="51">
        <f>'資源化量内訳'!N48</f>
        <v>0</v>
      </c>
      <c r="Y48" s="51">
        <f>'資源化量内訳'!O48</f>
        <v>86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3625</v>
      </c>
      <c r="AE48" s="52">
        <f t="shared" si="14"/>
        <v>96.6896551724138</v>
      </c>
      <c r="AF48" s="51">
        <f>'資源化量内訳'!AB48</f>
        <v>10</v>
      </c>
      <c r="AG48" s="51">
        <f>'資源化量内訳'!AJ48</f>
        <v>0</v>
      </c>
      <c r="AH48" s="51">
        <f>'資源化量内訳'!AR48</f>
        <v>266</v>
      </c>
      <c r="AI48" s="51">
        <f>'資源化量内訳'!AZ48</f>
        <v>0</v>
      </c>
      <c r="AJ48" s="51">
        <f>'資源化量内訳'!BH48</f>
        <v>0</v>
      </c>
      <c r="AK48" s="51" t="s">
        <v>268</v>
      </c>
      <c r="AL48" s="51">
        <f t="shared" si="15"/>
        <v>276</v>
      </c>
      <c r="AM48" s="52">
        <f t="shared" si="16"/>
        <v>20.762506070908206</v>
      </c>
      <c r="AN48" s="51">
        <f>'ごみ処理量内訳'!AC48</f>
        <v>120</v>
      </c>
      <c r="AO48" s="51">
        <f>'ごみ処理量内訳'!AD48</f>
        <v>302</v>
      </c>
      <c r="AP48" s="51">
        <f>'ごみ処理量内訳'!AE48</f>
        <v>0</v>
      </c>
      <c r="AQ48" s="51">
        <f t="shared" si="17"/>
        <v>422</v>
      </c>
    </row>
    <row r="49" spans="1:43" ht="13.5">
      <c r="A49" s="26" t="s">
        <v>23</v>
      </c>
      <c r="B49" s="49" t="s">
        <v>103</v>
      </c>
      <c r="C49" s="50" t="s">
        <v>104</v>
      </c>
      <c r="D49" s="51">
        <v>12013</v>
      </c>
      <c r="E49" s="51">
        <v>12013</v>
      </c>
      <c r="F49" s="51">
        <f>'ごみ搬入量内訳'!H49</f>
        <v>2429</v>
      </c>
      <c r="G49" s="51">
        <f>'ごみ搬入量内訳'!AG49</f>
        <v>18</v>
      </c>
      <c r="H49" s="51">
        <f>'ごみ搬入量内訳'!AH49</f>
        <v>425</v>
      </c>
      <c r="I49" s="51">
        <f t="shared" si="9"/>
        <v>2872</v>
      </c>
      <c r="J49" s="51">
        <f t="shared" si="10"/>
        <v>654.9981811941174</v>
      </c>
      <c r="K49" s="51">
        <f>('ごみ搬入量内訳'!E49+'ごみ搬入量内訳'!AH49)/'ごみ処理概要'!D49/365*1000000</f>
        <v>556.2467144611602</v>
      </c>
      <c r="L49" s="51">
        <f>'ごみ搬入量内訳'!F49/'ごみ処理概要'!D49/365*1000000</f>
        <v>98.7514667329571</v>
      </c>
      <c r="M49" s="51">
        <f>'資源化量内訳'!BP49</f>
        <v>608</v>
      </c>
      <c r="N49" s="51">
        <f>'ごみ処理量内訳'!E49</f>
        <v>1687</v>
      </c>
      <c r="O49" s="51">
        <f>'ごみ処理量内訳'!L49</f>
        <v>296</v>
      </c>
      <c r="P49" s="51">
        <f t="shared" si="11"/>
        <v>362</v>
      </c>
      <c r="Q49" s="51">
        <f>'ごみ処理量内訳'!G49</f>
        <v>0</v>
      </c>
      <c r="R49" s="51">
        <f>'ごみ処理量内訳'!H49</f>
        <v>362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102</v>
      </c>
      <c r="W49" s="51">
        <f>'資源化量内訳'!M49</f>
        <v>0</v>
      </c>
      <c r="X49" s="51">
        <f>'資源化量内訳'!N49</f>
        <v>0</v>
      </c>
      <c r="Y49" s="51">
        <f>'資源化量内訳'!O49</f>
        <v>102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2447</v>
      </c>
      <c r="AE49" s="52">
        <f t="shared" si="14"/>
        <v>87.90355537392726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362</v>
      </c>
      <c r="AI49" s="51">
        <f>'資源化量内訳'!AZ49</f>
        <v>0</v>
      </c>
      <c r="AJ49" s="51">
        <f>'資源化量内訳'!BH49</f>
        <v>0</v>
      </c>
      <c r="AK49" s="51" t="s">
        <v>268</v>
      </c>
      <c r="AL49" s="51">
        <f t="shared" si="15"/>
        <v>362</v>
      </c>
      <c r="AM49" s="52">
        <f t="shared" si="16"/>
        <v>35.09001636661211</v>
      </c>
      <c r="AN49" s="51">
        <f>'ごみ処理量内訳'!AC49</f>
        <v>296</v>
      </c>
      <c r="AO49" s="51">
        <f>'ごみ処理量内訳'!AD49</f>
        <v>172</v>
      </c>
      <c r="AP49" s="51">
        <f>'ごみ処理量内訳'!AE49</f>
        <v>0</v>
      </c>
      <c r="AQ49" s="51">
        <f t="shared" si="17"/>
        <v>468</v>
      </c>
    </row>
    <row r="50" spans="1:43" ht="13.5">
      <c r="A50" s="26" t="s">
        <v>23</v>
      </c>
      <c r="B50" s="49" t="s">
        <v>105</v>
      </c>
      <c r="C50" s="50" t="s">
        <v>106</v>
      </c>
      <c r="D50" s="51">
        <v>2318</v>
      </c>
      <c r="E50" s="51">
        <v>2318</v>
      </c>
      <c r="F50" s="51">
        <f>'ごみ搬入量内訳'!H50</f>
        <v>875</v>
      </c>
      <c r="G50" s="51">
        <f>'ごみ搬入量内訳'!AG50</f>
        <v>160</v>
      </c>
      <c r="H50" s="51">
        <f>'ごみ搬入量内訳'!AH50</f>
        <v>0</v>
      </c>
      <c r="I50" s="51">
        <f t="shared" si="9"/>
        <v>1035</v>
      </c>
      <c r="J50" s="51">
        <f t="shared" si="10"/>
        <v>1223.3030363917878</v>
      </c>
      <c r="K50" s="51">
        <f>('ごみ搬入量内訳'!E50+'ごみ搬入量内訳'!AH50)/'ごみ処理概要'!D50/365*1000000</f>
        <v>1187.844977365939</v>
      </c>
      <c r="L50" s="51">
        <f>'ごみ搬入量内訳'!F50/'ごみ処理概要'!D50/365*1000000</f>
        <v>35.458059025848925</v>
      </c>
      <c r="M50" s="51">
        <f>'資源化量内訳'!BP50</f>
        <v>123</v>
      </c>
      <c r="N50" s="51">
        <f>'ごみ処理量内訳'!E50</f>
        <v>220</v>
      </c>
      <c r="O50" s="51">
        <f>'ごみ処理量内訳'!L50</f>
        <v>540</v>
      </c>
      <c r="P50" s="51">
        <f t="shared" si="11"/>
        <v>160</v>
      </c>
      <c r="Q50" s="51">
        <f>'ごみ処理量内訳'!G50</f>
        <v>0</v>
      </c>
      <c r="R50" s="51">
        <f>'ごみ処理量内訳'!H50</f>
        <v>160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115</v>
      </c>
      <c r="W50" s="51">
        <f>'資源化量内訳'!M50</f>
        <v>0</v>
      </c>
      <c r="X50" s="51">
        <f>'資源化量内訳'!N50</f>
        <v>50</v>
      </c>
      <c r="Y50" s="51">
        <f>'資源化量内訳'!O50</f>
        <v>60</v>
      </c>
      <c r="Z50" s="51">
        <f>'資源化量内訳'!P50</f>
        <v>3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2</v>
      </c>
      <c r="AD50" s="51">
        <f t="shared" si="13"/>
        <v>1035</v>
      </c>
      <c r="AE50" s="52">
        <f t="shared" si="14"/>
        <v>47.82608695652174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158</v>
      </c>
      <c r="AI50" s="51">
        <f>'資源化量内訳'!AZ50</f>
        <v>0</v>
      </c>
      <c r="AJ50" s="51">
        <f>'資源化量内訳'!BH50</f>
        <v>0</v>
      </c>
      <c r="AK50" s="51" t="s">
        <v>268</v>
      </c>
      <c r="AL50" s="51">
        <f t="shared" si="15"/>
        <v>158</v>
      </c>
      <c r="AM50" s="52">
        <f t="shared" si="16"/>
        <v>34.196891191709845</v>
      </c>
      <c r="AN50" s="51">
        <f>'ごみ処理量内訳'!AC50</f>
        <v>540</v>
      </c>
      <c r="AO50" s="51">
        <f>'ごみ処理量内訳'!AD50</f>
        <v>25</v>
      </c>
      <c r="AP50" s="51">
        <f>'ごみ処理量内訳'!AE50</f>
        <v>1</v>
      </c>
      <c r="AQ50" s="51">
        <f t="shared" si="17"/>
        <v>566</v>
      </c>
    </row>
    <row r="51" spans="1:43" ht="13.5">
      <c r="A51" s="26" t="s">
        <v>23</v>
      </c>
      <c r="B51" s="49" t="s">
        <v>107</v>
      </c>
      <c r="C51" s="50" t="s">
        <v>108</v>
      </c>
      <c r="D51" s="51">
        <v>19169</v>
      </c>
      <c r="E51" s="51">
        <v>19169</v>
      </c>
      <c r="F51" s="51">
        <f>'ごみ搬入量内訳'!H51</f>
        <v>5432</v>
      </c>
      <c r="G51" s="51">
        <f>'ごみ搬入量内訳'!AG51</f>
        <v>194</v>
      </c>
      <c r="H51" s="51">
        <f>'ごみ搬入量内訳'!AH51</f>
        <v>351</v>
      </c>
      <c r="I51" s="51">
        <f t="shared" si="9"/>
        <v>5977</v>
      </c>
      <c r="J51" s="51">
        <f t="shared" si="10"/>
        <v>854.2616967892652</v>
      </c>
      <c r="K51" s="51">
        <f>('ごみ搬入量内訳'!E51+'ごみ搬入量内訳'!AH51)/'ごみ処理概要'!D51/365*1000000</f>
        <v>691.0415432451226</v>
      </c>
      <c r="L51" s="51">
        <f>'ごみ搬入量内訳'!F51/'ごみ処理概要'!D51/365*1000000</f>
        <v>163.22015354414268</v>
      </c>
      <c r="M51" s="51">
        <f>'資源化量内訳'!BP51</f>
        <v>824</v>
      </c>
      <c r="N51" s="51">
        <f>'ごみ処理量内訳'!E51</f>
        <v>3910</v>
      </c>
      <c r="O51" s="51">
        <f>'ごみ処理量内訳'!L51</f>
        <v>0</v>
      </c>
      <c r="P51" s="51">
        <f t="shared" si="11"/>
        <v>1476</v>
      </c>
      <c r="Q51" s="51">
        <f>'ごみ処理量内訳'!G51</f>
        <v>1476</v>
      </c>
      <c r="R51" s="51">
        <f>'ごみ処理量内訳'!H51</f>
        <v>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240</v>
      </c>
      <c r="W51" s="51">
        <f>'資源化量内訳'!M51</f>
        <v>0</v>
      </c>
      <c r="X51" s="51">
        <f>'資源化量内訳'!N51</f>
        <v>57</v>
      </c>
      <c r="Y51" s="51">
        <f>'資源化量内訳'!O51</f>
        <v>150</v>
      </c>
      <c r="Z51" s="51">
        <f>'資源化量内訳'!P51</f>
        <v>31</v>
      </c>
      <c r="AA51" s="51">
        <f>'資源化量内訳'!Q51</f>
        <v>2</v>
      </c>
      <c r="AB51" s="51">
        <f>'資源化量内訳'!R51</f>
        <v>0</v>
      </c>
      <c r="AC51" s="51">
        <f>'資源化量内訳'!S51</f>
        <v>0</v>
      </c>
      <c r="AD51" s="51">
        <f t="shared" si="13"/>
        <v>5626</v>
      </c>
      <c r="AE51" s="52">
        <f t="shared" si="14"/>
        <v>100</v>
      </c>
      <c r="AF51" s="51">
        <f>'資源化量内訳'!AB51</f>
        <v>0</v>
      </c>
      <c r="AG51" s="51">
        <f>'資源化量内訳'!AJ51</f>
        <v>400</v>
      </c>
      <c r="AH51" s="51">
        <f>'資源化量内訳'!AR51</f>
        <v>0</v>
      </c>
      <c r="AI51" s="51">
        <f>'資源化量内訳'!AZ51</f>
        <v>0</v>
      </c>
      <c r="AJ51" s="51">
        <f>'資源化量内訳'!BH51</f>
        <v>0</v>
      </c>
      <c r="AK51" s="51" t="s">
        <v>268</v>
      </c>
      <c r="AL51" s="51">
        <f t="shared" si="15"/>
        <v>400</v>
      </c>
      <c r="AM51" s="52">
        <f t="shared" si="16"/>
        <v>22.697674418604652</v>
      </c>
      <c r="AN51" s="51">
        <f>'ごみ処理量内訳'!AC51</f>
        <v>0</v>
      </c>
      <c r="AO51" s="51">
        <f>'ごみ処理量内訳'!AD51</f>
        <v>593</v>
      </c>
      <c r="AP51" s="51">
        <f>'ごみ処理量内訳'!AE51</f>
        <v>525</v>
      </c>
      <c r="AQ51" s="51">
        <f t="shared" si="17"/>
        <v>1118</v>
      </c>
    </row>
    <row r="52" spans="1:43" ht="13.5">
      <c r="A52" s="26" t="s">
        <v>23</v>
      </c>
      <c r="B52" s="49" t="s">
        <v>109</v>
      </c>
      <c r="C52" s="50" t="s">
        <v>110</v>
      </c>
      <c r="D52" s="51">
        <v>3506</v>
      </c>
      <c r="E52" s="51">
        <v>3506</v>
      </c>
      <c r="F52" s="51">
        <f>'ごみ搬入量内訳'!H52</f>
        <v>766</v>
      </c>
      <c r="G52" s="51">
        <f>'ごみ搬入量内訳'!AG52</f>
        <v>26</v>
      </c>
      <c r="H52" s="51">
        <f>'ごみ搬入量内訳'!AH52</f>
        <v>366</v>
      </c>
      <c r="I52" s="51">
        <f t="shared" si="9"/>
        <v>1158</v>
      </c>
      <c r="J52" s="51">
        <f t="shared" si="10"/>
        <v>904.9066570810118</v>
      </c>
      <c r="K52" s="51">
        <f>('ごみ搬入量内訳'!E52+'ごみ搬入量内訳'!AH52)/'ごみ処理概要'!D52/365*1000000</f>
        <v>863.4903765755769</v>
      </c>
      <c r="L52" s="51">
        <f>'ごみ搬入量内訳'!F52/'ごみ処理概要'!D52/365*1000000</f>
        <v>41.41628050543491</v>
      </c>
      <c r="M52" s="51">
        <f>'資源化量内訳'!BP52</f>
        <v>136</v>
      </c>
      <c r="N52" s="51">
        <f>'ごみ処理量内訳'!E52</f>
        <v>422</v>
      </c>
      <c r="O52" s="51">
        <f>'ごみ処理量内訳'!L52</f>
        <v>0</v>
      </c>
      <c r="P52" s="51">
        <f t="shared" si="11"/>
        <v>330</v>
      </c>
      <c r="Q52" s="51">
        <f>'ごみ処理量内訳'!G52</f>
        <v>330</v>
      </c>
      <c r="R52" s="51">
        <f>'ごみ処理量内訳'!H52</f>
        <v>0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40</v>
      </c>
      <c r="W52" s="51">
        <f>'資源化量内訳'!M52</f>
        <v>0</v>
      </c>
      <c r="X52" s="51">
        <f>'資源化量内訳'!N52</f>
        <v>10</v>
      </c>
      <c r="Y52" s="51">
        <f>'資源化量内訳'!O52</f>
        <v>26</v>
      </c>
      <c r="Z52" s="51">
        <f>'資源化量内訳'!P52</f>
        <v>4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13"/>
        <v>792</v>
      </c>
      <c r="AE52" s="52">
        <f t="shared" si="14"/>
        <v>100</v>
      </c>
      <c r="AF52" s="51">
        <f>'資源化量内訳'!AB52</f>
        <v>0</v>
      </c>
      <c r="AG52" s="51">
        <f>'資源化量内訳'!AJ52</f>
        <v>84</v>
      </c>
      <c r="AH52" s="51">
        <f>'資源化量内訳'!AR52</f>
        <v>0</v>
      </c>
      <c r="AI52" s="51">
        <f>'資源化量内訳'!AZ52</f>
        <v>0</v>
      </c>
      <c r="AJ52" s="51">
        <f>'資源化量内訳'!BH52</f>
        <v>0</v>
      </c>
      <c r="AK52" s="51" t="s">
        <v>268</v>
      </c>
      <c r="AL52" s="51">
        <f t="shared" si="15"/>
        <v>84</v>
      </c>
      <c r="AM52" s="52">
        <f t="shared" si="16"/>
        <v>28.01724137931034</v>
      </c>
      <c r="AN52" s="51">
        <f>'ごみ処理量内訳'!AC52</f>
        <v>0</v>
      </c>
      <c r="AO52" s="51">
        <f>'ごみ処理量内訳'!AD52</f>
        <v>63</v>
      </c>
      <c r="AP52" s="51">
        <f>'ごみ処理量内訳'!AE52</f>
        <v>117</v>
      </c>
      <c r="AQ52" s="51">
        <f t="shared" si="17"/>
        <v>180</v>
      </c>
    </row>
    <row r="53" spans="1:43" ht="13.5">
      <c r="A53" s="26" t="s">
        <v>23</v>
      </c>
      <c r="B53" s="49" t="s">
        <v>111</v>
      </c>
      <c r="C53" s="50" t="s">
        <v>292</v>
      </c>
      <c r="D53" s="51">
        <v>9229</v>
      </c>
      <c r="E53" s="51">
        <v>9229</v>
      </c>
      <c r="F53" s="51">
        <f>'ごみ搬入量内訳'!H53</f>
        <v>1285</v>
      </c>
      <c r="G53" s="51">
        <f>'ごみ搬入量内訳'!AG53</f>
        <v>144</v>
      </c>
      <c r="H53" s="51">
        <f>'ごみ搬入量内訳'!AH53</f>
        <v>628</v>
      </c>
      <c r="I53" s="51">
        <f t="shared" si="9"/>
        <v>2057</v>
      </c>
      <c r="J53" s="51">
        <f t="shared" si="10"/>
        <v>610.6421539014156</v>
      </c>
      <c r="K53" s="51">
        <f>('ごみ搬入量内訳'!E53+'ごみ搬入量内訳'!AH53)/'ごみ処理概要'!D53/365*1000000</f>
        <v>527.8180601053558</v>
      </c>
      <c r="L53" s="51">
        <f>'ごみ搬入量内訳'!F53/'ごみ処理概要'!D53/365*1000000</f>
        <v>82.82409379605977</v>
      </c>
      <c r="M53" s="51">
        <f>'資源化量内訳'!BP53</f>
        <v>446</v>
      </c>
      <c r="N53" s="51">
        <f>'ごみ処理量内訳'!E53</f>
        <v>1203</v>
      </c>
      <c r="O53" s="51">
        <f>'ごみ処理量内訳'!L53</f>
        <v>0</v>
      </c>
      <c r="P53" s="51">
        <f t="shared" si="11"/>
        <v>93</v>
      </c>
      <c r="Q53" s="51">
        <f>'ごみ処理量内訳'!G53</f>
        <v>93</v>
      </c>
      <c r="R53" s="51">
        <f>'ごみ処理量内訳'!H53</f>
        <v>0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133</v>
      </c>
      <c r="W53" s="51">
        <f>'資源化量内訳'!M53</f>
        <v>0</v>
      </c>
      <c r="X53" s="51">
        <f>'資源化量内訳'!N53</f>
        <v>29</v>
      </c>
      <c r="Y53" s="51">
        <f>'資源化量内訳'!O53</f>
        <v>91</v>
      </c>
      <c r="Z53" s="51">
        <f>'資源化量内訳'!P53</f>
        <v>11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2</v>
      </c>
      <c r="AD53" s="51">
        <f t="shared" si="13"/>
        <v>1429</v>
      </c>
      <c r="AE53" s="52">
        <f t="shared" si="14"/>
        <v>100</v>
      </c>
      <c r="AF53" s="51">
        <f>'資源化量内訳'!AB53</f>
        <v>0</v>
      </c>
      <c r="AG53" s="51">
        <f>'資源化量内訳'!AJ53</f>
        <v>24</v>
      </c>
      <c r="AH53" s="51">
        <f>'資源化量内訳'!AR53</f>
        <v>0</v>
      </c>
      <c r="AI53" s="51">
        <f>'資源化量内訳'!AZ53</f>
        <v>0</v>
      </c>
      <c r="AJ53" s="51">
        <f>'資源化量内訳'!BH53</f>
        <v>0</v>
      </c>
      <c r="AK53" s="51" t="s">
        <v>268</v>
      </c>
      <c r="AL53" s="51">
        <f t="shared" si="15"/>
        <v>24</v>
      </c>
      <c r="AM53" s="52">
        <f t="shared" si="16"/>
        <v>32.16</v>
      </c>
      <c r="AN53" s="51">
        <f>'ごみ処理量内訳'!AC53</f>
        <v>0</v>
      </c>
      <c r="AO53" s="51">
        <f>'ごみ処理量内訳'!AD53</f>
        <v>182</v>
      </c>
      <c r="AP53" s="51">
        <f>'ごみ処理量内訳'!AE53</f>
        <v>33</v>
      </c>
      <c r="AQ53" s="51">
        <f t="shared" si="17"/>
        <v>215</v>
      </c>
    </row>
    <row r="54" spans="1:43" ht="13.5">
      <c r="A54" s="26" t="s">
        <v>23</v>
      </c>
      <c r="B54" s="49" t="s">
        <v>112</v>
      </c>
      <c r="C54" s="50" t="s">
        <v>113</v>
      </c>
      <c r="D54" s="51">
        <v>2426</v>
      </c>
      <c r="E54" s="51">
        <v>2426</v>
      </c>
      <c r="F54" s="51">
        <f>'ごみ搬入量内訳'!H54</f>
        <v>398</v>
      </c>
      <c r="G54" s="51">
        <f>'ごみ搬入量内訳'!AG54</f>
        <v>58</v>
      </c>
      <c r="H54" s="51">
        <f>'ごみ搬入量内訳'!AH54</f>
        <v>0</v>
      </c>
      <c r="I54" s="51">
        <f t="shared" si="9"/>
        <v>456</v>
      </c>
      <c r="J54" s="51">
        <f t="shared" si="10"/>
        <v>514.9691131463935</v>
      </c>
      <c r="K54" s="51">
        <f>('ごみ搬入量内訳'!E54+'ごみ搬入量内訳'!AH54)/'ごみ処理概要'!D54/365*1000000</f>
        <v>425.75297293024204</v>
      </c>
      <c r="L54" s="51">
        <f>'ごみ搬入量内訳'!F54/'ごみ処理概要'!D54/365*1000000</f>
        <v>89.21614021615152</v>
      </c>
      <c r="M54" s="51">
        <f>'資源化量内訳'!BP54</f>
        <v>52</v>
      </c>
      <c r="N54" s="51">
        <f>'ごみ処理量内訳'!E54</f>
        <v>316</v>
      </c>
      <c r="O54" s="51">
        <f>'ごみ処理量内訳'!L54</f>
        <v>0</v>
      </c>
      <c r="P54" s="51">
        <f t="shared" si="11"/>
        <v>89</v>
      </c>
      <c r="Q54" s="51">
        <f>'ごみ処理量内訳'!G54</f>
        <v>86</v>
      </c>
      <c r="R54" s="51">
        <f>'ごみ処理量内訳'!H54</f>
        <v>3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51</v>
      </c>
      <c r="W54" s="51">
        <f>'資源化量内訳'!M54</f>
        <v>0</v>
      </c>
      <c r="X54" s="51">
        <f>'資源化量内訳'!N54</f>
        <v>15</v>
      </c>
      <c r="Y54" s="51">
        <f>'資源化量内訳'!O54</f>
        <v>36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13"/>
        <v>456</v>
      </c>
      <c r="AE54" s="52">
        <f t="shared" si="14"/>
        <v>100</v>
      </c>
      <c r="AF54" s="51">
        <f>'資源化量内訳'!AB54</f>
        <v>4</v>
      </c>
      <c r="AG54" s="51">
        <f>'資源化量内訳'!AJ54</f>
        <v>30</v>
      </c>
      <c r="AH54" s="51">
        <f>'資源化量内訳'!AR54</f>
        <v>3</v>
      </c>
      <c r="AI54" s="51">
        <f>'資源化量内訳'!AZ54</f>
        <v>0</v>
      </c>
      <c r="AJ54" s="51">
        <f>'資源化量内訳'!BH54</f>
        <v>0</v>
      </c>
      <c r="AK54" s="51" t="s">
        <v>268</v>
      </c>
      <c r="AL54" s="51">
        <f t="shared" si="15"/>
        <v>37</v>
      </c>
      <c r="AM54" s="52">
        <f t="shared" si="16"/>
        <v>27.559055118110237</v>
      </c>
      <c r="AN54" s="51">
        <f>'ごみ処理量内訳'!AC54</f>
        <v>0</v>
      </c>
      <c r="AO54" s="51">
        <f>'ごみ処理量内訳'!AD54</f>
        <v>35</v>
      </c>
      <c r="AP54" s="51">
        <f>'ごみ処理量内訳'!AE54</f>
        <v>29</v>
      </c>
      <c r="AQ54" s="51">
        <f t="shared" si="17"/>
        <v>64</v>
      </c>
    </row>
    <row r="55" spans="1:43" ht="13.5">
      <c r="A55" s="26" t="s">
        <v>23</v>
      </c>
      <c r="B55" s="49" t="s">
        <v>114</v>
      </c>
      <c r="C55" s="50" t="s">
        <v>115</v>
      </c>
      <c r="D55" s="51">
        <v>1911</v>
      </c>
      <c r="E55" s="51">
        <v>1901</v>
      </c>
      <c r="F55" s="51">
        <f>'ごみ搬入量内訳'!H55</f>
        <v>343</v>
      </c>
      <c r="G55" s="51">
        <f>'ごみ搬入量内訳'!AG55</f>
        <v>9</v>
      </c>
      <c r="H55" s="51">
        <f>'ごみ搬入量内訳'!AH55</f>
        <v>2</v>
      </c>
      <c r="I55" s="51">
        <f t="shared" si="9"/>
        <v>354</v>
      </c>
      <c r="J55" s="51">
        <f t="shared" si="10"/>
        <v>507.5159673985505</v>
      </c>
      <c r="K55" s="51">
        <f>('ごみ搬入量内訳'!E55+'ごみ搬入量内訳'!AH55)/'ごみ処理概要'!D55/365*1000000</f>
        <v>494.6130190748585</v>
      </c>
      <c r="L55" s="51">
        <f>'ごみ搬入量内訳'!F55/'ごみ処理概要'!D55/365*1000000</f>
        <v>12.902948323691962</v>
      </c>
      <c r="M55" s="51">
        <f>'資源化量内訳'!BP55</f>
        <v>67</v>
      </c>
      <c r="N55" s="51">
        <f>'ごみ処理量内訳'!E55</f>
        <v>246</v>
      </c>
      <c r="O55" s="51">
        <f>'ごみ処理量内訳'!L55</f>
        <v>0</v>
      </c>
      <c r="P55" s="51">
        <f t="shared" si="11"/>
        <v>78</v>
      </c>
      <c r="Q55" s="51">
        <f>'ごみ処理量内訳'!G55</f>
        <v>75</v>
      </c>
      <c r="R55" s="51">
        <f>'ごみ処理量内訳'!H55</f>
        <v>3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12"/>
        <v>28</v>
      </c>
      <c r="W55" s="51">
        <f>'資源化量内訳'!M55</f>
        <v>0</v>
      </c>
      <c r="X55" s="51">
        <f>'資源化量内訳'!N55</f>
        <v>7</v>
      </c>
      <c r="Y55" s="51">
        <f>'資源化量内訳'!O55</f>
        <v>21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13"/>
        <v>352</v>
      </c>
      <c r="AE55" s="52">
        <f t="shared" si="14"/>
        <v>100</v>
      </c>
      <c r="AF55" s="51">
        <f>'資源化量内訳'!AB55</f>
        <v>3</v>
      </c>
      <c r="AG55" s="51">
        <f>'資源化量内訳'!AJ55</f>
        <v>26</v>
      </c>
      <c r="AH55" s="51">
        <f>'資源化量内訳'!AR55</f>
        <v>3</v>
      </c>
      <c r="AI55" s="51">
        <f>'資源化量内訳'!AZ55</f>
        <v>0</v>
      </c>
      <c r="AJ55" s="51">
        <f>'資源化量内訳'!BH55</f>
        <v>0</v>
      </c>
      <c r="AK55" s="51" t="s">
        <v>268</v>
      </c>
      <c r="AL55" s="51">
        <f t="shared" si="15"/>
        <v>32</v>
      </c>
      <c r="AM55" s="52">
        <f t="shared" si="16"/>
        <v>30.310262529832936</v>
      </c>
      <c r="AN55" s="51">
        <f>'ごみ処理量内訳'!AC55</f>
        <v>0</v>
      </c>
      <c r="AO55" s="51">
        <f>'ごみ処理量内訳'!AD55</f>
        <v>27</v>
      </c>
      <c r="AP55" s="51">
        <f>'ごみ処理量内訳'!AE55</f>
        <v>25</v>
      </c>
      <c r="AQ55" s="51">
        <f t="shared" si="17"/>
        <v>52</v>
      </c>
    </row>
    <row r="56" spans="1:43" ht="13.5">
      <c r="A56" s="26" t="s">
        <v>23</v>
      </c>
      <c r="B56" s="49" t="s">
        <v>116</v>
      </c>
      <c r="C56" s="50" t="s">
        <v>117</v>
      </c>
      <c r="D56" s="51">
        <v>6801</v>
      </c>
      <c r="E56" s="51">
        <v>6801</v>
      </c>
      <c r="F56" s="51">
        <f>'ごみ搬入量内訳'!H56</f>
        <v>1391</v>
      </c>
      <c r="G56" s="51">
        <f>'ごみ搬入量内訳'!AG56</f>
        <v>105</v>
      </c>
      <c r="H56" s="51">
        <f>'ごみ搬入量内訳'!AH56</f>
        <v>0</v>
      </c>
      <c r="I56" s="51">
        <f t="shared" si="9"/>
        <v>1496</v>
      </c>
      <c r="J56" s="51">
        <f t="shared" si="10"/>
        <v>602.6511008655053</v>
      </c>
      <c r="K56" s="51">
        <f>('ごみ搬入量内訳'!E56+'ごみ搬入量内訳'!AH56)/'ごみ処理概要'!D56/365*1000000</f>
        <v>425.40077708153314</v>
      </c>
      <c r="L56" s="51">
        <f>'ごみ搬入量内訳'!F56/'ごみ処理概要'!D56/365*1000000</f>
        <v>177.25032378397216</v>
      </c>
      <c r="M56" s="51">
        <f>'資源化量内訳'!BP56</f>
        <v>209</v>
      </c>
      <c r="N56" s="51">
        <f>'ごみ処理量内訳'!E56</f>
        <v>1155</v>
      </c>
      <c r="O56" s="51">
        <f>'ごみ処理量内訳'!L56</f>
        <v>0</v>
      </c>
      <c r="P56" s="51">
        <f t="shared" si="11"/>
        <v>213</v>
      </c>
      <c r="Q56" s="51">
        <f>'ごみ処理量内訳'!G56</f>
        <v>202</v>
      </c>
      <c r="R56" s="51">
        <f>'ごみ処理量内訳'!H56</f>
        <v>11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128</v>
      </c>
      <c r="W56" s="51">
        <f>'資源化量内訳'!M56</f>
        <v>45</v>
      </c>
      <c r="X56" s="51">
        <f>'資源化量内訳'!N56</f>
        <v>16</v>
      </c>
      <c r="Y56" s="51">
        <f>'資源化量内訳'!O56</f>
        <v>67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13"/>
        <v>1496</v>
      </c>
      <c r="AE56" s="52">
        <f t="shared" si="14"/>
        <v>100</v>
      </c>
      <c r="AF56" s="51">
        <f>'資源化量内訳'!AB56</f>
        <v>15</v>
      </c>
      <c r="AG56" s="51">
        <f>'資源化量内訳'!AJ56</f>
        <v>70</v>
      </c>
      <c r="AH56" s="51">
        <f>'資源化量内訳'!AR56</f>
        <v>10</v>
      </c>
      <c r="AI56" s="51">
        <f>'資源化量内訳'!AZ56</f>
        <v>0</v>
      </c>
      <c r="AJ56" s="51">
        <f>'資源化量内訳'!BH56</f>
        <v>0</v>
      </c>
      <c r="AK56" s="51" t="s">
        <v>268</v>
      </c>
      <c r="AL56" s="51">
        <f t="shared" si="15"/>
        <v>95</v>
      </c>
      <c r="AM56" s="52">
        <f t="shared" si="16"/>
        <v>25.33724340175953</v>
      </c>
      <c r="AN56" s="51">
        <f>'ごみ処理量内訳'!AC56</f>
        <v>0</v>
      </c>
      <c r="AO56" s="51">
        <f>'ごみ処理量内訳'!AD56</f>
        <v>127</v>
      </c>
      <c r="AP56" s="51">
        <f>'ごみ処理量内訳'!AE56</f>
        <v>68</v>
      </c>
      <c r="AQ56" s="51">
        <f t="shared" si="17"/>
        <v>195</v>
      </c>
    </row>
    <row r="57" spans="1:43" ht="13.5">
      <c r="A57" s="26" t="s">
        <v>23</v>
      </c>
      <c r="B57" s="49" t="s">
        <v>118</v>
      </c>
      <c r="C57" s="50" t="s">
        <v>119</v>
      </c>
      <c r="D57" s="51">
        <v>4335</v>
      </c>
      <c r="E57" s="51">
        <v>3147</v>
      </c>
      <c r="F57" s="51">
        <f>'ごみ搬入量内訳'!H57</f>
        <v>705</v>
      </c>
      <c r="G57" s="51">
        <f>'ごみ搬入量内訳'!AG57</f>
        <v>45</v>
      </c>
      <c r="H57" s="51">
        <f>'ごみ搬入量内訳'!AH57</f>
        <v>249</v>
      </c>
      <c r="I57" s="51">
        <f t="shared" si="9"/>
        <v>999</v>
      </c>
      <c r="J57" s="51">
        <f t="shared" si="10"/>
        <v>631.3693890126559</v>
      </c>
      <c r="K57" s="51">
        <f>('ごみ搬入量内訳'!E57+'ごみ搬入量内訳'!AH57)/'ごみ処理概要'!D57/365*1000000</f>
        <v>585.2332875132325</v>
      </c>
      <c r="L57" s="51">
        <f>'ごみ搬入量内訳'!F57/'ごみ処理概要'!D57/365*1000000</f>
        <v>46.13610149942329</v>
      </c>
      <c r="M57" s="51">
        <f>'資源化量内訳'!BP57</f>
        <v>0</v>
      </c>
      <c r="N57" s="51">
        <f>'ごみ処理量内訳'!E57</f>
        <v>545</v>
      </c>
      <c r="O57" s="51">
        <f>'ごみ処理量内訳'!L57</f>
        <v>0</v>
      </c>
      <c r="P57" s="51">
        <f t="shared" si="11"/>
        <v>155</v>
      </c>
      <c r="Q57" s="51">
        <f>'ごみ処理量内訳'!G57</f>
        <v>149</v>
      </c>
      <c r="R57" s="51">
        <f>'ごみ処理量内訳'!H57</f>
        <v>6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50</v>
      </c>
      <c r="W57" s="51">
        <f>'資源化量内訳'!M57</f>
        <v>3</v>
      </c>
      <c r="X57" s="51">
        <f>'資源化量内訳'!N57</f>
        <v>5</v>
      </c>
      <c r="Y57" s="51">
        <f>'資源化量内訳'!O57</f>
        <v>42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13"/>
        <v>750</v>
      </c>
      <c r="AE57" s="52">
        <f t="shared" si="14"/>
        <v>100</v>
      </c>
      <c r="AF57" s="51">
        <f>'資源化量内訳'!AB57</f>
        <v>7</v>
      </c>
      <c r="AG57" s="51">
        <f>'資源化量内訳'!AJ57</f>
        <v>52</v>
      </c>
      <c r="AH57" s="51">
        <f>'資源化量内訳'!AR57</f>
        <v>6</v>
      </c>
      <c r="AI57" s="51">
        <f>'資源化量内訳'!AZ57</f>
        <v>0</v>
      </c>
      <c r="AJ57" s="51">
        <f>'資源化量内訳'!BH57</f>
        <v>0</v>
      </c>
      <c r="AK57" s="51" t="s">
        <v>268</v>
      </c>
      <c r="AL57" s="51">
        <f t="shared" si="15"/>
        <v>65</v>
      </c>
      <c r="AM57" s="52">
        <f t="shared" si="16"/>
        <v>15.333333333333332</v>
      </c>
      <c r="AN57" s="51">
        <f>'ごみ処理量内訳'!AC57</f>
        <v>0</v>
      </c>
      <c r="AO57" s="51">
        <f>'ごみ処理量内訳'!AD57</f>
        <v>60</v>
      </c>
      <c r="AP57" s="51">
        <f>'ごみ処理量内訳'!AE57</f>
        <v>50</v>
      </c>
      <c r="AQ57" s="51">
        <f t="shared" si="17"/>
        <v>110</v>
      </c>
    </row>
    <row r="58" spans="1:43" ht="13.5">
      <c r="A58" s="26" t="s">
        <v>23</v>
      </c>
      <c r="B58" s="49" t="s">
        <v>120</v>
      </c>
      <c r="C58" s="50" t="s">
        <v>121</v>
      </c>
      <c r="D58" s="51">
        <v>2514</v>
      </c>
      <c r="E58" s="51">
        <v>1972</v>
      </c>
      <c r="F58" s="51">
        <f>'ごみ搬入量内訳'!H58</f>
        <v>247</v>
      </c>
      <c r="G58" s="51">
        <f>'ごみ搬入量内訳'!AG58</f>
        <v>6</v>
      </c>
      <c r="H58" s="51">
        <f>'ごみ搬入量内訳'!AH58</f>
        <v>527</v>
      </c>
      <c r="I58" s="51">
        <f t="shared" si="9"/>
        <v>780</v>
      </c>
      <c r="J58" s="51">
        <f t="shared" si="10"/>
        <v>850.0343283094124</v>
      </c>
      <c r="K58" s="51">
        <f>('ごみ搬入量内訳'!E58+'ごみ搬入量内訳'!AH58)/'ごみ処理概要'!D58/365*1000000</f>
        <v>843.4956027070324</v>
      </c>
      <c r="L58" s="51">
        <f>'ごみ搬入量内訳'!F58/'ごみ処理概要'!D58/365*1000000</f>
        <v>6.538725602380096</v>
      </c>
      <c r="M58" s="51">
        <f>'資源化量内訳'!BP58</f>
        <v>0</v>
      </c>
      <c r="N58" s="51">
        <f>'ごみ処理量内訳'!E58</f>
        <v>181</v>
      </c>
      <c r="O58" s="51">
        <f>'ごみ処理量内訳'!L58</f>
        <v>0</v>
      </c>
      <c r="P58" s="51">
        <f t="shared" si="11"/>
        <v>72</v>
      </c>
      <c r="Q58" s="51">
        <f>'ごみ処理量内訳'!G58</f>
        <v>70</v>
      </c>
      <c r="R58" s="51">
        <f>'ごみ処理量内訳'!H58</f>
        <v>2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0</v>
      </c>
      <c r="W58" s="51">
        <f>'資源化量内訳'!M58</f>
        <v>0</v>
      </c>
      <c r="X58" s="51">
        <f>'資源化量内訳'!N58</f>
        <v>0</v>
      </c>
      <c r="Y58" s="51">
        <f>'資源化量内訳'!O58</f>
        <v>0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13"/>
        <v>253</v>
      </c>
      <c r="AE58" s="52">
        <f t="shared" si="14"/>
        <v>100</v>
      </c>
      <c r="AF58" s="51">
        <f>'資源化量内訳'!AB58</f>
        <v>2</v>
      </c>
      <c r="AG58" s="51">
        <f>'資源化量内訳'!AJ58</f>
        <v>24</v>
      </c>
      <c r="AH58" s="51">
        <f>'資源化量内訳'!AR58</f>
        <v>2</v>
      </c>
      <c r="AI58" s="51">
        <f>'資源化量内訳'!AZ58</f>
        <v>0</v>
      </c>
      <c r="AJ58" s="51">
        <f>'資源化量内訳'!BH58</f>
        <v>0</v>
      </c>
      <c r="AK58" s="51" t="s">
        <v>268</v>
      </c>
      <c r="AL58" s="51">
        <f t="shared" si="15"/>
        <v>28</v>
      </c>
      <c r="AM58" s="52">
        <f t="shared" si="16"/>
        <v>11.067193675889328</v>
      </c>
      <c r="AN58" s="51">
        <f>'ごみ処理量内訳'!AC58</f>
        <v>0</v>
      </c>
      <c r="AO58" s="51">
        <f>'ごみ処理量内訳'!AD58</f>
        <v>20</v>
      </c>
      <c r="AP58" s="51">
        <f>'ごみ処理量内訳'!AE58</f>
        <v>24</v>
      </c>
      <c r="AQ58" s="51">
        <f t="shared" si="17"/>
        <v>44</v>
      </c>
    </row>
    <row r="59" spans="1:43" ht="13.5">
      <c r="A59" s="26" t="s">
        <v>23</v>
      </c>
      <c r="B59" s="49" t="s">
        <v>122</v>
      </c>
      <c r="C59" s="50" t="s">
        <v>266</v>
      </c>
      <c r="D59" s="51">
        <v>16942</v>
      </c>
      <c r="E59" s="51">
        <v>16942</v>
      </c>
      <c r="F59" s="51">
        <f>'ごみ搬入量内訳'!H59</f>
        <v>3745</v>
      </c>
      <c r="G59" s="51">
        <f>'ごみ搬入量内訳'!AG59</f>
        <v>2762</v>
      </c>
      <c r="H59" s="51">
        <f>'ごみ搬入量内訳'!AH59</f>
        <v>0</v>
      </c>
      <c r="I59" s="51">
        <f t="shared" si="9"/>
        <v>6507</v>
      </c>
      <c r="J59" s="51">
        <f t="shared" si="10"/>
        <v>1052.2604922839082</v>
      </c>
      <c r="K59" s="51">
        <f>('ごみ搬入量内訳'!E59+'ごみ搬入量内訳'!AH59)/'ごみ処理概要'!D59/365*1000000</f>
        <v>605.6117325346913</v>
      </c>
      <c r="L59" s="51">
        <f>'ごみ搬入量内訳'!F59/'ごみ処理概要'!D59/365*1000000</f>
        <v>446.6487597492169</v>
      </c>
      <c r="M59" s="51">
        <f>'資源化量内訳'!BP59</f>
        <v>474</v>
      </c>
      <c r="N59" s="51">
        <f>'ごみ処理量内訳'!E59</f>
        <v>5208</v>
      </c>
      <c r="O59" s="51">
        <f>'ごみ処理量内訳'!L59</f>
        <v>819</v>
      </c>
      <c r="P59" s="51">
        <f t="shared" si="11"/>
        <v>443</v>
      </c>
      <c r="Q59" s="51">
        <f>'ごみ処理量内訳'!G59</f>
        <v>0</v>
      </c>
      <c r="R59" s="51">
        <f>'ごみ処理量内訳'!H59</f>
        <v>443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37</v>
      </c>
      <c r="W59" s="51">
        <f>'資源化量内訳'!M59</f>
        <v>8</v>
      </c>
      <c r="X59" s="51">
        <f>'資源化量内訳'!N59</f>
        <v>0</v>
      </c>
      <c r="Y59" s="51">
        <f>'資源化量内訳'!O59</f>
        <v>0</v>
      </c>
      <c r="Z59" s="51">
        <f>'資源化量内訳'!P59</f>
        <v>22</v>
      </c>
      <c r="AA59" s="51">
        <f>'資源化量内訳'!Q59</f>
        <v>7</v>
      </c>
      <c r="AB59" s="51">
        <f>'資源化量内訳'!R59</f>
        <v>0</v>
      </c>
      <c r="AC59" s="51">
        <f>'資源化量内訳'!S59</f>
        <v>0</v>
      </c>
      <c r="AD59" s="51">
        <f t="shared" si="13"/>
        <v>6507</v>
      </c>
      <c r="AE59" s="52">
        <f t="shared" si="14"/>
        <v>87.41355463347165</v>
      </c>
      <c r="AF59" s="51">
        <f>'資源化量内訳'!AB59</f>
        <v>0</v>
      </c>
      <c r="AG59" s="51">
        <f>'資源化量内訳'!AJ59</f>
        <v>0</v>
      </c>
      <c r="AH59" s="51">
        <f>'資源化量内訳'!AR59</f>
        <v>429</v>
      </c>
      <c r="AI59" s="51">
        <f>'資源化量内訳'!AZ59</f>
        <v>0</v>
      </c>
      <c r="AJ59" s="51">
        <f>'資源化量内訳'!BH59</f>
        <v>0</v>
      </c>
      <c r="AK59" s="51" t="s">
        <v>268</v>
      </c>
      <c r="AL59" s="51">
        <f t="shared" si="15"/>
        <v>429</v>
      </c>
      <c r="AM59" s="52">
        <f t="shared" si="16"/>
        <v>13.465119610371007</v>
      </c>
      <c r="AN59" s="51">
        <f>'ごみ処理量内訳'!AC59</f>
        <v>819</v>
      </c>
      <c r="AO59" s="51">
        <f>'ごみ処理量内訳'!AD59</f>
        <v>631</v>
      </c>
      <c r="AP59" s="51">
        <f>'ごみ処理量内訳'!AE59</f>
        <v>0</v>
      </c>
      <c r="AQ59" s="51">
        <f t="shared" si="17"/>
        <v>1450</v>
      </c>
    </row>
    <row r="60" spans="1:43" ht="13.5">
      <c r="A60" s="26" t="s">
        <v>23</v>
      </c>
      <c r="B60" s="49" t="s">
        <v>123</v>
      </c>
      <c r="C60" s="50" t="s">
        <v>176</v>
      </c>
      <c r="D60" s="51">
        <v>7343</v>
      </c>
      <c r="E60" s="51">
        <v>7343</v>
      </c>
      <c r="F60" s="51">
        <f>'ごみ搬入量内訳'!H60</f>
        <v>1176</v>
      </c>
      <c r="G60" s="51">
        <f>'ごみ搬入量内訳'!AG60</f>
        <v>660</v>
      </c>
      <c r="H60" s="51">
        <f>'ごみ搬入量内訳'!AH60</f>
        <v>0</v>
      </c>
      <c r="I60" s="51">
        <f t="shared" si="9"/>
        <v>1836</v>
      </c>
      <c r="J60" s="51">
        <f t="shared" si="10"/>
        <v>685.0247836444737</v>
      </c>
      <c r="K60" s="51">
        <f>('ごみ搬入量内訳'!E60+'ごみ搬入量内訳'!AH60)/'ごみ処理概要'!D60/365*1000000</f>
        <v>438.77404442587203</v>
      </c>
      <c r="L60" s="51">
        <f>'ごみ搬入量内訳'!F60/'ごみ処理概要'!D60/365*1000000</f>
        <v>246.25073921860164</v>
      </c>
      <c r="M60" s="51">
        <f>'資源化量内訳'!BP60</f>
        <v>11</v>
      </c>
      <c r="N60" s="51">
        <f>'ごみ処理量内訳'!E60</f>
        <v>1474</v>
      </c>
      <c r="O60" s="51">
        <f>'ごみ処理量内訳'!L60</f>
        <v>0</v>
      </c>
      <c r="P60" s="51">
        <f t="shared" si="11"/>
        <v>286</v>
      </c>
      <c r="Q60" s="51">
        <f>'ごみ処理量内訳'!G60</f>
        <v>170</v>
      </c>
      <c r="R60" s="51">
        <f>'ごみ処理量内訳'!H60</f>
        <v>116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12"/>
        <v>76</v>
      </c>
      <c r="W60" s="51">
        <f>'資源化量内訳'!M60</f>
        <v>64</v>
      </c>
      <c r="X60" s="51">
        <f>'資源化量内訳'!N60</f>
        <v>0</v>
      </c>
      <c r="Y60" s="51">
        <f>'資源化量内訳'!O60</f>
        <v>0</v>
      </c>
      <c r="Z60" s="51">
        <f>'資源化量内訳'!P60</f>
        <v>5</v>
      </c>
      <c r="AA60" s="51">
        <f>'資源化量内訳'!Q60</f>
        <v>2</v>
      </c>
      <c r="AB60" s="51">
        <f>'資源化量内訳'!R60</f>
        <v>0</v>
      </c>
      <c r="AC60" s="51">
        <f>'資源化量内訳'!S60</f>
        <v>5</v>
      </c>
      <c r="AD60" s="51">
        <f t="shared" si="13"/>
        <v>1836</v>
      </c>
      <c r="AE60" s="52">
        <f t="shared" si="14"/>
        <v>100</v>
      </c>
      <c r="AF60" s="51">
        <f>'資源化量内訳'!AB60</f>
        <v>0</v>
      </c>
      <c r="AG60" s="51">
        <f>'資源化量内訳'!AJ60</f>
        <v>146</v>
      </c>
      <c r="AH60" s="51">
        <f>'資源化量内訳'!AR60</f>
        <v>78</v>
      </c>
      <c r="AI60" s="51">
        <f>'資源化量内訳'!AZ60</f>
        <v>0</v>
      </c>
      <c r="AJ60" s="51">
        <f>'資源化量内訳'!BH60</f>
        <v>0</v>
      </c>
      <c r="AK60" s="51" t="s">
        <v>268</v>
      </c>
      <c r="AL60" s="51">
        <f t="shared" si="15"/>
        <v>224</v>
      </c>
      <c r="AM60" s="52">
        <f t="shared" si="16"/>
        <v>16.838115863562532</v>
      </c>
      <c r="AN60" s="51">
        <f>'ごみ処理量内訳'!AC60</f>
        <v>0</v>
      </c>
      <c r="AO60" s="51">
        <f>'ごみ処理量内訳'!AD60</f>
        <v>179</v>
      </c>
      <c r="AP60" s="51">
        <f>'ごみ処理量内訳'!AE60</f>
        <v>49</v>
      </c>
      <c r="AQ60" s="51">
        <f t="shared" si="17"/>
        <v>228</v>
      </c>
    </row>
    <row r="61" spans="1:43" ht="13.5">
      <c r="A61" s="26" t="s">
        <v>23</v>
      </c>
      <c r="B61" s="49" t="s">
        <v>124</v>
      </c>
      <c r="C61" s="50" t="s">
        <v>125</v>
      </c>
      <c r="D61" s="51">
        <v>12933</v>
      </c>
      <c r="E61" s="51">
        <v>12933</v>
      </c>
      <c r="F61" s="51">
        <f>'ごみ搬入量内訳'!H61</f>
        <v>2152</v>
      </c>
      <c r="G61" s="51">
        <f>'ごみ搬入量内訳'!AG61</f>
        <v>1108</v>
      </c>
      <c r="H61" s="51">
        <f>'ごみ搬入量内訳'!AH61</f>
        <v>0</v>
      </c>
      <c r="I61" s="51">
        <f t="shared" si="9"/>
        <v>3260</v>
      </c>
      <c r="J61" s="51">
        <f t="shared" si="10"/>
        <v>690.5982254167686</v>
      </c>
      <c r="K61" s="51">
        <f>('ごみ搬入量内訳'!E61+'ごみ搬入量内訳'!AH61)/'ごみ処理概要'!D61/365*1000000</f>
        <v>455.87956475364604</v>
      </c>
      <c r="L61" s="51">
        <f>'ごみ搬入量内訳'!F61/'ごみ処理概要'!D61/365*1000000</f>
        <v>234.71866066312256</v>
      </c>
      <c r="M61" s="51">
        <f>'資源化量内訳'!BP61</f>
        <v>34</v>
      </c>
      <c r="N61" s="51">
        <f>'ごみ処理量内訳'!E61</f>
        <v>2268</v>
      </c>
      <c r="O61" s="51">
        <f>'ごみ処理量内訳'!L61</f>
        <v>0</v>
      </c>
      <c r="P61" s="51">
        <f t="shared" si="11"/>
        <v>573</v>
      </c>
      <c r="Q61" s="51">
        <f>'ごみ処理量内訳'!G61</f>
        <v>338</v>
      </c>
      <c r="R61" s="51">
        <f>'ごみ処理量内訳'!H61</f>
        <v>235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419</v>
      </c>
      <c r="W61" s="51">
        <f>'資源化量内訳'!M61</f>
        <v>352</v>
      </c>
      <c r="X61" s="51">
        <f>'資源化量内訳'!N61</f>
        <v>0</v>
      </c>
      <c r="Y61" s="51">
        <f>'資源化量内訳'!O61</f>
        <v>0</v>
      </c>
      <c r="Z61" s="51">
        <f>'資源化量内訳'!P61</f>
        <v>17</v>
      </c>
      <c r="AA61" s="51">
        <f>'資源化量内訳'!Q61</f>
        <v>24</v>
      </c>
      <c r="AB61" s="51">
        <f>'資源化量内訳'!R61</f>
        <v>0</v>
      </c>
      <c r="AC61" s="51">
        <f>'資源化量内訳'!S61</f>
        <v>26</v>
      </c>
      <c r="AD61" s="51">
        <f t="shared" si="13"/>
        <v>3260</v>
      </c>
      <c r="AE61" s="52">
        <f t="shared" si="14"/>
        <v>100</v>
      </c>
      <c r="AF61" s="51">
        <f>'資源化量内訳'!AB61</f>
        <v>107</v>
      </c>
      <c r="AG61" s="51">
        <f>'資源化量内訳'!AJ61</f>
        <v>255</v>
      </c>
      <c r="AH61" s="51">
        <f>'資源化量内訳'!AR61</f>
        <v>154</v>
      </c>
      <c r="AI61" s="51">
        <f>'資源化量内訳'!AZ61</f>
        <v>0</v>
      </c>
      <c r="AJ61" s="51">
        <f>'資源化量内訳'!BH61</f>
        <v>0</v>
      </c>
      <c r="AK61" s="51" t="s">
        <v>268</v>
      </c>
      <c r="AL61" s="51">
        <f t="shared" si="15"/>
        <v>516</v>
      </c>
      <c r="AM61" s="52">
        <f t="shared" si="16"/>
        <v>29.417122040072858</v>
      </c>
      <c r="AN61" s="51">
        <f>'ごみ処理量内訳'!AC61</f>
        <v>0</v>
      </c>
      <c r="AO61" s="51">
        <f>'ごみ処理量内訳'!AD61</f>
        <v>179</v>
      </c>
      <c r="AP61" s="51">
        <f>'ごみ処理量内訳'!AE61</f>
        <v>129</v>
      </c>
      <c r="AQ61" s="51">
        <f t="shared" si="17"/>
        <v>308</v>
      </c>
    </row>
    <row r="62" spans="1:43" ht="13.5">
      <c r="A62" s="26" t="s">
        <v>23</v>
      </c>
      <c r="B62" s="49" t="s">
        <v>126</v>
      </c>
      <c r="C62" s="50" t="s">
        <v>127</v>
      </c>
      <c r="D62" s="51">
        <v>3644</v>
      </c>
      <c r="E62" s="51">
        <v>1544</v>
      </c>
      <c r="F62" s="51">
        <f>'ごみ搬入量内訳'!H62</f>
        <v>638</v>
      </c>
      <c r="G62" s="51">
        <f>'ごみ搬入量内訳'!AG62</f>
        <v>682</v>
      </c>
      <c r="H62" s="51">
        <f>'ごみ搬入量内訳'!AH62</f>
        <v>30</v>
      </c>
      <c r="I62" s="51">
        <f t="shared" si="9"/>
        <v>1350</v>
      </c>
      <c r="J62" s="51">
        <f t="shared" si="10"/>
        <v>1014.9918048809828</v>
      </c>
      <c r="K62" s="51">
        <f>('ごみ搬入量内訳'!E62+'ごみ搬入量内訳'!AH62)/'ごみ処理概要'!D62/365*1000000</f>
        <v>717.2608754492278</v>
      </c>
      <c r="L62" s="51">
        <f>'ごみ搬入量内訳'!F62/'ごみ処理概要'!D62/365*1000000</f>
        <v>297.730929431755</v>
      </c>
      <c r="M62" s="51">
        <f>'資源化量内訳'!BP62</f>
        <v>108</v>
      </c>
      <c r="N62" s="51">
        <f>'ごみ処理量内訳'!E62</f>
        <v>920</v>
      </c>
      <c r="O62" s="51">
        <f>'ごみ処理量内訳'!L62</f>
        <v>38</v>
      </c>
      <c r="P62" s="51">
        <f t="shared" si="11"/>
        <v>317</v>
      </c>
      <c r="Q62" s="51">
        <f>'ごみ処理量内訳'!G62</f>
        <v>235</v>
      </c>
      <c r="R62" s="51">
        <f>'ごみ処理量内訳'!H62</f>
        <v>82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45</v>
      </c>
      <c r="W62" s="51">
        <f>'資源化量内訳'!M62</f>
        <v>0</v>
      </c>
      <c r="X62" s="51">
        <f>'資源化量内訳'!N62</f>
        <v>45</v>
      </c>
      <c r="Y62" s="51">
        <f>'資源化量内訳'!O62</f>
        <v>0</v>
      </c>
      <c r="Z62" s="51">
        <f>'資源化量内訳'!P62</f>
        <v>0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0</v>
      </c>
      <c r="AD62" s="51">
        <f t="shared" si="13"/>
        <v>1320</v>
      </c>
      <c r="AE62" s="52">
        <f t="shared" si="14"/>
        <v>97.12121212121212</v>
      </c>
      <c r="AF62" s="51">
        <f>'資源化量内訳'!AB62</f>
        <v>0</v>
      </c>
      <c r="AG62" s="51">
        <f>'資源化量内訳'!AJ62</f>
        <v>0</v>
      </c>
      <c r="AH62" s="51">
        <f>'資源化量内訳'!AR62</f>
        <v>82</v>
      </c>
      <c r="AI62" s="51">
        <f>'資源化量内訳'!AZ62</f>
        <v>0</v>
      </c>
      <c r="AJ62" s="51">
        <f>'資源化量内訳'!BH62</f>
        <v>0</v>
      </c>
      <c r="AK62" s="51" t="s">
        <v>268</v>
      </c>
      <c r="AL62" s="51">
        <f t="shared" si="15"/>
        <v>82</v>
      </c>
      <c r="AM62" s="52">
        <f t="shared" si="16"/>
        <v>16.45658263305322</v>
      </c>
      <c r="AN62" s="51">
        <f>'ごみ処理量内訳'!AC62</f>
        <v>38</v>
      </c>
      <c r="AO62" s="51">
        <f>'ごみ処理量内訳'!AD62</f>
        <v>10</v>
      </c>
      <c r="AP62" s="51">
        <f>'ごみ処理量内訳'!AE62</f>
        <v>50</v>
      </c>
      <c r="AQ62" s="51">
        <f t="shared" si="17"/>
        <v>98</v>
      </c>
    </row>
    <row r="63" spans="1:43" ht="13.5">
      <c r="A63" s="26" t="s">
        <v>23</v>
      </c>
      <c r="B63" s="49" t="s">
        <v>128</v>
      </c>
      <c r="C63" s="50" t="s">
        <v>129</v>
      </c>
      <c r="D63" s="51">
        <v>4992</v>
      </c>
      <c r="E63" s="51">
        <v>4050</v>
      </c>
      <c r="F63" s="51">
        <f>'ごみ搬入量内訳'!H63</f>
        <v>806</v>
      </c>
      <c r="G63" s="51">
        <f>'ごみ搬入量内訳'!AG63</f>
        <v>330</v>
      </c>
      <c r="H63" s="51">
        <f>'ごみ搬入量内訳'!AH63</f>
        <v>123</v>
      </c>
      <c r="I63" s="51">
        <f t="shared" si="9"/>
        <v>1259</v>
      </c>
      <c r="J63" s="51">
        <f t="shared" si="10"/>
        <v>690.9685634000704</v>
      </c>
      <c r="K63" s="51">
        <f>('ごみ搬入量内訳'!E63+'ごみ搬入量内訳'!AH63)/'ごみ処理概要'!D63/365*1000000</f>
        <v>509.85686687741486</v>
      </c>
      <c r="L63" s="51">
        <f>'ごみ搬入量内訳'!F63/'ごみ処理概要'!D63/365*1000000</f>
        <v>181.11169652265545</v>
      </c>
      <c r="M63" s="51">
        <f>'資源化量内訳'!BP63</f>
        <v>190</v>
      </c>
      <c r="N63" s="51">
        <f>'ごみ処理量内訳'!E63</f>
        <v>989</v>
      </c>
      <c r="O63" s="51">
        <f>'ごみ処理量内訳'!L63</f>
        <v>33</v>
      </c>
      <c r="P63" s="51">
        <f t="shared" si="11"/>
        <v>114</v>
      </c>
      <c r="Q63" s="51">
        <f>'ごみ処理量内訳'!G63</f>
        <v>0</v>
      </c>
      <c r="R63" s="51">
        <f>'ごみ処理量内訳'!H63</f>
        <v>113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1</v>
      </c>
      <c r="V63" s="51">
        <f t="shared" si="12"/>
        <v>0</v>
      </c>
      <c r="W63" s="51">
        <f>'資源化量内訳'!M63</f>
        <v>0</v>
      </c>
      <c r="X63" s="51">
        <f>'資源化量内訳'!N63</f>
        <v>0</v>
      </c>
      <c r="Y63" s="51">
        <f>'資源化量内訳'!O63</f>
        <v>0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0</v>
      </c>
      <c r="AD63" s="51">
        <f t="shared" si="13"/>
        <v>1136</v>
      </c>
      <c r="AE63" s="52">
        <f t="shared" si="14"/>
        <v>97.09507042253522</v>
      </c>
      <c r="AF63" s="51">
        <f>'資源化量内訳'!AB63</f>
        <v>0</v>
      </c>
      <c r="AG63" s="51">
        <f>'資源化量内訳'!AJ63</f>
        <v>0</v>
      </c>
      <c r="AH63" s="51">
        <f>'資源化量内訳'!AR63</f>
        <v>113</v>
      </c>
      <c r="AI63" s="51">
        <f>'資源化量内訳'!AZ63</f>
        <v>0</v>
      </c>
      <c r="AJ63" s="51">
        <f>'資源化量内訳'!BH63</f>
        <v>0</v>
      </c>
      <c r="AK63" s="51" t="s">
        <v>268</v>
      </c>
      <c r="AL63" s="51">
        <f t="shared" si="15"/>
        <v>113</v>
      </c>
      <c r="AM63" s="52">
        <f t="shared" si="16"/>
        <v>22.850678733031675</v>
      </c>
      <c r="AN63" s="51">
        <f>'ごみ処理量内訳'!AC63</f>
        <v>33</v>
      </c>
      <c r="AO63" s="51">
        <f>'ごみ処理量内訳'!AD63</f>
        <v>120</v>
      </c>
      <c r="AP63" s="51">
        <f>'ごみ処理量内訳'!AE63</f>
        <v>1</v>
      </c>
      <c r="AQ63" s="51">
        <f t="shared" si="17"/>
        <v>154</v>
      </c>
    </row>
    <row r="64" spans="1:43" ht="13.5">
      <c r="A64" s="26" t="s">
        <v>23</v>
      </c>
      <c r="B64" s="49" t="s">
        <v>130</v>
      </c>
      <c r="C64" s="50" t="s">
        <v>131</v>
      </c>
      <c r="D64" s="51">
        <v>2215</v>
      </c>
      <c r="E64" s="51">
        <v>2215</v>
      </c>
      <c r="F64" s="51">
        <f>'ごみ搬入量内訳'!H64</f>
        <v>339</v>
      </c>
      <c r="G64" s="51">
        <f>'ごみ搬入量内訳'!AG64</f>
        <v>47</v>
      </c>
      <c r="H64" s="51">
        <f>'ごみ搬入量内訳'!AH64</f>
        <v>0</v>
      </c>
      <c r="I64" s="51">
        <f t="shared" si="9"/>
        <v>386</v>
      </c>
      <c r="J64" s="51">
        <f t="shared" si="10"/>
        <v>477.44209777667834</v>
      </c>
      <c r="K64" s="51">
        <f>('ごみ搬入量内訳'!E64+'ごみ搬入量内訳'!AH64)/'ごみ処理概要'!D64/365*1000000</f>
        <v>419.30795633754906</v>
      </c>
      <c r="L64" s="51">
        <f>'ごみ搬入量内訳'!F64/'ごみ処理概要'!D64/365*1000000</f>
        <v>58.13414143912922</v>
      </c>
      <c r="M64" s="51">
        <f>'資源化量内訳'!BP64</f>
        <v>0</v>
      </c>
      <c r="N64" s="51">
        <f>'ごみ処理量内訳'!E64</f>
        <v>274</v>
      </c>
      <c r="O64" s="51">
        <f>'ごみ処理量内訳'!L64</f>
        <v>0</v>
      </c>
      <c r="P64" s="51">
        <f t="shared" si="11"/>
        <v>60</v>
      </c>
      <c r="Q64" s="51">
        <f>'ごみ処理量内訳'!G64</f>
        <v>0</v>
      </c>
      <c r="R64" s="51">
        <f>'ごみ処理量内訳'!H64</f>
        <v>60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12"/>
        <v>52</v>
      </c>
      <c r="W64" s="51">
        <f>'資源化量内訳'!M64</f>
        <v>0</v>
      </c>
      <c r="X64" s="51">
        <f>'資源化量内訳'!N64</f>
        <v>0</v>
      </c>
      <c r="Y64" s="51">
        <f>'資源化量内訳'!O64</f>
        <v>0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52</v>
      </c>
      <c r="AD64" s="51">
        <f t="shared" si="13"/>
        <v>386</v>
      </c>
      <c r="AE64" s="52">
        <f t="shared" si="14"/>
        <v>100</v>
      </c>
      <c r="AF64" s="51">
        <f>'資源化量内訳'!AB64</f>
        <v>0</v>
      </c>
      <c r="AG64" s="51">
        <f>'資源化量内訳'!AJ64</f>
        <v>0</v>
      </c>
      <c r="AH64" s="51">
        <f>'資源化量内訳'!AR64</f>
        <v>40</v>
      </c>
      <c r="AI64" s="51">
        <f>'資源化量内訳'!AZ64</f>
        <v>0</v>
      </c>
      <c r="AJ64" s="51">
        <f>'資源化量内訳'!BH64</f>
        <v>0</v>
      </c>
      <c r="AK64" s="51" t="s">
        <v>268</v>
      </c>
      <c r="AL64" s="51">
        <f t="shared" si="15"/>
        <v>40</v>
      </c>
      <c r="AM64" s="52">
        <f t="shared" si="16"/>
        <v>23.83419689119171</v>
      </c>
      <c r="AN64" s="51">
        <f>'ごみ処理量内訳'!AC64</f>
        <v>0</v>
      </c>
      <c r="AO64" s="51">
        <f>'ごみ処理量内訳'!AD64</f>
        <v>30</v>
      </c>
      <c r="AP64" s="51">
        <f>'ごみ処理量内訳'!AE64</f>
        <v>0</v>
      </c>
      <c r="AQ64" s="51">
        <f t="shared" si="17"/>
        <v>30</v>
      </c>
    </row>
    <row r="65" spans="1:43" ht="13.5">
      <c r="A65" s="26" t="s">
        <v>23</v>
      </c>
      <c r="B65" s="49" t="s">
        <v>132</v>
      </c>
      <c r="C65" s="50" t="s">
        <v>133</v>
      </c>
      <c r="D65" s="51">
        <v>2407</v>
      </c>
      <c r="E65" s="51">
        <v>2407</v>
      </c>
      <c r="F65" s="51">
        <f>'ごみ搬入量内訳'!H65</f>
        <v>334</v>
      </c>
      <c r="G65" s="51">
        <f>'ごみ搬入量内訳'!AG65</f>
        <v>30</v>
      </c>
      <c r="H65" s="51">
        <f>'ごみ搬入量内訳'!AH65</f>
        <v>0</v>
      </c>
      <c r="I65" s="51">
        <f t="shared" si="9"/>
        <v>364</v>
      </c>
      <c r="J65" s="51">
        <f t="shared" si="10"/>
        <v>414.3166904746999</v>
      </c>
      <c r="K65" s="51">
        <f>('ごみ搬入量内訳'!E65+'ごみ搬入量内訳'!AH65)/'ごみ処理概要'!D65/365*1000000</f>
        <v>380.16971049052137</v>
      </c>
      <c r="L65" s="51">
        <f>'ごみ搬入量内訳'!F65/'ごみ処理概要'!D65/365*1000000</f>
        <v>34.146979984178564</v>
      </c>
      <c r="M65" s="51">
        <f>'資源化量内訳'!BP65</f>
        <v>0</v>
      </c>
      <c r="N65" s="51">
        <f>'ごみ処理量内訳'!E65</f>
        <v>304</v>
      </c>
      <c r="O65" s="51">
        <f>'ごみ処理量内訳'!L65</f>
        <v>0</v>
      </c>
      <c r="P65" s="51">
        <f t="shared" si="11"/>
        <v>58</v>
      </c>
      <c r="Q65" s="51">
        <f>'ごみ処理量内訳'!G65</f>
        <v>0</v>
      </c>
      <c r="R65" s="51">
        <f>'ごみ処理量内訳'!H65</f>
        <v>58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0</v>
      </c>
      <c r="V65" s="51">
        <f t="shared" si="12"/>
        <v>2</v>
      </c>
      <c r="W65" s="51">
        <f>'資源化量内訳'!M65</f>
        <v>0</v>
      </c>
      <c r="X65" s="51">
        <f>'資源化量内訳'!N65</f>
        <v>0</v>
      </c>
      <c r="Y65" s="51">
        <f>'資源化量内訳'!O65</f>
        <v>0</v>
      </c>
      <c r="Z65" s="51">
        <f>'資源化量内訳'!P65</f>
        <v>1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1</v>
      </c>
      <c r="AD65" s="51">
        <f t="shared" si="13"/>
        <v>364</v>
      </c>
      <c r="AE65" s="52">
        <f t="shared" si="14"/>
        <v>100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41</v>
      </c>
      <c r="AI65" s="51">
        <f>'資源化量内訳'!AZ65</f>
        <v>0</v>
      </c>
      <c r="AJ65" s="51">
        <f>'資源化量内訳'!BH65</f>
        <v>0</v>
      </c>
      <c r="AK65" s="51" t="s">
        <v>268</v>
      </c>
      <c r="AL65" s="51">
        <f t="shared" si="15"/>
        <v>41</v>
      </c>
      <c r="AM65" s="52">
        <f t="shared" si="16"/>
        <v>11.813186813186812</v>
      </c>
      <c r="AN65" s="51">
        <f>'ごみ処理量内訳'!AC65</f>
        <v>0</v>
      </c>
      <c r="AO65" s="51">
        <f>'ごみ処理量内訳'!AD65</f>
        <v>37</v>
      </c>
      <c r="AP65" s="51">
        <f>'ごみ処理量内訳'!AE65</f>
        <v>17</v>
      </c>
      <c r="AQ65" s="51">
        <f t="shared" si="17"/>
        <v>54</v>
      </c>
    </row>
    <row r="66" spans="1:43" ht="13.5">
      <c r="A66" s="26" t="s">
        <v>23</v>
      </c>
      <c r="B66" s="49" t="s">
        <v>134</v>
      </c>
      <c r="C66" s="50" t="s">
        <v>135</v>
      </c>
      <c r="D66" s="51">
        <v>8278</v>
      </c>
      <c r="E66" s="51">
        <v>8278</v>
      </c>
      <c r="F66" s="51">
        <f>'ごみ搬入量内訳'!H66</f>
        <v>2064</v>
      </c>
      <c r="G66" s="51">
        <f>'ごみ搬入量内訳'!AG66</f>
        <v>26</v>
      </c>
      <c r="H66" s="51">
        <f>'ごみ搬入量内訳'!AH66</f>
        <v>0</v>
      </c>
      <c r="I66" s="51">
        <f t="shared" si="9"/>
        <v>2090</v>
      </c>
      <c r="J66" s="51">
        <f t="shared" si="10"/>
        <v>691.716283795636</v>
      </c>
      <c r="K66" s="51">
        <f>('ごみ搬入量内訳'!E66+'ごみ搬入量内訳'!AH66)/'ごみ処理概要'!D66/365*1000000</f>
        <v>444.15466643719776</v>
      </c>
      <c r="L66" s="51">
        <f>'ごみ搬入量内訳'!F66/'ごみ処理概要'!D66/365*1000000</f>
        <v>247.56161735843813</v>
      </c>
      <c r="M66" s="51">
        <f>'資源化量内訳'!BP66</f>
        <v>340</v>
      </c>
      <c r="N66" s="51">
        <f>'ごみ処理量内訳'!E66</f>
        <v>1880</v>
      </c>
      <c r="O66" s="51">
        <f>'ごみ処理量内訳'!L66</f>
        <v>0</v>
      </c>
      <c r="P66" s="51">
        <f t="shared" si="11"/>
        <v>208</v>
      </c>
      <c r="Q66" s="51">
        <f>'ごみ処理量内訳'!G66</f>
        <v>0</v>
      </c>
      <c r="R66" s="51">
        <f>'ごみ処理量内訳'!H66</f>
        <v>208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12"/>
        <v>2</v>
      </c>
      <c r="W66" s="51">
        <f>'資源化量内訳'!M66</f>
        <v>2</v>
      </c>
      <c r="X66" s="51">
        <f>'資源化量内訳'!N66</f>
        <v>0</v>
      </c>
      <c r="Y66" s="51">
        <f>'資源化量内訳'!O66</f>
        <v>0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0</v>
      </c>
      <c r="AD66" s="51">
        <f t="shared" si="13"/>
        <v>2090</v>
      </c>
      <c r="AE66" s="52">
        <f t="shared" si="14"/>
        <v>100</v>
      </c>
      <c r="AF66" s="51">
        <f>'資源化量内訳'!AB66</f>
        <v>154</v>
      </c>
      <c r="AG66" s="51">
        <f>'資源化量内訳'!AJ66</f>
        <v>0</v>
      </c>
      <c r="AH66" s="51">
        <f>'資源化量内訳'!AR66</f>
        <v>157</v>
      </c>
      <c r="AI66" s="51">
        <f>'資源化量内訳'!AZ66</f>
        <v>0</v>
      </c>
      <c r="AJ66" s="51">
        <f>'資源化量内訳'!BH66</f>
        <v>0</v>
      </c>
      <c r="AK66" s="51" t="s">
        <v>268</v>
      </c>
      <c r="AL66" s="51">
        <f t="shared" si="15"/>
        <v>311</v>
      </c>
      <c r="AM66" s="52">
        <f t="shared" si="16"/>
        <v>26.872427983539094</v>
      </c>
      <c r="AN66" s="51">
        <f>'ごみ処理量内訳'!AC66</f>
        <v>0</v>
      </c>
      <c r="AO66" s="51">
        <f>'ごみ処理量内訳'!AD66</f>
        <v>44</v>
      </c>
      <c r="AP66" s="51">
        <f>'ごみ処理量内訳'!AE66</f>
        <v>1</v>
      </c>
      <c r="AQ66" s="51">
        <f t="shared" si="17"/>
        <v>45</v>
      </c>
    </row>
    <row r="67" spans="1:43" ht="13.5">
      <c r="A67" s="26" t="s">
        <v>23</v>
      </c>
      <c r="B67" s="49" t="s">
        <v>136</v>
      </c>
      <c r="C67" s="50" t="s">
        <v>137</v>
      </c>
      <c r="D67" s="51">
        <v>5929</v>
      </c>
      <c r="E67" s="51">
        <v>5929</v>
      </c>
      <c r="F67" s="51">
        <f>'ごみ搬入量内訳'!H67</f>
        <v>1064</v>
      </c>
      <c r="G67" s="51">
        <f>'ごみ搬入量内訳'!AG67</f>
        <v>5</v>
      </c>
      <c r="H67" s="51">
        <f>'ごみ搬入量内訳'!AH67</f>
        <v>1</v>
      </c>
      <c r="I67" s="51">
        <f t="shared" si="9"/>
        <v>1070</v>
      </c>
      <c r="J67" s="51">
        <f t="shared" si="10"/>
        <v>494.43529251392624</v>
      </c>
      <c r="K67" s="51">
        <f>('ごみ搬入量内訳'!E67+'ごみ搬入量内訳'!AH67)/'ごみ処理概要'!D67/365*1000000</f>
        <v>388.15480907635333</v>
      </c>
      <c r="L67" s="51">
        <f>'ごみ搬入量内訳'!F67/'ごみ処理概要'!D67/365*1000000</f>
        <v>106.28048343757293</v>
      </c>
      <c r="M67" s="51">
        <f>'資源化量内訳'!BP67</f>
        <v>265</v>
      </c>
      <c r="N67" s="51">
        <f>'ごみ処理量内訳'!E67</f>
        <v>924</v>
      </c>
      <c r="O67" s="51">
        <f>'ごみ処理量内訳'!L67</f>
        <v>0</v>
      </c>
      <c r="P67" s="51">
        <f t="shared" si="11"/>
        <v>144</v>
      </c>
      <c r="Q67" s="51">
        <f>'ごみ処理量内訳'!G67</f>
        <v>0</v>
      </c>
      <c r="R67" s="51">
        <f>'ごみ処理量内訳'!H67</f>
        <v>144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12"/>
        <v>1</v>
      </c>
      <c r="W67" s="51">
        <f>'資源化量内訳'!M67</f>
        <v>1</v>
      </c>
      <c r="X67" s="51">
        <f>'資源化量内訳'!N67</f>
        <v>0</v>
      </c>
      <c r="Y67" s="51">
        <f>'資源化量内訳'!O67</f>
        <v>0</v>
      </c>
      <c r="Z67" s="51">
        <f>'資源化量内訳'!P67</f>
        <v>0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0</v>
      </c>
      <c r="AD67" s="51">
        <f t="shared" si="13"/>
        <v>1069</v>
      </c>
      <c r="AE67" s="52">
        <f t="shared" si="14"/>
        <v>100</v>
      </c>
      <c r="AF67" s="51">
        <f>'資源化量内訳'!AB67</f>
        <v>138</v>
      </c>
      <c r="AG67" s="51">
        <f>'資源化量内訳'!AJ67</f>
        <v>0</v>
      </c>
      <c r="AH67" s="51">
        <f>'資源化量内訳'!AR67</f>
        <v>107</v>
      </c>
      <c r="AI67" s="51">
        <f>'資源化量内訳'!AZ67</f>
        <v>0</v>
      </c>
      <c r="AJ67" s="51">
        <f>'資源化量内訳'!BH67</f>
        <v>0</v>
      </c>
      <c r="AK67" s="51" t="s">
        <v>268</v>
      </c>
      <c r="AL67" s="51">
        <f t="shared" si="15"/>
        <v>245</v>
      </c>
      <c r="AM67" s="52">
        <f t="shared" si="16"/>
        <v>38.30584707646177</v>
      </c>
      <c r="AN67" s="51">
        <f>'ごみ処理量内訳'!AC67</f>
        <v>0</v>
      </c>
      <c r="AO67" s="51">
        <f>'ごみ処理量内訳'!AD67</f>
        <v>19</v>
      </c>
      <c r="AP67" s="51">
        <f>'ごみ処理量内訳'!AE67</f>
        <v>1</v>
      </c>
      <c r="AQ67" s="51">
        <f t="shared" si="17"/>
        <v>20</v>
      </c>
    </row>
    <row r="68" spans="1:43" ht="13.5">
      <c r="A68" s="26" t="s">
        <v>23</v>
      </c>
      <c r="B68" s="49" t="s">
        <v>138</v>
      </c>
      <c r="C68" s="50" t="s">
        <v>139</v>
      </c>
      <c r="D68" s="51">
        <v>11048</v>
      </c>
      <c r="E68" s="51">
        <v>11048</v>
      </c>
      <c r="F68" s="51">
        <f>'ごみ搬入量内訳'!H68</f>
        <v>2341</v>
      </c>
      <c r="G68" s="51">
        <f>'ごみ搬入量内訳'!AG68</f>
        <v>44</v>
      </c>
      <c r="H68" s="51">
        <f>'ごみ搬入量内訳'!AH68</f>
        <v>0</v>
      </c>
      <c r="I68" s="51">
        <f t="shared" si="9"/>
        <v>2385</v>
      </c>
      <c r="J68" s="51">
        <f t="shared" si="10"/>
        <v>591.4415799549661</v>
      </c>
      <c r="K68" s="51">
        <f>('ごみ搬入量内訳'!E68+'ごみ搬入量内訳'!AH68)/'ごみ処理概要'!D68/365*1000000</f>
        <v>424.3004374435837</v>
      </c>
      <c r="L68" s="51">
        <f>'ごみ搬入量内訳'!F68/'ごみ処理概要'!D68/365*1000000</f>
        <v>167.14114251138247</v>
      </c>
      <c r="M68" s="51">
        <f>'資源化量内訳'!BP68</f>
        <v>494</v>
      </c>
      <c r="N68" s="51">
        <f>'ごみ処理量内訳'!E68</f>
        <v>2064</v>
      </c>
      <c r="O68" s="51">
        <f>'ごみ処理量内訳'!L68</f>
        <v>0</v>
      </c>
      <c r="P68" s="51">
        <f t="shared" si="11"/>
        <v>321</v>
      </c>
      <c r="Q68" s="51">
        <f>'ごみ処理量内訳'!G68</f>
        <v>0</v>
      </c>
      <c r="R68" s="51">
        <f>'ごみ処理量内訳'!H68</f>
        <v>321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12"/>
        <v>0</v>
      </c>
      <c r="W68" s="51">
        <f>'資源化量内訳'!M68</f>
        <v>0</v>
      </c>
      <c r="X68" s="51">
        <f>'資源化量内訳'!N68</f>
        <v>0</v>
      </c>
      <c r="Y68" s="51">
        <f>'資源化量内訳'!O68</f>
        <v>0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0</v>
      </c>
      <c r="AD68" s="51">
        <f t="shared" si="13"/>
        <v>2385</v>
      </c>
      <c r="AE68" s="52">
        <f t="shared" si="14"/>
        <v>100</v>
      </c>
      <c r="AF68" s="51">
        <f>'資源化量内訳'!AB68</f>
        <v>176</v>
      </c>
      <c r="AG68" s="51">
        <f>'資源化量内訳'!AJ68</f>
        <v>0</v>
      </c>
      <c r="AH68" s="51">
        <f>'資源化量内訳'!AR68</f>
        <v>232</v>
      </c>
      <c r="AI68" s="51">
        <f>'資源化量内訳'!AZ68</f>
        <v>0</v>
      </c>
      <c r="AJ68" s="51">
        <f>'資源化量内訳'!BH68</f>
        <v>0</v>
      </c>
      <c r="AK68" s="51" t="s">
        <v>268</v>
      </c>
      <c r="AL68" s="51">
        <f t="shared" si="15"/>
        <v>408</v>
      </c>
      <c r="AM68" s="52">
        <f t="shared" si="16"/>
        <v>31.330323028829454</v>
      </c>
      <c r="AN68" s="51">
        <f>'ごみ処理量内訳'!AC68</f>
        <v>0</v>
      </c>
      <c r="AO68" s="51">
        <f>'ごみ処理量内訳'!AD68</f>
        <v>50</v>
      </c>
      <c r="AP68" s="51">
        <f>'ごみ処理量内訳'!AE68</f>
        <v>2</v>
      </c>
      <c r="AQ68" s="51">
        <f t="shared" si="17"/>
        <v>52</v>
      </c>
    </row>
    <row r="69" spans="1:43" ht="13.5">
      <c r="A69" s="26" t="s">
        <v>23</v>
      </c>
      <c r="B69" s="49" t="s">
        <v>140</v>
      </c>
      <c r="C69" s="50" t="s">
        <v>141</v>
      </c>
      <c r="D69" s="51">
        <v>5456</v>
      </c>
      <c r="E69" s="51">
        <v>5456</v>
      </c>
      <c r="F69" s="51">
        <f>'ごみ搬入量内訳'!H69</f>
        <v>777</v>
      </c>
      <c r="G69" s="51">
        <f>'ごみ搬入量内訳'!AG69</f>
        <v>4</v>
      </c>
      <c r="H69" s="51">
        <f>'ごみ搬入量内訳'!AH69</f>
        <v>0</v>
      </c>
      <c r="I69" s="51">
        <f t="shared" si="9"/>
        <v>781</v>
      </c>
      <c r="J69" s="51">
        <f t="shared" si="10"/>
        <v>392.17852408307556</v>
      </c>
      <c r="K69" s="51">
        <f>('ごみ搬入量内訳'!E69+'ごみ搬入量内訳'!AH69)/'ごみ処理概要'!D69/365*1000000</f>
        <v>341.9636042260876</v>
      </c>
      <c r="L69" s="51">
        <f>'ごみ搬入量内訳'!F69/'ごみ処理概要'!D69/365*1000000</f>
        <v>50.21491985698791</v>
      </c>
      <c r="M69" s="51">
        <f>'資源化量内訳'!BP69</f>
        <v>244</v>
      </c>
      <c r="N69" s="51">
        <f>'ごみ処理量内訳'!E69</f>
        <v>639</v>
      </c>
      <c r="O69" s="51">
        <f>'ごみ処理量内訳'!L69</f>
        <v>0</v>
      </c>
      <c r="P69" s="51">
        <f t="shared" si="11"/>
        <v>142</v>
      </c>
      <c r="Q69" s="51">
        <f>'ごみ処理量内訳'!G69</f>
        <v>0</v>
      </c>
      <c r="R69" s="51">
        <f>'ごみ処理量内訳'!H69</f>
        <v>142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12"/>
        <v>0</v>
      </c>
      <c r="W69" s="51">
        <f>'資源化量内訳'!M69</f>
        <v>0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0</v>
      </c>
      <c r="AC69" s="51">
        <f>'資源化量内訳'!S69</f>
        <v>0</v>
      </c>
      <c r="AD69" s="51">
        <f t="shared" si="13"/>
        <v>781</v>
      </c>
      <c r="AE69" s="52">
        <f t="shared" si="14"/>
        <v>100</v>
      </c>
      <c r="AF69" s="51">
        <f>'資源化量内訳'!AB69</f>
        <v>54</v>
      </c>
      <c r="AG69" s="51">
        <f>'資源化量内訳'!AJ69</f>
        <v>0</v>
      </c>
      <c r="AH69" s="51">
        <f>'資源化量内訳'!AR69</f>
        <v>89</v>
      </c>
      <c r="AI69" s="51">
        <f>'資源化量内訳'!AZ69</f>
        <v>0</v>
      </c>
      <c r="AJ69" s="51">
        <f>'資源化量内訳'!BH69</f>
        <v>0</v>
      </c>
      <c r="AK69" s="51" t="s">
        <v>268</v>
      </c>
      <c r="AL69" s="51">
        <f t="shared" si="15"/>
        <v>143</v>
      </c>
      <c r="AM69" s="52">
        <f t="shared" si="16"/>
        <v>37.75609756097561</v>
      </c>
      <c r="AN69" s="51">
        <f>'ごみ処理量内訳'!AC69</f>
        <v>0</v>
      </c>
      <c r="AO69" s="51">
        <f>'ごみ処理量内訳'!AD69</f>
        <v>16</v>
      </c>
      <c r="AP69" s="51">
        <f>'ごみ処理量内訳'!AE69</f>
        <v>1</v>
      </c>
      <c r="AQ69" s="51">
        <f t="shared" si="17"/>
        <v>17</v>
      </c>
    </row>
    <row r="70" spans="1:43" ht="13.5">
      <c r="A70" s="26" t="s">
        <v>23</v>
      </c>
      <c r="B70" s="49" t="s">
        <v>142</v>
      </c>
      <c r="C70" s="50" t="s">
        <v>143</v>
      </c>
      <c r="D70" s="51">
        <v>13983</v>
      </c>
      <c r="E70" s="51">
        <v>13983</v>
      </c>
      <c r="F70" s="51">
        <f>'ごみ搬入量内訳'!H70</f>
        <v>2331</v>
      </c>
      <c r="G70" s="51">
        <f>'ごみ搬入量内訳'!AG70</f>
        <v>402</v>
      </c>
      <c r="H70" s="51">
        <f>'ごみ搬入量内訳'!AH70</f>
        <v>0</v>
      </c>
      <c r="I70" s="51">
        <f t="shared" si="9"/>
        <v>2733</v>
      </c>
      <c r="J70" s="51">
        <f t="shared" si="10"/>
        <v>535.4838899289646</v>
      </c>
      <c r="K70" s="51">
        <f>('ごみ搬入量内訳'!E70+'ごみ搬入量内訳'!AH70)/'ごみ処理概要'!D70/365*1000000</f>
        <v>409.3032733485573</v>
      </c>
      <c r="L70" s="51">
        <f>'ごみ搬入量内訳'!F70/'ごみ処理概要'!D70/365*1000000</f>
        <v>126.18061658040732</v>
      </c>
      <c r="M70" s="51">
        <f>'資源化量内訳'!BP70</f>
        <v>899</v>
      </c>
      <c r="N70" s="51">
        <f>'ごみ処理量内訳'!E70</f>
        <v>2029</v>
      </c>
      <c r="O70" s="51">
        <f>'ごみ処理量内訳'!L70</f>
        <v>342</v>
      </c>
      <c r="P70" s="51">
        <f t="shared" si="11"/>
        <v>362</v>
      </c>
      <c r="Q70" s="51">
        <f>'ごみ処理量内訳'!G70</f>
        <v>0</v>
      </c>
      <c r="R70" s="51">
        <f>'ごみ処理量内訳'!H70</f>
        <v>362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12"/>
        <v>0</v>
      </c>
      <c r="W70" s="51">
        <f>'資源化量内訳'!M70</f>
        <v>0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13"/>
        <v>2733</v>
      </c>
      <c r="AE70" s="52">
        <f t="shared" si="14"/>
        <v>87.48627881448957</v>
      </c>
      <c r="AF70" s="51">
        <f>'資源化量内訳'!AB70</f>
        <v>223</v>
      </c>
      <c r="AG70" s="51">
        <f>'資源化量内訳'!AJ70</f>
        <v>0</v>
      </c>
      <c r="AH70" s="51">
        <f>'資源化量内訳'!AR70</f>
        <v>230</v>
      </c>
      <c r="AI70" s="51">
        <f>'資源化量内訳'!AZ70</f>
        <v>0</v>
      </c>
      <c r="AJ70" s="51">
        <f>'資源化量内訳'!BH70</f>
        <v>0</v>
      </c>
      <c r="AK70" s="51" t="s">
        <v>268</v>
      </c>
      <c r="AL70" s="51">
        <f t="shared" si="15"/>
        <v>453</v>
      </c>
      <c r="AM70" s="52">
        <f t="shared" si="16"/>
        <v>37.22466960352423</v>
      </c>
      <c r="AN70" s="51">
        <f>'ごみ処理量内訳'!AC70</f>
        <v>342</v>
      </c>
      <c r="AO70" s="51">
        <f>'ごみ処理量内訳'!AD70</f>
        <v>51</v>
      </c>
      <c r="AP70" s="51">
        <f>'ごみ処理量内訳'!AE70</f>
        <v>0</v>
      </c>
      <c r="AQ70" s="51">
        <f t="shared" si="17"/>
        <v>393</v>
      </c>
    </row>
    <row r="71" spans="1:43" ht="13.5">
      <c r="A71" s="26" t="s">
        <v>23</v>
      </c>
      <c r="B71" s="49" t="s">
        <v>144</v>
      </c>
      <c r="C71" s="50" t="s">
        <v>145</v>
      </c>
      <c r="D71" s="51">
        <v>11701</v>
      </c>
      <c r="E71" s="51">
        <v>11701</v>
      </c>
      <c r="F71" s="51">
        <f>'ごみ搬入量内訳'!H71</f>
        <v>1524</v>
      </c>
      <c r="G71" s="51">
        <f>'ごみ搬入量内訳'!AG71</f>
        <v>21</v>
      </c>
      <c r="H71" s="51">
        <f>'ごみ搬入量内訳'!AH71</f>
        <v>0</v>
      </c>
      <c r="I71" s="51">
        <f t="shared" si="9"/>
        <v>1545</v>
      </c>
      <c r="J71" s="51">
        <f t="shared" si="10"/>
        <v>361.75341529175</v>
      </c>
      <c r="K71" s="51">
        <f>('ごみ搬入量内訳'!E71+'ごみ搬入量内訳'!AH71)/'ごみ処理概要'!D71/365*1000000</f>
        <v>294.78805815683705</v>
      </c>
      <c r="L71" s="51">
        <f>'ごみ搬入量内訳'!F71/'ごみ処理概要'!D71/365*1000000</f>
        <v>66.96535713491296</v>
      </c>
      <c r="M71" s="51">
        <f>'資源化量内訳'!BP71</f>
        <v>515</v>
      </c>
      <c r="N71" s="51">
        <f>'ごみ処理量内訳'!E71</f>
        <v>1227</v>
      </c>
      <c r="O71" s="51">
        <f>'ごみ処理量内訳'!L71</f>
        <v>0</v>
      </c>
      <c r="P71" s="51">
        <f t="shared" si="11"/>
        <v>317</v>
      </c>
      <c r="Q71" s="51">
        <f>'ごみ処理量内訳'!G71</f>
        <v>0</v>
      </c>
      <c r="R71" s="51">
        <f>'ごみ処理量内訳'!H71</f>
        <v>317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12"/>
        <v>1</v>
      </c>
      <c r="W71" s="51">
        <f>'資源化量内訳'!M71</f>
        <v>1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13"/>
        <v>1545</v>
      </c>
      <c r="AE71" s="52">
        <f t="shared" si="14"/>
        <v>100</v>
      </c>
      <c r="AF71" s="51">
        <f>'資源化量内訳'!AB71</f>
        <v>120</v>
      </c>
      <c r="AG71" s="51">
        <f>'資源化量内訳'!AJ71</f>
        <v>0</v>
      </c>
      <c r="AH71" s="51">
        <f>'資源化量内訳'!AR71</f>
        <v>232</v>
      </c>
      <c r="AI71" s="51">
        <f>'資源化量内訳'!AZ71</f>
        <v>0</v>
      </c>
      <c r="AJ71" s="51">
        <f>'資源化量内訳'!BH71</f>
        <v>0</v>
      </c>
      <c r="AK71" s="51" t="s">
        <v>268</v>
      </c>
      <c r="AL71" s="51">
        <f t="shared" si="15"/>
        <v>352</v>
      </c>
      <c r="AM71" s="52">
        <f t="shared" si="16"/>
        <v>42.13592233009709</v>
      </c>
      <c r="AN71" s="51">
        <f>'ごみ処理量内訳'!AC71</f>
        <v>0</v>
      </c>
      <c r="AO71" s="51">
        <f>'ごみ処理量内訳'!AD71</f>
        <v>33</v>
      </c>
      <c r="AP71" s="51">
        <f>'ごみ処理量内訳'!AE71</f>
        <v>0</v>
      </c>
      <c r="AQ71" s="51">
        <f t="shared" si="17"/>
        <v>33</v>
      </c>
    </row>
    <row r="72" spans="1:43" ht="13.5">
      <c r="A72" s="26" t="s">
        <v>23</v>
      </c>
      <c r="B72" s="49" t="s">
        <v>146</v>
      </c>
      <c r="C72" s="50" t="s">
        <v>147</v>
      </c>
      <c r="D72" s="51">
        <v>3120</v>
      </c>
      <c r="E72" s="51">
        <v>3120</v>
      </c>
      <c r="F72" s="51">
        <f>'ごみ搬入量内訳'!H72</f>
        <v>229</v>
      </c>
      <c r="G72" s="51">
        <f>'ごみ搬入量内訳'!AG72</f>
        <v>7</v>
      </c>
      <c r="H72" s="51">
        <f>'ごみ搬入量内訳'!AH72</f>
        <v>210</v>
      </c>
      <c r="I72" s="51">
        <f t="shared" si="9"/>
        <v>446</v>
      </c>
      <c r="J72" s="51">
        <f t="shared" si="10"/>
        <v>391.64032314717247</v>
      </c>
      <c r="K72" s="51">
        <f>('ごみ搬入量内訳'!E72+'ごみ搬入量内訳'!AH72)/'ごみ処理概要'!D72/365*1000000</f>
        <v>390.762205830699</v>
      </c>
      <c r="L72" s="51">
        <f>'ごみ搬入量内訳'!F72/'ごみ処理概要'!D72/365*1000000</f>
        <v>0.8781173164734809</v>
      </c>
      <c r="M72" s="51">
        <f>'資源化量内訳'!BP72</f>
        <v>172</v>
      </c>
      <c r="N72" s="51">
        <f>'ごみ処理量内訳'!E72</f>
        <v>149</v>
      </c>
      <c r="O72" s="51">
        <f>'ごみ処理量内訳'!L72</f>
        <v>0</v>
      </c>
      <c r="P72" s="51">
        <f t="shared" si="11"/>
        <v>87</v>
      </c>
      <c r="Q72" s="51">
        <f>'ごみ処理量内訳'!G72</f>
        <v>0</v>
      </c>
      <c r="R72" s="51">
        <f>'ごみ処理量内訳'!H72</f>
        <v>87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0</v>
      </c>
      <c r="V72" s="51">
        <f t="shared" si="12"/>
        <v>0</v>
      </c>
      <c r="W72" s="51">
        <f>'資源化量内訳'!M72</f>
        <v>0</v>
      </c>
      <c r="X72" s="51">
        <f>'資源化量内訳'!N72</f>
        <v>0</v>
      </c>
      <c r="Y72" s="51">
        <f>'資源化量内訳'!O72</f>
        <v>0</v>
      </c>
      <c r="Z72" s="51">
        <f>'資源化量内訳'!P72</f>
        <v>0</v>
      </c>
      <c r="AA72" s="51">
        <f>'資源化量内訳'!Q72</f>
        <v>0</v>
      </c>
      <c r="AB72" s="51">
        <f>'資源化量内訳'!R72</f>
        <v>0</v>
      </c>
      <c r="AC72" s="51">
        <f>'資源化量内訳'!S72</f>
        <v>0</v>
      </c>
      <c r="AD72" s="51">
        <f t="shared" si="13"/>
        <v>236</v>
      </c>
      <c r="AE72" s="52">
        <f t="shared" si="14"/>
        <v>100</v>
      </c>
      <c r="AF72" s="51">
        <f>'資源化量内訳'!AB72</f>
        <v>66</v>
      </c>
      <c r="AG72" s="51">
        <f>'資源化量内訳'!AJ72</f>
        <v>0</v>
      </c>
      <c r="AH72" s="51">
        <f>'資源化量内訳'!AR72</f>
        <v>65</v>
      </c>
      <c r="AI72" s="51">
        <f>'資源化量内訳'!AZ72</f>
        <v>0</v>
      </c>
      <c r="AJ72" s="51">
        <f>'資源化量内訳'!BH72</f>
        <v>0</v>
      </c>
      <c r="AK72" s="51" t="s">
        <v>268</v>
      </c>
      <c r="AL72" s="51">
        <f t="shared" si="15"/>
        <v>131</v>
      </c>
      <c r="AM72" s="52">
        <f t="shared" si="16"/>
        <v>74.26470588235294</v>
      </c>
      <c r="AN72" s="51">
        <f>'ごみ処理量内訳'!AC72</f>
        <v>0</v>
      </c>
      <c r="AO72" s="51">
        <f>'ごみ処理量内訳'!AD72</f>
        <v>4</v>
      </c>
      <c r="AP72" s="51">
        <f>'ごみ処理量内訳'!AE72</f>
        <v>1</v>
      </c>
      <c r="AQ72" s="51">
        <f t="shared" si="17"/>
        <v>5</v>
      </c>
    </row>
    <row r="73" spans="1:43" ht="13.5">
      <c r="A73" s="26" t="s">
        <v>23</v>
      </c>
      <c r="B73" s="49" t="s">
        <v>148</v>
      </c>
      <c r="C73" s="50" t="s">
        <v>149</v>
      </c>
      <c r="D73" s="51">
        <v>19876</v>
      </c>
      <c r="E73" s="51">
        <v>19876</v>
      </c>
      <c r="F73" s="51">
        <f>'ごみ搬入量内訳'!H73</f>
        <v>4594</v>
      </c>
      <c r="G73" s="51">
        <f>'ごみ搬入量内訳'!AG73</f>
        <v>77</v>
      </c>
      <c r="H73" s="51">
        <f>'ごみ搬入量内訳'!AH73</f>
        <v>0</v>
      </c>
      <c r="I73" s="51">
        <f t="shared" si="9"/>
        <v>4671</v>
      </c>
      <c r="J73" s="51">
        <f t="shared" si="10"/>
        <v>643.8549141664622</v>
      </c>
      <c r="K73" s="51">
        <f>('ごみ搬入量内訳'!E73+'ごみ搬入量内訳'!AH73)/'ごみ処理概要'!D73/365*1000000</f>
        <v>498.1570669658733</v>
      </c>
      <c r="L73" s="51">
        <f>'ごみ搬入量内訳'!F73/'ごみ処理概要'!D73/365*1000000</f>
        <v>145.69784720058888</v>
      </c>
      <c r="M73" s="51">
        <f>'資源化量内訳'!BP73</f>
        <v>1128</v>
      </c>
      <c r="N73" s="51">
        <f>'ごみ処理量内訳'!E73</f>
        <v>4121</v>
      </c>
      <c r="O73" s="51">
        <f>'ごみ処理量内訳'!L73</f>
        <v>74</v>
      </c>
      <c r="P73" s="51">
        <f t="shared" si="11"/>
        <v>472</v>
      </c>
      <c r="Q73" s="51">
        <f>'ごみ処理量内訳'!G73</f>
        <v>0</v>
      </c>
      <c r="R73" s="51">
        <f>'ごみ処理量内訳'!H73</f>
        <v>472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0</v>
      </c>
      <c r="V73" s="51">
        <f t="shared" si="12"/>
        <v>4</v>
      </c>
      <c r="W73" s="51">
        <f>'資源化量内訳'!M73</f>
        <v>4</v>
      </c>
      <c r="X73" s="51">
        <f>'資源化量内訳'!N73</f>
        <v>0</v>
      </c>
      <c r="Y73" s="51">
        <f>'資源化量内訳'!O73</f>
        <v>0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0</v>
      </c>
      <c r="AD73" s="51">
        <f t="shared" si="13"/>
        <v>4671</v>
      </c>
      <c r="AE73" s="52">
        <f t="shared" si="14"/>
        <v>98.41575679725969</v>
      </c>
      <c r="AF73" s="51">
        <f>'資源化量内訳'!AB73</f>
        <v>300</v>
      </c>
      <c r="AG73" s="51">
        <f>'資源化量内訳'!AJ73</f>
        <v>0</v>
      </c>
      <c r="AH73" s="51">
        <f>'資源化量内訳'!AR73</f>
        <v>321</v>
      </c>
      <c r="AI73" s="51">
        <f>'資源化量内訳'!AZ73</f>
        <v>0</v>
      </c>
      <c r="AJ73" s="51">
        <f>'資源化量内訳'!BH73</f>
        <v>0</v>
      </c>
      <c r="AK73" s="51" t="s">
        <v>268</v>
      </c>
      <c r="AL73" s="51">
        <f t="shared" si="15"/>
        <v>621</v>
      </c>
      <c r="AM73" s="52">
        <f t="shared" si="16"/>
        <v>30.22934988791171</v>
      </c>
      <c r="AN73" s="51">
        <f>'ごみ処理量内訳'!AC73</f>
        <v>74</v>
      </c>
      <c r="AO73" s="51">
        <f>'ごみ処理量内訳'!AD73</f>
        <v>99</v>
      </c>
      <c r="AP73" s="51">
        <f>'ごみ処理量内訳'!AE73</f>
        <v>3</v>
      </c>
      <c r="AQ73" s="51">
        <f t="shared" si="17"/>
        <v>176</v>
      </c>
    </row>
    <row r="74" spans="1:43" ht="13.5">
      <c r="A74" s="26" t="s">
        <v>23</v>
      </c>
      <c r="B74" s="49" t="s">
        <v>150</v>
      </c>
      <c r="C74" s="50" t="s">
        <v>151</v>
      </c>
      <c r="D74" s="51">
        <v>1797</v>
      </c>
      <c r="E74" s="51">
        <v>1797</v>
      </c>
      <c r="F74" s="51">
        <f>'ごみ搬入量内訳'!H74</f>
        <v>363</v>
      </c>
      <c r="G74" s="51">
        <f>'ごみ搬入量内訳'!AG74</f>
        <v>21</v>
      </c>
      <c r="H74" s="51">
        <f>'ごみ搬入量内訳'!AH74</f>
        <v>0</v>
      </c>
      <c r="I74" s="51">
        <f t="shared" si="9"/>
        <v>384</v>
      </c>
      <c r="J74" s="51">
        <f t="shared" si="10"/>
        <v>585.4506369062593</v>
      </c>
      <c r="K74" s="51">
        <f>('ごみ搬入量内訳'!E74+'ごみ搬入量内訳'!AH74)/'ごみ処理概要'!D74/365*1000000</f>
        <v>544.286138998788</v>
      </c>
      <c r="L74" s="51">
        <f>'ごみ搬入量内訳'!F74/'ごみ処理概要'!D74/365*1000000</f>
        <v>41.16449790747136</v>
      </c>
      <c r="M74" s="51">
        <f>'資源化量内訳'!BP74</f>
        <v>1</v>
      </c>
      <c r="N74" s="51">
        <f>'ごみ処理量内訳'!E74</f>
        <v>321</v>
      </c>
      <c r="O74" s="51">
        <f>'ごみ処理量内訳'!L74</f>
        <v>16</v>
      </c>
      <c r="P74" s="51">
        <f t="shared" si="11"/>
        <v>47</v>
      </c>
      <c r="Q74" s="51">
        <f>'ごみ処理量内訳'!G74</f>
        <v>0</v>
      </c>
      <c r="R74" s="51">
        <f>'ごみ処理量内訳'!H74</f>
        <v>47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0</v>
      </c>
      <c r="W74" s="51">
        <f>'資源化量内訳'!M74</f>
        <v>0</v>
      </c>
      <c r="X74" s="51">
        <f>'資源化量内訳'!N74</f>
        <v>0</v>
      </c>
      <c r="Y74" s="51">
        <f>'資源化量内訳'!O74</f>
        <v>0</v>
      </c>
      <c r="Z74" s="51">
        <f>'資源化量内訳'!P74</f>
        <v>0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0</v>
      </c>
      <c r="AD74" s="51">
        <f t="shared" si="13"/>
        <v>384</v>
      </c>
      <c r="AE74" s="52">
        <f t="shared" si="14"/>
        <v>95.83333333333334</v>
      </c>
      <c r="AF74" s="51">
        <f>'資源化量内訳'!AB74</f>
        <v>17</v>
      </c>
      <c r="AG74" s="51">
        <f>'資源化量内訳'!AJ74</f>
        <v>0</v>
      </c>
      <c r="AH74" s="51">
        <f>'資源化量内訳'!AR74</f>
        <v>32</v>
      </c>
      <c r="AI74" s="51">
        <f>'資源化量内訳'!AZ74</f>
        <v>0</v>
      </c>
      <c r="AJ74" s="51">
        <f>'資源化量内訳'!BH74</f>
        <v>0</v>
      </c>
      <c r="AK74" s="51" t="s">
        <v>268</v>
      </c>
      <c r="AL74" s="51">
        <f t="shared" si="15"/>
        <v>49</v>
      </c>
      <c r="AM74" s="52">
        <f t="shared" si="16"/>
        <v>12.987012987012985</v>
      </c>
      <c r="AN74" s="51">
        <f>'ごみ処理量内訳'!AC74</f>
        <v>16</v>
      </c>
      <c r="AO74" s="51">
        <f>'ごみ処理量内訳'!AD74</f>
        <v>7</v>
      </c>
      <c r="AP74" s="51">
        <f>'ごみ処理量内訳'!AE74</f>
        <v>0</v>
      </c>
      <c r="AQ74" s="51">
        <f t="shared" si="17"/>
        <v>23</v>
      </c>
    </row>
    <row r="75" spans="1:43" ht="13.5">
      <c r="A75" s="26" t="s">
        <v>23</v>
      </c>
      <c r="B75" s="49" t="s">
        <v>152</v>
      </c>
      <c r="C75" s="50" t="s">
        <v>153</v>
      </c>
      <c r="D75" s="51">
        <v>11726</v>
      </c>
      <c r="E75" s="51">
        <v>11726</v>
      </c>
      <c r="F75" s="51">
        <f>'ごみ搬入量内訳'!H75</f>
        <v>2030</v>
      </c>
      <c r="G75" s="51">
        <f>'ごみ搬入量内訳'!AG75</f>
        <v>2093</v>
      </c>
      <c r="H75" s="51">
        <f>'ごみ搬入量内訳'!AH75</f>
        <v>0</v>
      </c>
      <c r="I75" s="51">
        <f t="shared" si="9"/>
        <v>4123</v>
      </c>
      <c r="J75" s="51">
        <f t="shared" si="10"/>
        <v>963.3200077570275</v>
      </c>
      <c r="K75" s="51">
        <f>('ごみ搬入量内訳'!E75+'ごみ搬入量内訳'!AH75)/'ごみ処理概要'!D75/365*1000000</f>
        <v>622.8986516323636</v>
      </c>
      <c r="L75" s="51">
        <f>'ごみ搬入量内訳'!F75/'ごみ処理概要'!D75/365*1000000</f>
        <v>340.4213561246639</v>
      </c>
      <c r="M75" s="51">
        <f>'資源化量内訳'!BP75</f>
        <v>638</v>
      </c>
      <c r="N75" s="51">
        <f>'ごみ処理量内訳'!E75</f>
        <v>2769</v>
      </c>
      <c r="O75" s="51">
        <f>'ごみ処理量内訳'!L75</f>
        <v>39</v>
      </c>
      <c r="P75" s="51">
        <f t="shared" si="11"/>
        <v>1315</v>
      </c>
      <c r="Q75" s="51">
        <f>'ごみ処理量内訳'!G75</f>
        <v>0</v>
      </c>
      <c r="R75" s="51">
        <f>'ごみ処理量内訳'!H75</f>
        <v>1315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0</v>
      </c>
      <c r="W75" s="51">
        <f>'資源化量内訳'!M75</f>
        <v>0</v>
      </c>
      <c r="X75" s="51">
        <f>'資源化量内訳'!N75</f>
        <v>0</v>
      </c>
      <c r="Y75" s="51">
        <f>'資源化量内訳'!O75</f>
        <v>0</v>
      </c>
      <c r="Z75" s="51">
        <f>'資源化量内訳'!P75</f>
        <v>0</v>
      </c>
      <c r="AA75" s="51">
        <f>'資源化量内訳'!Q75</f>
        <v>0</v>
      </c>
      <c r="AB75" s="51">
        <f>'資源化量内訳'!R75</f>
        <v>0</v>
      </c>
      <c r="AC75" s="51">
        <f>'資源化量内訳'!S75</f>
        <v>0</v>
      </c>
      <c r="AD75" s="51">
        <f t="shared" si="13"/>
        <v>4123</v>
      </c>
      <c r="AE75" s="52">
        <f t="shared" si="14"/>
        <v>99.05408682997817</v>
      </c>
      <c r="AF75" s="51">
        <f>'資源化量内訳'!AB75</f>
        <v>22</v>
      </c>
      <c r="AG75" s="51">
        <f>'資源化量内訳'!AJ75</f>
        <v>0</v>
      </c>
      <c r="AH75" s="51">
        <f>'資源化量内訳'!AR75</f>
        <v>470</v>
      </c>
      <c r="AI75" s="51">
        <f>'資源化量内訳'!AZ75</f>
        <v>0</v>
      </c>
      <c r="AJ75" s="51">
        <f>'資源化量内訳'!BH75</f>
        <v>0</v>
      </c>
      <c r="AK75" s="51" t="s">
        <v>268</v>
      </c>
      <c r="AL75" s="51">
        <f t="shared" si="15"/>
        <v>492</v>
      </c>
      <c r="AM75" s="52">
        <f t="shared" si="16"/>
        <v>23.734509556815794</v>
      </c>
      <c r="AN75" s="51">
        <f>'ごみ処理量内訳'!AC75</f>
        <v>39</v>
      </c>
      <c r="AO75" s="51">
        <f>'ごみ処理量内訳'!AD75</f>
        <v>368</v>
      </c>
      <c r="AP75" s="51">
        <f>'ごみ処理量内訳'!AE75</f>
        <v>263</v>
      </c>
      <c r="AQ75" s="51">
        <f t="shared" si="17"/>
        <v>670</v>
      </c>
    </row>
    <row r="76" spans="1:43" ht="13.5">
      <c r="A76" s="26" t="s">
        <v>23</v>
      </c>
      <c r="B76" s="49" t="s">
        <v>154</v>
      </c>
      <c r="C76" s="50" t="s">
        <v>155</v>
      </c>
      <c r="D76" s="51">
        <v>5637</v>
      </c>
      <c r="E76" s="51">
        <v>5637</v>
      </c>
      <c r="F76" s="51">
        <f>'ごみ搬入量内訳'!H76</f>
        <v>1342</v>
      </c>
      <c r="G76" s="51">
        <f>'ごみ搬入量内訳'!AG76</f>
        <v>118</v>
      </c>
      <c r="H76" s="51">
        <f>'ごみ搬入量内訳'!AH76</f>
        <v>0</v>
      </c>
      <c r="I76" s="51">
        <f t="shared" si="9"/>
        <v>1460</v>
      </c>
      <c r="J76" s="51">
        <f t="shared" si="10"/>
        <v>709.5973035302466</v>
      </c>
      <c r="K76" s="51">
        <f>('ごみ搬入量内訳'!E76+'ごみ搬入量内訳'!AH76)/'ごみ処理概要'!D76/365*1000000</f>
        <v>652.2462885873911</v>
      </c>
      <c r="L76" s="51">
        <f>'ごみ搬入量内訳'!F76/'ごみ処理概要'!D76/365*1000000</f>
        <v>57.35101494285555</v>
      </c>
      <c r="M76" s="51">
        <f>'資源化量内訳'!BP76</f>
        <v>284</v>
      </c>
      <c r="N76" s="51">
        <f>'ごみ処理量内訳'!E76</f>
        <v>1274</v>
      </c>
      <c r="O76" s="51">
        <f>'ごみ処理量内訳'!L76</f>
        <v>134</v>
      </c>
      <c r="P76" s="51">
        <f t="shared" si="11"/>
        <v>52</v>
      </c>
      <c r="Q76" s="51">
        <f>'ごみ処理量内訳'!G76</f>
        <v>0</v>
      </c>
      <c r="R76" s="51">
        <f>'ごみ処理量内訳'!H76</f>
        <v>52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0</v>
      </c>
      <c r="V76" s="51">
        <f t="shared" si="12"/>
        <v>0</v>
      </c>
      <c r="W76" s="51">
        <f>'資源化量内訳'!M76</f>
        <v>0</v>
      </c>
      <c r="X76" s="51">
        <f>'資源化量内訳'!N76</f>
        <v>0</v>
      </c>
      <c r="Y76" s="51">
        <f>'資源化量内訳'!O76</f>
        <v>0</v>
      </c>
      <c r="Z76" s="51">
        <f>'資源化量内訳'!P76</f>
        <v>0</v>
      </c>
      <c r="AA76" s="51">
        <f>'資源化量内訳'!Q76</f>
        <v>0</v>
      </c>
      <c r="AB76" s="51">
        <f>'資源化量内訳'!R76</f>
        <v>0</v>
      </c>
      <c r="AC76" s="51">
        <f>'資源化量内訳'!S76</f>
        <v>0</v>
      </c>
      <c r="AD76" s="51">
        <f t="shared" si="13"/>
        <v>1460</v>
      </c>
      <c r="AE76" s="52">
        <f t="shared" si="14"/>
        <v>90.82191780821918</v>
      </c>
      <c r="AF76" s="51">
        <f>'資源化量内訳'!AB76</f>
        <v>0</v>
      </c>
      <c r="AG76" s="51">
        <f>'資源化量内訳'!AJ76</f>
        <v>0</v>
      </c>
      <c r="AH76" s="51">
        <f>'資源化量内訳'!AR76</f>
        <v>52</v>
      </c>
      <c r="AI76" s="51">
        <f>'資源化量内訳'!AZ76</f>
        <v>0</v>
      </c>
      <c r="AJ76" s="51">
        <f>'資源化量内訳'!BH76</f>
        <v>0</v>
      </c>
      <c r="AK76" s="51" t="s">
        <v>268</v>
      </c>
      <c r="AL76" s="51">
        <f t="shared" si="15"/>
        <v>52</v>
      </c>
      <c r="AM76" s="52">
        <f t="shared" si="16"/>
        <v>19.26605504587156</v>
      </c>
      <c r="AN76" s="51">
        <f>'ごみ処理量内訳'!AC76</f>
        <v>134</v>
      </c>
      <c r="AO76" s="51">
        <f>'ごみ処理量内訳'!AD76</f>
        <v>133</v>
      </c>
      <c r="AP76" s="51">
        <f>'ごみ処理量内訳'!AE76</f>
        <v>0</v>
      </c>
      <c r="AQ76" s="51">
        <f t="shared" si="17"/>
        <v>267</v>
      </c>
    </row>
    <row r="77" spans="1:43" ht="13.5">
      <c r="A77" s="26" t="s">
        <v>23</v>
      </c>
      <c r="B77" s="49" t="s">
        <v>156</v>
      </c>
      <c r="C77" s="50" t="s">
        <v>293</v>
      </c>
      <c r="D77" s="51">
        <v>1001</v>
      </c>
      <c r="E77" s="51">
        <v>1001</v>
      </c>
      <c r="F77" s="51">
        <f>'ごみ搬入量内訳'!H77</f>
        <v>162</v>
      </c>
      <c r="G77" s="51">
        <f>'ごみ搬入量内訳'!AG77</f>
        <v>3</v>
      </c>
      <c r="H77" s="51">
        <f>'ごみ搬入量内訳'!AH77</f>
        <v>231</v>
      </c>
      <c r="I77" s="51">
        <f t="shared" si="9"/>
        <v>396</v>
      </c>
      <c r="J77" s="51">
        <f t="shared" si="10"/>
        <v>1083.847659190125</v>
      </c>
      <c r="K77" s="51">
        <f>('ごみ搬入量内訳'!E77+'ごみ搬入量内訳'!AH77)/'ごみ処理概要'!D77/365*1000000</f>
        <v>1083.847659190125</v>
      </c>
      <c r="L77" s="51">
        <f>'ごみ搬入量内訳'!F77/'ごみ処理概要'!D77/365*1000000</f>
        <v>0</v>
      </c>
      <c r="M77" s="51">
        <f>'資源化量内訳'!BP77</f>
        <v>35</v>
      </c>
      <c r="N77" s="51">
        <f>'ごみ処理量内訳'!E77</f>
        <v>114</v>
      </c>
      <c r="O77" s="51">
        <f>'ごみ処理量内訳'!L77</f>
        <v>37</v>
      </c>
      <c r="P77" s="51">
        <f t="shared" si="11"/>
        <v>14</v>
      </c>
      <c r="Q77" s="51">
        <f>'ごみ処理量内訳'!G77</f>
        <v>0</v>
      </c>
      <c r="R77" s="51">
        <f>'ごみ処理量内訳'!H77</f>
        <v>14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0</v>
      </c>
      <c r="W77" s="51">
        <f>'資源化量内訳'!M77</f>
        <v>0</v>
      </c>
      <c r="X77" s="51">
        <f>'資源化量内訳'!N77</f>
        <v>0</v>
      </c>
      <c r="Y77" s="51">
        <f>'資源化量内訳'!O77</f>
        <v>0</v>
      </c>
      <c r="Z77" s="51">
        <f>'資源化量内訳'!P77</f>
        <v>0</v>
      </c>
      <c r="AA77" s="51">
        <f>'資源化量内訳'!Q77</f>
        <v>0</v>
      </c>
      <c r="AB77" s="51">
        <f>'資源化量内訳'!R77</f>
        <v>0</v>
      </c>
      <c r="AC77" s="51">
        <f>'資源化量内訳'!S77</f>
        <v>0</v>
      </c>
      <c r="AD77" s="51">
        <f t="shared" si="13"/>
        <v>165</v>
      </c>
      <c r="AE77" s="52">
        <f t="shared" si="14"/>
        <v>77.57575757575758</v>
      </c>
      <c r="AF77" s="51">
        <f>'資源化量内訳'!AB77</f>
        <v>0</v>
      </c>
      <c r="AG77" s="51">
        <f>'資源化量内訳'!AJ77</f>
        <v>0</v>
      </c>
      <c r="AH77" s="51">
        <f>'資源化量内訳'!AR77</f>
        <v>14</v>
      </c>
      <c r="AI77" s="51">
        <f>'資源化量内訳'!AZ77</f>
        <v>0</v>
      </c>
      <c r="AJ77" s="51">
        <f>'資源化量内訳'!BH77</f>
        <v>0</v>
      </c>
      <c r="AK77" s="51" t="s">
        <v>268</v>
      </c>
      <c r="AL77" s="51">
        <f t="shared" si="15"/>
        <v>14</v>
      </c>
      <c r="AM77" s="52">
        <f t="shared" si="16"/>
        <v>24.5</v>
      </c>
      <c r="AN77" s="51">
        <f>'ごみ処理量内訳'!AC77</f>
        <v>37</v>
      </c>
      <c r="AO77" s="51">
        <f>'ごみ処理量内訳'!AD77</f>
        <v>13</v>
      </c>
      <c r="AP77" s="51">
        <f>'ごみ処理量内訳'!AE77</f>
        <v>0</v>
      </c>
      <c r="AQ77" s="51">
        <f t="shared" si="17"/>
        <v>50</v>
      </c>
    </row>
    <row r="78" spans="1:43" ht="13.5">
      <c r="A78" s="26" t="s">
        <v>23</v>
      </c>
      <c r="B78" s="49" t="s">
        <v>157</v>
      </c>
      <c r="C78" s="50" t="s">
        <v>158</v>
      </c>
      <c r="D78" s="51">
        <v>3510</v>
      </c>
      <c r="E78" s="51">
        <v>3510</v>
      </c>
      <c r="F78" s="51">
        <f>'ごみ搬入量内訳'!H78</f>
        <v>474</v>
      </c>
      <c r="G78" s="51">
        <f>'ごみ搬入量内訳'!AG78</f>
        <v>133</v>
      </c>
      <c r="H78" s="51">
        <f>'ごみ搬入量内訳'!AH78</f>
        <v>0</v>
      </c>
      <c r="I78" s="51">
        <f t="shared" si="9"/>
        <v>607</v>
      </c>
      <c r="J78" s="51">
        <f t="shared" si="10"/>
        <v>473.7930765328025</v>
      </c>
      <c r="K78" s="51">
        <f>('ごみ搬入量内訳'!E78+'ごみ搬入量内訳'!AH78)/'ごみ処理概要'!D78/365*1000000</f>
        <v>369.9800960074933</v>
      </c>
      <c r="L78" s="51">
        <f>'ごみ搬入量内訳'!F78/'ごみ処理概要'!D78/365*1000000</f>
        <v>103.8129805253093</v>
      </c>
      <c r="M78" s="51">
        <f>'資源化量内訳'!BP78</f>
        <v>129</v>
      </c>
      <c r="N78" s="51">
        <f>'ごみ処理量内訳'!E78</f>
        <v>477</v>
      </c>
      <c r="O78" s="51">
        <f>'ごみ処理量内訳'!L78</f>
        <v>99</v>
      </c>
      <c r="P78" s="51">
        <f t="shared" si="11"/>
        <v>31</v>
      </c>
      <c r="Q78" s="51">
        <f>'ごみ処理量内訳'!G78</f>
        <v>0</v>
      </c>
      <c r="R78" s="51">
        <f>'ごみ処理量内訳'!H78</f>
        <v>31</v>
      </c>
      <c r="S78" s="51">
        <f>'ごみ処理量内訳'!I78</f>
        <v>0</v>
      </c>
      <c r="T78" s="51">
        <f>'ごみ処理量内訳'!J78</f>
        <v>0</v>
      </c>
      <c r="U78" s="51">
        <f>'ごみ処理量内訳'!K78</f>
        <v>0</v>
      </c>
      <c r="V78" s="51">
        <f t="shared" si="12"/>
        <v>0</v>
      </c>
      <c r="W78" s="51">
        <f>'資源化量内訳'!M78</f>
        <v>0</v>
      </c>
      <c r="X78" s="51">
        <f>'資源化量内訳'!N78</f>
        <v>0</v>
      </c>
      <c r="Y78" s="51">
        <f>'資源化量内訳'!O78</f>
        <v>0</v>
      </c>
      <c r="Z78" s="51">
        <f>'資源化量内訳'!P78</f>
        <v>0</v>
      </c>
      <c r="AA78" s="51">
        <f>'資源化量内訳'!Q78</f>
        <v>0</v>
      </c>
      <c r="AB78" s="51">
        <f>'資源化量内訳'!R78</f>
        <v>0</v>
      </c>
      <c r="AC78" s="51">
        <f>'資源化量内訳'!S78</f>
        <v>0</v>
      </c>
      <c r="AD78" s="51">
        <f t="shared" si="13"/>
        <v>607</v>
      </c>
      <c r="AE78" s="52">
        <f t="shared" si="14"/>
        <v>83.69028006589787</v>
      </c>
      <c r="AF78" s="51">
        <f>'資源化量内訳'!AB78</f>
        <v>0</v>
      </c>
      <c r="AG78" s="51">
        <f>'資源化量内訳'!AJ78</f>
        <v>0</v>
      </c>
      <c r="AH78" s="51">
        <f>'資源化量内訳'!AR78</f>
        <v>31</v>
      </c>
      <c r="AI78" s="51">
        <f>'資源化量内訳'!AZ78</f>
        <v>0</v>
      </c>
      <c r="AJ78" s="51">
        <f>'資源化量内訳'!BH78</f>
        <v>0</v>
      </c>
      <c r="AK78" s="51" t="s">
        <v>268</v>
      </c>
      <c r="AL78" s="51">
        <f t="shared" si="15"/>
        <v>31</v>
      </c>
      <c r="AM78" s="52">
        <f t="shared" si="16"/>
        <v>21.73913043478261</v>
      </c>
      <c r="AN78" s="51">
        <f>'ごみ処理量内訳'!AC78</f>
        <v>99</v>
      </c>
      <c r="AO78" s="51">
        <f>'ごみ処理量内訳'!AD78</f>
        <v>51</v>
      </c>
      <c r="AP78" s="51">
        <f>'ごみ処理量内訳'!AE78</f>
        <v>0</v>
      </c>
      <c r="AQ78" s="51">
        <f t="shared" si="17"/>
        <v>150</v>
      </c>
    </row>
    <row r="79" spans="1:43" ht="13.5">
      <c r="A79" s="26" t="s">
        <v>23</v>
      </c>
      <c r="B79" s="49" t="s">
        <v>159</v>
      </c>
      <c r="C79" s="50" t="s">
        <v>160</v>
      </c>
      <c r="D79" s="51">
        <v>6984</v>
      </c>
      <c r="E79" s="51">
        <v>6984</v>
      </c>
      <c r="F79" s="51">
        <f>'ごみ搬入量内訳'!H79</f>
        <v>1452</v>
      </c>
      <c r="G79" s="51">
        <f>'ごみ搬入量内訳'!AG79</f>
        <v>215</v>
      </c>
      <c r="H79" s="51">
        <f>'ごみ搬入量内訳'!AH79</f>
        <v>131</v>
      </c>
      <c r="I79" s="51">
        <f t="shared" si="9"/>
        <v>1798</v>
      </c>
      <c r="J79" s="51">
        <f t="shared" si="10"/>
        <v>705.3303833419635</v>
      </c>
      <c r="K79" s="51">
        <f>('ごみ搬入量内訳'!E79+'ごみ搬入量内訳'!AH79)/'ごみ処理概要'!D79/365*1000000</f>
        <v>605.6897173971034</v>
      </c>
      <c r="L79" s="51">
        <f>'ごみ搬入量内訳'!F79/'ごみ処理概要'!D79/365*1000000</f>
        <v>99.64066594486027</v>
      </c>
      <c r="M79" s="51">
        <f>'資源化量内訳'!BP79</f>
        <v>199</v>
      </c>
      <c r="N79" s="51">
        <f>'ごみ処理量内訳'!E79</f>
        <v>1279</v>
      </c>
      <c r="O79" s="51">
        <f>'ごみ処理量内訳'!L79</f>
        <v>211</v>
      </c>
      <c r="P79" s="51">
        <f t="shared" si="11"/>
        <v>177</v>
      </c>
      <c r="Q79" s="51">
        <f>'ごみ処理量内訳'!G79</f>
        <v>0</v>
      </c>
      <c r="R79" s="51">
        <f>'ごみ処理量内訳'!H79</f>
        <v>177</v>
      </c>
      <c r="S79" s="51">
        <f>'ごみ処理量内訳'!I79</f>
        <v>0</v>
      </c>
      <c r="T79" s="51">
        <f>'ごみ処理量内訳'!J79</f>
        <v>0</v>
      </c>
      <c r="U79" s="51">
        <f>'ごみ処理量内訳'!K79</f>
        <v>0</v>
      </c>
      <c r="V79" s="51">
        <f t="shared" si="12"/>
        <v>0</v>
      </c>
      <c r="W79" s="51">
        <f>'資源化量内訳'!M79</f>
        <v>0</v>
      </c>
      <c r="X79" s="51">
        <f>'資源化量内訳'!N79</f>
        <v>0</v>
      </c>
      <c r="Y79" s="51">
        <f>'資源化量内訳'!O79</f>
        <v>0</v>
      </c>
      <c r="Z79" s="51">
        <f>'資源化量内訳'!P79</f>
        <v>0</v>
      </c>
      <c r="AA79" s="51">
        <f>'資源化量内訳'!Q79</f>
        <v>0</v>
      </c>
      <c r="AB79" s="51">
        <f>'資源化量内訳'!R79</f>
        <v>0</v>
      </c>
      <c r="AC79" s="51">
        <f>'資源化量内訳'!S79</f>
        <v>0</v>
      </c>
      <c r="AD79" s="51">
        <f t="shared" si="13"/>
        <v>1667</v>
      </c>
      <c r="AE79" s="52">
        <f t="shared" si="14"/>
        <v>87.34253149370126</v>
      </c>
      <c r="AF79" s="51">
        <f>'資源化量内訳'!AB79</f>
        <v>0</v>
      </c>
      <c r="AG79" s="51">
        <f>'資源化量内訳'!AJ79</f>
        <v>0</v>
      </c>
      <c r="AH79" s="51">
        <f>'資源化量内訳'!AR79</f>
        <v>177</v>
      </c>
      <c r="AI79" s="51">
        <f>'資源化量内訳'!AZ79</f>
        <v>0</v>
      </c>
      <c r="AJ79" s="51">
        <f>'資源化量内訳'!BH79</f>
        <v>0</v>
      </c>
      <c r="AK79" s="51" t="s">
        <v>268</v>
      </c>
      <c r="AL79" s="51">
        <f t="shared" si="15"/>
        <v>177</v>
      </c>
      <c r="AM79" s="52">
        <f t="shared" si="16"/>
        <v>20.15005359056806</v>
      </c>
      <c r="AN79" s="51">
        <f>'ごみ処理量内訳'!AC79</f>
        <v>211</v>
      </c>
      <c r="AO79" s="51">
        <f>'ごみ処理量内訳'!AD79</f>
        <v>147</v>
      </c>
      <c r="AP79" s="51">
        <f>'ごみ処理量内訳'!AE79</f>
        <v>0</v>
      </c>
      <c r="AQ79" s="51">
        <f t="shared" si="17"/>
        <v>358</v>
      </c>
    </row>
    <row r="80" spans="1:43" ht="13.5">
      <c r="A80" s="26" t="s">
        <v>23</v>
      </c>
      <c r="B80" s="49" t="s">
        <v>161</v>
      </c>
      <c r="C80" s="50" t="s">
        <v>291</v>
      </c>
      <c r="D80" s="51">
        <v>7357</v>
      </c>
      <c r="E80" s="51">
        <v>7357</v>
      </c>
      <c r="F80" s="51">
        <f>'ごみ搬入量内訳'!H80</f>
        <v>934</v>
      </c>
      <c r="G80" s="51">
        <f>'ごみ搬入量内訳'!AG80</f>
        <v>158</v>
      </c>
      <c r="H80" s="51">
        <f>'ごみ搬入量内訳'!AH80</f>
        <v>350</v>
      </c>
      <c r="I80" s="51">
        <f t="shared" si="9"/>
        <v>1442</v>
      </c>
      <c r="J80" s="51">
        <f t="shared" si="10"/>
        <v>536.9967284908046</v>
      </c>
      <c r="K80" s="51">
        <f>('ごみ搬入量内訳'!E80+'ごみ搬入量内訳'!AH80)/'ごみ処理概要'!D80/365*1000000</f>
        <v>478.15797460623656</v>
      </c>
      <c r="L80" s="51">
        <f>'ごみ搬入量内訳'!F80/'ごみ処理概要'!D80/365*1000000</f>
        <v>58.83875388456805</v>
      </c>
      <c r="M80" s="51">
        <f>'資源化量内訳'!BP80</f>
        <v>239</v>
      </c>
      <c r="N80" s="51">
        <f>'ごみ処理量内訳'!E80</f>
        <v>837</v>
      </c>
      <c r="O80" s="51">
        <f>'ごみ処理量内訳'!L80</f>
        <v>180</v>
      </c>
      <c r="P80" s="51">
        <f t="shared" si="11"/>
        <v>75</v>
      </c>
      <c r="Q80" s="51">
        <f>'ごみ処理量内訳'!G80</f>
        <v>0</v>
      </c>
      <c r="R80" s="51">
        <f>'ごみ処理量内訳'!H80</f>
        <v>75</v>
      </c>
      <c r="S80" s="51">
        <f>'ごみ処理量内訳'!I80</f>
        <v>0</v>
      </c>
      <c r="T80" s="51">
        <f>'ごみ処理量内訳'!J80</f>
        <v>0</v>
      </c>
      <c r="U80" s="51">
        <f>'ごみ処理量内訳'!K80</f>
        <v>0</v>
      </c>
      <c r="V80" s="51">
        <f t="shared" si="12"/>
        <v>0</v>
      </c>
      <c r="W80" s="51">
        <f>'資源化量内訳'!M80</f>
        <v>0</v>
      </c>
      <c r="X80" s="51">
        <f>'資源化量内訳'!N80</f>
        <v>0</v>
      </c>
      <c r="Y80" s="51">
        <f>'資源化量内訳'!O80</f>
        <v>0</v>
      </c>
      <c r="Z80" s="51">
        <f>'資源化量内訳'!P80</f>
        <v>0</v>
      </c>
      <c r="AA80" s="51">
        <f>'資源化量内訳'!Q80</f>
        <v>0</v>
      </c>
      <c r="AB80" s="51">
        <f>'資源化量内訳'!R80</f>
        <v>0</v>
      </c>
      <c r="AC80" s="51">
        <f>'資源化量内訳'!S80</f>
        <v>0</v>
      </c>
      <c r="AD80" s="51">
        <f t="shared" si="13"/>
        <v>1092</v>
      </c>
      <c r="AE80" s="52">
        <f t="shared" si="14"/>
        <v>83.51648351648352</v>
      </c>
      <c r="AF80" s="51">
        <f>'資源化量内訳'!AB80</f>
        <v>0</v>
      </c>
      <c r="AG80" s="51">
        <f>'資源化量内訳'!AJ80</f>
        <v>0</v>
      </c>
      <c r="AH80" s="51">
        <f>'資源化量内訳'!AR80</f>
        <v>75</v>
      </c>
      <c r="AI80" s="51">
        <f>'資源化量内訳'!AZ80</f>
        <v>0</v>
      </c>
      <c r="AJ80" s="51">
        <f>'資源化量内訳'!BH80</f>
        <v>0</v>
      </c>
      <c r="AK80" s="51" t="s">
        <v>268</v>
      </c>
      <c r="AL80" s="51">
        <f t="shared" si="15"/>
        <v>75</v>
      </c>
      <c r="AM80" s="52">
        <f t="shared" si="16"/>
        <v>23.59128474830954</v>
      </c>
      <c r="AN80" s="51">
        <f>'ごみ処理量内訳'!AC80</f>
        <v>180</v>
      </c>
      <c r="AO80" s="51">
        <f>'ごみ処理量内訳'!AD80</f>
        <v>96</v>
      </c>
      <c r="AP80" s="51">
        <f>'ごみ処理量内訳'!AE80</f>
        <v>0</v>
      </c>
      <c r="AQ80" s="51">
        <f t="shared" si="17"/>
        <v>276</v>
      </c>
    </row>
    <row r="81" spans="1:43" ht="13.5">
      <c r="A81" s="26" t="s">
        <v>23</v>
      </c>
      <c r="B81" s="49" t="s">
        <v>162</v>
      </c>
      <c r="C81" s="50" t="s">
        <v>163</v>
      </c>
      <c r="D81" s="51">
        <v>3913</v>
      </c>
      <c r="E81" s="51">
        <v>3913</v>
      </c>
      <c r="F81" s="51">
        <f>'ごみ搬入量内訳'!H81</f>
        <v>565</v>
      </c>
      <c r="G81" s="51">
        <f>'ごみ搬入量内訳'!AG81</f>
        <v>10</v>
      </c>
      <c r="H81" s="51">
        <f>'ごみ搬入量内訳'!AH81</f>
        <v>0</v>
      </c>
      <c r="I81" s="51">
        <f t="shared" si="9"/>
        <v>575</v>
      </c>
      <c r="J81" s="51">
        <f t="shared" si="10"/>
        <v>402.59199227023373</v>
      </c>
      <c r="K81" s="51">
        <f>('ごみ搬入量内訳'!E81+'ごみ搬入量内訳'!AH81)/'ごみ処理概要'!D81/365*1000000</f>
        <v>395.59039240466444</v>
      </c>
      <c r="L81" s="51">
        <f>'ごみ搬入量内訳'!F81/'ごみ処理概要'!D81/365*1000000</f>
        <v>7.001599865569283</v>
      </c>
      <c r="M81" s="51">
        <f>'資源化量内訳'!BP81</f>
        <v>140</v>
      </c>
      <c r="N81" s="51">
        <f>'ごみ処理量内訳'!E81</f>
        <v>450</v>
      </c>
      <c r="O81" s="51">
        <f>'ごみ処理量内訳'!L81</f>
        <v>84</v>
      </c>
      <c r="P81" s="51">
        <f t="shared" si="11"/>
        <v>41</v>
      </c>
      <c r="Q81" s="51">
        <f>'ごみ処理量内訳'!G81</f>
        <v>0</v>
      </c>
      <c r="R81" s="51">
        <f>'ごみ処理量内訳'!H81</f>
        <v>41</v>
      </c>
      <c r="S81" s="51">
        <f>'ごみ処理量内訳'!I81</f>
        <v>0</v>
      </c>
      <c r="T81" s="51">
        <f>'ごみ処理量内訳'!J81</f>
        <v>0</v>
      </c>
      <c r="U81" s="51">
        <f>'ごみ処理量内訳'!K81</f>
        <v>0</v>
      </c>
      <c r="V81" s="51">
        <f t="shared" si="12"/>
        <v>0</v>
      </c>
      <c r="W81" s="51">
        <f>'資源化量内訳'!M81</f>
        <v>0</v>
      </c>
      <c r="X81" s="51">
        <f>'資源化量内訳'!N81</f>
        <v>0</v>
      </c>
      <c r="Y81" s="51">
        <f>'資源化量内訳'!O81</f>
        <v>0</v>
      </c>
      <c r="Z81" s="51">
        <f>'資源化量内訳'!P81</f>
        <v>0</v>
      </c>
      <c r="AA81" s="51">
        <f>'資源化量内訳'!Q81</f>
        <v>0</v>
      </c>
      <c r="AB81" s="51">
        <f>'資源化量内訳'!R81</f>
        <v>0</v>
      </c>
      <c r="AC81" s="51">
        <f>'資源化量内訳'!S81</f>
        <v>0</v>
      </c>
      <c r="AD81" s="51">
        <f t="shared" si="13"/>
        <v>575</v>
      </c>
      <c r="AE81" s="52">
        <f t="shared" si="14"/>
        <v>85.3913043478261</v>
      </c>
      <c r="AF81" s="51">
        <f>'資源化量内訳'!AB81</f>
        <v>0</v>
      </c>
      <c r="AG81" s="51">
        <f>'資源化量内訳'!AJ81</f>
        <v>0</v>
      </c>
      <c r="AH81" s="51">
        <f>'資源化量内訳'!AR81</f>
        <v>41</v>
      </c>
      <c r="AI81" s="51">
        <f>'資源化量内訳'!AZ81</f>
        <v>0</v>
      </c>
      <c r="AJ81" s="51">
        <f>'資源化量内訳'!BH81</f>
        <v>0</v>
      </c>
      <c r="AK81" s="51" t="s">
        <v>268</v>
      </c>
      <c r="AL81" s="51">
        <f t="shared" si="15"/>
        <v>41</v>
      </c>
      <c r="AM81" s="52">
        <f t="shared" si="16"/>
        <v>25.314685314685313</v>
      </c>
      <c r="AN81" s="51">
        <f>'ごみ処理量内訳'!AC81</f>
        <v>84</v>
      </c>
      <c r="AO81" s="51">
        <f>'ごみ処理量内訳'!AD81</f>
        <v>52</v>
      </c>
      <c r="AP81" s="51">
        <f>'ごみ処理量内訳'!AE81</f>
        <v>0</v>
      </c>
      <c r="AQ81" s="51">
        <f t="shared" si="17"/>
        <v>136</v>
      </c>
    </row>
    <row r="82" spans="1:43" ht="13.5">
      <c r="A82" s="26" t="s">
        <v>23</v>
      </c>
      <c r="B82" s="49" t="s">
        <v>164</v>
      </c>
      <c r="C82" s="50" t="s">
        <v>165</v>
      </c>
      <c r="D82" s="51">
        <v>5675</v>
      </c>
      <c r="E82" s="51">
        <v>5675</v>
      </c>
      <c r="F82" s="51">
        <f>'ごみ搬入量内訳'!H82</f>
        <v>1209</v>
      </c>
      <c r="G82" s="51">
        <f>'ごみ搬入量内訳'!AG82</f>
        <v>8</v>
      </c>
      <c r="H82" s="51">
        <f>'ごみ搬入量内訳'!AH82</f>
        <v>1</v>
      </c>
      <c r="I82" s="51">
        <f t="shared" si="9"/>
        <v>1218</v>
      </c>
      <c r="J82" s="51">
        <f t="shared" si="10"/>
        <v>588.0152072898437</v>
      </c>
      <c r="K82" s="51">
        <f>('ごみ搬入量内訳'!E82+'ごみ搬入量内訳'!AH82)/'ごみ処理概要'!D82/365*1000000</f>
        <v>462.9774907971758</v>
      </c>
      <c r="L82" s="51">
        <f>'ごみ搬入量内訳'!F82/'ごみ処理概要'!D82/365*1000000</f>
        <v>125.0377164926679</v>
      </c>
      <c r="M82" s="51">
        <f>'資源化量内訳'!BP82</f>
        <v>268</v>
      </c>
      <c r="N82" s="51">
        <f>'ごみ処理量内訳'!E82</f>
        <v>1032</v>
      </c>
      <c r="O82" s="51">
        <f>'ごみ処理量内訳'!L82</f>
        <v>105</v>
      </c>
      <c r="P82" s="51">
        <f t="shared" si="11"/>
        <v>80</v>
      </c>
      <c r="Q82" s="51">
        <f>'ごみ処理量内訳'!G82</f>
        <v>0</v>
      </c>
      <c r="R82" s="51">
        <f>'ごみ処理量内訳'!H82</f>
        <v>80</v>
      </c>
      <c r="S82" s="51">
        <f>'ごみ処理量内訳'!I82</f>
        <v>0</v>
      </c>
      <c r="T82" s="51">
        <f>'ごみ処理量内訳'!J82</f>
        <v>0</v>
      </c>
      <c r="U82" s="51">
        <f>'ごみ処理量内訳'!K82</f>
        <v>0</v>
      </c>
      <c r="V82" s="51">
        <f t="shared" si="12"/>
        <v>0</v>
      </c>
      <c r="W82" s="51">
        <f>'資源化量内訳'!M82</f>
        <v>0</v>
      </c>
      <c r="X82" s="51">
        <f>'資源化量内訳'!N82</f>
        <v>0</v>
      </c>
      <c r="Y82" s="51">
        <f>'資源化量内訳'!O82</f>
        <v>0</v>
      </c>
      <c r="Z82" s="51">
        <f>'資源化量内訳'!P82</f>
        <v>0</v>
      </c>
      <c r="AA82" s="51">
        <f>'資源化量内訳'!Q82</f>
        <v>0</v>
      </c>
      <c r="AB82" s="51">
        <f>'資源化量内訳'!R82</f>
        <v>0</v>
      </c>
      <c r="AC82" s="51">
        <f>'資源化量内訳'!S82</f>
        <v>0</v>
      </c>
      <c r="AD82" s="51">
        <f t="shared" si="13"/>
        <v>1217</v>
      </c>
      <c r="AE82" s="52">
        <f t="shared" si="14"/>
        <v>91.3722267871816</v>
      </c>
      <c r="AF82" s="51">
        <f>'資源化量内訳'!AB82</f>
        <v>0</v>
      </c>
      <c r="AG82" s="51">
        <f>'資源化量内訳'!AJ82</f>
        <v>0</v>
      </c>
      <c r="AH82" s="51">
        <f>'資源化量内訳'!AR82</f>
        <v>54</v>
      </c>
      <c r="AI82" s="51">
        <f>'資源化量内訳'!AZ82</f>
        <v>0</v>
      </c>
      <c r="AJ82" s="51">
        <f>'資源化量内訳'!BH82</f>
        <v>0</v>
      </c>
      <c r="AK82" s="51" t="s">
        <v>268</v>
      </c>
      <c r="AL82" s="51">
        <f t="shared" si="15"/>
        <v>54</v>
      </c>
      <c r="AM82" s="52">
        <f t="shared" si="16"/>
        <v>21.68350168350168</v>
      </c>
      <c r="AN82" s="51">
        <f>'ごみ処理量内訳'!AC82</f>
        <v>105</v>
      </c>
      <c r="AO82" s="51">
        <f>'ごみ処理量内訳'!AD82</f>
        <v>113</v>
      </c>
      <c r="AP82" s="51">
        <f>'ごみ処理量内訳'!AE82</f>
        <v>26</v>
      </c>
      <c r="AQ82" s="51">
        <f t="shared" si="17"/>
        <v>244</v>
      </c>
    </row>
    <row r="83" spans="1:43" ht="13.5">
      <c r="A83" s="26" t="s">
        <v>23</v>
      </c>
      <c r="B83" s="49" t="s">
        <v>166</v>
      </c>
      <c r="C83" s="50" t="s">
        <v>167</v>
      </c>
      <c r="D83" s="51">
        <v>5531</v>
      </c>
      <c r="E83" s="51">
        <v>5531</v>
      </c>
      <c r="F83" s="51">
        <f>'ごみ搬入量内訳'!H83</f>
        <v>668</v>
      </c>
      <c r="G83" s="51">
        <f>'ごみ搬入量内訳'!AG83</f>
        <v>152</v>
      </c>
      <c r="H83" s="51">
        <f>'ごみ搬入量内訳'!AH83</f>
        <v>0</v>
      </c>
      <c r="I83" s="51">
        <f t="shared" si="9"/>
        <v>820</v>
      </c>
      <c r="J83" s="51">
        <f t="shared" si="10"/>
        <v>406.1788722592214</v>
      </c>
      <c r="K83" s="51">
        <f>('ごみ搬入量内訳'!E83+'ごみ搬入量内訳'!AH83)/'ごみ処理概要'!D83/365*1000000</f>
        <v>303.148133930053</v>
      </c>
      <c r="L83" s="51">
        <f>'ごみ搬入量内訳'!F83/'ごみ処理概要'!D83/365*1000000</f>
        <v>103.03073832916834</v>
      </c>
      <c r="M83" s="51">
        <f>'資源化量内訳'!BP83</f>
        <v>287</v>
      </c>
      <c r="N83" s="51">
        <f>'ごみ処理量内訳'!E83</f>
        <v>547</v>
      </c>
      <c r="O83" s="51">
        <f>'ごみ処理量内訳'!L83</f>
        <v>0</v>
      </c>
      <c r="P83" s="51">
        <f t="shared" si="11"/>
        <v>204</v>
      </c>
      <c r="Q83" s="51">
        <f>'ごみ処理量内訳'!G83</f>
        <v>66</v>
      </c>
      <c r="R83" s="51">
        <f>'ごみ処理量内訳'!H83</f>
        <v>138</v>
      </c>
      <c r="S83" s="51">
        <f>'ごみ処理量内訳'!I83</f>
        <v>0</v>
      </c>
      <c r="T83" s="51">
        <f>'ごみ処理量内訳'!J83</f>
        <v>0</v>
      </c>
      <c r="U83" s="51">
        <f>'ごみ処理量内訳'!K83</f>
        <v>0</v>
      </c>
      <c r="V83" s="51">
        <f t="shared" si="12"/>
        <v>69</v>
      </c>
      <c r="W83" s="51">
        <f>'資源化量内訳'!M83</f>
        <v>0</v>
      </c>
      <c r="X83" s="51">
        <f>'資源化量内訳'!N83</f>
        <v>22</v>
      </c>
      <c r="Y83" s="51">
        <f>'資源化量内訳'!O83</f>
        <v>41</v>
      </c>
      <c r="Z83" s="51">
        <f>'資源化量内訳'!P83</f>
        <v>6</v>
      </c>
      <c r="AA83" s="51">
        <f>'資源化量内訳'!Q83</f>
        <v>0</v>
      </c>
      <c r="AB83" s="51">
        <f>'資源化量内訳'!R83</f>
        <v>0</v>
      </c>
      <c r="AC83" s="51">
        <f>'資源化量内訳'!S83</f>
        <v>0</v>
      </c>
      <c r="AD83" s="51">
        <f t="shared" si="13"/>
        <v>820</v>
      </c>
      <c r="AE83" s="52">
        <f t="shared" si="14"/>
        <v>100</v>
      </c>
      <c r="AF83" s="51">
        <f>'資源化量内訳'!AB83</f>
        <v>0</v>
      </c>
      <c r="AG83" s="51">
        <f>'資源化量内訳'!AJ83</f>
        <v>58</v>
      </c>
      <c r="AH83" s="51">
        <f>'資源化量内訳'!AR83</f>
        <v>0</v>
      </c>
      <c r="AI83" s="51">
        <f>'資源化量内訳'!AZ83</f>
        <v>0</v>
      </c>
      <c r="AJ83" s="51">
        <f>'資源化量内訳'!BH83</f>
        <v>0</v>
      </c>
      <c r="AK83" s="51" t="s">
        <v>268</v>
      </c>
      <c r="AL83" s="51">
        <f t="shared" si="15"/>
        <v>58</v>
      </c>
      <c r="AM83" s="52">
        <f t="shared" si="16"/>
        <v>37.39837398373984</v>
      </c>
      <c r="AN83" s="51">
        <f>'ごみ処理量内訳'!AC83</f>
        <v>0</v>
      </c>
      <c r="AO83" s="51">
        <f>'ごみ処理量内訳'!AD83</f>
        <v>115</v>
      </c>
      <c r="AP83" s="51">
        <f>'ごみ処理量内訳'!AE83</f>
        <v>20</v>
      </c>
      <c r="AQ83" s="51">
        <f t="shared" si="17"/>
        <v>135</v>
      </c>
    </row>
    <row r="84" spans="1:43" ht="13.5">
      <c r="A84" s="26" t="s">
        <v>23</v>
      </c>
      <c r="B84" s="49" t="s">
        <v>168</v>
      </c>
      <c r="C84" s="50" t="s">
        <v>221</v>
      </c>
      <c r="D84" s="51">
        <v>7027</v>
      </c>
      <c r="E84" s="51">
        <v>7027</v>
      </c>
      <c r="F84" s="51">
        <f>'ごみ搬入量内訳'!H84</f>
        <v>1315</v>
      </c>
      <c r="G84" s="51">
        <f>'ごみ搬入量内訳'!AG84</f>
        <v>382</v>
      </c>
      <c r="H84" s="51">
        <f>'ごみ搬入量内訳'!AH84</f>
        <v>0</v>
      </c>
      <c r="I84" s="51">
        <f t="shared" si="9"/>
        <v>1697</v>
      </c>
      <c r="J84" s="51">
        <f t="shared" si="10"/>
        <v>661.6358429618829</v>
      </c>
      <c r="K84" s="51">
        <f>('ごみ搬入量内訳'!E84+'ごみ搬入量内訳'!AH84)/'ごみ処理概要'!D84/365*1000000</f>
        <v>605.492318279201</v>
      </c>
      <c r="L84" s="51">
        <f>'ごみ搬入量内訳'!F84/'ごみ処理概要'!D84/365*1000000</f>
        <v>56.143524682681864</v>
      </c>
      <c r="M84" s="51">
        <f>'資源化量内訳'!BP84</f>
        <v>427</v>
      </c>
      <c r="N84" s="51">
        <f>'ごみ処理量内訳'!E84</f>
        <v>1495</v>
      </c>
      <c r="O84" s="51">
        <f>'ごみ処理量内訳'!L84</f>
        <v>0</v>
      </c>
      <c r="P84" s="51">
        <f t="shared" si="11"/>
        <v>202</v>
      </c>
      <c r="Q84" s="51">
        <f>'ごみ処理量内訳'!G84</f>
        <v>0</v>
      </c>
      <c r="R84" s="51">
        <f>'ごみ処理量内訳'!H84</f>
        <v>202</v>
      </c>
      <c r="S84" s="51">
        <f>'ごみ処理量内訳'!I84</f>
        <v>0</v>
      </c>
      <c r="T84" s="51">
        <f>'ごみ処理量内訳'!J84</f>
        <v>0</v>
      </c>
      <c r="U84" s="51">
        <f>'ごみ処理量内訳'!K84</f>
        <v>0</v>
      </c>
      <c r="V84" s="51">
        <f t="shared" si="12"/>
        <v>0</v>
      </c>
      <c r="W84" s="51">
        <f>'資源化量内訳'!M84</f>
        <v>0</v>
      </c>
      <c r="X84" s="51">
        <f>'資源化量内訳'!N84</f>
        <v>0</v>
      </c>
      <c r="Y84" s="51">
        <f>'資源化量内訳'!O84</f>
        <v>0</v>
      </c>
      <c r="Z84" s="51">
        <f>'資源化量内訳'!P84</f>
        <v>0</v>
      </c>
      <c r="AA84" s="51">
        <f>'資源化量内訳'!Q84</f>
        <v>0</v>
      </c>
      <c r="AB84" s="51">
        <f>'資源化量内訳'!R84</f>
        <v>0</v>
      </c>
      <c r="AC84" s="51">
        <f>'資源化量内訳'!S84</f>
        <v>0</v>
      </c>
      <c r="AD84" s="51">
        <f t="shared" si="13"/>
        <v>1697</v>
      </c>
      <c r="AE84" s="52">
        <f t="shared" si="14"/>
        <v>100</v>
      </c>
      <c r="AF84" s="51">
        <f>'資源化量内訳'!AB84</f>
        <v>0</v>
      </c>
      <c r="AG84" s="51">
        <f>'資源化量内訳'!AJ84</f>
        <v>0</v>
      </c>
      <c r="AH84" s="51">
        <f>'資源化量内訳'!AR84</f>
        <v>123</v>
      </c>
      <c r="AI84" s="51">
        <f>'資源化量内訳'!AZ84</f>
        <v>0</v>
      </c>
      <c r="AJ84" s="51">
        <f>'資源化量内訳'!BH84</f>
        <v>0</v>
      </c>
      <c r="AK84" s="51" t="s">
        <v>268</v>
      </c>
      <c r="AL84" s="51">
        <f t="shared" si="15"/>
        <v>123</v>
      </c>
      <c r="AM84" s="52">
        <f t="shared" si="16"/>
        <v>25.89453860640301</v>
      </c>
      <c r="AN84" s="51">
        <f>'ごみ処理量内訳'!AC84</f>
        <v>0</v>
      </c>
      <c r="AO84" s="51">
        <f>'ごみ処理量内訳'!AD84</f>
        <v>303</v>
      </c>
      <c r="AP84" s="51">
        <f>'ごみ処理量内訳'!AE84</f>
        <v>30</v>
      </c>
      <c r="AQ84" s="51">
        <f t="shared" si="17"/>
        <v>333</v>
      </c>
    </row>
    <row r="85" spans="1:43" ht="13.5">
      <c r="A85" s="26" t="s">
        <v>23</v>
      </c>
      <c r="B85" s="49" t="s">
        <v>222</v>
      </c>
      <c r="C85" s="50" t="s">
        <v>223</v>
      </c>
      <c r="D85" s="51">
        <v>1028</v>
      </c>
      <c r="E85" s="51">
        <v>1028</v>
      </c>
      <c r="F85" s="51">
        <f>'ごみ搬入量内訳'!H85</f>
        <v>81</v>
      </c>
      <c r="G85" s="51">
        <f>'ごみ搬入量内訳'!AG85</f>
        <v>10</v>
      </c>
      <c r="H85" s="51">
        <f>'ごみ搬入量内訳'!AH85</f>
        <v>275</v>
      </c>
      <c r="I85" s="51">
        <f t="shared" si="9"/>
        <v>366</v>
      </c>
      <c r="J85" s="51">
        <f t="shared" si="10"/>
        <v>975.4277490538884</v>
      </c>
      <c r="K85" s="51">
        <f>('ごみ搬入量内訳'!E85+'ごみ搬入量内訳'!AH85)/'ごみ処理概要'!D85/365*1000000</f>
        <v>975.4277490538884</v>
      </c>
      <c r="L85" s="51">
        <f>'ごみ搬入量内訳'!F85/'ごみ処理概要'!D85/365*1000000</f>
        <v>0</v>
      </c>
      <c r="M85" s="51">
        <f>'資源化量内訳'!BP85</f>
        <v>40</v>
      </c>
      <c r="N85" s="51">
        <f>'ごみ処理量内訳'!E85</f>
        <v>58</v>
      </c>
      <c r="O85" s="51">
        <f>'ごみ処理量内訳'!L85</f>
        <v>0</v>
      </c>
      <c r="P85" s="51">
        <f t="shared" si="11"/>
        <v>33</v>
      </c>
      <c r="Q85" s="51">
        <f>'ごみ処理量内訳'!G85</f>
        <v>0</v>
      </c>
      <c r="R85" s="51">
        <f>'ごみ処理量内訳'!H85</f>
        <v>17</v>
      </c>
      <c r="S85" s="51">
        <f>'ごみ処理量内訳'!I85</f>
        <v>0</v>
      </c>
      <c r="T85" s="51">
        <f>'ごみ処理量内訳'!J85</f>
        <v>0</v>
      </c>
      <c r="U85" s="51">
        <f>'ごみ処理量内訳'!K85</f>
        <v>16</v>
      </c>
      <c r="V85" s="51">
        <f t="shared" si="12"/>
        <v>0</v>
      </c>
      <c r="W85" s="51">
        <f>'資源化量内訳'!M85</f>
        <v>0</v>
      </c>
      <c r="X85" s="51">
        <f>'資源化量内訳'!N85</f>
        <v>0</v>
      </c>
      <c r="Y85" s="51">
        <f>'資源化量内訳'!O85</f>
        <v>0</v>
      </c>
      <c r="Z85" s="51">
        <f>'資源化量内訳'!P85</f>
        <v>0</v>
      </c>
      <c r="AA85" s="51">
        <f>'資源化量内訳'!Q85</f>
        <v>0</v>
      </c>
      <c r="AB85" s="51">
        <f>'資源化量内訳'!R85</f>
        <v>0</v>
      </c>
      <c r="AC85" s="51">
        <f>'資源化量内訳'!S85</f>
        <v>0</v>
      </c>
      <c r="AD85" s="51">
        <f t="shared" si="13"/>
        <v>91</v>
      </c>
      <c r="AE85" s="52">
        <f t="shared" si="14"/>
        <v>100</v>
      </c>
      <c r="AF85" s="51">
        <f>'資源化量内訳'!AB85</f>
        <v>0</v>
      </c>
      <c r="AG85" s="51">
        <f>'資源化量内訳'!AJ85</f>
        <v>0</v>
      </c>
      <c r="AH85" s="51">
        <f>'資源化量内訳'!AR85</f>
        <v>17</v>
      </c>
      <c r="AI85" s="51">
        <f>'資源化量内訳'!AZ85</f>
        <v>0</v>
      </c>
      <c r="AJ85" s="51">
        <f>'資源化量内訳'!BH85</f>
        <v>0</v>
      </c>
      <c r="AK85" s="51" t="s">
        <v>268</v>
      </c>
      <c r="AL85" s="51">
        <f t="shared" si="15"/>
        <v>17</v>
      </c>
      <c r="AM85" s="52">
        <f t="shared" si="16"/>
        <v>43.51145038167939</v>
      </c>
      <c r="AN85" s="51">
        <f>'ごみ処理量内訳'!AC85</f>
        <v>0</v>
      </c>
      <c r="AO85" s="51">
        <f>'ごみ処理量内訳'!AD85</f>
        <v>15</v>
      </c>
      <c r="AP85" s="51">
        <f>'ごみ処理量内訳'!AE85</f>
        <v>5</v>
      </c>
      <c r="AQ85" s="51">
        <f t="shared" si="17"/>
        <v>20</v>
      </c>
    </row>
    <row r="86" spans="1:43" ht="13.5">
      <c r="A86" s="26" t="s">
        <v>23</v>
      </c>
      <c r="B86" s="49" t="s">
        <v>224</v>
      </c>
      <c r="C86" s="50" t="s">
        <v>225</v>
      </c>
      <c r="D86" s="51">
        <v>2867</v>
      </c>
      <c r="E86" s="51">
        <v>2867</v>
      </c>
      <c r="F86" s="51">
        <f>'ごみ搬入量内訳'!H86</f>
        <v>474</v>
      </c>
      <c r="G86" s="51">
        <f>'ごみ搬入量内訳'!AG86</f>
        <v>6</v>
      </c>
      <c r="H86" s="51">
        <f>'ごみ搬入量内訳'!AH86</f>
        <v>0</v>
      </c>
      <c r="I86" s="51">
        <f t="shared" si="9"/>
        <v>480</v>
      </c>
      <c r="J86" s="51">
        <f t="shared" si="10"/>
        <v>458.69148697268395</v>
      </c>
      <c r="K86" s="51">
        <f>('ごみ搬入量内訳'!E86+'ごみ搬入量内訳'!AH86)/'ごみ処理概要'!D86/365*1000000</f>
        <v>458.69148697268395</v>
      </c>
      <c r="L86" s="51">
        <f>'ごみ搬入量内訳'!F86/'ごみ処理概要'!D86/365*1000000</f>
        <v>0</v>
      </c>
      <c r="M86" s="51">
        <f>'資源化量内訳'!BP86</f>
        <v>142</v>
      </c>
      <c r="N86" s="51">
        <f>'ごみ処理量内訳'!E86</f>
        <v>377</v>
      </c>
      <c r="O86" s="51">
        <f>'ごみ処理量内訳'!L86</f>
        <v>36</v>
      </c>
      <c r="P86" s="51">
        <f t="shared" si="11"/>
        <v>67</v>
      </c>
      <c r="Q86" s="51">
        <f>'ごみ処理量内訳'!G86</f>
        <v>18</v>
      </c>
      <c r="R86" s="51">
        <f>'ごみ処理量内訳'!H86</f>
        <v>49</v>
      </c>
      <c r="S86" s="51">
        <f>'ごみ処理量内訳'!I86</f>
        <v>0</v>
      </c>
      <c r="T86" s="51">
        <f>'ごみ処理量内訳'!J86</f>
        <v>0</v>
      </c>
      <c r="U86" s="51">
        <f>'ごみ処理量内訳'!K86</f>
        <v>0</v>
      </c>
      <c r="V86" s="51">
        <f t="shared" si="12"/>
        <v>0</v>
      </c>
      <c r="W86" s="51">
        <f>'資源化量内訳'!M86</f>
        <v>0</v>
      </c>
      <c r="X86" s="51">
        <f>'資源化量内訳'!N86</f>
        <v>0</v>
      </c>
      <c r="Y86" s="51">
        <f>'資源化量内訳'!O86</f>
        <v>0</v>
      </c>
      <c r="Z86" s="51">
        <f>'資源化量内訳'!P86</f>
        <v>0</v>
      </c>
      <c r="AA86" s="51">
        <f>'資源化量内訳'!Q86</f>
        <v>0</v>
      </c>
      <c r="AB86" s="51">
        <f>'資源化量内訳'!R86</f>
        <v>0</v>
      </c>
      <c r="AC86" s="51">
        <f>'資源化量内訳'!S86</f>
        <v>0</v>
      </c>
      <c r="AD86" s="51">
        <f t="shared" si="13"/>
        <v>480</v>
      </c>
      <c r="AE86" s="52">
        <f t="shared" si="14"/>
        <v>92.5</v>
      </c>
      <c r="AF86" s="51">
        <f>'資源化量内訳'!AB86</f>
        <v>0</v>
      </c>
      <c r="AG86" s="51">
        <f>'資源化量内訳'!AJ86</f>
        <v>0</v>
      </c>
      <c r="AH86" s="51">
        <f>'資源化量内訳'!AR86</f>
        <v>45</v>
      </c>
      <c r="AI86" s="51">
        <f>'資源化量内訳'!AZ86</f>
        <v>0</v>
      </c>
      <c r="AJ86" s="51">
        <f>'資源化量内訳'!BH86</f>
        <v>0</v>
      </c>
      <c r="AK86" s="51" t="s">
        <v>268</v>
      </c>
      <c r="AL86" s="51">
        <f t="shared" si="15"/>
        <v>45</v>
      </c>
      <c r="AM86" s="52">
        <f t="shared" si="16"/>
        <v>30.064308681672024</v>
      </c>
      <c r="AN86" s="51">
        <f>'ごみ処理量内訳'!AC86</f>
        <v>36</v>
      </c>
      <c r="AO86" s="51">
        <f>'ごみ処理量内訳'!AD86</f>
        <v>98</v>
      </c>
      <c r="AP86" s="51">
        <f>'ごみ処理量内訳'!AE86</f>
        <v>0</v>
      </c>
      <c r="AQ86" s="51">
        <f t="shared" si="17"/>
        <v>134</v>
      </c>
    </row>
    <row r="87" spans="1:43" ht="13.5">
      <c r="A87" s="26" t="s">
        <v>23</v>
      </c>
      <c r="B87" s="49" t="s">
        <v>226</v>
      </c>
      <c r="C87" s="50" t="s">
        <v>227</v>
      </c>
      <c r="D87" s="51">
        <v>11877</v>
      </c>
      <c r="E87" s="51">
        <v>11877</v>
      </c>
      <c r="F87" s="51">
        <f>'ごみ搬入量内訳'!H87</f>
        <v>1858</v>
      </c>
      <c r="G87" s="51">
        <f>'ごみ搬入量内訳'!AG87</f>
        <v>1136</v>
      </c>
      <c r="H87" s="51">
        <f>'ごみ搬入量内訳'!AH87</f>
        <v>15</v>
      </c>
      <c r="I87" s="51">
        <f t="shared" si="9"/>
        <v>3009</v>
      </c>
      <c r="J87" s="51">
        <f t="shared" si="10"/>
        <v>694.1008349278736</v>
      </c>
      <c r="K87" s="51">
        <f>('ごみ搬入量内訳'!E87+'ごみ搬入量内訳'!AH87)/'ごみ処理概要'!D87/365*1000000</f>
        <v>476.5743851648345</v>
      </c>
      <c r="L87" s="51">
        <f>'ごみ搬入量内訳'!F87/'ごみ処理概要'!D87/365*1000000</f>
        <v>217.52644976303918</v>
      </c>
      <c r="M87" s="51">
        <f>'資源化量内訳'!BP87</f>
        <v>325</v>
      </c>
      <c r="N87" s="51">
        <f>'ごみ処理量内訳'!E87</f>
        <v>2570</v>
      </c>
      <c r="O87" s="51">
        <f>'ごみ処理量内訳'!L87</f>
        <v>0</v>
      </c>
      <c r="P87" s="51">
        <f t="shared" si="11"/>
        <v>349</v>
      </c>
      <c r="Q87" s="51">
        <f>'ごみ処理量内訳'!G87</f>
        <v>0</v>
      </c>
      <c r="R87" s="51">
        <f>'ごみ処理量内訳'!H87</f>
        <v>283</v>
      </c>
      <c r="S87" s="51">
        <f>'ごみ処理量内訳'!I87</f>
        <v>0</v>
      </c>
      <c r="T87" s="51">
        <f>'ごみ処理量内訳'!J87</f>
        <v>0</v>
      </c>
      <c r="U87" s="51">
        <f>'ごみ処理量内訳'!K87</f>
        <v>66</v>
      </c>
      <c r="V87" s="51">
        <f t="shared" si="12"/>
        <v>75</v>
      </c>
      <c r="W87" s="51">
        <f>'資源化量内訳'!M87</f>
        <v>75</v>
      </c>
      <c r="X87" s="51">
        <f>'資源化量内訳'!N87</f>
        <v>0</v>
      </c>
      <c r="Y87" s="51">
        <f>'資源化量内訳'!O87</f>
        <v>0</v>
      </c>
      <c r="Z87" s="51">
        <f>'資源化量内訳'!P87</f>
        <v>0</v>
      </c>
      <c r="AA87" s="51">
        <f>'資源化量内訳'!Q87</f>
        <v>0</v>
      </c>
      <c r="AB87" s="51">
        <f>'資源化量内訳'!R87</f>
        <v>0</v>
      </c>
      <c r="AC87" s="51">
        <f>'資源化量内訳'!S87</f>
        <v>0</v>
      </c>
      <c r="AD87" s="51">
        <f t="shared" si="13"/>
        <v>2994</v>
      </c>
      <c r="AE87" s="52">
        <f t="shared" si="14"/>
        <v>100</v>
      </c>
      <c r="AF87" s="51">
        <f>'資源化量内訳'!AB87</f>
        <v>0</v>
      </c>
      <c r="AG87" s="51">
        <f>'資源化量内訳'!AJ87</f>
        <v>0</v>
      </c>
      <c r="AH87" s="51">
        <f>'資源化量内訳'!AR87</f>
        <v>280</v>
      </c>
      <c r="AI87" s="51">
        <f>'資源化量内訳'!AZ87</f>
        <v>0</v>
      </c>
      <c r="AJ87" s="51">
        <f>'資源化量内訳'!BH87</f>
        <v>0</v>
      </c>
      <c r="AK87" s="51" t="s">
        <v>268</v>
      </c>
      <c r="AL87" s="51">
        <f t="shared" si="15"/>
        <v>280</v>
      </c>
      <c r="AM87" s="52">
        <f t="shared" si="16"/>
        <v>20.488098824947272</v>
      </c>
      <c r="AN87" s="51">
        <f>'ごみ処理量内訳'!AC87</f>
        <v>0</v>
      </c>
      <c r="AO87" s="51">
        <f>'ごみ処理量内訳'!AD87</f>
        <v>261</v>
      </c>
      <c r="AP87" s="51">
        <f>'ごみ処理量内訳'!AE87</f>
        <v>66</v>
      </c>
      <c r="AQ87" s="51">
        <f t="shared" si="17"/>
        <v>327</v>
      </c>
    </row>
    <row r="88" spans="1:43" ht="13.5">
      <c r="A88" s="26" t="s">
        <v>23</v>
      </c>
      <c r="B88" s="49" t="s">
        <v>228</v>
      </c>
      <c r="C88" s="50" t="s">
        <v>177</v>
      </c>
      <c r="D88" s="51">
        <v>4103</v>
      </c>
      <c r="E88" s="51">
        <v>4103</v>
      </c>
      <c r="F88" s="51">
        <f>'ごみ搬入量内訳'!H88</f>
        <v>693</v>
      </c>
      <c r="G88" s="51">
        <f>'ごみ搬入量内訳'!AG88</f>
        <v>256</v>
      </c>
      <c r="H88" s="51">
        <f>'ごみ搬入量内訳'!AH88</f>
        <v>0</v>
      </c>
      <c r="I88" s="51">
        <f t="shared" si="9"/>
        <v>949</v>
      </c>
      <c r="J88" s="51">
        <f t="shared" si="10"/>
        <v>633.6826712161832</v>
      </c>
      <c r="K88" s="51">
        <f>('ごみ搬入量内訳'!E88+'ごみ搬入量内訳'!AH88)/'ごみ処理概要'!D88/365*1000000</f>
        <v>526.8447076813158</v>
      </c>
      <c r="L88" s="51">
        <f>'ごみ搬入量内訳'!F88/'ごみ処理概要'!D88/365*1000000</f>
        <v>106.83796353486757</v>
      </c>
      <c r="M88" s="51">
        <f>'資源化量内訳'!BP88</f>
        <v>224</v>
      </c>
      <c r="N88" s="51">
        <f>'ごみ処理量内訳'!E88</f>
        <v>799</v>
      </c>
      <c r="O88" s="51">
        <f>'ごみ処理量内訳'!L88</f>
        <v>0</v>
      </c>
      <c r="P88" s="51">
        <f t="shared" si="11"/>
        <v>126</v>
      </c>
      <c r="Q88" s="51">
        <f>'ごみ処理量内訳'!G88</f>
        <v>0</v>
      </c>
      <c r="R88" s="51">
        <f>'ごみ処理量内訳'!H88</f>
        <v>102</v>
      </c>
      <c r="S88" s="51">
        <f>'ごみ処理量内訳'!I88</f>
        <v>0</v>
      </c>
      <c r="T88" s="51">
        <f>'ごみ処理量内訳'!J88</f>
        <v>0</v>
      </c>
      <c r="U88" s="51">
        <f>'ごみ処理量内訳'!K88</f>
        <v>24</v>
      </c>
      <c r="V88" s="51">
        <f t="shared" si="12"/>
        <v>24</v>
      </c>
      <c r="W88" s="51">
        <f>'資源化量内訳'!M88</f>
        <v>24</v>
      </c>
      <c r="X88" s="51">
        <f>'資源化量内訳'!N88</f>
        <v>0</v>
      </c>
      <c r="Y88" s="51">
        <f>'資源化量内訳'!O88</f>
        <v>0</v>
      </c>
      <c r="Z88" s="51">
        <f>'資源化量内訳'!P88</f>
        <v>0</v>
      </c>
      <c r="AA88" s="51">
        <f>'資源化量内訳'!Q88</f>
        <v>0</v>
      </c>
      <c r="AB88" s="51">
        <f>'資源化量内訳'!R88</f>
        <v>0</v>
      </c>
      <c r="AC88" s="51">
        <f>'資源化量内訳'!S88</f>
        <v>0</v>
      </c>
      <c r="AD88" s="51">
        <f t="shared" si="13"/>
        <v>949</v>
      </c>
      <c r="AE88" s="52">
        <f t="shared" si="14"/>
        <v>100</v>
      </c>
      <c r="AF88" s="51">
        <f>'資源化量内訳'!AB88</f>
        <v>0</v>
      </c>
      <c r="AG88" s="51">
        <f>'資源化量内訳'!AJ88</f>
        <v>0</v>
      </c>
      <c r="AH88" s="51">
        <f>'資源化量内訳'!AR88</f>
        <v>101</v>
      </c>
      <c r="AI88" s="51">
        <f>'資源化量内訳'!AZ88</f>
        <v>0</v>
      </c>
      <c r="AJ88" s="51">
        <f>'資源化量内訳'!BH88</f>
        <v>0</v>
      </c>
      <c r="AK88" s="51" t="s">
        <v>268</v>
      </c>
      <c r="AL88" s="51">
        <f t="shared" si="15"/>
        <v>101</v>
      </c>
      <c r="AM88" s="52">
        <f t="shared" si="16"/>
        <v>29.752770673486783</v>
      </c>
      <c r="AN88" s="51">
        <f>'ごみ処理量内訳'!AC88</f>
        <v>0</v>
      </c>
      <c r="AO88" s="51">
        <f>'ごみ処理量内訳'!AD88</f>
        <v>80</v>
      </c>
      <c r="AP88" s="51">
        <f>'ごみ処理量内訳'!AE88</f>
        <v>24</v>
      </c>
      <c r="AQ88" s="51">
        <f t="shared" si="17"/>
        <v>104</v>
      </c>
    </row>
    <row r="89" spans="1:43" ht="13.5">
      <c r="A89" s="26" t="s">
        <v>23</v>
      </c>
      <c r="B89" s="49" t="s">
        <v>229</v>
      </c>
      <c r="C89" s="50" t="s">
        <v>230</v>
      </c>
      <c r="D89" s="51">
        <v>14791</v>
      </c>
      <c r="E89" s="51">
        <v>14791</v>
      </c>
      <c r="F89" s="51">
        <f>'ごみ搬入量内訳'!H89</f>
        <v>4485</v>
      </c>
      <c r="G89" s="51">
        <f>'ごみ搬入量内訳'!AG89</f>
        <v>2219</v>
      </c>
      <c r="H89" s="51">
        <f>'ごみ搬入量内訳'!AH89</f>
        <v>288</v>
      </c>
      <c r="I89" s="51">
        <f t="shared" si="9"/>
        <v>6992</v>
      </c>
      <c r="J89" s="51">
        <f t="shared" si="10"/>
        <v>1295.1230061227534</v>
      </c>
      <c r="K89" s="51">
        <f>('ごみ搬入量内訳'!E89+'ごみ搬入量内訳'!AH89)/'ごみ処理概要'!D89/365*1000000</f>
        <v>578.2857587407374</v>
      </c>
      <c r="L89" s="51">
        <f>'ごみ搬入量内訳'!F89/'ごみ処理概要'!D89/365*1000000</f>
        <v>716.8372473820159</v>
      </c>
      <c r="M89" s="51">
        <f>'資源化量内訳'!BP89</f>
        <v>541</v>
      </c>
      <c r="N89" s="51">
        <f>'ごみ処理量内訳'!E89</f>
        <v>5886</v>
      </c>
      <c r="O89" s="51">
        <f>'ごみ処理量内訳'!L89</f>
        <v>0</v>
      </c>
      <c r="P89" s="51">
        <f t="shared" si="11"/>
        <v>674</v>
      </c>
      <c r="Q89" s="51">
        <f>'ごみ処理量内訳'!G89</f>
        <v>0</v>
      </c>
      <c r="R89" s="51">
        <f>'ごみ処理量内訳'!H89</f>
        <v>518</v>
      </c>
      <c r="S89" s="51">
        <f>'ごみ処理量内訳'!I89</f>
        <v>0</v>
      </c>
      <c r="T89" s="51">
        <f>'ごみ処理量内訳'!J89</f>
        <v>0</v>
      </c>
      <c r="U89" s="51">
        <f>'ごみ処理量内訳'!K89</f>
        <v>156</v>
      </c>
      <c r="V89" s="51">
        <f t="shared" si="12"/>
        <v>144</v>
      </c>
      <c r="W89" s="51">
        <f>'資源化量内訳'!M89</f>
        <v>144</v>
      </c>
      <c r="X89" s="51">
        <f>'資源化量内訳'!N89</f>
        <v>0</v>
      </c>
      <c r="Y89" s="51">
        <f>'資源化量内訳'!O89</f>
        <v>0</v>
      </c>
      <c r="Z89" s="51">
        <f>'資源化量内訳'!P89</f>
        <v>0</v>
      </c>
      <c r="AA89" s="51">
        <f>'資源化量内訳'!Q89</f>
        <v>0</v>
      </c>
      <c r="AB89" s="51">
        <f>'資源化量内訳'!R89</f>
        <v>0</v>
      </c>
      <c r="AC89" s="51">
        <f>'資源化量内訳'!S89</f>
        <v>0</v>
      </c>
      <c r="AD89" s="51">
        <f t="shared" si="13"/>
        <v>6704</v>
      </c>
      <c r="AE89" s="52">
        <f t="shared" si="14"/>
        <v>100</v>
      </c>
      <c r="AF89" s="51">
        <f>'資源化量内訳'!AB89</f>
        <v>0</v>
      </c>
      <c r="AG89" s="51">
        <f>'資源化量内訳'!AJ89</f>
        <v>0</v>
      </c>
      <c r="AH89" s="51">
        <f>'資源化量内訳'!AR89</f>
        <v>514</v>
      </c>
      <c r="AI89" s="51">
        <f>'資源化量内訳'!AZ89</f>
        <v>0</v>
      </c>
      <c r="AJ89" s="51">
        <f>'資源化量内訳'!BH89</f>
        <v>0</v>
      </c>
      <c r="AK89" s="51" t="s">
        <v>268</v>
      </c>
      <c r="AL89" s="51">
        <f t="shared" si="15"/>
        <v>514</v>
      </c>
      <c r="AM89" s="52">
        <f t="shared" si="16"/>
        <v>16.549344375431332</v>
      </c>
      <c r="AN89" s="51">
        <f>'ごみ処理量内訳'!AC89</f>
        <v>0</v>
      </c>
      <c r="AO89" s="51">
        <f>'ごみ処理量内訳'!AD89</f>
        <v>591</v>
      </c>
      <c r="AP89" s="51">
        <f>'ごみ処理量内訳'!AE89</f>
        <v>156</v>
      </c>
      <c r="AQ89" s="51">
        <f t="shared" si="17"/>
        <v>747</v>
      </c>
    </row>
    <row r="90" spans="1:43" ht="13.5">
      <c r="A90" s="26" t="s">
        <v>23</v>
      </c>
      <c r="B90" s="49" t="s">
        <v>231</v>
      </c>
      <c r="C90" s="50" t="s">
        <v>264</v>
      </c>
      <c r="D90" s="51">
        <v>7914</v>
      </c>
      <c r="E90" s="51">
        <v>7914</v>
      </c>
      <c r="F90" s="51">
        <f>'ごみ搬入量内訳'!H90</f>
        <v>1155</v>
      </c>
      <c r="G90" s="51">
        <f>'ごみ搬入量内訳'!AG90</f>
        <v>894</v>
      </c>
      <c r="H90" s="51">
        <f>'ごみ搬入量内訳'!AH90</f>
        <v>160</v>
      </c>
      <c r="I90" s="51">
        <f t="shared" si="9"/>
        <v>2209</v>
      </c>
      <c r="J90" s="51">
        <f t="shared" si="10"/>
        <v>764.7276717867763</v>
      </c>
      <c r="K90" s="51">
        <f>('ごみ搬入量内訳'!E90+'ごみ搬入量内訳'!AH90)/'ごみ処理概要'!D90/365*1000000</f>
        <v>584.3641059194562</v>
      </c>
      <c r="L90" s="51">
        <f>'ごみ搬入量内訳'!F90/'ごみ処理概要'!D90/365*1000000</f>
        <v>180.36356586732023</v>
      </c>
      <c r="M90" s="51">
        <f>'資源化量内訳'!BP90</f>
        <v>10</v>
      </c>
      <c r="N90" s="51">
        <f>'ごみ処理量内訳'!E90</f>
        <v>1482</v>
      </c>
      <c r="O90" s="51">
        <f>'ごみ処理量内訳'!L90</f>
        <v>225</v>
      </c>
      <c r="P90" s="51">
        <f t="shared" si="11"/>
        <v>298</v>
      </c>
      <c r="Q90" s="51">
        <f>'ごみ処理量内訳'!G90</f>
        <v>0</v>
      </c>
      <c r="R90" s="51">
        <f>'ごみ処理量内訳'!H90</f>
        <v>227</v>
      </c>
      <c r="S90" s="51">
        <f>'ごみ処理量内訳'!I90</f>
        <v>0</v>
      </c>
      <c r="T90" s="51">
        <f>'ごみ処理量内訳'!J90</f>
        <v>0</v>
      </c>
      <c r="U90" s="51">
        <f>'ごみ処理量内訳'!K90</f>
        <v>71</v>
      </c>
      <c r="V90" s="51">
        <f t="shared" si="12"/>
        <v>44</v>
      </c>
      <c r="W90" s="51">
        <f>'資源化量内訳'!M90</f>
        <v>44</v>
      </c>
      <c r="X90" s="51">
        <f>'資源化量内訳'!N90</f>
        <v>0</v>
      </c>
      <c r="Y90" s="51">
        <f>'資源化量内訳'!O90</f>
        <v>0</v>
      </c>
      <c r="Z90" s="51">
        <f>'資源化量内訳'!P90</f>
        <v>0</v>
      </c>
      <c r="AA90" s="51">
        <f>'資源化量内訳'!Q90</f>
        <v>0</v>
      </c>
      <c r="AB90" s="51">
        <f>'資源化量内訳'!R90</f>
        <v>0</v>
      </c>
      <c r="AC90" s="51">
        <f>'資源化量内訳'!S90</f>
        <v>0</v>
      </c>
      <c r="AD90" s="51">
        <f t="shared" si="13"/>
        <v>2049</v>
      </c>
      <c r="AE90" s="52">
        <f t="shared" si="14"/>
        <v>89.0190336749634</v>
      </c>
      <c r="AF90" s="51">
        <f>'資源化量内訳'!AB90</f>
        <v>0</v>
      </c>
      <c r="AG90" s="51">
        <f>'資源化量内訳'!AJ90</f>
        <v>0</v>
      </c>
      <c r="AH90" s="51">
        <f>'資源化量内訳'!AR90</f>
        <v>225</v>
      </c>
      <c r="AI90" s="51">
        <f>'資源化量内訳'!AZ90</f>
        <v>0</v>
      </c>
      <c r="AJ90" s="51">
        <f>'資源化量内訳'!BH90</f>
        <v>0</v>
      </c>
      <c r="AK90" s="51" t="s">
        <v>268</v>
      </c>
      <c r="AL90" s="51">
        <f t="shared" si="15"/>
        <v>225</v>
      </c>
      <c r="AM90" s="52">
        <f t="shared" si="16"/>
        <v>13.550267119961145</v>
      </c>
      <c r="AN90" s="51">
        <f>'ごみ処理量内訳'!AC90</f>
        <v>225</v>
      </c>
      <c r="AO90" s="51">
        <f>'ごみ処理量内訳'!AD90</f>
        <v>150</v>
      </c>
      <c r="AP90" s="51">
        <f>'ごみ処理量内訳'!AE90</f>
        <v>71</v>
      </c>
      <c r="AQ90" s="51">
        <f t="shared" si="17"/>
        <v>446</v>
      </c>
    </row>
    <row r="91" spans="1:43" ht="13.5">
      <c r="A91" s="26" t="s">
        <v>23</v>
      </c>
      <c r="B91" s="49" t="s">
        <v>232</v>
      </c>
      <c r="C91" s="50" t="s">
        <v>233</v>
      </c>
      <c r="D91" s="51">
        <v>1613</v>
      </c>
      <c r="E91" s="51">
        <v>1613</v>
      </c>
      <c r="F91" s="51">
        <f>'ごみ搬入量内訳'!H91</f>
        <v>239</v>
      </c>
      <c r="G91" s="51">
        <f>'ごみ搬入量内訳'!AG91</f>
        <v>31</v>
      </c>
      <c r="H91" s="51">
        <f>'ごみ搬入量内訳'!AH91</f>
        <v>11</v>
      </c>
      <c r="I91" s="51">
        <f t="shared" si="9"/>
        <v>281</v>
      </c>
      <c r="J91" s="51">
        <f t="shared" si="10"/>
        <v>477.2864313072722</v>
      </c>
      <c r="K91" s="51">
        <f>('ごみ搬入量内訳'!E91+'ごみ搬入量内訳'!AH91)/'ごみ処理概要'!D91/365*1000000</f>
        <v>448.4114514772949</v>
      </c>
      <c r="L91" s="51">
        <f>'ごみ搬入量内訳'!F91/'ごみ処理概要'!D91/365*1000000</f>
        <v>28.87497982997732</v>
      </c>
      <c r="M91" s="51">
        <f>'資源化量内訳'!BP91</f>
        <v>38</v>
      </c>
      <c r="N91" s="51">
        <f>'ごみ処理量内訳'!E91</f>
        <v>217</v>
      </c>
      <c r="O91" s="51">
        <f>'ごみ処理量内訳'!L91</f>
        <v>0</v>
      </c>
      <c r="P91" s="51">
        <f t="shared" si="11"/>
        <v>46</v>
      </c>
      <c r="Q91" s="51">
        <f>'ごみ処理量内訳'!G91</f>
        <v>0</v>
      </c>
      <c r="R91" s="51">
        <f>'ごみ処理量内訳'!H91</f>
        <v>36</v>
      </c>
      <c r="S91" s="51">
        <f>'ごみ処理量内訳'!I91</f>
        <v>0</v>
      </c>
      <c r="T91" s="51">
        <f>'ごみ処理量内訳'!J91</f>
        <v>0</v>
      </c>
      <c r="U91" s="51">
        <f>'ごみ処理量内訳'!K91</f>
        <v>10</v>
      </c>
      <c r="V91" s="51">
        <f t="shared" si="12"/>
        <v>7</v>
      </c>
      <c r="W91" s="51">
        <f>'資源化量内訳'!M91</f>
        <v>7</v>
      </c>
      <c r="X91" s="51">
        <f>'資源化量内訳'!N91</f>
        <v>0</v>
      </c>
      <c r="Y91" s="51">
        <f>'資源化量内訳'!O91</f>
        <v>0</v>
      </c>
      <c r="Z91" s="51">
        <f>'資源化量内訳'!P91</f>
        <v>0</v>
      </c>
      <c r="AA91" s="51">
        <f>'資源化量内訳'!Q91</f>
        <v>0</v>
      </c>
      <c r="AB91" s="51">
        <f>'資源化量内訳'!R91</f>
        <v>0</v>
      </c>
      <c r="AC91" s="51">
        <f>'資源化量内訳'!S91</f>
        <v>0</v>
      </c>
      <c r="AD91" s="51">
        <f t="shared" si="13"/>
        <v>270</v>
      </c>
      <c r="AE91" s="52">
        <f t="shared" si="14"/>
        <v>100</v>
      </c>
      <c r="AF91" s="51">
        <f>'資源化量内訳'!AB91</f>
        <v>0</v>
      </c>
      <c r="AG91" s="51">
        <f>'資源化量内訳'!AJ91</f>
        <v>0</v>
      </c>
      <c r="AH91" s="51">
        <f>'資源化量内訳'!AR91</f>
        <v>36</v>
      </c>
      <c r="AI91" s="51">
        <f>'資源化量内訳'!AZ91</f>
        <v>0</v>
      </c>
      <c r="AJ91" s="51">
        <f>'資源化量内訳'!BH91</f>
        <v>0</v>
      </c>
      <c r="AK91" s="51" t="s">
        <v>268</v>
      </c>
      <c r="AL91" s="51">
        <f t="shared" si="15"/>
        <v>36</v>
      </c>
      <c r="AM91" s="52">
        <f t="shared" si="16"/>
        <v>26.2987012987013</v>
      </c>
      <c r="AN91" s="51">
        <f>'ごみ処理量内訳'!AC91</f>
        <v>0</v>
      </c>
      <c r="AO91" s="51">
        <f>'ごみ処理量内訳'!AD91</f>
        <v>22</v>
      </c>
      <c r="AP91" s="51">
        <f>'ごみ処理量内訳'!AE91</f>
        <v>10</v>
      </c>
      <c r="AQ91" s="51">
        <f t="shared" si="17"/>
        <v>32</v>
      </c>
    </row>
    <row r="92" spans="1:43" ht="13.5">
      <c r="A92" s="26" t="s">
        <v>23</v>
      </c>
      <c r="B92" s="49" t="s">
        <v>234</v>
      </c>
      <c r="C92" s="50" t="s">
        <v>235</v>
      </c>
      <c r="D92" s="51">
        <v>4821</v>
      </c>
      <c r="E92" s="51">
        <v>4821</v>
      </c>
      <c r="F92" s="51">
        <f>'ごみ搬入量内訳'!H92</f>
        <v>604</v>
      </c>
      <c r="G92" s="51">
        <f>'ごみ搬入量内訳'!AG92</f>
        <v>0</v>
      </c>
      <c r="H92" s="51">
        <f>'ごみ搬入量内訳'!AH92</f>
        <v>0</v>
      </c>
      <c r="I92" s="51">
        <f t="shared" si="9"/>
        <v>604</v>
      </c>
      <c r="J92" s="51">
        <f t="shared" si="10"/>
        <v>343.24715215680254</v>
      </c>
      <c r="K92" s="51">
        <f>('ごみ搬入量内訳'!E92+'ごみ搬入量内訳'!AH92)/'ごみ処理概要'!D92/365*1000000</f>
        <v>189.24056567585308</v>
      </c>
      <c r="L92" s="51">
        <f>'ごみ搬入量内訳'!F92/'ごみ処理概要'!D92/365*1000000</f>
        <v>154.00658648094952</v>
      </c>
      <c r="M92" s="51">
        <f>'資源化量内訳'!BP92</f>
        <v>192</v>
      </c>
      <c r="N92" s="51">
        <f>'ごみ処理量内訳'!E92</f>
        <v>501</v>
      </c>
      <c r="O92" s="51">
        <f>'ごみ処理量内訳'!L92</f>
        <v>0</v>
      </c>
      <c r="P92" s="51">
        <f t="shared" si="11"/>
        <v>103</v>
      </c>
      <c r="Q92" s="51">
        <f>'ごみ処理量内訳'!G92</f>
        <v>0</v>
      </c>
      <c r="R92" s="51">
        <f>'ごみ処理量内訳'!H92</f>
        <v>103</v>
      </c>
      <c r="S92" s="51">
        <f>'ごみ処理量内訳'!I92</f>
        <v>0</v>
      </c>
      <c r="T92" s="51">
        <f>'ごみ処理量内訳'!J92</f>
        <v>0</v>
      </c>
      <c r="U92" s="51">
        <f>'ごみ処理量内訳'!K92</f>
        <v>0</v>
      </c>
      <c r="V92" s="51">
        <f t="shared" si="12"/>
        <v>0</v>
      </c>
      <c r="W92" s="51">
        <f>'資源化量内訳'!M92</f>
        <v>0</v>
      </c>
      <c r="X92" s="51">
        <f>'資源化量内訳'!N92</f>
        <v>0</v>
      </c>
      <c r="Y92" s="51">
        <f>'資源化量内訳'!O92</f>
        <v>0</v>
      </c>
      <c r="Z92" s="51">
        <f>'資源化量内訳'!P92</f>
        <v>0</v>
      </c>
      <c r="AA92" s="51">
        <f>'資源化量内訳'!Q92</f>
        <v>0</v>
      </c>
      <c r="AB92" s="51">
        <f>'資源化量内訳'!R92</f>
        <v>0</v>
      </c>
      <c r="AC92" s="51">
        <f>'資源化量内訳'!S92</f>
        <v>0</v>
      </c>
      <c r="AD92" s="51">
        <f t="shared" si="13"/>
        <v>604</v>
      </c>
      <c r="AE92" s="52">
        <f t="shared" si="14"/>
        <v>100</v>
      </c>
      <c r="AF92" s="51">
        <f>'資源化量内訳'!AB92</f>
        <v>0</v>
      </c>
      <c r="AG92" s="51">
        <f>'資源化量内訳'!AJ92</f>
        <v>0</v>
      </c>
      <c r="AH92" s="51">
        <f>'資源化量内訳'!AR92</f>
        <v>78</v>
      </c>
      <c r="AI92" s="51">
        <f>'資源化量内訳'!AZ92</f>
        <v>0</v>
      </c>
      <c r="AJ92" s="51">
        <f>'資源化量内訳'!BH92</f>
        <v>0</v>
      </c>
      <c r="AK92" s="51" t="s">
        <v>268</v>
      </c>
      <c r="AL92" s="51">
        <f t="shared" si="15"/>
        <v>78</v>
      </c>
      <c r="AM92" s="52">
        <f t="shared" si="16"/>
        <v>33.91959798994975</v>
      </c>
      <c r="AN92" s="51">
        <f>'ごみ処理量内訳'!AC92</f>
        <v>0</v>
      </c>
      <c r="AO92" s="51">
        <f>'ごみ処理量内訳'!AD92</f>
        <v>50</v>
      </c>
      <c r="AP92" s="51">
        <f>'ごみ処理量内訳'!AE92</f>
        <v>25</v>
      </c>
      <c r="AQ92" s="51">
        <f t="shared" si="17"/>
        <v>75</v>
      </c>
    </row>
    <row r="93" spans="1:43" ht="13.5">
      <c r="A93" s="26" t="s">
        <v>23</v>
      </c>
      <c r="B93" s="49" t="s">
        <v>236</v>
      </c>
      <c r="C93" s="50" t="s">
        <v>237</v>
      </c>
      <c r="D93" s="51">
        <v>2616</v>
      </c>
      <c r="E93" s="51">
        <v>2616</v>
      </c>
      <c r="F93" s="51">
        <f>'ごみ搬入量内訳'!H93</f>
        <v>523</v>
      </c>
      <c r="G93" s="51">
        <f>'ごみ搬入量内訳'!AG93</f>
        <v>0</v>
      </c>
      <c r="H93" s="51">
        <f>'ごみ搬入量内訳'!AH93</f>
        <v>432</v>
      </c>
      <c r="I93" s="51">
        <f t="shared" si="9"/>
        <v>955</v>
      </c>
      <c r="J93" s="51">
        <f t="shared" si="10"/>
        <v>1000.1675673411252</v>
      </c>
      <c r="K93" s="51">
        <f>('ごみ搬入量内訳'!E93+'ごみ搬入量内訳'!AH93)/'ごみ処理概要'!D93/365*1000000</f>
        <v>945.7081814754305</v>
      </c>
      <c r="L93" s="51">
        <f>'ごみ搬入量内訳'!F93/'ごみ処理概要'!D93/365*1000000</f>
        <v>54.45938586569478</v>
      </c>
      <c r="M93" s="51">
        <f>'資源化量内訳'!BP93</f>
        <v>107</v>
      </c>
      <c r="N93" s="51">
        <f>'ごみ処理量内訳'!E93</f>
        <v>429</v>
      </c>
      <c r="O93" s="51">
        <f>'ごみ処理量内訳'!L93</f>
        <v>0</v>
      </c>
      <c r="P93" s="51">
        <f t="shared" si="11"/>
        <v>93</v>
      </c>
      <c r="Q93" s="51">
        <f>'ごみ処理量内訳'!G93</f>
        <v>0</v>
      </c>
      <c r="R93" s="51">
        <f>'ごみ処理量内訳'!H93</f>
        <v>93</v>
      </c>
      <c r="S93" s="51">
        <f>'ごみ処理量内訳'!I93</f>
        <v>0</v>
      </c>
      <c r="T93" s="51">
        <f>'ごみ処理量内訳'!J93</f>
        <v>0</v>
      </c>
      <c r="U93" s="51">
        <f>'ごみ処理量内訳'!K93</f>
        <v>0</v>
      </c>
      <c r="V93" s="51">
        <f t="shared" si="12"/>
        <v>1</v>
      </c>
      <c r="W93" s="51">
        <f>'資源化量内訳'!M93</f>
        <v>0</v>
      </c>
      <c r="X93" s="51">
        <f>'資源化量内訳'!N93</f>
        <v>0</v>
      </c>
      <c r="Y93" s="51">
        <f>'資源化量内訳'!O93</f>
        <v>0</v>
      </c>
      <c r="Z93" s="51">
        <f>'資源化量内訳'!P93</f>
        <v>0</v>
      </c>
      <c r="AA93" s="51">
        <f>'資源化量内訳'!Q93</f>
        <v>0</v>
      </c>
      <c r="AB93" s="51">
        <f>'資源化量内訳'!R93</f>
        <v>0</v>
      </c>
      <c r="AC93" s="51">
        <f>'資源化量内訳'!S93</f>
        <v>1</v>
      </c>
      <c r="AD93" s="51">
        <f t="shared" si="13"/>
        <v>523</v>
      </c>
      <c r="AE93" s="52">
        <f t="shared" si="14"/>
        <v>100</v>
      </c>
      <c r="AF93" s="51">
        <f>'資源化量内訳'!AB93</f>
        <v>0</v>
      </c>
      <c r="AG93" s="51">
        <f>'資源化量内訳'!AJ93</f>
        <v>0</v>
      </c>
      <c r="AH93" s="51">
        <f>'資源化量内訳'!AR93</f>
        <v>61</v>
      </c>
      <c r="AI93" s="51">
        <f>'資源化量内訳'!AZ93</f>
        <v>0</v>
      </c>
      <c r="AJ93" s="51">
        <f>'資源化量内訳'!BH93</f>
        <v>0</v>
      </c>
      <c r="AK93" s="51" t="s">
        <v>268</v>
      </c>
      <c r="AL93" s="51">
        <f t="shared" si="15"/>
        <v>61</v>
      </c>
      <c r="AM93" s="52">
        <f t="shared" si="16"/>
        <v>26.825396825396826</v>
      </c>
      <c r="AN93" s="51">
        <f>'ごみ処理量内訳'!AC93</f>
        <v>0</v>
      </c>
      <c r="AO93" s="51">
        <f>'ごみ処理量内訳'!AD93</f>
        <v>43</v>
      </c>
      <c r="AP93" s="51">
        <f>'ごみ処理量内訳'!AE93</f>
        <v>29</v>
      </c>
      <c r="AQ93" s="51">
        <f t="shared" si="17"/>
        <v>72</v>
      </c>
    </row>
    <row r="94" spans="1:43" ht="13.5">
      <c r="A94" s="26" t="s">
        <v>23</v>
      </c>
      <c r="B94" s="49" t="s">
        <v>238</v>
      </c>
      <c r="C94" s="50" t="s">
        <v>239</v>
      </c>
      <c r="D94" s="51">
        <v>1383</v>
      </c>
      <c r="E94" s="51">
        <v>1383</v>
      </c>
      <c r="F94" s="51">
        <f>'ごみ搬入量内訳'!H94</f>
        <v>185</v>
      </c>
      <c r="G94" s="51">
        <f>'ごみ搬入量内訳'!AG94</f>
        <v>35</v>
      </c>
      <c r="H94" s="51">
        <f>'ごみ搬入量内訳'!AH94</f>
        <v>27</v>
      </c>
      <c r="I94" s="51">
        <f t="shared" si="9"/>
        <v>247</v>
      </c>
      <c r="J94" s="51">
        <f t="shared" si="10"/>
        <v>489.3075406848324</v>
      </c>
      <c r="K94" s="51">
        <f>('ごみ搬入量内訳'!E94+'ごみ搬入量内訳'!AH94)/'ごみ処理概要'!D94/365*1000000</f>
        <v>489.3075406848324</v>
      </c>
      <c r="L94" s="51">
        <f>'ごみ搬入量内訳'!F94/'ごみ処理概要'!D94/365*1000000</f>
        <v>0</v>
      </c>
      <c r="M94" s="51">
        <f>'資源化量内訳'!BP94</f>
        <v>28</v>
      </c>
      <c r="N94" s="51">
        <f>'ごみ処理量内訳'!E94</f>
        <v>23</v>
      </c>
      <c r="O94" s="51">
        <f>'ごみ処理量内訳'!L94</f>
        <v>42</v>
      </c>
      <c r="P94" s="51">
        <f t="shared" si="11"/>
        <v>155</v>
      </c>
      <c r="Q94" s="51">
        <f>'ごみ処理量内訳'!G94</f>
        <v>0</v>
      </c>
      <c r="R94" s="51">
        <f>'ごみ処理量内訳'!H94</f>
        <v>24</v>
      </c>
      <c r="S94" s="51">
        <f>'ごみ処理量内訳'!I94</f>
        <v>0</v>
      </c>
      <c r="T94" s="51">
        <f>'ごみ処理量内訳'!J94</f>
        <v>130</v>
      </c>
      <c r="U94" s="51">
        <f>'ごみ処理量内訳'!K94</f>
        <v>1</v>
      </c>
      <c r="V94" s="51">
        <f t="shared" si="12"/>
        <v>0</v>
      </c>
      <c r="W94" s="51">
        <f>'資源化量内訳'!M94</f>
        <v>0</v>
      </c>
      <c r="X94" s="51">
        <f>'資源化量内訳'!N94</f>
        <v>0</v>
      </c>
      <c r="Y94" s="51">
        <f>'資源化量内訳'!O94</f>
        <v>0</v>
      </c>
      <c r="Z94" s="51">
        <f>'資源化量内訳'!P94</f>
        <v>0</v>
      </c>
      <c r="AA94" s="51">
        <f>'資源化量内訳'!Q94</f>
        <v>0</v>
      </c>
      <c r="AB94" s="51">
        <f>'資源化量内訳'!R94</f>
        <v>0</v>
      </c>
      <c r="AC94" s="51">
        <f>'資源化量内訳'!S94</f>
        <v>0</v>
      </c>
      <c r="AD94" s="51">
        <f t="shared" si="13"/>
        <v>220</v>
      </c>
      <c r="AE94" s="52">
        <f t="shared" si="14"/>
        <v>80.9090909090909</v>
      </c>
      <c r="AF94" s="51">
        <f>'資源化量内訳'!AB94</f>
        <v>0</v>
      </c>
      <c r="AG94" s="51">
        <f>'資源化量内訳'!AJ94</f>
        <v>0</v>
      </c>
      <c r="AH94" s="51">
        <f>'資源化量内訳'!AR94</f>
        <v>24</v>
      </c>
      <c r="AI94" s="51">
        <f>'資源化量内訳'!AZ94</f>
        <v>0</v>
      </c>
      <c r="AJ94" s="51">
        <f>'資源化量内訳'!BH94</f>
        <v>0</v>
      </c>
      <c r="AK94" s="51" t="s">
        <v>268</v>
      </c>
      <c r="AL94" s="51">
        <f t="shared" si="15"/>
        <v>24</v>
      </c>
      <c r="AM94" s="52">
        <f t="shared" si="16"/>
        <v>20.967741935483872</v>
      </c>
      <c r="AN94" s="51">
        <f>'ごみ処理量内訳'!AC94</f>
        <v>42</v>
      </c>
      <c r="AO94" s="51">
        <f>'ごみ処理量内訳'!AD94</f>
        <v>7</v>
      </c>
      <c r="AP94" s="51">
        <f>'ごみ処理量内訳'!AE94</f>
        <v>1</v>
      </c>
      <c r="AQ94" s="51">
        <f t="shared" si="17"/>
        <v>50</v>
      </c>
    </row>
    <row r="95" spans="1:43" ht="13.5">
      <c r="A95" s="26" t="s">
        <v>23</v>
      </c>
      <c r="B95" s="49" t="s">
        <v>240</v>
      </c>
      <c r="C95" s="50" t="s">
        <v>241</v>
      </c>
      <c r="D95" s="51">
        <v>1952</v>
      </c>
      <c r="E95" s="51">
        <v>1952</v>
      </c>
      <c r="F95" s="51">
        <f>'ごみ搬入量内訳'!H95</f>
        <v>459</v>
      </c>
      <c r="G95" s="51">
        <f>'ごみ搬入量内訳'!AG95</f>
        <v>1</v>
      </c>
      <c r="H95" s="51">
        <f>'ごみ搬入量内訳'!AH95</f>
        <v>0</v>
      </c>
      <c r="I95" s="51">
        <f t="shared" si="9"/>
        <v>460</v>
      </c>
      <c r="J95" s="51">
        <f t="shared" si="10"/>
        <v>645.6321580956659</v>
      </c>
      <c r="K95" s="51">
        <f>('ごみ搬入量内訳'!E95+'ごみ搬入量内訳'!AH95)/'ごみ処理概要'!D95/365*1000000</f>
        <v>644.2286099258927</v>
      </c>
      <c r="L95" s="51">
        <f>'ごみ搬入量内訳'!F95/'ごみ処理概要'!D95/365*1000000</f>
        <v>1.4035481697731866</v>
      </c>
      <c r="M95" s="51">
        <f>'資源化量内訳'!BP95</f>
        <v>55</v>
      </c>
      <c r="N95" s="51">
        <f>'ごみ処理量内訳'!E95</f>
        <v>74</v>
      </c>
      <c r="O95" s="51">
        <f>'ごみ処理量内訳'!L95</f>
        <v>9</v>
      </c>
      <c r="P95" s="51">
        <f t="shared" si="11"/>
        <v>377</v>
      </c>
      <c r="Q95" s="51">
        <f>'ごみ処理量内訳'!G95</f>
        <v>0</v>
      </c>
      <c r="R95" s="51">
        <f>'ごみ処理量内訳'!H95</f>
        <v>377</v>
      </c>
      <c r="S95" s="51">
        <f>'ごみ処理量内訳'!I95</f>
        <v>0</v>
      </c>
      <c r="T95" s="51">
        <f>'ごみ処理量内訳'!J95</f>
        <v>0</v>
      </c>
      <c r="U95" s="51">
        <f>'ごみ処理量内訳'!K95</f>
        <v>0</v>
      </c>
      <c r="V95" s="51">
        <f t="shared" si="12"/>
        <v>0</v>
      </c>
      <c r="W95" s="51">
        <f>'資源化量内訳'!M95</f>
        <v>0</v>
      </c>
      <c r="X95" s="51">
        <f>'資源化量内訳'!N95</f>
        <v>0</v>
      </c>
      <c r="Y95" s="51">
        <f>'資源化量内訳'!O95</f>
        <v>0</v>
      </c>
      <c r="Z95" s="51">
        <f>'資源化量内訳'!P95</f>
        <v>0</v>
      </c>
      <c r="AA95" s="51">
        <f>'資源化量内訳'!Q95</f>
        <v>0</v>
      </c>
      <c r="AB95" s="51">
        <f>'資源化量内訳'!R95</f>
        <v>0</v>
      </c>
      <c r="AC95" s="51">
        <f>'資源化量内訳'!S95</f>
        <v>0</v>
      </c>
      <c r="AD95" s="51">
        <f t="shared" si="13"/>
        <v>460</v>
      </c>
      <c r="AE95" s="52">
        <f t="shared" si="14"/>
        <v>98.04347826086956</v>
      </c>
      <c r="AF95" s="51">
        <f>'資源化量内訳'!AB95</f>
        <v>0</v>
      </c>
      <c r="AG95" s="51">
        <f>'資源化量内訳'!AJ95</f>
        <v>0</v>
      </c>
      <c r="AH95" s="51">
        <f>'資源化量内訳'!AR95</f>
        <v>33</v>
      </c>
      <c r="AI95" s="51">
        <f>'資源化量内訳'!AZ95</f>
        <v>0</v>
      </c>
      <c r="AJ95" s="51">
        <f>'資源化量内訳'!BH95</f>
        <v>0</v>
      </c>
      <c r="AK95" s="51" t="s">
        <v>268</v>
      </c>
      <c r="AL95" s="51">
        <f t="shared" si="15"/>
        <v>33</v>
      </c>
      <c r="AM95" s="52">
        <f t="shared" si="16"/>
        <v>17.0873786407767</v>
      </c>
      <c r="AN95" s="51">
        <f>'ごみ処理量内訳'!AC95</f>
        <v>9</v>
      </c>
      <c r="AO95" s="51">
        <f>'ごみ処理量内訳'!AD95</f>
        <v>9</v>
      </c>
      <c r="AP95" s="51">
        <f>'ごみ処理量内訳'!AE95</f>
        <v>0</v>
      </c>
      <c r="AQ95" s="51">
        <f t="shared" si="17"/>
        <v>18</v>
      </c>
    </row>
    <row r="96" spans="1:43" ht="13.5">
      <c r="A96" s="26" t="s">
        <v>23</v>
      </c>
      <c r="B96" s="49" t="s">
        <v>242</v>
      </c>
      <c r="C96" s="50" t="s">
        <v>243</v>
      </c>
      <c r="D96" s="51">
        <v>2698</v>
      </c>
      <c r="E96" s="51">
        <v>2698</v>
      </c>
      <c r="F96" s="51">
        <f>'ごみ搬入量内訳'!H96</f>
        <v>538</v>
      </c>
      <c r="G96" s="51">
        <f>'ごみ搬入量内訳'!AG96</f>
        <v>78</v>
      </c>
      <c r="H96" s="51">
        <f>'ごみ搬入量内訳'!AH96</f>
        <v>0</v>
      </c>
      <c r="I96" s="51">
        <f t="shared" si="9"/>
        <v>616</v>
      </c>
      <c r="J96" s="51">
        <f t="shared" si="10"/>
        <v>625.5267727489668</v>
      </c>
      <c r="K96" s="51">
        <f>('ごみ搬入量内訳'!E96+'ごみ搬入量内訳'!AH96)/'ごみ処理概要'!D96/365*1000000</f>
        <v>546.320460615169</v>
      </c>
      <c r="L96" s="51">
        <f>'ごみ搬入量内訳'!F96/'ごみ処理概要'!D96/365*1000000</f>
        <v>79.20631213379774</v>
      </c>
      <c r="M96" s="51">
        <f>'資源化量内訳'!BP96</f>
        <v>147</v>
      </c>
      <c r="N96" s="51">
        <f>'ごみ処理量内訳'!E96</f>
        <v>520</v>
      </c>
      <c r="O96" s="51">
        <f>'ごみ処理量内訳'!L96</f>
        <v>1</v>
      </c>
      <c r="P96" s="51">
        <f t="shared" si="11"/>
        <v>95</v>
      </c>
      <c r="Q96" s="51">
        <f>'ごみ処理量内訳'!G96</f>
        <v>0</v>
      </c>
      <c r="R96" s="51">
        <f>'ごみ処理量内訳'!H96</f>
        <v>95</v>
      </c>
      <c r="S96" s="51">
        <f>'ごみ処理量内訳'!I96</f>
        <v>0</v>
      </c>
      <c r="T96" s="51">
        <f>'ごみ処理量内訳'!J96</f>
        <v>0</v>
      </c>
      <c r="U96" s="51">
        <f>'ごみ処理量内訳'!K96</f>
        <v>0</v>
      </c>
      <c r="V96" s="51">
        <f t="shared" si="12"/>
        <v>0</v>
      </c>
      <c r="W96" s="51">
        <f>'資源化量内訳'!M96</f>
        <v>0</v>
      </c>
      <c r="X96" s="51">
        <f>'資源化量内訳'!N96</f>
        <v>0</v>
      </c>
      <c r="Y96" s="51">
        <f>'資源化量内訳'!O96</f>
        <v>0</v>
      </c>
      <c r="Z96" s="51">
        <f>'資源化量内訳'!P96</f>
        <v>0</v>
      </c>
      <c r="AA96" s="51">
        <f>'資源化量内訳'!Q96</f>
        <v>0</v>
      </c>
      <c r="AB96" s="51">
        <f>'資源化量内訳'!R96</f>
        <v>0</v>
      </c>
      <c r="AC96" s="51">
        <f>'資源化量内訳'!S96</f>
        <v>0</v>
      </c>
      <c r="AD96" s="51">
        <f t="shared" si="13"/>
        <v>616</v>
      </c>
      <c r="AE96" s="52">
        <f t="shared" si="14"/>
        <v>99.83766233766234</v>
      </c>
      <c r="AF96" s="51">
        <f>'資源化量内訳'!AB96</f>
        <v>0</v>
      </c>
      <c r="AG96" s="51">
        <f>'資源化量内訳'!AJ96</f>
        <v>0</v>
      </c>
      <c r="AH96" s="51">
        <f>'資源化量内訳'!AR96</f>
        <v>95</v>
      </c>
      <c r="AI96" s="51">
        <f>'資源化量内訳'!AZ96</f>
        <v>0</v>
      </c>
      <c r="AJ96" s="51">
        <f>'資源化量内訳'!BH96</f>
        <v>0</v>
      </c>
      <c r="AK96" s="51" t="s">
        <v>268</v>
      </c>
      <c r="AL96" s="51">
        <f t="shared" si="15"/>
        <v>95</v>
      </c>
      <c r="AM96" s="52">
        <f t="shared" si="16"/>
        <v>31.716906946264743</v>
      </c>
      <c r="AN96" s="51">
        <f>'ごみ処理量内訳'!AC96</f>
        <v>1</v>
      </c>
      <c r="AO96" s="51">
        <f>'ごみ処理量内訳'!AD96</f>
        <v>59</v>
      </c>
      <c r="AP96" s="51">
        <f>'ごみ処理量内訳'!AE96</f>
        <v>0</v>
      </c>
      <c r="AQ96" s="51">
        <f t="shared" si="17"/>
        <v>60</v>
      </c>
    </row>
    <row r="97" spans="1:43" ht="13.5">
      <c r="A97" s="26" t="s">
        <v>23</v>
      </c>
      <c r="B97" s="49" t="s">
        <v>244</v>
      </c>
      <c r="C97" s="50" t="s">
        <v>245</v>
      </c>
      <c r="D97" s="51">
        <v>4175</v>
      </c>
      <c r="E97" s="51">
        <v>4175</v>
      </c>
      <c r="F97" s="51">
        <f>'ごみ搬入量内訳'!H97</f>
        <v>855</v>
      </c>
      <c r="G97" s="51">
        <f>'ごみ搬入量内訳'!AG97</f>
        <v>185</v>
      </c>
      <c r="H97" s="51">
        <f>'ごみ搬入量内訳'!AH97</f>
        <v>0</v>
      </c>
      <c r="I97" s="51">
        <f t="shared" si="9"/>
        <v>1040</v>
      </c>
      <c r="J97" s="51">
        <f t="shared" si="10"/>
        <v>682.4706750881799</v>
      </c>
      <c r="K97" s="51">
        <f>('ごみ搬入量内訳'!E97+'ごみ搬入量内訳'!AH97)/'ごみ処理概要'!D97/365*1000000</f>
        <v>561.0696415388402</v>
      </c>
      <c r="L97" s="51">
        <f>'ごみ搬入量内訳'!F97/'ごみ処理概要'!D97/365*1000000</f>
        <v>121.40103354933967</v>
      </c>
      <c r="M97" s="51">
        <f>'資源化量内訳'!BP97</f>
        <v>184</v>
      </c>
      <c r="N97" s="51">
        <f>'ごみ処理量内訳'!E97</f>
        <v>851</v>
      </c>
      <c r="O97" s="51">
        <f>'ごみ処理量内訳'!L97</f>
        <v>2</v>
      </c>
      <c r="P97" s="51">
        <f t="shared" si="11"/>
        <v>187</v>
      </c>
      <c r="Q97" s="51">
        <f>'ごみ処理量内訳'!G97</f>
        <v>0</v>
      </c>
      <c r="R97" s="51">
        <f>'ごみ処理量内訳'!H97</f>
        <v>187</v>
      </c>
      <c r="S97" s="51">
        <f>'ごみ処理量内訳'!I97</f>
        <v>0</v>
      </c>
      <c r="T97" s="51">
        <f>'ごみ処理量内訳'!J97</f>
        <v>0</v>
      </c>
      <c r="U97" s="51">
        <f>'ごみ処理量内訳'!K97</f>
        <v>0</v>
      </c>
      <c r="V97" s="51">
        <f t="shared" si="12"/>
        <v>0</v>
      </c>
      <c r="W97" s="51">
        <f>'資源化量内訳'!M97</f>
        <v>0</v>
      </c>
      <c r="X97" s="51">
        <f>'資源化量内訳'!N97</f>
        <v>0</v>
      </c>
      <c r="Y97" s="51">
        <f>'資源化量内訳'!O97</f>
        <v>0</v>
      </c>
      <c r="Z97" s="51">
        <f>'資源化量内訳'!P97</f>
        <v>0</v>
      </c>
      <c r="AA97" s="51">
        <f>'資源化量内訳'!Q97</f>
        <v>0</v>
      </c>
      <c r="AB97" s="51">
        <f>'資源化量内訳'!R97</f>
        <v>0</v>
      </c>
      <c r="AC97" s="51">
        <f>'資源化量内訳'!S97</f>
        <v>0</v>
      </c>
      <c r="AD97" s="51">
        <f t="shared" si="13"/>
        <v>1040</v>
      </c>
      <c r="AE97" s="52">
        <f t="shared" si="14"/>
        <v>99.8076923076923</v>
      </c>
      <c r="AF97" s="51">
        <f>'資源化量内訳'!AB97</f>
        <v>0</v>
      </c>
      <c r="AG97" s="51">
        <f>'資源化量内訳'!AJ97</f>
        <v>0</v>
      </c>
      <c r="AH97" s="51">
        <f>'資源化量内訳'!AR97</f>
        <v>187</v>
      </c>
      <c r="AI97" s="51">
        <f>'資源化量内訳'!AZ97</f>
        <v>0</v>
      </c>
      <c r="AJ97" s="51">
        <f>'資源化量内訳'!BH97</f>
        <v>0</v>
      </c>
      <c r="AK97" s="51" t="s">
        <v>268</v>
      </c>
      <c r="AL97" s="51">
        <f t="shared" si="15"/>
        <v>187</v>
      </c>
      <c r="AM97" s="52">
        <f t="shared" si="16"/>
        <v>30.310457516339866</v>
      </c>
      <c r="AN97" s="51">
        <f>'ごみ処理量内訳'!AC97</f>
        <v>2</v>
      </c>
      <c r="AO97" s="51">
        <f>'ごみ処理量内訳'!AD97</f>
        <v>98</v>
      </c>
      <c r="AP97" s="51">
        <f>'ごみ処理量内訳'!AE97</f>
        <v>0</v>
      </c>
      <c r="AQ97" s="51">
        <f t="shared" si="17"/>
        <v>100</v>
      </c>
    </row>
    <row r="98" spans="1:43" ht="13.5">
      <c r="A98" s="26" t="s">
        <v>23</v>
      </c>
      <c r="B98" s="49" t="s">
        <v>246</v>
      </c>
      <c r="C98" s="50" t="s">
        <v>265</v>
      </c>
      <c r="D98" s="51">
        <v>2173</v>
      </c>
      <c r="E98" s="51">
        <v>2173</v>
      </c>
      <c r="F98" s="51">
        <f>'ごみ搬入量内訳'!H98</f>
        <v>387</v>
      </c>
      <c r="G98" s="51">
        <f>'ごみ搬入量内訳'!AG98</f>
        <v>95</v>
      </c>
      <c r="H98" s="51">
        <f>'ごみ搬入量内訳'!AH98</f>
        <v>0</v>
      </c>
      <c r="I98" s="51">
        <f aca="true" t="shared" si="18" ref="I98:I105">SUM(F98:H98)</f>
        <v>482</v>
      </c>
      <c r="J98" s="51">
        <f aca="true" t="shared" si="19" ref="J98:J105">I98/D98/365*1000000</f>
        <v>607.7072918571005</v>
      </c>
      <c r="K98" s="51">
        <f>('ごみ搬入量内訳'!E98+'ごみ搬入量内訳'!AH98)/'ごみ処理概要'!D98/365*1000000</f>
        <v>487.9309583997882</v>
      </c>
      <c r="L98" s="51">
        <f>'ごみ搬入量内訳'!F98/'ごみ処理概要'!D98/365*1000000</f>
        <v>119.77633345731235</v>
      </c>
      <c r="M98" s="51">
        <f>'資源化量内訳'!BP98</f>
        <v>0</v>
      </c>
      <c r="N98" s="51">
        <f>'ごみ処理量内訳'!E98</f>
        <v>401</v>
      </c>
      <c r="O98" s="51">
        <f>'ごみ処理量内訳'!L98</f>
        <v>0</v>
      </c>
      <c r="P98" s="51">
        <f aca="true" t="shared" si="20" ref="P98:P105">SUM(Q98:U98)</f>
        <v>81</v>
      </c>
      <c r="Q98" s="51">
        <f>'ごみ処理量内訳'!G98</f>
        <v>0</v>
      </c>
      <c r="R98" s="51">
        <f>'ごみ処理量内訳'!H98</f>
        <v>81</v>
      </c>
      <c r="S98" s="51">
        <f>'ごみ処理量内訳'!I98</f>
        <v>0</v>
      </c>
      <c r="T98" s="51">
        <f>'ごみ処理量内訳'!J98</f>
        <v>0</v>
      </c>
      <c r="U98" s="51">
        <f>'ごみ処理量内訳'!K98</f>
        <v>0</v>
      </c>
      <c r="V98" s="51">
        <f aca="true" t="shared" si="21" ref="V98:V105">SUM(W98:AC98)</f>
        <v>0</v>
      </c>
      <c r="W98" s="51">
        <f>'資源化量内訳'!M98</f>
        <v>0</v>
      </c>
      <c r="X98" s="51">
        <f>'資源化量内訳'!N98</f>
        <v>0</v>
      </c>
      <c r="Y98" s="51">
        <f>'資源化量内訳'!O98</f>
        <v>0</v>
      </c>
      <c r="Z98" s="51">
        <f>'資源化量内訳'!P98</f>
        <v>0</v>
      </c>
      <c r="AA98" s="51">
        <f>'資源化量内訳'!Q98</f>
        <v>0</v>
      </c>
      <c r="AB98" s="51">
        <f>'資源化量内訳'!R98</f>
        <v>0</v>
      </c>
      <c r="AC98" s="51">
        <f>'資源化量内訳'!S98</f>
        <v>0</v>
      </c>
      <c r="AD98" s="51">
        <f aca="true" t="shared" si="22" ref="AD98:AD105">N98+O98+P98+V98</f>
        <v>482</v>
      </c>
      <c r="AE98" s="52">
        <f aca="true" t="shared" si="23" ref="AE98:AE106">(N98+P98+V98)/AD98*100</f>
        <v>100</v>
      </c>
      <c r="AF98" s="51">
        <f>'資源化量内訳'!AB98</f>
        <v>0</v>
      </c>
      <c r="AG98" s="51">
        <f>'資源化量内訳'!AJ98</f>
        <v>0</v>
      </c>
      <c r="AH98" s="51">
        <f>'資源化量内訳'!AR98</f>
        <v>81</v>
      </c>
      <c r="AI98" s="51">
        <f>'資源化量内訳'!AZ98</f>
        <v>0</v>
      </c>
      <c r="AJ98" s="51">
        <f>'資源化量内訳'!BH98</f>
        <v>0</v>
      </c>
      <c r="AK98" s="51" t="s">
        <v>268</v>
      </c>
      <c r="AL98" s="51">
        <f aca="true" t="shared" si="24" ref="AL98:AL105">SUM(AF98:AJ98)</f>
        <v>81</v>
      </c>
      <c r="AM98" s="52">
        <f aca="true" t="shared" si="25" ref="AM98:AM105">(V98+AL98+M98)/(M98+AD98)*100</f>
        <v>16.804979253112034</v>
      </c>
      <c r="AN98" s="51">
        <f>'ごみ処理量内訳'!AC98</f>
        <v>0</v>
      </c>
      <c r="AO98" s="51">
        <f>'ごみ処理量内訳'!AD98</f>
        <v>46</v>
      </c>
      <c r="AP98" s="51">
        <f>'ごみ処理量内訳'!AE98</f>
        <v>0</v>
      </c>
      <c r="AQ98" s="51">
        <f aca="true" t="shared" si="26" ref="AQ98:AQ105">SUM(AN98:AP98)</f>
        <v>46</v>
      </c>
    </row>
    <row r="99" spans="1:43" ht="13.5">
      <c r="A99" s="26" t="s">
        <v>23</v>
      </c>
      <c r="B99" s="49" t="s">
        <v>247</v>
      </c>
      <c r="C99" s="50" t="s">
        <v>248</v>
      </c>
      <c r="D99" s="51">
        <v>774</v>
      </c>
      <c r="E99" s="51">
        <v>774</v>
      </c>
      <c r="F99" s="51">
        <f>'ごみ搬入量内訳'!H99</f>
        <v>164</v>
      </c>
      <c r="G99" s="51">
        <f>'ごみ搬入量内訳'!AG99</f>
        <v>76</v>
      </c>
      <c r="H99" s="51">
        <f>'ごみ搬入量内訳'!AH99</f>
        <v>0</v>
      </c>
      <c r="I99" s="51">
        <f t="shared" si="18"/>
        <v>240</v>
      </c>
      <c r="J99" s="51">
        <f t="shared" si="19"/>
        <v>849.5274503557396</v>
      </c>
      <c r="K99" s="51">
        <f>('ごみ搬入量内訳'!E99+'ごみ搬入量内訳'!AH99)/'ごみ処理概要'!D99/365*1000000</f>
        <v>580.5104244097554</v>
      </c>
      <c r="L99" s="51">
        <f>'ごみ搬入量内訳'!F99/'ごみ処理概要'!D99/365*1000000</f>
        <v>269.0170259459842</v>
      </c>
      <c r="M99" s="51">
        <f>'資源化量内訳'!BP99</f>
        <v>0</v>
      </c>
      <c r="N99" s="51">
        <f>'ごみ処理量内訳'!E99</f>
        <v>201</v>
      </c>
      <c r="O99" s="51">
        <f>'ごみ処理量内訳'!L99</f>
        <v>1</v>
      </c>
      <c r="P99" s="51">
        <f t="shared" si="20"/>
        <v>38</v>
      </c>
      <c r="Q99" s="51">
        <f>'ごみ処理量内訳'!G99</f>
        <v>0</v>
      </c>
      <c r="R99" s="51">
        <f>'ごみ処理量内訳'!H99</f>
        <v>38</v>
      </c>
      <c r="S99" s="51">
        <f>'ごみ処理量内訳'!I99</f>
        <v>0</v>
      </c>
      <c r="T99" s="51">
        <f>'ごみ処理量内訳'!J99</f>
        <v>0</v>
      </c>
      <c r="U99" s="51">
        <f>'ごみ処理量内訳'!K99</f>
        <v>0</v>
      </c>
      <c r="V99" s="51">
        <f t="shared" si="21"/>
        <v>0</v>
      </c>
      <c r="W99" s="51">
        <f>'資源化量内訳'!M99</f>
        <v>0</v>
      </c>
      <c r="X99" s="51">
        <f>'資源化量内訳'!N99</f>
        <v>0</v>
      </c>
      <c r="Y99" s="51">
        <f>'資源化量内訳'!O99</f>
        <v>0</v>
      </c>
      <c r="Z99" s="51">
        <f>'資源化量内訳'!P99</f>
        <v>0</v>
      </c>
      <c r="AA99" s="51">
        <f>'資源化量内訳'!Q99</f>
        <v>0</v>
      </c>
      <c r="AB99" s="51">
        <f>'資源化量内訳'!R99</f>
        <v>0</v>
      </c>
      <c r="AC99" s="51">
        <f>'資源化量内訳'!S99</f>
        <v>0</v>
      </c>
      <c r="AD99" s="51">
        <f t="shared" si="22"/>
        <v>240</v>
      </c>
      <c r="AE99" s="52">
        <f t="shared" si="23"/>
        <v>99.58333333333333</v>
      </c>
      <c r="AF99" s="51">
        <f>'資源化量内訳'!AB99</f>
        <v>0</v>
      </c>
      <c r="AG99" s="51">
        <f>'資源化量内訳'!AJ99</f>
        <v>0</v>
      </c>
      <c r="AH99" s="51">
        <f>'資源化量内訳'!AR99</f>
        <v>38</v>
      </c>
      <c r="AI99" s="51">
        <f>'資源化量内訳'!AZ99</f>
        <v>0</v>
      </c>
      <c r="AJ99" s="51">
        <f>'資源化量内訳'!BH99</f>
        <v>0</v>
      </c>
      <c r="AK99" s="51" t="s">
        <v>268</v>
      </c>
      <c r="AL99" s="51">
        <f t="shared" si="24"/>
        <v>38</v>
      </c>
      <c r="AM99" s="52">
        <f t="shared" si="25"/>
        <v>15.833333333333332</v>
      </c>
      <c r="AN99" s="51">
        <f>'ごみ処理量内訳'!AC99</f>
        <v>1</v>
      </c>
      <c r="AO99" s="51">
        <f>'ごみ処理量内訳'!AD99</f>
        <v>24</v>
      </c>
      <c r="AP99" s="51">
        <f>'ごみ処理量内訳'!AE99</f>
        <v>0</v>
      </c>
      <c r="AQ99" s="51">
        <f t="shared" si="26"/>
        <v>25</v>
      </c>
    </row>
    <row r="100" spans="1:43" ht="13.5">
      <c r="A100" s="26" t="s">
        <v>23</v>
      </c>
      <c r="B100" s="49" t="s">
        <v>249</v>
      </c>
      <c r="C100" s="50" t="s">
        <v>250</v>
      </c>
      <c r="D100" s="51">
        <v>16525</v>
      </c>
      <c r="E100" s="51">
        <v>16525</v>
      </c>
      <c r="F100" s="51">
        <f>'ごみ搬入量内訳'!H100</f>
        <v>3449</v>
      </c>
      <c r="G100" s="51">
        <f>'ごみ搬入量内訳'!AG100</f>
        <v>1881</v>
      </c>
      <c r="H100" s="51">
        <f>'ごみ搬入量内訳'!AH100</f>
        <v>0</v>
      </c>
      <c r="I100" s="51">
        <f t="shared" si="18"/>
        <v>5330</v>
      </c>
      <c r="J100" s="51">
        <f t="shared" si="19"/>
        <v>883.6756263859241</v>
      </c>
      <c r="K100" s="51">
        <f>('ごみ搬入量内訳'!E100+'ごみ搬入量内訳'!AH100)/'ごみ処理概要'!D100/365*1000000</f>
        <v>678.7557250326404</v>
      </c>
      <c r="L100" s="51">
        <f>'ごみ搬入量内訳'!F100/'ごみ処理概要'!D100/365*1000000</f>
        <v>204.91990135328373</v>
      </c>
      <c r="M100" s="51">
        <f>'資源化量内訳'!BP100</f>
        <v>803</v>
      </c>
      <c r="N100" s="51">
        <f>'ごみ処理量内訳'!E100</f>
        <v>4107</v>
      </c>
      <c r="O100" s="51">
        <f>'ごみ処理量内訳'!L100</f>
        <v>0</v>
      </c>
      <c r="P100" s="51">
        <f t="shared" si="20"/>
        <v>1184</v>
      </c>
      <c r="Q100" s="51">
        <f>'ごみ処理量内訳'!G100</f>
        <v>0</v>
      </c>
      <c r="R100" s="51">
        <f>'ごみ処理量内訳'!H100</f>
        <v>1160</v>
      </c>
      <c r="S100" s="51">
        <f>'ごみ処理量内訳'!I100</f>
        <v>0</v>
      </c>
      <c r="T100" s="51">
        <f>'ごみ処理量内訳'!J100</f>
        <v>4</v>
      </c>
      <c r="U100" s="51">
        <f>'ごみ処理量内訳'!K100</f>
        <v>20</v>
      </c>
      <c r="V100" s="51">
        <f t="shared" si="21"/>
        <v>39</v>
      </c>
      <c r="W100" s="51">
        <f>'資源化量内訳'!M100</f>
        <v>39</v>
      </c>
      <c r="X100" s="51">
        <f>'資源化量内訳'!N100</f>
        <v>0</v>
      </c>
      <c r="Y100" s="51">
        <f>'資源化量内訳'!O100</f>
        <v>0</v>
      </c>
      <c r="Z100" s="51">
        <f>'資源化量内訳'!P100</f>
        <v>0</v>
      </c>
      <c r="AA100" s="51">
        <f>'資源化量内訳'!Q100</f>
        <v>0</v>
      </c>
      <c r="AB100" s="51">
        <f>'資源化量内訳'!R100</f>
        <v>0</v>
      </c>
      <c r="AC100" s="51">
        <f>'資源化量内訳'!S100</f>
        <v>0</v>
      </c>
      <c r="AD100" s="51">
        <f t="shared" si="22"/>
        <v>5330</v>
      </c>
      <c r="AE100" s="52">
        <f t="shared" si="23"/>
        <v>100</v>
      </c>
      <c r="AF100" s="51">
        <f>'資源化量内訳'!AB100</f>
        <v>0</v>
      </c>
      <c r="AG100" s="51">
        <f>'資源化量内訳'!AJ100</f>
        <v>0</v>
      </c>
      <c r="AH100" s="51">
        <f>'資源化量内訳'!AR100</f>
        <v>318</v>
      </c>
      <c r="AI100" s="51">
        <f>'資源化量内訳'!AZ100</f>
        <v>0</v>
      </c>
      <c r="AJ100" s="51">
        <f>'資源化量内訳'!BH100</f>
        <v>0</v>
      </c>
      <c r="AK100" s="51" t="s">
        <v>268</v>
      </c>
      <c r="AL100" s="51">
        <f t="shared" si="24"/>
        <v>318</v>
      </c>
      <c r="AM100" s="52">
        <f t="shared" si="25"/>
        <v>18.914071416924834</v>
      </c>
      <c r="AN100" s="51">
        <f>'ごみ処理量内訳'!AC100</f>
        <v>0</v>
      </c>
      <c r="AO100" s="51">
        <f>'ごみ処理量内訳'!AD100</f>
        <v>39</v>
      </c>
      <c r="AP100" s="51">
        <f>'ごみ処理量内訳'!AE100</f>
        <v>3</v>
      </c>
      <c r="AQ100" s="51">
        <f t="shared" si="26"/>
        <v>42</v>
      </c>
    </row>
    <row r="101" spans="1:43" ht="13.5">
      <c r="A101" s="26" t="s">
        <v>23</v>
      </c>
      <c r="B101" s="49" t="s">
        <v>251</v>
      </c>
      <c r="C101" s="50" t="s">
        <v>252</v>
      </c>
      <c r="D101" s="51">
        <v>7896</v>
      </c>
      <c r="E101" s="51">
        <v>7896</v>
      </c>
      <c r="F101" s="51">
        <f>'ごみ搬入量内訳'!H101</f>
        <v>1665</v>
      </c>
      <c r="G101" s="51">
        <f>'ごみ搬入量内訳'!AG101</f>
        <v>436</v>
      </c>
      <c r="H101" s="51">
        <f>'ごみ搬入量内訳'!AH101</f>
        <v>0</v>
      </c>
      <c r="I101" s="51">
        <f t="shared" si="18"/>
        <v>2101</v>
      </c>
      <c r="J101" s="51">
        <f t="shared" si="19"/>
        <v>728.9975156486379</v>
      </c>
      <c r="K101" s="51">
        <f>('ごみ搬入量内訳'!E101+'ごみ搬入量内訳'!AH101)/'ごみ処理概要'!D101/365*1000000</f>
        <v>596.1055363561921</v>
      </c>
      <c r="L101" s="51">
        <f>'ごみ搬入量内訳'!F101/'ごみ処理概要'!D101/365*1000000</f>
        <v>132.89197929244563</v>
      </c>
      <c r="M101" s="51">
        <f>'資源化量内訳'!BP101</f>
        <v>0</v>
      </c>
      <c r="N101" s="51">
        <f>'ごみ処理量内訳'!E101</f>
        <v>1622</v>
      </c>
      <c r="O101" s="51">
        <f>'ごみ処理量内訳'!L101</f>
        <v>25</v>
      </c>
      <c r="P101" s="51">
        <f t="shared" si="20"/>
        <v>170</v>
      </c>
      <c r="Q101" s="51">
        <f>'ごみ処理量内訳'!G101</f>
        <v>0</v>
      </c>
      <c r="R101" s="51">
        <f>'ごみ処理量内訳'!H101</f>
        <v>170</v>
      </c>
      <c r="S101" s="51">
        <f>'ごみ処理量内訳'!I101</f>
        <v>0</v>
      </c>
      <c r="T101" s="51">
        <f>'ごみ処理量内訳'!J101</f>
        <v>0</v>
      </c>
      <c r="U101" s="51">
        <f>'ごみ処理量内訳'!K101</f>
        <v>0</v>
      </c>
      <c r="V101" s="51">
        <f t="shared" si="21"/>
        <v>284</v>
      </c>
      <c r="W101" s="51">
        <f>'資源化量内訳'!M101</f>
        <v>273</v>
      </c>
      <c r="X101" s="51">
        <f>'資源化量内訳'!N101</f>
        <v>0</v>
      </c>
      <c r="Y101" s="51">
        <f>'資源化量内訳'!O101</f>
        <v>0</v>
      </c>
      <c r="Z101" s="51">
        <f>'資源化量内訳'!P101</f>
        <v>0</v>
      </c>
      <c r="AA101" s="51">
        <f>'資源化量内訳'!Q101</f>
        <v>0</v>
      </c>
      <c r="AB101" s="51">
        <f>'資源化量内訳'!R101</f>
        <v>11</v>
      </c>
      <c r="AC101" s="51">
        <f>'資源化量内訳'!S101</f>
        <v>0</v>
      </c>
      <c r="AD101" s="51">
        <f t="shared" si="22"/>
        <v>2101</v>
      </c>
      <c r="AE101" s="52">
        <f t="shared" si="23"/>
        <v>98.81009043312709</v>
      </c>
      <c r="AF101" s="51">
        <f>'資源化量内訳'!AB101</f>
        <v>0</v>
      </c>
      <c r="AG101" s="51">
        <f>'資源化量内訳'!AJ101</f>
        <v>0</v>
      </c>
      <c r="AH101" s="51">
        <f>'資源化量内訳'!AR101</f>
        <v>170</v>
      </c>
      <c r="AI101" s="51">
        <f>'資源化量内訳'!AZ101</f>
        <v>0</v>
      </c>
      <c r="AJ101" s="51">
        <f>'資源化量内訳'!BH101</f>
        <v>0</v>
      </c>
      <c r="AK101" s="51" t="s">
        <v>268</v>
      </c>
      <c r="AL101" s="51">
        <f t="shared" si="24"/>
        <v>170</v>
      </c>
      <c r="AM101" s="52">
        <f t="shared" si="25"/>
        <v>21.608757734412183</v>
      </c>
      <c r="AN101" s="51">
        <f>'ごみ処理量内訳'!AC101</f>
        <v>25</v>
      </c>
      <c r="AO101" s="51">
        <f>'ごみ処理量内訳'!AD101</f>
        <v>176</v>
      </c>
      <c r="AP101" s="51">
        <f>'ごみ処理量内訳'!AE101</f>
        <v>0</v>
      </c>
      <c r="AQ101" s="51">
        <f t="shared" si="26"/>
        <v>201</v>
      </c>
    </row>
    <row r="102" spans="1:43" ht="13.5">
      <c r="A102" s="26" t="s">
        <v>23</v>
      </c>
      <c r="B102" s="49" t="s">
        <v>253</v>
      </c>
      <c r="C102" s="50" t="s">
        <v>254</v>
      </c>
      <c r="D102" s="51">
        <v>1372</v>
      </c>
      <c r="E102" s="51">
        <v>1372</v>
      </c>
      <c r="F102" s="51">
        <f>'ごみ搬入量内訳'!H102</f>
        <v>245</v>
      </c>
      <c r="G102" s="51">
        <f>'ごみ搬入量内訳'!AG102</f>
        <v>54</v>
      </c>
      <c r="H102" s="51">
        <f>'ごみ搬入量内訳'!AH102</f>
        <v>0</v>
      </c>
      <c r="I102" s="51">
        <f t="shared" si="18"/>
        <v>299</v>
      </c>
      <c r="J102" s="51">
        <f t="shared" si="19"/>
        <v>597.0685730260793</v>
      </c>
      <c r="K102" s="51">
        <f>('ごみ搬入量内訳'!E102+'ごみ搬入量内訳'!AH102)/'ごみ処理概要'!D102/365*1000000</f>
        <v>503.2149846239866</v>
      </c>
      <c r="L102" s="51">
        <f>'ごみ搬入量内訳'!F102/'ごみ処理概要'!D102/365*1000000</f>
        <v>93.85358840209273</v>
      </c>
      <c r="M102" s="51">
        <f>'資源化量内訳'!BP102</f>
        <v>85</v>
      </c>
      <c r="N102" s="51">
        <f>'ごみ処理量内訳'!E102</f>
        <v>242</v>
      </c>
      <c r="O102" s="51">
        <f>'ごみ処理量内訳'!L102</f>
        <v>8</v>
      </c>
      <c r="P102" s="51">
        <f t="shared" si="20"/>
        <v>49</v>
      </c>
      <c r="Q102" s="51">
        <f>'ごみ処理量内訳'!G102</f>
        <v>0</v>
      </c>
      <c r="R102" s="51">
        <f>'ごみ処理量内訳'!H102</f>
        <v>48</v>
      </c>
      <c r="S102" s="51">
        <f>'ごみ処理量内訳'!I102</f>
        <v>0</v>
      </c>
      <c r="T102" s="51">
        <f>'ごみ処理量内訳'!J102</f>
        <v>0</v>
      </c>
      <c r="U102" s="51">
        <f>'ごみ処理量内訳'!K102</f>
        <v>1</v>
      </c>
      <c r="V102" s="51">
        <f t="shared" si="21"/>
        <v>0</v>
      </c>
      <c r="W102" s="51">
        <f>'資源化量内訳'!M102</f>
        <v>0</v>
      </c>
      <c r="X102" s="51">
        <f>'資源化量内訳'!N102</f>
        <v>0</v>
      </c>
      <c r="Y102" s="51">
        <f>'資源化量内訳'!O102</f>
        <v>0</v>
      </c>
      <c r="Z102" s="51">
        <f>'資源化量内訳'!P102</f>
        <v>0</v>
      </c>
      <c r="AA102" s="51">
        <f>'資源化量内訳'!Q102</f>
        <v>0</v>
      </c>
      <c r="AB102" s="51">
        <f>'資源化量内訳'!R102</f>
        <v>0</v>
      </c>
      <c r="AC102" s="51">
        <f>'資源化量内訳'!S102</f>
        <v>0</v>
      </c>
      <c r="AD102" s="51">
        <f t="shared" si="22"/>
        <v>299</v>
      </c>
      <c r="AE102" s="52">
        <f t="shared" si="23"/>
        <v>97.32441471571906</v>
      </c>
      <c r="AF102" s="51">
        <f>'資源化量内訳'!AB102</f>
        <v>0</v>
      </c>
      <c r="AG102" s="51">
        <f>'資源化量内訳'!AJ102</f>
        <v>0</v>
      </c>
      <c r="AH102" s="51">
        <f>'資源化量内訳'!AR102</f>
        <v>41</v>
      </c>
      <c r="AI102" s="51">
        <f>'資源化量内訳'!AZ102</f>
        <v>0</v>
      </c>
      <c r="AJ102" s="51">
        <f>'資源化量内訳'!BH102</f>
        <v>0</v>
      </c>
      <c r="AK102" s="51" t="s">
        <v>268</v>
      </c>
      <c r="AL102" s="51">
        <f t="shared" si="24"/>
        <v>41</v>
      </c>
      <c r="AM102" s="52">
        <f t="shared" si="25"/>
        <v>32.8125</v>
      </c>
      <c r="AN102" s="51">
        <f>'ごみ処理量内訳'!AC102</f>
        <v>8</v>
      </c>
      <c r="AO102" s="51">
        <f>'ごみ処理量内訳'!AD102</f>
        <v>27</v>
      </c>
      <c r="AP102" s="51">
        <f>'ごみ処理量内訳'!AE102</f>
        <v>1</v>
      </c>
      <c r="AQ102" s="51">
        <f t="shared" si="26"/>
        <v>36</v>
      </c>
    </row>
    <row r="103" spans="1:43" ht="13.5">
      <c r="A103" s="26" t="s">
        <v>23</v>
      </c>
      <c r="B103" s="49" t="s">
        <v>255</v>
      </c>
      <c r="C103" s="50" t="s">
        <v>256</v>
      </c>
      <c r="D103" s="51">
        <v>1089</v>
      </c>
      <c r="E103" s="51">
        <v>1089</v>
      </c>
      <c r="F103" s="51">
        <f>'ごみ搬入量内訳'!H103</f>
        <v>159</v>
      </c>
      <c r="G103" s="51">
        <f>'ごみ搬入量内訳'!AG103</f>
        <v>34</v>
      </c>
      <c r="H103" s="51">
        <f>'ごみ搬入量内訳'!AH103</f>
        <v>0</v>
      </c>
      <c r="I103" s="51">
        <f t="shared" si="18"/>
        <v>193</v>
      </c>
      <c r="J103" s="51">
        <f t="shared" si="19"/>
        <v>485.5529139464382</v>
      </c>
      <c r="K103" s="51">
        <f>('ごみ搬入量内訳'!E103+'ごみ搬入量内訳'!AH103)/'ごみ処理概要'!D103/365*1000000</f>
        <v>400.01509490924184</v>
      </c>
      <c r="L103" s="51">
        <f>'ごみ搬入量内訳'!F103/'ごみ処理概要'!D103/365*1000000</f>
        <v>85.53781903719637</v>
      </c>
      <c r="M103" s="51">
        <f>'資源化量内訳'!BP103</f>
        <v>9</v>
      </c>
      <c r="N103" s="51">
        <f>'ごみ処理量内訳'!E103</f>
        <v>166</v>
      </c>
      <c r="O103" s="51">
        <f>'ごみ処理量内訳'!L103</f>
        <v>4</v>
      </c>
      <c r="P103" s="51">
        <f t="shared" si="20"/>
        <v>23</v>
      </c>
      <c r="Q103" s="51">
        <f>'ごみ処理量内訳'!G103</f>
        <v>3</v>
      </c>
      <c r="R103" s="51">
        <f>'ごみ処理量内訳'!H103</f>
        <v>20</v>
      </c>
      <c r="S103" s="51">
        <f>'ごみ処理量内訳'!I103</f>
        <v>0</v>
      </c>
      <c r="T103" s="51">
        <f>'ごみ処理量内訳'!J103</f>
        <v>0</v>
      </c>
      <c r="U103" s="51">
        <f>'ごみ処理量内訳'!K103</f>
        <v>0</v>
      </c>
      <c r="V103" s="51">
        <f t="shared" si="21"/>
        <v>0</v>
      </c>
      <c r="W103" s="51">
        <f>'資源化量内訳'!M103</f>
        <v>0</v>
      </c>
      <c r="X103" s="51">
        <f>'資源化量内訳'!N103</f>
        <v>0</v>
      </c>
      <c r="Y103" s="51">
        <f>'資源化量内訳'!O103</f>
        <v>0</v>
      </c>
      <c r="Z103" s="51">
        <f>'資源化量内訳'!P103</f>
        <v>0</v>
      </c>
      <c r="AA103" s="51">
        <f>'資源化量内訳'!Q103</f>
        <v>0</v>
      </c>
      <c r="AB103" s="51">
        <f>'資源化量内訳'!R103</f>
        <v>0</v>
      </c>
      <c r="AC103" s="51">
        <f>'資源化量内訳'!S103</f>
        <v>0</v>
      </c>
      <c r="AD103" s="51">
        <f t="shared" si="22"/>
        <v>193</v>
      </c>
      <c r="AE103" s="52">
        <f t="shared" si="23"/>
        <v>97.92746113989638</v>
      </c>
      <c r="AF103" s="51">
        <f>'資源化量内訳'!AB103</f>
        <v>0</v>
      </c>
      <c r="AG103" s="51">
        <f>'資源化量内訳'!AJ103</f>
        <v>0</v>
      </c>
      <c r="AH103" s="51">
        <f>'資源化量内訳'!AR103</f>
        <v>0</v>
      </c>
      <c r="AI103" s="51">
        <f>'資源化量内訳'!AZ103</f>
        <v>0</v>
      </c>
      <c r="AJ103" s="51">
        <f>'資源化量内訳'!BH103</f>
        <v>0</v>
      </c>
      <c r="AK103" s="51" t="s">
        <v>268</v>
      </c>
      <c r="AL103" s="51">
        <f t="shared" si="24"/>
        <v>0</v>
      </c>
      <c r="AM103" s="52">
        <f t="shared" si="25"/>
        <v>4.455445544554455</v>
      </c>
      <c r="AN103" s="51">
        <f>'ごみ処理量内訳'!AC103</f>
        <v>4</v>
      </c>
      <c r="AO103" s="51">
        <f>'ごみ処理量内訳'!AD103</f>
        <v>18</v>
      </c>
      <c r="AP103" s="51">
        <f>'ごみ処理量内訳'!AE103</f>
        <v>1</v>
      </c>
      <c r="AQ103" s="51">
        <f t="shared" si="26"/>
        <v>23</v>
      </c>
    </row>
    <row r="104" spans="1:43" ht="13.5">
      <c r="A104" s="26" t="s">
        <v>23</v>
      </c>
      <c r="B104" s="49" t="s">
        <v>257</v>
      </c>
      <c r="C104" s="50" t="s">
        <v>263</v>
      </c>
      <c r="D104" s="51">
        <v>11604</v>
      </c>
      <c r="E104" s="51">
        <v>11604</v>
      </c>
      <c r="F104" s="51">
        <f>'ごみ搬入量内訳'!H104</f>
        <v>2844</v>
      </c>
      <c r="G104" s="51">
        <f>'ごみ搬入量内訳'!AG104</f>
        <v>2086</v>
      </c>
      <c r="H104" s="51">
        <f>'ごみ搬入量内訳'!AH104</f>
        <v>19</v>
      </c>
      <c r="I104" s="51">
        <f t="shared" si="18"/>
        <v>4949</v>
      </c>
      <c r="J104" s="51">
        <f t="shared" si="19"/>
        <v>1168.46812388737</v>
      </c>
      <c r="K104" s="51">
        <f>('ごみ搬入量内訳'!E104+'ごみ搬入量内訳'!AH104)/'ごみ処理概要'!D104/365*1000000</f>
        <v>675.9596360253668</v>
      </c>
      <c r="L104" s="51">
        <f>'ごみ搬入量内訳'!F104/'ごみ処理概要'!D104/365*1000000</f>
        <v>492.50848786200316</v>
      </c>
      <c r="M104" s="51">
        <f>'資源化量内訳'!BP104</f>
        <v>667</v>
      </c>
      <c r="N104" s="51">
        <f>'ごみ処理量内訳'!E104</f>
        <v>3486</v>
      </c>
      <c r="O104" s="51">
        <f>'ごみ処理量内訳'!L104</f>
        <v>584</v>
      </c>
      <c r="P104" s="51">
        <f t="shared" si="20"/>
        <v>37</v>
      </c>
      <c r="Q104" s="51">
        <f>'ごみ処理量内訳'!G104</f>
        <v>0</v>
      </c>
      <c r="R104" s="51">
        <f>'ごみ処理量内訳'!H104</f>
        <v>23</v>
      </c>
      <c r="S104" s="51">
        <f>'ごみ処理量内訳'!I104</f>
        <v>0</v>
      </c>
      <c r="T104" s="51">
        <f>'ごみ処理量内訳'!J104</f>
        <v>0</v>
      </c>
      <c r="U104" s="51">
        <f>'ごみ処理量内訳'!K104</f>
        <v>14</v>
      </c>
      <c r="V104" s="51">
        <f t="shared" si="21"/>
        <v>823</v>
      </c>
      <c r="W104" s="51">
        <f>'資源化量内訳'!M104</f>
        <v>253</v>
      </c>
      <c r="X104" s="51">
        <f>'資源化量内訳'!N104</f>
        <v>359</v>
      </c>
      <c r="Y104" s="51">
        <f>'資源化量内訳'!O104</f>
        <v>168</v>
      </c>
      <c r="Z104" s="51">
        <f>'資源化量内訳'!P104</f>
        <v>0</v>
      </c>
      <c r="AA104" s="51">
        <f>'資源化量内訳'!Q104</f>
        <v>0</v>
      </c>
      <c r="AB104" s="51">
        <f>'資源化量内訳'!R104</f>
        <v>0</v>
      </c>
      <c r="AC104" s="51">
        <f>'資源化量内訳'!S104</f>
        <v>43</v>
      </c>
      <c r="AD104" s="51">
        <f t="shared" si="22"/>
        <v>4930</v>
      </c>
      <c r="AE104" s="52">
        <f t="shared" si="23"/>
        <v>88.15415821501014</v>
      </c>
      <c r="AF104" s="51">
        <f>'資源化量内訳'!AB104</f>
        <v>0</v>
      </c>
      <c r="AG104" s="51">
        <f>'資源化量内訳'!AJ104</f>
        <v>0</v>
      </c>
      <c r="AH104" s="51">
        <f>'資源化量内訳'!AR104</f>
        <v>23</v>
      </c>
      <c r="AI104" s="51">
        <f>'資源化量内訳'!AZ104</f>
        <v>0</v>
      </c>
      <c r="AJ104" s="51">
        <f>'資源化量内訳'!BH104</f>
        <v>0</v>
      </c>
      <c r="AK104" s="51" t="s">
        <v>268</v>
      </c>
      <c r="AL104" s="51">
        <f t="shared" si="24"/>
        <v>23</v>
      </c>
      <c r="AM104" s="52">
        <f t="shared" si="25"/>
        <v>27.03233875290334</v>
      </c>
      <c r="AN104" s="51">
        <f>'ごみ処理量内訳'!AC104</f>
        <v>584</v>
      </c>
      <c r="AO104" s="51">
        <f>'ごみ処理量内訳'!AD104</f>
        <v>350</v>
      </c>
      <c r="AP104" s="51">
        <f>'ごみ処理量内訳'!AE104</f>
        <v>14</v>
      </c>
      <c r="AQ104" s="51">
        <f t="shared" si="26"/>
        <v>948</v>
      </c>
    </row>
    <row r="105" spans="1:43" ht="13.5">
      <c r="A105" s="26" t="s">
        <v>23</v>
      </c>
      <c r="B105" s="49" t="s">
        <v>258</v>
      </c>
      <c r="C105" s="50" t="s">
        <v>259</v>
      </c>
      <c r="D105" s="51">
        <v>4069</v>
      </c>
      <c r="E105" s="51">
        <v>4062</v>
      </c>
      <c r="F105" s="51">
        <f>'ごみ搬入量内訳'!H105</f>
        <v>2274</v>
      </c>
      <c r="G105" s="51">
        <f>'ごみ搬入量内訳'!AG105</f>
        <v>392</v>
      </c>
      <c r="H105" s="51">
        <f>'ごみ搬入量内訳'!AH105</f>
        <v>2</v>
      </c>
      <c r="I105" s="51">
        <f t="shared" si="18"/>
        <v>2668</v>
      </c>
      <c r="J105" s="51">
        <f t="shared" si="19"/>
        <v>1796.409201547282</v>
      </c>
      <c r="K105" s="51">
        <f>('ごみ搬入量内訳'!E105+'ごみ搬入量内訳'!AH105)/'ごみ処理概要'!D105/365*1000000</f>
        <v>992.4689516794205</v>
      </c>
      <c r="L105" s="51">
        <f>'ごみ搬入量内訳'!F105/'ごみ処理概要'!D105/365*1000000</f>
        <v>803.9402498678614</v>
      </c>
      <c r="M105" s="51">
        <f>'資源化量内訳'!BP105</f>
        <v>76</v>
      </c>
      <c r="N105" s="51">
        <f>'ごみ処理量内訳'!E105</f>
        <v>1920</v>
      </c>
      <c r="O105" s="51">
        <f>'ごみ処理量内訳'!L105</f>
        <v>126</v>
      </c>
      <c r="P105" s="51">
        <f t="shared" si="20"/>
        <v>27</v>
      </c>
      <c r="Q105" s="51">
        <f>'ごみ処理量内訳'!G105</f>
        <v>0</v>
      </c>
      <c r="R105" s="51">
        <f>'ごみ処理量内訳'!H105</f>
        <v>27</v>
      </c>
      <c r="S105" s="51">
        <f>'ごみ処理量内訳'!I105</f>
        <v>0</v>
      </c>
      <c r="T105" s="51">
        <f>'ごみ処理量内訳'!J105</f>
        <v>0</v>
      </c>
      <c r="U105" s="51">
        <f>'ごみ処理量内訳'!K105</f>
        <v>0</v>
      </c>
      <c r="V105" s="51">
        <f t="shared" si="21"/>
        <v>593</v>
      </c>
      <c r="W105" s="51">
        <f>'資源化量内訳'!M105</f>
        <v>252</v>
      </c>
      <c r="X105" s="51">
        <f>'資源化量内訳'!N105</f>
        <v>185</v>
      </c>
      <c r="Y105" s="51">
        <f>'資源化量内訳'!O105</f>
        <v>144</v>
      </c>
      <c r="Z105" s="51">
        <f>'資源化量内訳'!P105</f>
        <v>0</v>
      </c>
      <c r="AA105" s="51">
        <f>'資源化量内訳'!Q105</f>
        <v>0</v>
      </c>
      <c r="AB105" s="51">
        <f>'資源化量内訳'!R105</f>
        <v>0</v>
      </c>
      <c r="AC105" s="51">
        <f>'資源化量内訳'!S105</f>
        <v>12</v>
      </c>
      <c r="AD105" s="51">
        <f t="shared" si="22"/>
        <v>2666</v>
      </c>
      <c r="AE105" s="52">
        <f t="shared" si="23"/>
        <v>95.27381845461366</v>
      </c>
      <c r="AF105" s="51">
        <f>'資源化量内訳'!AB105</f>
        <v>0</v>
      </c>
      <c r="AG105" s="51">
        <f>'資源化量内訳'!AJ105</f>
        <v>0</v>
      </c>
      <c r="AH105" s="51">
        <f>'資源化量内訳'!AR105</f>
        <v>27</v>
      </c>
      <c r="AI105" s="51">
        <f>'資源化量内訳'!AZ105</f>
        <v>0</v>
      </c>
      <c r="AJ105" s="51">
        <f>'資源化量内訳'!BH105</f>
        <v>0</v>
      </c>
      <c r="AK105" s="51" t="s">
        <v>268</v>
      </c>
      <c r="AL105" s="51">
        <f t="shared" si="24"/>
        <v>27</v>
      </c>
      <c r="AM105" s="52">
        <f t="shared" si="25"/>
        <v>25.38293216630197</v>
      </c>
      <c r="AN105" s="51">
        <f>'ごみ処理量内訳'!AC105</f>
        <v>126</v>
      </c>
      <c r="AO105" s="51">
        <f>'ごみ処理量内訳'!AD105</f>
        <v>192</v>
      </c>
      <c r="AP105" s="51">
        <f>'ごみ処理量内訳'!AE105</f>
        <v>0</v>
      </c>
      <c r="AQ105" s="51">
        <f t="shared" si="26"/>
        <v>318</v>
      </c>
    </row>
    <row r="106" spans="1:43" ht="13.5">
      <c r="A106" s="79" t="s">
        <v>290</v>
      </c>
      <c r="B106" s="80"/>
      <c r="C106" s="81"/>
      <c r="D106" s="51">
        <f>SUM(D7:D105)</f>
        <v>2114860</v>
      </c>
      <c r="E106" s="51">
        <f>SUM(E7:E105)</f>
        <v>2107198</v>
      </c>
      <c r="F106" s="51">
        <f>'ごみ搬入量内訳'!H106</f>
        <v>636635</v>
      </c>
      <c r="G106" s="51">
        <f>'ごみ搬入量内訳'!AG106</f>
        <v>80482</v>
      </c>
      <c r="H106" s="51">
        <f>'ごみ搬入量内訳'!AH106</f>
        <v>11453</v>
      </c>
      <c r="I106" s="51">
        <f>SUM(F106:H106)</f>
        <v>728570</v>
      </c>
      <c r="J106" s="51">
        <f>I106/D106/365*1000000</f>
        <v>943.8365621274324</v>
      </c>
      <c r="K106" s="51">
        <f>('ごみ搬入量内訳'!E106+'ごみ搬入量内訳'!AH106)/'ごみ処理概要'!D106/365*1000000</f>
        <v>664.4372586468693</v>
      </c>
      <c r="L106" s="51">
        <f>'ごみ搬入量内訳'!F106/'ごみ処理概要'!D106/365*1000000</f>
        <v>279.39930348056333</v>
      </c>
      <c r="M106" s="51">
        <f>'資源化量内訳'!BP106</f>
        <v>93626</v>
      </c>
      <c r="N106" s="51">
        <f>'ごみ処理量内訳'!E106</f>
        <v>562243</v>
      </c>
      <c r="O106" s="51">
        <f>'ごみ処理量内訳'!L106</f>
        <v>49600</v>
      </c>
      <c r="P106" s="51">
        <f>SUM(Q106:U106)</f>
        <v>71518</v>
      </c>
      <c r="Q106" s="51">
        <f>'ごみ処理量内訳'!G106</f>
        <v>26447</v>
      </c>
      <c r="R106" s="51">
        <f>'ごみ処理量内訳'!H106</f>
        <v>40197</v>
      </c>
      <c r="S106" s="51">
        <f>'ごみ処理量内訳'!I106</f>
        <v>103</v>
      </c>
      <c r="T106" s="51">
        <f>'ごみ処理量内訳'!J106</f>
        <v>134</v>
      </c>
      <c r="U106" s="51">
        <f>'ごみ処理量内訳'!K106</f>
        <v>4637</v>
      </c>
      <c r="V106" s="51">
        <f>SUM(W106:AC106)</f>
        <v>33756</v>
      </c>
      <c r="W106" s="51">
        <f>'資源化量内訳'!M106</f>
        <v>16495</v>
      </c>
      <c r="X106" s="51">
        <f>'資源化量内訳'!N106</f>
        <v>7422</v>
      </c>
      <c r="Y106" s="51">
        <f>'資源化量内訳'!O106</f>
        <v>7011</v>
      </c>
      <c r="Z106" s="51">
        <f>'資源化量内訳'!P106</f>
        <v>806</v>
      </c>
      <c r="AA106" s="51">
        <f>'資源化量内訳'!Q106</f>
        <v>412</v>
      </c>
      <c r="AB106" s="51">
        <f>'資源化量内訳'!R106</f>
        <v>237</v>
      </c>
      <c r="AC106" s="51">
        <f>'資源化量内訳'!S106</f>
        <v>1373</v>
      </c>
      <c r="AD106" s="51">
        <f>N106+O106+P106+V106</f>
        <v>717117</v>
      </c>
      <c r="AE106" s="52">
        <f t="shared" si="23"/>
        <v>93.08341595583425</v>
      </c>
      <c r="AF106" s="51">
        <f>'資源化量内訳'!AB106</f>
        <v>5062</v>
      </c>
      <c r="AG106" s="51">
        <f>'資源化量内訳'!AJ106</f>
        <v>8214</v>
      </c>
      <c r="AH106" s="51">
        <f>'資源化量内訳'!AR106</f>
        <v>33414</v>
      </c>
      <c r="AI106" s="51">
        <f>'資源化量内訳'!AZ106</f>
        <v>103</v>
      </c>
      <c r="AJ106" s="51">
        <f>'資源化量内訳'!BH106</f>
        <v>0</v>
      </c>
      <c r="AK106" s="51" t="s">
        <v>268</v>
      </c>
      <c r="AL106" s="51">
        <f>SUM(AF106:AJ106)</f>
        <v>46793</v>
      </c>
      <c r="AM106" s="52">
        <f>(V106+AL106+M106)/(M106+AD106)*100</f>
        <v>21.48338006001902</v>
      </c>
      <c r="AN106" s="51">
        <f>'ごみ処理量内訳'!AC106</f>
        <v>49600</v>
      </c>
      <c r="AO106" s="51">
        <f>'ごみ処理量内訳'!AD106</f>
        <v>59763</v>
      </c>
      <c r="AP106" s="51">
        <f>'ごみ処理量内訳'!AE106</f>
        <v>8411</v>
      </c>
      <c r="AQ106" s="51">
        <f>SUM(AN106:AP106)</f>
        <v>117774</v>
      </c>
    </row>
  </sheetData>
  <mergeCells count="31">
    <mergeCell ref="A106:C106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106"/>
  <sheetViews>
    <sheetView showGridLines="0" workbookViewId="0" topLeftCell="A1">
      <pane xSplit="3" ySplit="6" topLeftCell="D7" activePane="bottomRight" state="frozen"/>
      <selection pane="topLeft" activeCell="V3" sqref="U3:X5"/>
      <selection pane="topRight" activeCell="V3" sqref="U3:X5"/>
      <selection pane="bottomLeft" activeCell="V3" sqref="U3:X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187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188</v>
      </c>
      <c r="C2" s="67" t="s">
        <v>191</v>
      </c>
      <c r="D2" s="59" t="s">
        <v>182</v>
      </c>
      <c r="E2" s="77"/>
      <c r="F2" s="56"/>
      <c r="G2" s="29" t="s">
        <v>183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198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199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200</v>
      </c>
      <c r="F4" s="67" t="s">
        <v>201</v>
      </c>
      <c r="G4" s="15"/>
      <c r="H4" s="12" t="s">
        <v>15</v>
      </c>
      <c r="I4" s="82" t="s">
        <v>202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203</v>
      </c>
      <c r="K5" s="8" t="s">
        <v>204</v>
      </c>
      <c r="L5" s="8" t="s">
        <v>205</v>
      </c>
      <c r="M5" s="12" t="s">
        <v>15</v>
      </c>
      <c r="N5" s="8" t="s">
        <v>203</v>
      </c>
      <c r="O5" s="8" t="s">
        <v>204</v>
      </c>
      <c r="P5" s="8" t="s">
        <v>205</v>
      </c>
      <c r="Q5" s="12" t="s">
        <v>15</v>
      </c>
      <c r="R5" s="8" t="s">
        <v>203</v>
      </c>
      <c r="S5" s="8" t="s">
        <v>204</v>
      </c>
      <c r="T5" s="8" t="s">
        <v>205</v>
      </c>
      <c r="U5" s="12" t="s">
        <v>15</v>
      </c>
      <c r="V5" s="8" t="s">
        <v>203</v>
      </c>
      <c r="W5" s="8" t="s">
        <v>204</v>
      </c>
      <c r="X5" s="8" t="s">
        <v>205</v>
      </c>
      <c r="Y5" s="12" t="s">
        <v>15</v>
      </c>
      <c r="Z5" s="8" t="s">
        <v>203</v>
      </c>
      <c r="AA5" s="8" t="s">
        <v>204</v>
      </c>
      <c r="AB5" s="8" t="s">
        <v>205</v>
      </c>
      <c r="AC5" s="12" t="s">
        <v>15</v>
      </c>
      <c r="AD5" s="8" t="s">
        <v>203</v>
      </c>
      <c r="AE5" s="8" t="s">
        <v>204</v>
      </c>
      <c r="AF5" s="8" t="s">
        <v>205</v>
      </c>
      <c r="AG5" s="15"/>
      <c r="AH5" s="70"/>
    </row>
    <row r="6" spans="1:34" s="30" customFormat="1" ht="22.5" customHeight="1">
      <c r="A6" s="64"/>
      <c r="B6" s="53"/>
      <c r="C6" s="55"/>
      <c r="D6" s="23" t="s">
        <v>197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23</v>
      </c>
      <c r="B7" s="49" t="s">
        <v>24</v>
      </c>
      <c r="C7" s="50" t="s">
        <v>25</v>
      </c>
      <c r="D7" s="51">
        <f aca="true" t="shared" si="0" ref="D7:D38">E7+F7</f>
        <v>159608</v>
      </c>
      <c r="E7" s="51">
        <v>103974</v>
      </c>
      <c r="F7" s="51">
        <v>55634</v>
      </c>
      <c r="G7" s="51">
        <f aca="true" t="shared" si="1" ref="G7:G33">H7+AG7</f>
        <v>159608</v>
      </c>
      <c r="H7" s="51">
        <f aca="true" t="shared" si="2" ref="H7:H33">I7+M7+Q7+U7+Y7+AC7</f>
        <v>153910</v>
      </c>
      <c r="I7" s="51">
        <f aca="true" t="shared" si="3" ref="I7:I33">SUM(J7:L7)</f>
        <v>129088</v>
      </c>
      <c r="J7" s="51">
        <v>44393</v>
      </c>
      <c r="K7" s="51">
        <v>46980</v>
      </c>
      <c r="L7" s="51">
        <v>37715</v>
      </c>
      <c r="M7" s="51">
        <f aca="true" t="shared" si="4" ref="M7:M33">SUM(N7:P7)</f>
        <v>0</v>
      </c>
      <c r="N7" s="51">
        <v>0</v>
      </c>
      <c r="O7" s="51">
        <v>0</v>
      </c>
      <c r="P7" s="51">
        <v>0</v>
      </c>
      <c r="Q7" s="51">
        <f aca="true" t="shared" si="5" ref="Q7:Q33">SUM(R7:T7)</f>
        <v>0</v>
      </c>
      <c r="R7" s="51">
        <v>0</v>
      </c>
      <c r="S7" s="51">
        <v>0</v>
      </c>
      <c r="T7" s="51">
        <v>0</v>
      </c>
      <c r="U7" s="51">
        <f aca="true" t="shared" si="6" ref="U7:U33">SUM(V7:X7)</f>
        <v>21857</v>
      </c>
      <c r="V7" s="51">
        <v>2610</v>
      </c>
      <c r="W7" s="51">
        <v>5914</v>
      </c>
      <c r="X7" s="51">
        <v>13333</v>
      </c>
      <c r="Y7" s="51">
        <f aca="true" t="shared" si="7" ref="Y7:Y33">SUM(Z7:AB7)</f>
        <v>264</v>
      </c>
      <c r="Z7" s="51">
        <v>249</v>
      </c>
      <c r="AA7" s="51">
        <v>0</v>
      </c>
      <c r="AB7" s="51">
        <v>15</v>
      </c>
      <c r="AC7" s="51">
        <f aca="true" t="shared" si="8" ref="AC7:AC33">SUM(AD7:AF7)</f>
        <v>2701</v>
      </c>
      <c r="AD7" s="51">
        <v>274</v>
      </c>
      <c r="AE7" s="51">
        <v>1602</v>
      </c>
      <c r="AF7" s="51">
        <v>825</v>
      </c>
      <c r="AG7" s="51">
        <v>5698</v>
      </c>
      <c r="AH7" s="51">
        <v>2394</v>
      </c>
    </row>
    <row r="8" spans="1:34" ht="13.5">
      <c r="A8" s="26" t="s">
        <v>23</v>
      </c>
      <c r="B8" s="49" t="s">
        <v>26</v>
      </c>
      <c r="C8" s="50" t="s">
        <v>27</v>
      </c>
      <c r="D8" s="51">
        <f t="shared" si="0"/>
        <v>66200</v>
      </c>
      <c r="E8" s="51">
        <v>41684</v>
      </c>
      <c r="F8" s="51">
        <v>24516</v>
      </c>
      <c r="G8" s="51">
        <f t="shared" si="1"/>
        <v>66200</v>
      </c>
      <c r="H8" s="51">
        <f t="shared" si="2"/>
        <v>50529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43230</v>
      </c>
      <c r="N8" s="51">
        <v>20151</v>
      </c>
      <c r="O8" s="51">
        <v>7825</v>
      </c>
      <c r="P8" s="51">
        <v>15254</v>
      </c>
      <c r="Q8" s="51">
        <f t="shared" si="5"/>
        <v>4398</v>
      </c>
      <c r="R8" s="51">
        <v>1383</v>
      </c>
      <c r="S8" s="51">
        <v>2198</v>
      </c>
      <c r="T8" s="51">
        <v>817</v>
      </c>
      <c r="U8" s="51">
        <f t="shared" si="6"/>
        <v>1941</v>
      </c>
      <c r="V8" s="51">
        <v>1265</v>
      </c>
      <c r="W8" s="51">
        <v>676</v>
      </c>
      <c r="X8" s="51">
        <v>0</v>
      </c>
      <c r="Y8" s="51">
        <f t="shared" si="7"/>
        <v>69</v>
      </c>
      <c r="Z8" s="51">
        <v>69</v>
      </c>
      <c r="AA8" s="51">
        <v>0</v>
      </c>
      <c r="AB8" s="51">
        <v>0</v>
      </c>
      <c r="AC8" s="51">
        <f t="shared" si="8"/>
        <v>891</v>
      </c>
      <c r="AD8" s="51">
        <v>0</v>
      </c>
      <c r="AE8" s="51">
        <v>891</v>
      </c>
      <c r="AF8" s="51">
        <v>0</v>
      </c>
      <c r="AG8" s="51">
        <v>15671</v>
      </c>
      <c r="AH8" s="51">
        <v>0</v>
      </c>
    </row>
    <row r="9" spans="1:34" ht="13.5">
      <c r="A9" s="26" t="s">
        <v>23</v>
      </c>
      <c r="B9" s="49" t="s">
        <v>28</v>
      </c>
      <c r="C9" s="50" t="s">
        <v>29</v>
      </c>
      <c r="D9" s="51">
        <f t="shared" si="0"/>
        <v>28036</v>
      </c>
      <c r="E9" s="51">
        <v>18214</v>
      </c>
      <c r="F9" s="51">
        <v>9822</v>
      </c>
      <c r="G9" s="51">
        <f t="shared" si="1"/>
        <v>28036</v>
      </c>
      <c r="H9" s="51">
        <f t="shared" si="2"/>
        <v>24392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18272</v>
      </c>
      <c r="N9" s="51">
        <v>12479</v>
      </c>
      <c r="O9" s="51">
        <v>0</v>
      </c>
      <c r="P9" s="51">
        <v>5793</v>
      </c>
      <c r="Q9" s="51">
        <f t="shared" si="5"/>
        <v>3500</v>
      </c>
      <c r="R9" s="51">
        <v>2962</v>
      </c>
      <c r="S9" s="51">
        <v>0</v>
      </c>
      <c r="T9" s="51">
        <v>538</v>
      </c>
      <c r="U9" s="51">
        <f t="shared" si="6"/>
        <v>2474</v>
      </c>
      <c r="V9" s="51">
        <v>1027</v>
      </c>
      <c r="W9" s="51">
        <v>1175</v>
      </c>
      <c r="X9" s="51">
        <v>272</v>
      </c>
      <c r="Y9" s="51">
        <f t="shared" si="7"/>
        <v>84</v>
      </c>
      <c r="Z9" s="51">
        <v>0</v>
      </c>
      <c r="AA9" s="51">
        <v>8</v>
      </c>
      <c r="AB9" s="51">
        <v>76</v>
      </c>
      <c r="AC9" s="51">
        <f t="shared" si="8"/>
        <v>62</v>
      </c>
      <c r="AD9" s="51">
        <v>62</v>
      </c>
      <c r="AE9" s="51">
        <v>0</v>
      </c>
      <c r="AF9" s="51">
        <v>0</v>
      </c>
      <c r="AG9" s="51">
        <v>3644</v>
      </c>
      <c r="AH9" s="51">
        <v>206</v>
      </c>
    </row>
    <row r="10" spans="1:34" ht="13.5">
      <c r="A10" s="26" t="s">
        <v>23</v>
      </c>
      <c r="B10" s="49" t="s">
        <v>30</v>
      </c>
      <c r="C10" s="50" t="s">
        <v>31</v>
      </c>
      <c r="D10" s="51">
        <f t="shared" si="0"/>
        <v>37063</v>
      </c>
      <c r="E10" s="51">
        <v>25581</v>
      </c>
      <c r="F10" s="51">
        <v>11482</v>
      </c>
      <c r="G10" s="51">
        <f t="shared" si="1"/>
        <v>37063</v>
      </c>
      <c r="H10" s="51">
        <f t="shared" si="2"/>
        <v>33313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25653</v>
      </c>
      <c r="N10" s="51">
        <v>18723</v>
      </c>
      <c r="O10" s="51">
        <v>0</v>
      </c>
      <c r="P10" s="51">
        <v>6930</v>
      </c>
      <c r="Q10" s="51">
        <f t="shared" si="5"/>
        <v>4149</v>
      </c>
      <c r="R10" s="51">
        <v>3470</v>
      </c>
      <c r="S10" s="51">
        <v>0</v>
      </c>
      <c r="T10" s="51">
        <v>679</v>
      </c>
      <c r="U10" s="51">
        <f t="shared" si="6"/>
        <v>3469</v>
      </c>
      <c r="V10" s="51">
        <v>3316</v>
      </c>
      <c r="W10" s="51">
        <v>30</v>
      </c>
      <c r="X10" s="51">
        <v>123</v>
      </c>
      <c r="Y10" s="51">
        <f t="shared" si="7"/>
        <v>42</v>
      </c>
      <c r="Z10" s="51">
        <v>42</v>
      </c>
      <c r="AA10" s="51">
        <v>0</v>
      </c>
      <c r="AB10" s="51">
        <v>0</v>
      </c>
      <c r="AC10" s="51">
        <f t="shared" si="8"/>
        <v>0</v>
      </c>
      <c r="AD10" s="51">
        <v>0</v>
      </c>
      <c r="AE10" s="51">
        <v>0</v>
      </c>
      <c r="AF10" s="51">
        <v>0</v>
      </c>
      <c r="AG10" s="51">
        <v>3750</v>
      </c>
      <c r="AH10" s="51">
        <v>0</v>
      </c>
    </row>
    <row r="11" spans="1:34" ht="13.5">
      <c r="A11" s="26" t="s">
        <v>23</v>
      </c>
      <c r="B11" s="49" t="s">
        <v>32</v>
      </c>
      <c r="C11" s="50" t="s">
        <v>33</v>
      </c>
      <c r="D11" s="51">
        <f t="shared" si="0"/>
        <v>26628</v>
      </c>
      <c r="E11" s="51">
        <v>16289</v>
      </c>
      <c r="F11" s="51">
        <v>10339</v>
      </c>
      <c r="G11" s="51">
        <f t="shared" si="1"/>
        <v>26628</v>
      </c>
      <c r="H11" s="51">
        <f t="shared" si="2"/>
        <v>22509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17717</v>
      </c>
      <c r="N11" s="51">
        <v>11864</v>
      </c>
      <c r="O11" s="51">
        <v>0</v>
      </c>
      <c r="P11" s="51">
        <v>5853</v>
      </c>
      <c r="Q11" s="51">
        <f t="shared" si="5"/>
        <v>1533</v>
      </c>
      <c r="R11" s="51">
        <v>1166</v>
      </c>
      <c r="S11" s="51">
        <v>0</v>
      </c>
      <c r="T11" s="51">
        <v>367</v>
      </c>
      <c r="U11" s="51">
        <f t="shared" si="6"/>
        <v>3144</v>
      </c>
      <c r="V11" s="51">
        <v>153</v>
      </c>
      <c r="W11" s="51">
        <v>2991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115</v>
      </c>
      <c r="AD11" s="51">
        <v>115</v>
      </c>
      <c r="AE11" s="51">
        <v>0</v>
      </c>
      <c r="AF11" s="51">
        <v>0</v>
      </c>
      <c r="AG11" s="51">
        <v>4119</v>
      </c>
      <c r="AH11" s="51">
        <v>0</v>
      </c>
    </row>
    <row r="12" spans="1:34" ht="13.5">
      <c r="A12" s="26" t="s">
        <v>23</v>
      </c>
      <c r="B12" s="49" t="s">
        <v>34</v>
      </c>
      <c r="C12" s="50" t="s">
        <v>35</v>
      </c>
      <c r="D12" s="51">
        <f t="shared" si="0"/>
        <v>19359</v>
      </c>
      <c r="E12" s="51">
        <v>13271</v>
      </c>
      <c r="F12" s="51">
        <v>6088</v>
      </c>
      <c r="G12" s="51">
        <f t="shared" si="1"/>
        <v>19359</v>
      </c>
      <c r="H12" s="51">
        <f t="shared" si="2"/>
        <v>17177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14821</v>
      </c>
      <c r="N12" s="51">
        <v>10877</v>
      </c>
      <c r="O12" s="51">
        <v>0</v>
      </c>
      <c r="P12" s="51">
        <v>3944</v>
      </c>
      <c r="Q12" s="51">
        <f t="shared" si="5"/>
        <v>1382</v>
      </c>
      <c r="R12" s="51">
        <v>1239</v>
      </c>
      <c r="S12" s="51">
        <v>0</v>
      </c>
      <c r="T12" s="51">
        <v>143</v>
      </c>
      <c r="U12" s="51">
        <f t="shared" si="6"/>
        <v>965</v>
      </c>
      <c r="V12" s="51">
        <v>641</v>
      </c>
      <c r="W12" s="51">
        <v>139</v>
      </c>
      <c r="X12" s="51">
        <v>185</v>
      </c>
      <c r="Y12" s="51">
        <f t="shared" si="7"/>
        <v>9</v>
      </c>
      <c r="Z12" s="51">
        <v>9</v>
      </c>
      <c r="AA12" s="51">
        <v>0</v>
      </c>
      <c r="AB12" s="51">
        <v>0</v>
      </c>
      <c r="AC12" s="51">
        <f t="shared" si="8"/>
        <v>0</v>
      </c>
      <c r="AD12" s="51">
        <v>0</v>
      </c>
      <c r="AE12" s="51">
        <v>0</v>
      </c>
      <c r="AF12" s="51">
        <v>0</v>
      </c>
      <c r="AG12" s="51">
        <v>2182</v>
      </c>
      <c r="AH12" s="51">
        <v>372</v>
      </c>
    </row>
    <row r="13" spans="1:34" ht="13.5">
      <c r="A13" s="26" t="s">
        <v>23</v>
      </c>
      <c r="B13" s="49" t="s">
        <v>36</v>
      </c>
      <c r="C13" s="50" t="s">
        <v>37</v>
      </c>
      <c r="D13" s="51">
        <f t="shared" si="0"/>
        <v>8304</v>
      </c>
      <c r="E13" s="51">
        <v>6080</v>
      </c>
      <c r="F13" s="51">
        <v>2224</v>
      </c>
      <c r="G13" s="51">
        <f t="shared" si="1"/>
        <v>8304</v>
      </c>
      <c r="H13" s="51">
        <f t="shared" si="2"/>
        <v>7254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5529</v>
      </c>
      <c r="N13" s="51">
        <v>4305</v>
      </c>
      <c r="O13" s="51">
        <v>0</v>
      </c>
      <c r="P13" s="51">
        <v>1224</v>
      </c>
      <c r="Q13" s="51">
        <f t="shared" si="5"/>
        <v>656</v>
      </c>
      <c r="R13" s="51">
        <v>573</v>
      </c>
      <c r="S13" s="51">
        <v>0</v>
      </c>
      <c r="T13" s="51">
        <v>83</v>
      </c>
      <c r="U13" s="51">
        <f t="shared" si="6"/>
        <v>1069</v>
      </c>
      <c r="V13" s="51">
        <v>802</v>
      </c>
      <c r="W13" s="51">
        <v>267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0</v>
      </c>
      <c r="AD13" s="51">
        <v>0</v>
      </c>
      <c r="AE13" s="51">
        <v>0</v>
      </c>
      <c r="AF13" s="51">
        <v>0</v>
      </c>
      <c r="AG13" s="51">
        <v>1050</v>
      </c>
      <c r="AH13" s="51">
        <v>295</v>
      </c>
    </row>
    <row r="14" spans="1:34" ht="13.5">
      <c r="A14" s="26" t="s">
        <v>23</v>
      </c>
      <c r="B14" s="49" t="s">
        <v>38</v>
      </c>
      <c r="C14" s="50" t="s">
        <v>39</v>
      </c>
      <c r="D14" s="51">
        <f t="shared" si="0"/>
        <v>15834</v>
      </c>
      <c r="E14" s="51">
        <v>10051</v>
      </c>
      <c r="F14" s="51">
        <v>5783</v>
      </c>
      <c r="G14" s="51">
        <f t="shared" si="1"/>
        <v>15834</v>
      </c>
      <c r="H14" s="51">
        <f t="shared" si="2"/>
        <v>15607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10568</v>
      </c>
      <c r="N14" s="51">
        <v>7418</v>
      </c>
      <c r="O14" s="51">
        <v>0</v>
      </c>
      <c r="P14" s="51">
        <v>3150</v>
      </c>
      <c r="Q14" s="51">
        <f t="shared" si="5"/>
        <v>4253</v>
      </c>
      <c r="R14" s="51">
        <v>1847</v>
      </c>
      <c r="S14" s="51">
        <v>0</v>
      </c>
      <c r="T14" s="51">
        <v>2406</v>
      </c>
      <c r="U14" s="51">
        <f t="shared" si="6"/>
        <v>786</v>
      </c>
      <c r="V14" s="51">
        <v>786</v>
      </c>
      <c r="W14" s="51">
        <v>0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0</v>
      </c>
      <c r="AD14" s="51">
        <v>0</v>
      </c>
      <c r="AE14" s="51">
        <v>0</v>
      </c>
      <c r="AF14" s="51">
        <v>0</v>
      </c>
      <c r="AG14" s="51">
        <v>227</v>
      </c>
      <c r="AH14" s="51">
        <v>0</v>
      </c>
    </row>
    <row r="15" spans="1:34" ht="13.5">
      <c r="A15" s="26" t="s">
        <v>23</v>
      </c>
      <c r="B15" s="49" t="s">
        <v>40</v>
      </c>
      <c r="C15" s="50" t="s">
        <v>41</v>
      </c>
      <c r="D15" s="51">
        <f t="shared" si="0"/>
        <v>20367</v>
      </c>
      <c r="E15" s="51">
        <v>16690</v>
      </c>
      <c r="F15" s="51">
        <v>3677</v>
      </c>
      <c r="G15" s="51">
        <f t="shared" si="1"/>
        <v>20367</v>
      </c>
      <c r="H15" s="51">
        <f t="shared" si="2"/>
        <v>20059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14790</v>
      </c>
      <c r="N15" s="51">
        <v>0</v>
      </c>
      <c r="O15" s="51">
        <v>11421</v>
      </c>
      <c r="P15" s="51">
        <v>3369</v>
      </c>
      <c r="Q15" s="51">
        <f t="shared" si="5"/>
        <v>2300</v>
      </c>
      <c r="R15" s="51">
        <v>0</v>
      </c>
      <c r="S15" s="51">
        <v>2300</v>
      </c>
      <c r="T15" s="51">
        <v>0</v>
      </c>
      <c r="U15" s="51">
        <f t="shared" si="6"/>
        <v>2969</v>
      </c>
      <c r="V15" s="51">
        <v>0</v>
      </c>
      <c r="W15" s="51">
        <v>2969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0</v>
      </c>
      <c r="AD15" s="51">
        <v>0</v>
      </c>
      <c r="AE15" s="51">
        <v>0</v>
      </c>
      <c r="AF15" s="51">
        <v>0</v>
      </c>
      <c r="AG15" s="51">
        <v>308</v>
      </c>
      <c r="AH15" s="51">
        <v>0</v>
      </c>
    </row>
    <row r="16" spans="1:34" ht="13.5">
      <c r="A16" s="26" t="s">
        <v>23</v>
      </c>
      <c r="B16" s="49" t="s">
        <v>42</v>
      </c>
      <c r="C16" s="50" t="s">
        <v>43</v>
      </c>
      <c r="D16" s="51">
        <f t="shared" si="0"/>
        <v>10675</v>
      </c>
      <c r="E16" s="51">
        <v>7118</v>
      </c>
      <c r="F16" s="51">
        <v>3557</v>
      </c>
      <c r="G16" s="51">
        <f t="shared" si="1"/>
        <v>10675</v>
      </c>
      <c r="H16" s="51">
        <f t="shared" si="2"/>
        <v>10059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8442</v>
      </c>
      <c r="N16" s="51">
        <v>5386</v>
      </c>
      <c r="O16" s="51">
        <v>0</v>
      </c>
      <c r="P16" s="51">
        <v>3056</v>
      </c>
      <c r="Q16" s="51">
        <f t="shared" si="5"/>
        <v>1059</v>
      </c>
      <c r="R16" s="51">
        <v>960</v>
      </c>
      <c r="S16" s="51">
        <v>0</v>
      </c>
      <c r="T16" s="51">
        <v>99</v>
      </c>
      <c r="U16" s="51">
        <f t="shared" si="6"/>
        <v>548</v>
      </c>
      <c r="V16" s="51">
        <v>392</v>
      </c>
      <c r="W16" s="51">
        <v>0</v>
      </c>
      <c r="X16" s="51">
        <v>156</v>
      </c>
      <c r="Y16" s="51">
        <f t="shared" si="7"/>
        <v>10</v>
      </c>
      <c r="Z16" s="51">
        <v>10</v>
      </c>
      <c r="AA16" s="51">
        <v>0</v>
      </c>
      <c r="AB16" s="51">
        <v>0</v>
      </c>
      <c r="AC16" s="51">
        <f t="shared" si="8"/>
        <v>0</v>
      </c>
      <c r="AD16" s="51">
        <v>0</v>
      </c>
      <c r="AE16" s="51">
        <v>0</v>
      </c>
      <c r="AF16" s="51">
        <v>0</v>
      </c>
      <c r="AG16" s="51">
        <v>616</v>
      </c>
      <c r="AH16" s="51">
        <v>0</v>
      </c>
    </row>
    <row r="17" spans="1:34" ht="13.5">
      <c r="A17" s="26" t="s">
        <v>23</v>
      </c>
      <c r="B17" s="49" t="s">
        <v>44</v>
      </c>
      <c r="C17" s="50" t="s">
        <v>45</v>
      </c>
      <c r="D17" s="51">
        <f t="shared" si="0"/>
        <v>16363</v>
      </c>
      <c r="E17" s="51">
        <v>11159</v>
      </c>
      <c r="F17" s="51">
        <v>5204</v>
      </c>
      <c r="G17" s="51">
        <f t="shared" si="1"/>
        <v>16363</v>
      </c>
      <c r="H17" s="51">
        <f t="shared" si="2"/>
        <v>14452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12970</v>
      </c>
      <c r="N17" s="51">
        <v>0</v>
      </c>
      <c r="O17" s="51">
        <v>8189</v>
      </c>
      <c r="P17" s="51">
        <v>4781</v>
      </c>
      <c r="Q17" s="51">
        <f t="shared" si="5"/>
        <v>599</v>
      </c>
      <c r="R17" s="51">
        <v>0</v>
      </c>
      <c r="S17" s="51">
        <v>579</v>
      </c>
      <c r="T17" s="51">
        <v>20</v>
      </c>
      <c r="U17" s="51">
        <f t="shared" si="6"/>
        <v>566</v>
      </c>
      <c r="V17" s="51">
        <v>0</v>
      </c>
      <c r="W17" s="51">
        <v>566</v>
      </c>
      <c r="X17" s="51">
        <v>0</v>
      </c>
      <c r="Y17" s="51">
        <f t="shared" si="7"/>
        <v>32</v>
      </c>
      <c r="Z17" s="51">
        <v>26</v>
      </c>
      <c r="AA17" s="51">
        <v>0</v>
      </c>
      <c r="AB17" s="51">
        <v>6</v>
      </c>
      <c r="AC17" s="51">
        <f t="shared" si="8"/>
        <v>285</v>
      </c>
      <c r="AD17" s="51">
        <v>0</v>
      </c>
      <c r="AE17" s="51">
        <v>111</v>
      </c>
      <c r="AF17" s="51">
        <v>174</v>
      </c>
      <c r="AG17" s="51">
        <v>1911</v>
      </c>
      <c r="AH17" s="51">
        <v>0</v>
      </c>
    </row>
    <row r="18" spans="1:34" ht="13.5">
      <c r="A18" s="26" t="s">
        <v>23</v>
      </c>
      <c r="B18" s="49" t="s">
        <v>46</v>
      </c>
      <c r="C18" s="50" t="s">
        <v>47</v>
      </c>
      <c r="D18" s="51">
        <f t="shared" si="0"/>
        <v>22109</v>
      </c>
      <c r="E18" s="51">
        <v>18302</v>
      </c>
      <c r="F18" s="51">
        <v>3807</v>
      </c>
      <c r="G18" s="51">
        <f t="shared" si="1"/>
        <v>22109</v>
      </c>
      <c r="H18" s="51">
        <f t="shared" si="2"/>
        <v>19867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16229</v>
      </c>
      <c r="N18" s="51">
        <v>12668</v>
      </c>
      <c r="O18" s="51">
        <v>0</v>
      </c>
      <c r="P18" s="51">
        <v>3561</v>
      </c>
      <c r="Q18" s="51">
        <f t="shared" si="5"/>
        <v>1353</v>
      </c>
      <c r="R18" s="51">
        <v>1303</v>
      </c>
      <c r="S18" s="51">
        <v>0</v>
      </c>
      <c r="T18" s="51">
        <v>50</v>
      </c>
      <c r="U18" s="51">
        <f t="shared" si="6"/>
        <v>2251</v>
      </c>
      <c r="V18" s="51">
        <v>2235</v>
      </c>
      <c r="W18" s="51">
        <v>0</v>
      </c>
      <c r="X18" s="51">
        <v>16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34</v>
      </c>
      <c r="AD18" s="51">
        <v>34</v>
      </c>
      <c r="AE18" s="51">
        <v>0</v>
      </c>
      <c r="AF18" s="51">
        <v>0</v>
      </c>
      <c r="AG18" s="51">
        <v>2242</v>
      </c>
      <c r="AH18" s="51">
        <v>0</v>
      </c>
    </row>
    <row r="19" spans="1:34" ht="13.5">
      <c r="A19" s="26" t="s">
        <v>23</v>
      </c>
      <c r="B19" s="49" t="s">
        <v>48</v>
      </c>
      <c r="C19" s="50" t="s">
        <v>49</v>
      </c>
      <c r="D19" s="51">
        <f t="shared" si="0"/>
        <v>45844</v>
      </c>
      <c r="E19" s="51">
        <v>38518</v>
      </c>
      <c r="F19" s="51">
        <v>7326</v>
      </c>
      <c r="G19" s="51">
        <f t="shared" si="1"/>
        <v>45844</v>
      </c>
      <c r="H19" s="51">
        <f t="shared" si="2"/>
        <v>43470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38584</v>
      </c>
      <c r="N19" s="51">
        <v>0</v>
      </c>
      <c r="O19" s="51">
        <v>33214</v>
      </c>
      <c r="P19" s="51">
        <v>5370</v>
      </c>
      <c r="Q19" s="51">
        <f t="shared" si="5"/>
        <v>1804</v>
      </c>
      <c r="R19" s="51">
        <v>0</v>
      </c>
      <c r="S19" s="51">
        <v>1533</v>
      </c>
      <c r="T19" s="51">
        <v>271</v>
      </c>
      <c r="U19" s="51">
        <f t="shared" si="6"/>
        <v>1937</v>
      </c>
      <c r="V19" s="51">
        <v>0</v>
      </c>
      <c r="W19" s="51">
        <v>1937</v>
      </c>
      <c r="X19" s="51">
        <v>0</v>
      </c>
      <c r="Y19" s="51">
        <f t="shared" si="7"/>
        <v>413</v>
      </c>
      <c r="Z19" s="51">
        <v>0</v>
      </c>
      <c r="AA19" s="51">
        <v>413</v>
      </c>
      <c r="AB19" s="51">
        <v>0</v>
      </c>
      <c r="AC19" s="51">
        <f t="shared" si="8"/>
        <v>732</v>
      </c>
      <c r="AD19" s="51">
        <v>0</v>
      </c>
      <c r="AE19" s="51">
        <v>732</v>
      </c>
      <c r="AF19" s="51">
        <v>0</v>
      </c>
      <c r="AG19" s="51">
        <v>2374</v>
      </c>
      <c r="AH19" s="51">
        <v>0</v>
      </c>
    </row>
    <row r="20" spans="1:34" ht="13.5">
      <c r="A20" s="26" t="s">
        <v>23</v>
      </c>
      <c r="B20" s="49" t="s">
        <v>50</v>
      </c>
      <c r="C20" s="50" t="s">
        <v>51</v>
      </c>
      <c r="D20" s="51">
        <f t="shared" si="0"/>
        <v>27036</v>
      </c>
      <c r="E20" s="51">
        <v>19592</v>
      </c>
      <c r="F20" s="51">
        <v>7444</v>
      </c>
      <c r="G20" s="51">
        <f t="shared" si="1"/>
        <v>27036</v>
      </c>
      <c r="H20" s="51">
        <f t="shared" si="2"/>
        <v>26470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23908</v>
      </c>
      <c r="N20" s="51">
        <v>0</v>
      </c>
      <c r="O20" s="51">
        <v>17103</v>
      </c>
      <c r="P20" s="51">
        <v>6805</v>
      </c>
      <c r="Q20" s="51">
        <f t="shared" si="5"/>
        <v>937</v>
      </c>
      <c r="R20" s="51">
        <v>0</v>
      </c>
      <c r="S20" s="51">
        <v>930</v>
      </c>
      <c r="T20" s="51">
        <v>7</v>
      </c>
      <c r="U20" s="51">
        <f t="shared" si="6"/>
        <v>1018</v>
      </c>
      <c r="V20" s="51">
        <v>79</v>
      </c>
      <c r="W20" s="51">
        <v>892</v>
      </c>
      <c r="X20" s="51">
        <v>47</v>
      </c>
      <c r="Y20" s="51">
        <f t="shared" si="7"/>
        <v>45</v>
      </c>
      <c r="Z20" s="51">
        <v>44</v>
      </c>
      <c r="AA20" s="51">
        <v>0</v>
      </c>
      <c r="AB20" s="51">
        <v>1</v>
      </c>
      <c r="AC20" s="51">
        <f t="shared" si="8"/>
        <v>562</v>
      </c>
      <c r="AD20" s="51">
        <v>0</v>
      </c>
      <c r="AE20" s="51">
        <v>279</v>
      </c>
      <c r="AF20" s="51">
        <v>283</v>
      </c>
      <c r="AG20" s="51">
        <v>566</v>
      </c>
      <c r="AH20" s="51">
        <v>0</v>
      </c>
    </row>
    <row r="21" spans="1:34" ht="13.5">
      <c r="A21" s="26" t="s">
        <v>23</v>
      </c>
      <c r="B21" s="49" t="s">
        <v>52</v>
      </c>
      <c r="C21" s="50" t="s">
        <v>220</v>
      </c>
      <c r="D21" s="51">
        <f t="shared" si="0"/>
        <v>2659</v>
      </c>
      <c r="E21" s="51">
        <v>2216</v>
      </c>
      <c r="F21" s="51">
        <v>443</v>
      </c>
      <c r="G21" s="51">
        <f t="shared" si="1"/>
        <v>2659</v>
      </c>
      <c r="H21" s="51">
        <f t="shared" si="2"/>
        <v>2588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2026</v>
      </c>
      <c r="N21" s="51">
        <v>0</v>
      </c>
      <c r="O21" s="51">
        <v>1654</v>
      </c>
      <c r="P21" s="51">
        <v>372</v>
      </c>
      <c r="Q21" s="51">
        <f t="shared" si="5"/>
        <v>63</v>
      </c>
      <c r="R21" s="51">
        <v>0</v>
      </c>
      <c r="S21" s="51">
        <v>63</v>
      </c>
      <c r="T21" s="51">
        <v>0</v>
      </c>
      <c r="U21" s="51">
        <f t="shared" si="6"/>
        <v>392</v>
      </c>
      <c r="V21" s="51">
        <v>0</v>
      </c>
      <c r="W21" s="51">
        <v>392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107</v>
      </c>
      <c r="AD21" s="51">
        <v>0</v>
      </c>
      <c r="AE21" s="51">
        <v>107</v>
      </c>
      <c r="AF21" s="51">
        <v>0</v>
      </c>
      <c r="AG21" s="51">
        <v>71</v>
      </c>
      <c r="AH21" s="51">
        <v>0</v>
      </c>
    </row>
    <row r="22" spans="1:34" ht="13.5">
      <c r="A22" s="26" t="s">
        <v>23</v>
      </c>
      <c r="B22" s="49" t="s">
        <v>53</v>
      </c>
      <c r="C22" s="50" t="s">
        <v>54</v>
      </c>
      <c r="D22" s="51">
        <f t="shared" si="0"/>
        <v>10502</v>
      </c>
      <c r="E22" s="51">
        <v>6012</v>
      </c>
      <c r="F22" s="51">
        <v>4490</v>
      </c>
      <c r="G22" s="51">
        <f t="shared" si="1"/>
        <v>10502</v>
      </c>
      <c r="H22" s="51">
        <f t="shared" si="2"/>
        <v>10200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8597</v>
      </c>
      <c r="N22" s="51">
        <v>0</v>
      </c>
      <c r="O22" s="51">
        <v>4762</v>
      </c>
      <c r="P22" s="51">
        <v>3835</v>
      </c>
      <c r="Q22" s="51">
        <f t="shared" si="5"/>
        <v>1326</v>
      </c>
      <c r="R22" s="51">
        <v>0</v>
      </c>
      <c r="S22" s="51">
        <v>973</v>
      </c>
      <c r="T22" s="51">
        <v>353</v>
      </c>
      <c r="U22" s="51">
        <f t="shared" si="6"/>
        <v>277</v>
      </c>
      <c r="V22" s="51">
        <v>0</v>
      </c>
      <c r="W22" s="51">
        <v>277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0</v>
      </c>
      <c r="AD22" s="51">
        <v>0</v>
      </c>
      <c r="AE22" s="51">
        <v>0</v>
      </c>
      <c r="AF22" s="51">
        <v>0</v>
      </c>
      <c r="AG22" s="51">
        <v>302</v>
      </c>
      <c r="AH22" s="51">
        <v>0</v>
      </c>
    </row>
    <row r="23" spans="1:34" ht="13.5">
      <c r="A23" s="26" t="s">
        <v>23</v>
      </c>
      <c r="B23" s="49" t="s">
        <v>55</v>
      </c>
      <c r="C23" s="50" t="s">
        <v>56</v>
      </c>
      <c r="D23" s="51">
        <f t="shared" si="0"/>
        <v>9978</v>
      </c>
      <c r="E23" s="51">
        <v>6934</v>
      </c>
      <c r="F23" s="51">
        <v>3044</v>
      </c>
      <c r="G23" s="51">
        <f t="shared" si="1"/>
        <v>9978</v>
      </c>
      <c r="H23" s="51">
        <f t="shared" si="2"/>
        <v>9528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7541</v>
      </c>
      <c r="N23" s="51">
        <v>0</v>
      </c>
      <c r="O23" s="51">
        <v>4947</v>
      </c>
      <c r="P23" s="51">
        <v>2594</v>
      </c>
      <c r="Q23" s="51">
        <f t="shared" si="5"/>
        <v>125</v>
      </c>
      <c r="R23" s="51">
        <v>0</v>
      </c>
      <c r="S23" s="51">
        <v>125</v>
      </c>
      <c r="T23" s="51">
        <v>0</v>
      </c>
      <c r="U23" s="51">
        <f t="shared" si="6"/>
        <v>1348</v>
      </c>
      <c r="V23" s="51">
        <v>0</v>
      </c>
      <c r="W23" s="51">
        <v>1348</v>
      </c>
      <c r="X23" s="51">
        <v>0</v>
      </c>
      <c r="Y23" s="51">
        <f t="shared" si="7"/>
        <v>514</v>
      </c>
      <c r="Z23" s="51">
        <v>0</v>
      </c>
      <c r="AA23" s="51">
        <v>514</v>
      </c>
      <c r="AB23" s="51">
        <v>0</v>
      </c>
      <c r="AC23" s="51">
        <f t="shared" si="8"/>
        <v>0</v>
      </c>
      <c r="AD23" s="51">
        <v>0</v>
      </c>
      <c r="AE23" s="51">
        <v>0</v>
      </c>
      <c r="AF23" s="51">
        <v>0</v>
      </c>
      <c r="AG23" s="51">
        <v>450</v>
      </c>
      <c r="AH23" s="51">
        <v>0</v>
      </c>
    </row>
    <row r="24" spans="1:34" ht="13.5">
      <c r="A24" s="26" t="s">
        <v>23</v>
      </c>
      <c r="B24" s="49" t="s">
        <v>57</v>
      </c>
      <c r="C24" s="50" t="s">
        <v>178</v>
      </c>
      <c r="D24" s="51">
        <f t="shared" si="0"/>
        <v>6823</v>
      </c>
      <c r="E24" s="51">
        <v>3567</v>
      </c>
      <c r="F24" s="51">
        <v>3256</v>
      </c>
      <c r="G24" s="51">
        <f t="shared" si="1"/>
        <v>6823</v>
      </c>
      <c r="H24" s="51">
        <f t="shared" si="2"/>
        <v>6598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5056</v>
      </c>
      <c r="N24" s="51">
        <v>0</v>
      </c>
      <c r="O24" s="51">
        <v>2800</v>
      </c>
      <c r="P24" s="51">
        <v>2256</v>
      </c>
      <c r="Q24" s="51">
        <f t="shared" si="5"/>
        <v>452</v>
      </c>
      <c r="R24" s="51">
        <v>0</v>
      </c>
      <c r="S24" s="51">
        <v>284</v>
      </c>
      <c r="T24" s="51">
        <v>168</v>
      </c>
      <c r="U24" s="51">
        <f t="shared" si="6"/>
        <v>948</v>
      </c>
      <c r="V24" s="51">
        <v>0</v>
      </c>
      <c r="W24" s="51">
        <v>399</v>
      </c>
      <c r="X24" s="51">
        <v>549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142</v>
      </c>
      <c r="AD24" s="51">
        <v>0</v>
      </c>
      <c r="AE24" s="51">
        <v>84</v>
      </c>
      <c r="AF24" s="51">
        <v>58</v>
      </c>
      <c r="AG24" s="51">
        <v>225</v>
      </c>
      <c r="AH24" s="51">
        <v>0</v>
      </c>
    </row>
    <row r="25" spans="1:34" ht="13.5">
      <c r="A25" s="26" t="s">
        <v>23</v>
      </c>
      <c r="B25" s="49" t="s">
        <v>58</v>
      </c>
      <c r="C25" s="50" t="s">
        <v>59</v>
      </c>
      <c r="D25" s="51">
        <f t="shared" si="0"/>
        <v>3142</v>
      </c>
      <c r="E25" s="51">
        <v>2537</v>
      </c>
      <c r="F25" s="51">
        <v>605</v>
      </c>
      <c r="G25" s="51">
        <f t="shared" si="1"/>
        <v>3142</v>
      </c>
      <c r="H25" s="51">
        <f t="shared" si="2"/>
        <v>3051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2267</v>
      </c>
      <c r="N25" s="51">
        <v>1459</v>
      </c>
      <c r="O25" s="51">
        <v>203</v>
      </c>
      <c r="P25" s="51">
        <v>605</v>
      </c>
      <c r="Q25" s="51">
        <f t="shared" si="5"/>
        <v>90</v>
      </c>
      <c r="R25" s="51">
        <v>0</v>
      </c>
      <c r="S25" s="51">
        <v>90</v>
      </c>
      <c r="T25" s="51">
        <v>0</v>
      </c>
      <c r="U25" s="51">
        <f t="shared" si="6"/>
        <v>627</v>
      </c>
      <c r="V25" s="51">
        <v>609</v>
      </c>
      <c r="W25" s="51">
        <v>18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67</v>
      </c>
      <c r="AD25" s="51">
        <v>67</v>
      </c>
      <c r="AE25" s="51">
        <v>0</v>
      </c>
      <c r="AF25" s="51">
        <v>0</v>
      </c>
      <c r="AG25" s="51">
        <v>91</v>
      </c>
      <c r="AH25" s="51">
        <v>0</v>
      </c>
    </row>
    <row r="26" spans="1:34" ht="13.5">
      <c r="A26" s="26" t="s">
        <v>23</v>
      </c>
      <c r="B26" s="49" t="s">
        <v>60</v>
      </c>
      <c r="C26" s="50" t="s">
        <v>267</v>
      </c>
      <c r="D26" s="51">
        <f t="shared" si="0"/>
        <v>2239</v>
      </c>
      <c r="E26" s="51">
        <v>1583</v>
      </c>
      <c r="F26" s="51">
        <v>656</v>
      </c>
      <c r="G26" s="51">
        <f t="shared" si="1"/>
        <v>2239</v>
      </c>
      <c r="H26" s="51">
        <f t="shared" si="2"/>
        <v>2137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1676</v>
      </c>
      <c r="N26" s="51">
        <v>867</v>
      </c>
      <c r="O26" s="51">
        <v>0</v>
      </c>
      <c r="P26" s="51">
        <v>809</v>
      </c>
      <c r="Q26" s="51">
        <f t="shared" si="5"/>
        <v>179</v>
      </c>
      <c r="R26" s="51">
        <v>0</v>
      </c>
      <c r="S26" s="51">
        <v>131</v>
      </c>
      <c r="T26" s="51">
        <v>48</v>
      </c>
      <c r="U26" s="51">
        <f t="shared" si="6"/>
        <v>119</v>
      </c>
      <c r="V26" s="51">
        <v>15</v>
      </c>
      <c r="W26" s="51">
        <v>104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163</v>
      </c>
      <c r="AD26" s="51">
        <v>0</v>
      </c>
      <c r="AE26" s="51">
        <v>163</v>
      </c>
      <c r="AF26" s="51">
        <v>0</v>
      </c>
      <c r="AG26" s="51">
        <v>102</v>
      </c>
      <c r="AH26" s="51">
        <v>0</v>
      </c>
    </row>
    <row r="27" spans="1:34" ht="13.5">
      <c r="A27" s="26" t="s">
        <v>23</v>
      </c>
      <c r="B27" s="49" t="s">
        <v>61</v>
      </c>
      <c r="C27" s="50" t="s">
        <v>62</v>
      </c>
      <c r="D27" s="51">
        <f t="shared" si="0"/>
        <v>3775</v>
      </c>
      <c r="E27" s="51">
        <v>3372</v>
      </c>
      <c r="F27" s="51">
        <v>403</v>
      </c>
      <c r="G27" s="51">
        <f t="shared" si="1"/>
        <v>3775</v>
      </c>
      <c r="H27" s="51">
        <f t="shared" si="2"/>
        <v>3207</v>
      </c>
      <c r="I27" s="51">
        <f t="shared" si="3"/>
        <v>10</v>
      </c>
      <c r="J27" s="51">
        <v>10</v>
      </c>
      <c r="K27" s="51">
        <v>0</v>
      </c>
      <c r="L27" s="51">
        <v>0</v>
      </c>
      <c r="M27" s="51">
        <f t="shared" si="4"/>
        <v>2699</v>
      </c>
      <c r="N27" s="51">
        <v>2069</v>
      </c>
      <c r="O27" s="51">
        <v>0</v>
      </c>
      <c r="P27" s="51">
        <v>630</v>
      </c>
      <c r="Q27" s="51">
        <f t="shared" si="5"/>
        <v>238</v>
      </c>
      <c r="R27" s="51">
        <v>0</v>
      </c>
      <c r="S27" s="51">
        <v>178</v>
      </c>
      <c r="T27" s="51">
        <v>60</v>
      </c>
      <c r="U27" s="51">
        <f t="shared" si="6"/>
        <v>220</v>
      </c>
      <c r="V27" s="51">
        <v>195</v>
      </c>
      <c r="W27" s="51">
        <v>25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40</v>
      </c>
      <c r="AD27" s="51">
        <v>0</v>
      </c>
      <c r="AE27" s="51">
        <v>40</v>
      </c>
      <c r="AF27" s="51">
        <v>0</v>
      </c>
      <c r="AG27" s="51">
        <v>568</v>
      </c>
      <c r="AH27" s="51">
        <v>0</v>
      </c>
    </row>
    <row r="28" spans="1:34" ht="13.5">
      <c r="A28" s="26" t="s">
        <v>23</v>
      </c>
      <c r="B28" s="49" t="s">
        <v>63</v>
      </c>
      <c r="C28" s="50" t="s">
        <v>64</v>
      </c>
      <c r="D28" s="51">
        <f t="shared" si="0"/>
        <v>9877</v>
      </c>
      <c r="E28" s="51">
        <v>7458</v>
      </c>
      <c r="F28" s="51">
        <v>2419</v>
      </c>
      <c r="G28" s="51">
        <f t="shared" si="1"/>
        <v>9877</v>
      </c>
      <c r="H28" s="51">
        <f t="shared" si="2"/>
        <v>6896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5657</v>
      </c>
      <c r="N28" s="51">
        <v>0</v>
      </c>
      <c r="O28" s="51">
        <v>3636</v>
      </c>
      <c r="P28" s="51">
        <v>2021</v>
      </c>
      <c r="Q28" s="51">
        <f t="shared" si="5"/>
        <v>316</v>
      </c>
      <c r="R28" s="51">
        <v>0</v>
      </c>
      <c r="S28" s="51">
        <v>316</v>
      </c>
      <c r="T28" s="51">
        <v>0</v>
      </c>
      <c r="U28" s="51">
        <f t="shared" si="6"/>
        <v>428</v>
      </c>
      <c r="V28" s="51">
        <v>385</v>
      </c>
      <c r="W28" s="51">
        <v>43</v>
      </c>
      <c r="X28" s="51">
        <v>0</v>
      </c>
      <c r="Y28" s="51">
        <f t="shared" si="7"/>
        <v>401</v>
      </c>
      <c r="Z28" s="51">
        <v>0</v>
      </c>
      <c r="AA28" s="51">
        <v>401</v>
      </c>
      <c r="AB28" s="51">
        <v>0</v>
      </c>
      <c r="AC28" s="51">
        <f t="shared" si="8"/>
        <v>94</v>
      </c>
      <c r="AD28" s="51">
        <v>94</v>
      </c>
      <c r="AE28" s="51">
        <v>0</v>
      </c>
      <c r="AF28" s="51">
        <v>0</v>
      </c>
      <c r="AG28" s="51">
        <v>2981</v>
      </c>
      <c r="AH28" s="51">
        <v>0</v>
      </c>
    </row>
    <row r="29" spans="1:34" ht="13.5">
      <c r="A29" s="26" t="s">
        <v>23</v>
      </c>
      <c r="B29" s="49" t="s">
        <v>65</v>
      </c>
      <c r="C29" s="50" t="s">
        <v>66</v>
      </c>
      <c r="D29" s="51">
        <f t="shared" si="0"/>
        <v>3014</v>
      </c>
      <c r="E29" s="51">
        <v>2911</v>
      </c>
      <c r="F29" s="51">
        <v>103</v>
      </c>
      <c r="G29" s="51">
        <f t="shared" si="1"/>
        <v>3014</v>
      </c>
      <c r="H29" s="51">
        <f t="shared" si="2"/>
        <v>942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727</v>
      </c>
      <c r="N29" s="51">
        <v>0</v>
      </c>
      <c r="O29" s="51">
        <v>727</v>
      </c>
      <c r="P29" s="51">
        <v>0</v>
      </c>
      <c r="Q29" s="51">
        <f t="shared" si="5"/>
        <v>103</v>
      </c>
      <c r="R29" s="51">
        <v>0</v>
      </c>
      <c r="S29" s="51">
        <v>103</v>
      </c>
      <c r="T29" s="51">
        <v>0</v>
      </c>
      <c r="U29" s="51">
        <f t="shared" si="6"/>
        <v>98</v>
      </c>
      <c r="V29" s="51">
        <v>0</v>
      </c>
      <c r="W29" s="51">
        <v>98</v>
      </c>
      <c r="X29" s="51">
        <v>0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14</v>
      </c>
      <c r="AD29" s="51">
        <v>0</v>
      </c>
      <c r="AE29" s="51">
        <v>14</v>
      </c>
      <c r="AF29" s="51">
        <v>0</v>
      </c>
      <c r="AG29" s="51">
        <v>2072</v>
      </c>
      <c r="AH29" s="51">
        <v>0</v>
      </c>
    </row>
    <row r="30" spans="1:34" ht="13.5">
      <c r="A30" s="26" t="s">
        <v>23</v>
      </c>
      <c r="B30" s="49" t="s">
        <v>67</v>
      </c>
      <c r="C30" s="50" t="s">
        <v>68</v>
      </c>
      <c r="D30" s="51">
        <f t="shared" si="0"/>
        <v>8464</v>
      </c>
      <c r="E30" s="51">
        <v>5817</v>
      </c>
      <c r="F30" s="51">
        <v>2647</v>
      </c>
      <c r="G30" s="51">
        <f t="shared" si="1"/>
        <v>8464</v>
      </c>
      <c r="H30" s="51">
        <f t="shared" si="2"/>
        <v>6532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5399</v>
      </c>
      <c r="N30" s="51">
        <v>4684</v>
      </c>
      <c r="O30" s="51">
        <v>0</v>
      </c>
      <c r="P30" s="51">
        <v>715</v>
      </c>
      <c r="Q30" s="51">
        <f t="shared" si="5"/>
        <v>136</v>
      </c>
      <c r="R30" s="51">
        <v>0</v>
      </c>
      <c r="S30" s="51">
        <v>136</v>
      </c>
      <c r="T30" s="51">
        <v>0</v>
      </c>
      <c r="U30" s="51">
        <f t="shared" si="6"/>
        <v>586</v>
      </c>
      <c r="V30" s="51">
        <v>332</v>
      </c>
      <c r="W30" s="51">
        <v>254</v>
      </c>
      <c r="X30" s="51">
        <v>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411</v>
      </c>
      <c r="AD30" s="51">
        <v>0</v>
      </c>
      <c r="AE30" s="51">
        <v>411</v>
      </c>
      <c r="AF30" s="51">
        <v>0</v>
      </c>
      <c r="AG30" s="51">
        <v>1932</v>
      </c>
      <c r="AH30" s="51">
        <v>0</v>
      </c>
    </row>
    <row r="31" spans="1:34" ht="13.5">
      <c r="A31" s="26" t="s">
        <v>23</v>
      </c>
      <c r="B31" s="49" t="s">
        <v>69</v>
      </c>
      <c r="C31" s="50" t="s">
        <v>70</v>
      </c>
      <c r="D31" s="51">
        <f t="shared" si="0"/>
        <v>2783</v>
      </c>
      <c r="E31" s="51">
        <v>2048</v>
      </c>
      <c r="F31" s="51">
        <v>735</v>
      </c>
      <c r="G31" s="51">
        <f t="shared" si="1"/>
        <v>2783</v>
      </c>
      <c r="H31" s="51">
        <f t="shared" si="2"/>
        <v>2373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1829</v>
      </c>
      <c r="N31" s="51">
        <v>0</v>
      </c>
      <c r="O31" s="51">
        <v>1504</v>
      </c>
      <c r="P31" s="51">
        <v>325</v>
      </c>
      <c r="Q31" s="51">
        <f t="shared" si="5"/>
        <v>322</v>
      </c>
      <c r="R31" s="51">
        <v>0</v>
      </c>
      <c r="S31" s="51">
        <v>322</v>
      </c>
      <c r="T31" s="51">
        <v>0</v>
      </c>
      <c r="U31" s="51">
        <f t="shared" si="6"/>
        <v>142</v>
      </c>
      <c r="V31" s="51">
        <v>0</v>
      </c>
      <c r="W31" s="51">
        <v>142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80</v>
      </c>
      <c r="AD31" s="51">
        <v>0</v>
      </c>
      <c r="AE31" s="51">
        <v>80</v>
      </c>
      <c r="AF31" s="51">
        <v>0</v>
      </c>
      <c r="AG31" s="51">
        <v>410</v>
      </c>
      <c r="AH31" s="51">
        <v>0</v>
      </c>
    </row>
    <row r="32" spans="1:34" ht="13.5">
      <c r="A32" s="26" t="s">
        <v>23</v>
      </c>
      <c r="B32" s="49" t="s">
        <v>71</v>
      </c>
      <c r="C32" s="50" t="s">
        <v>72</v>
      </c>
      <c r="D32" s="51">
        <f t="shared" si="0"/>
        <v>9839</v>
      </c>
      <c r="E32" s="51">
        <v>8534</v>
      </c>
      <c r="F32" s="51">
        <v>1305</v>
      </c>
      <c r="G32" s="51">
        <f t="shared" si="1"/>
        <v>9839</v>
      </c>
      <c r="H32" s="51">
        <f t="shared" si="2"/>
        <v>4570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3917</v>
      </c>
      <c r="N32" s="51">
        <v>2791</v>
      </c>
      <c r="O32" s="51">
        <v>0</v>
      </c>
      <c r="P32" s="51">
        <v>1126</v>
      </c>
      <c r="Q32" s="51">
        <f t="shared" si="5"/>
        <v>162</v>
      </c>
      <c r="R32" s="51">
        <v>0</v>
      </c>
      <c r="S32" s="51">
        <v>162</v>
      </c>
      <c r="T32" s="51">
        <v>0</v>
      </c>
      <c r="U32" s="51">
        <f t="shared" si="6"/>
        <v>407</v>
      </c>
      <c r="V32" s="51">
        <v>0</v>
      </c>
      <c r="W32" s="51">
        <v>407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84</v>
      </c>
      <c r="AD32" s="51">
        <v>0</v>
      </c>
      <c r="AE32" s="51">
        <v>84</v>
      </c>
      <c r="AF32" s="51">
        <v>0</v>
      </c>
      <c r="AG32" s="51">
        <v>5269</v>
      </c>
      <c r="AH32" s="51">
        <v>0</v>
      </c>
    </row>
    <row r="33" spans="1:34" ht="13.5">
      <c r="A33" s="26" t="s">
        <v>23</v>
      </c>
      <c r="B33" s="49" t="s">
        <v>73</v>
      </c>
      <c r="C33" s="50" t="s">
        <v>74</v>
      </c>
      <c r="D33" s="51">
        <f t="shared" si="0"/>
        <v>1156</v>
      </c>
      <c r="E33" s="51">
        <v>984</v>
      </c>
      <c r="F33" s="51">
        <v>172</v>
      </c>
      <c r="G33" s="51">
        <f t="shared" si="1"/>
        <v>1156</v>
      </c>
      <c r="H33" s="51">
        <f t="shared" si="2"/>
        <v>1113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743</v>
      </c>
      <c r="N33" s="51">
        <v>0</v>
      </c>
      <c r="O33" s="51">
        <v>583</v>
      </c>
      <c r="P33" s="51">
        <v>160</v>
      </c>
      <c r="Q33" s="51">
        <f t="shared" si="5"/>
        <v>190</v>
      </c>
      <c r="R33" s="51">
        <v>0</v>
      </c>
      <c r="S33" s="51">
        <v>178</v>
      </c>
      <c r="T33" s="51">
        <v>12</v>
      </c>
      <c r="U33" s="51">
        <f t="shared" si="6"/>
        <v>116</v>
      </c>
      <c r="V33" s="51">
        <v>0</v>
      </c>
      <c r="W33" s="51">
        <v>116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64</v>
      </c>
      <c r="AD33" s="51">
        <v>0</v>
      </c>
      <c r="AE33" s="51">
        <v>64</v>
      </c>
      <c r="AF33" s="51">
        <v>0</v>
      </c>
      <c r="AG33" s="51">
        <v>43</v>
      </c>
      <c r="AH33" s="51">
        <v>0</v>
      </c>
    </row>
    <row r="34" spans="1:34" ht="13.5">
      <c r="A34" s="26" t="s">
        <v>23</v>
      </c>
      <c r="B34" s="49" t="s">
        <v>75</v>
      </c>
      <c r="C34" s="50" t="s">
        <v>76</v>
      </c>
      <c r="D34" s="51">
        <f t="shared" si="0"/>
        <v>3121</v>
      </c>
      <c r="E34" s="51">
        <v>2249</v>
      </c>
      <c r="F34" s="51">
        <v>872</v>
      </c>
      <c r="G34" s="51">
        <f aca="true" t="shared" si="9" ref="G34:G97">H34+AG34</f>
        <v>3121</v>
      </c>
      <c r="H34" s="51">
        <f aca="true" t="shared" si="10" ref="H34:H97">I34+M34+Q34+U34+Y34+AC34</f>
        <v>2543</v>
      </c>
      <c r="I34" s="51">
        <f aca="true" t="shared" si="11" ref="I34:I97">SUM(J34:L34)</f>
        <v>0</v>
      </c>
      <c r="J34" s="51">
        <v>0</v>
      </c>
      <c r="K34" s="51">
        <v>0</v>
      </c>
      <c r="L34" s="51">
        <v>0</v>
      </c>
      <c r="M34" s="51">
        <f aca="true" t="shared" si="12" ref="M34:M97">SUM(N34:P34)</f>
        <v>1949</v>
      </c>
      <c r="N34" s="51">
        <v>1096</v>
      </c>
      <c r="O34" s="51">
        <v>0</v>
      </c>
      <c r="P34" s="51">
        <v>853</v>
      </c>
      <c r="Q34" s="51">
        <f aca="true" t="shared" si="13" ref="Q34:Q97">SUM(R34:T34)</f>
        <v>304</v>
      </c>
      <c r="R34" s="51">
        <v>285</v>
      </c>
      <c r="S34" s="51">
        <v>0</v>
      </c>
      <c r="T34" s="51">
        <v>19</v>
      </c>
      <c r="U34" s="51">
        <f aca="true" t="shared" si="14" ref="U34:U97">SUM(V34:X34)</f>
        <v>219</v>
      </c>
      <c r="V34" s="51">
        <v>124</v>
      </c>
      <c r="W34" s="51">
        <v>95</v>
      </c>
      <c r="X34" s="51">
        <v>0</v>
      </c>
      <c r="Y34" s="51">
        <f aca="true" t="shared" si="15" ref="Y34:Y97">SUM(Z34:AB34)</f>
        <v>0</v>
      </c>
      <c r="Z34" s="51">
        <v>0</v>
      </c>
      <c r="AA34" s="51">
        <v>0</v>
      </c>
      <c r="AB34" s="51">
        <v>0</v>
      </c>
      <c r="AC34" s="51">
        <f aca="true" t="shared" si="16" ref="AC34:AC97">SUM(AD34:AF34)</f>
        <v>71</v>
      </c>
      <c r="AD34" s="51">
        <v>0</v>
      </c>
      <c r="AE34" s="51">
        <v>71</v>
      </c>
      <c r="AF34" s="51">
        <v>0</v>
      </c>
      <c r="AG34" s="51">
        <v>578</v>
      </c>
      <c r="AH34" s="51">
        <v>0</v>
      </c>
    </row>
    <row r="35" spans="1:34" ht="13.5">
      <c r="A35" s="26" t="s">
        <v>23</v>
      </c>
      <c r="B35" s="49" t="s">
        <v>77</v>
      </c>
      <c r="C35" s="50" t="s">
        <v>78</v>
      </c>
      <c r="D35" s="51">
        <f t="shared" si="0"/>
        <v>1111</v>
      </c>
      <c r="E35" s="51">
        <v>958</v>
      </c>
      <c r="F35" s="51">
        <v>153</v>
      </c>
      <c r="G35" s="51">
        <f t="shared" si="9"/>
        <v>1111</v>
      </c>
      <c r="H35" s="51">
        <f t="shared" si="10"/>
        <v>1090</v>
      </c>
      <c r="I35" s="51">
        <f t="shared" si="11"/>
        <v>0</v>
      </c>
      <c r="J35" s="51">
        <v>0</v>
      </c>
      <c r="K35" s="51">
        <v>0</v>
      </c>
      <c r="L35" s="51">
        <v>0</v>
      </c>
      <c r="M35" s="51">
        <f t="shared" si="12"/>
        <v>916</v>
      </c>
      <c r="N35" s="51">
        <v>0</v>
      </c>
      <c r="O35" s="51">
        <v>782</v>
      </c>
      <c r="P35" s="51">
        <v>134</v>
      </c>
      <c r="Q35" s="51">
        <f t="shared" si="13"/>
        <v>59</v>
      </c>
      <c r="R35" s="51">
        <v>0</v>
      </c>
      <c r="S35" s="51">
        <v>59</v>
      </c>
      <c r="T35" s="51">
        <v>0</v>
      </c>
      <c r="U35" s="51">
        <f t="shared" si="14"/>
        <v>94</v>
      </c>
      <c r="V35" s="51">
        <v>0</v>
      </c>
      <c r="W35" s="51">
        <v>94</v>
      </c>
      <c r="X35" s="51">
        <v>0</v>
      </c>
      <c r="Y35" s="51">
        <f t="shared" si="15"/>
        <v>0</v>
      </c>
      <c r="Z35" s="51">
        <v>0</v>
      </c>
      <c r="AA35" s="51">
        <v>0</v>
      </c>
      <c r="AB35" s="51">
        <v>0</v>
      </c>
      <c r="AC35" s="51">
        <f t="shared" si="16"/>
        <v>21</v>
      </c>
      <c r="AD35" s="51">
        <v>0</v>
      </c>
      <c r="AE35" s="51">
        <v>21</v>
      </c>
      <c r="AF35" s="51">
        <v>0</v>
      </c>
      <c r="AG35" s="51">
        <v>21</v>
      </c>
      <c r="AH35" s="51">
        <v>0</v>
      </c>
    </row>
    <row r="36" spans="1:34" ht="13.5">
      <c r="A36" s="26" t="s">
        <v>23</v>
      </c>
      <c r="B36" s="49" t="s">
        <v>79</v>
      </c>
      <c r="C36" s="50" t="s">
        <v>80</v>
      </c>
      <c r="D36" s="51">
        <f t="shared" si="0"/>
        <v>3543</v>
      </c>
      <c r="E36" s="51">
        <v>2953</v>
      </c>
      <c r="F36" s="51">
        <v>590</v>
      </c>
      <c r="G36" s="51">
        <f t="shared" si="9"/>
        <v>3543</v>
      </c>
      <c r="H36" s="51">
        <f t="shared" si="10"/>
        <v>3543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3152</v>
      </c>
      <c r="N36" s="51">
        <v>0</v>
      </c>
      <c r="O36" s="51">
        <v>2562</v>
      </c>
      <c r="P36" s="51">
        <v>590</v>
      </c>
      <c r="Q36" s="51">
        <f t="shared" si="13"/>
        <v>89</v>
      </c>
      <c r="R36" s="51">
        <v>0</v>
      </c>
      <c r="S36" s="51">
        <v>89</v>
      </c>
      <c r="T36" s="51">
        <v>0</v>
      </c>
      <c r="U36" s="51">
        <f t="shared" si="14"/>
        <v>302</v>
      </c>
      <c r="V36" s="51">
        <v>0</v>
      </c>
      <c r="W36" s="51">
        <v>302</v>
      </c>
      <c r="X36" s="51">
        <v>0</v>
      </c>
      <c r="Y36" s="51">
        <f t="shared" si="15"/>
        <v>0</v>
      </c>
      <c r="Z36" s="51">
        <v>0</v>
      </c>
      <c r="AA36" s="51">
        <v>0</v>
      </c>
      <c r="AB36" s="51">
        <v>0</v>
      </c>
      <c r="AC36" s="51">
        <f t="shared" si="16"/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</row>
    <row r="37" spans="1:34" ht="13.5">
      <c r="A37" s="26" t="s">
        <v>23</v>
      </c>
      <c r="B37" s="49" t="s">
        <v>81</v>
      </c>
      <c r="C37" s="50" t="s">
        <v>82</v>
      </c>
      <c r="D37" s="51">
        <f t="shared" si="0"/>
        <v>689</v>
      </c>
      <c r="E37" s="51">
        <v>612</v>
      </c>
      <c r="F37" s="51">
        <v>77</v>
      </c>
      <c r="G37" s="51">
        <f t="shared" si="9"/>
        <v>689</v>
      </c>
      <c r="H37" s="51">
        <f t="shared" si="10"/>
        <v>685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423</v>
      </c>
      <c r="N37" s="51">
        <v>0</v>
      </c>
      <c r="O37" s="51">
        <v>346</v>
      </c>
      <c r="P37" s="51">
        <v>77</v>
      </c>
      <c r="Q37" s="51">
        <f t="shared" si="13"/>
        <v>0</v>
      </c>
      <c r="R37" s="51">
        <v>0</v>
      </c>
      <c r="S37" s="51">
        <v>0</v>
      </c>
      <c r="T37" s="51">
        <v>0</v>
      </c>
      <c r="U37" s="51">
        <f t="shared" si="14"/>
        <v>88</v>
      </c>
      <c r="V37" s="51">
        <v>0</v>
      </c>
      <c r="W37" s="51">
        <v>88</v>
      </c>
      <c r="X37" s="51">
        <v>0</v>
      </c>
      <c r="Y37" s="51">
        <f t="shared" si="15"/>
        <v>0</v>
      </c>
      <c r="Z37" s="51">
        <v>0</v>
      </c>
      <c r="AA37" s="51">
        <v>0</v>
      </c>
      <c r="AB37" s="51">
        <v>0</v>
      </c>
      <c r="AC37" s="51">
        <f t="shared" si="16"/>
        <v>174</v>
      </c>
      <c r="AD37" s="51">
        <v>0</v>
      </c>
      <c r="AE37" s="51">
        <v>174</v>
      </c>
      <c r="AF37" s="51">
        <v>0</v>
      </c>
      <c r="AG37" s="51">
        <v>4</v>
      </c>
      <c r="AH37" s="51">
        <v>0</v>
      </c>
    </row>
    <row r="38" spans="1:34" ht="13.5">
      <c r="A38" s="26" t="s">
        <v>23</v>
      </c>
      <c r="B38" s="49" t="s">
        <v>83</v>
      </c>
      <c r="C38" s="50" t="s">
        <v>262</v>
      </c>
      <c r="D38" s="51">
        <f t="shared" si="0"/>
        <v>5017</v>
      </c>
      <c r="E38" s="51">
        <v>3986</v>
      </c>
      <c r="F38" s="51">
        <v>1031</v>
      </c>
      <c r="G38" s="51">
        <f t="shared" si="9"/>
        <v>5017</v>
      </c>
      <c r="H38" s="51">
        <f t="shared" si="10"/>
        <v>4901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3726</v>
      </c>
      <c r="N38" s="51">
        <v>0</v>
      </c>
      <c r="O38" s="51">
        <v>2695</v>
      </c>
      <c r="P38" s="51">
        <v>1031</v>
      </c>
      <c r="Q38" s="51">
        <f t="shared" si="13"/>
        <v>437</v>
      </c>
      <c r="R38" s="51">
        <v>0</v>
      </c>
      <c r="S38" s="51">
        <v>437</v>
      </c>
      <c r="T38" s="51">
        <v>0</v>
      </c>
      <c r="U38" s="51">
        <f t="shared" si="14"/>
        <v>401</v>
      </c>
      <c r="V38" s="51">
        <v>0</v>
      </c>
      <c r="W38" s="51">
        <v>401</v>
      </c>
      <c r="X38" s="51">
        <v>0</v>
      </c>
      <c r="Y38" s="51">
        <f t="shared" si="15"/>
        <v>0</v>
      </c>
      <c r="Z38" s="51">
        <v>0</v>
      </c>
      <c r="AA38" s="51">
        <v>0</v>
      </c>
      <c r="AB38" s="51">
        <v>0</v>
      </c>
      <c r="AC38" s="51">
        <f t="shared" si="16"/>
        <v>337</v>
      </c>
      <c r="AD38" s="51">
        <v>0</v>
      </c>
      <c r="AE38" s="51">
        <v>337</v>
      </c>
      <c r="AF38" s="51">
        <v>0</v>
      </c>
      <c r="AG38" s="51">
        <v>116</v>
      </c>
      <c r="AH38" s="51">
        <v>550</v>
      </c>
    </row>
    <row r="39" spans="1:34" ht="13.5">
      <c r="A39" s="26" t="s">
        <v>23</v>
      </c>
      <c r="B39" s="49" t="s">
        <v>84</v>
      </c>
      <c r="C39" s="50" t="s">
        <v>175</v>
      </c>
      <c r="D39" s="51">
        <f aca="true" t="shared" si="17" ref="D39:D70">E39+F39</f>
        <v>5847</v>
      </c>
      <c r="E39" s="51">
        <v>4630</v>
      </c>
      <c r="F39" s="51">
        <v>1217</v>
      </c>
      <c r="G39" s="51">
        <f t="shared" si="9"/>
        <v>5847</v>
      </c>
      <c r="H39" s="51">
        <f t="shared" si="10"/>
        <v>5450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4209</v>
      </c>
      <c r="N39" s="51">
        <v>0</v>
      </c>
      <c r="O39" s="51">
        <v>4209</v>
      </c>
      <c r="P39" s="51">
        <v>0</v>
      </c>
      <c r="Q39" s="51">
        <f t="shared" si="13"/>
        <v>227</v>
      </c>
      <c r="R39" s="51">
        <v>0</v>
      </c>
      <c r="S39" s="51">
        <v>227</v>
      </c>
      <c r="T39" s="51">
        <v>0</v>
      </c>
      <c r="U39" s="51">
        <f t="shared" si="14"/>
        <v>1014</v>
      </c>
      <c r="V39" s="51">
        <v>0</v>
      </c>
      <c r="W39" s="51">
        <v>1014</v>
      </c>
      <c r="X39" s="51">
        <v>0</v>
      </c>
      <c r="Y39" s="51">
        <f t="shared" si="15"/>
        <v>0</v>
      </c>
      <c r="Z39" s="51">
        <v>0</v>
      </c>
      <c r="AA39" s="51">
        <v>0</v>
      </c>
      <c r="AB39" s="51">
        <v>0</v>
      </c>
      <c r="AC39" s="51">
        <f t="shared" si="16"/>
        <v>0</v>
      </c>
      <c r="AD39" s="51">
        <v>0</v>
      </c>
      <c r="AE39" s="51">
        <v>0</v>
      </c>
      <c r="AF39" s="51">
        <v>0</v>
      </c>
      <c r="AG39" s="51">
        <v>397</v>
      </c>
      <c r="AH39" s="51">
        <v>0</v>
      </c>
    </row>
    <row r="40" spans="1:34" ht="13.5">
      <c r="A40" s="26" t="s">
        <v>23</v>
      </c>
      <c r="B40" s="49" t="s">
        <v>85</v>
      </c>
      <c r="C40" s="50" t="s">
        <v>86</v>
      </c>
      <c r="D40" s="51">
        <f t="shared" si="17"/>
        <v>258</v>
      </c>
      <c r="E40" s="51">
        <v>258</v>
      </c>
      <c r="F40" s="51">
        <v>0</v>
      </c>
      <c r="G40" s="51">
        <f t="shared" si="9"/>
        <v>258</v>
      </c>
      <c r="H40" s="51">
        <f t="shared" si="10"/>
        <v>258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108</v>
      </c>
      <c r="N40" s="51">
        <v>108</v>
      </c>
      <c r="O40" s="51">
        <v>0</v>
      </c>
      <c r="P40" s="51">
        <v>0</v>
      </c>
      <c r="Q40" s="51">
        <f t="shared" si="13"/>
        <v>20</v>
      </c>
      <c r="R40" s="51">
        <v>0</v>
      </c>
      <c r="S40" s="51">
        <v>20</v>
      </c>
      <c r="T40" s="51">
        <v>0</v>
      </c>
      <c r="U40" s="51">
        <f t="shared" si="14"/>
        <v>88</v>
      </c>
      <c r="V40" s="51">
        <v>52</v>
      </c>
      <c r="W40" s="51">
        <v>36</v>
      </c>
      <c r="X40" s="51">
        <v>0</v>
      </c>
      <c r="Y40" s="51">
        <f t="shared" si="15"/>
        <v>2</v>
      </c>
      <c r="Z40" s="51">
        <v>0</v>
      </c>
      <c r="AA40" s="51">
        <v>2</v>
      </c>
      <c r="AB40" s="51">
        <v>0</v>
      </c>
      <c r="AC40" s="51">
        <f t="shared" si="16"/>
        <v>40</v>
      </c>
      <c r="AD40" s="51">
        <v>0</v>
      </c>
      <c r="AE40" s="51">
        <v>40</v>
      </c>
      <c r="AF40" s="51">
        <v>0</v>
      </c>
      <c r="AG40" s="51">
        <v>0</v>
      </c>
      <c r="AH40" s="51">
        <v>0</v>
      </c>
    </row>
    <row r="41" spans="1:34" ht="13.5">
      <c r="A41" s="26" t="s">
        <v>23</v>
      </c>
      <c r="B41" s="49" t="s">
        <v>87</v>
      </c>
      <c r="C41" s="50" t="s">
        <v>88</v>
      </c>
      <c r="D41" s="51">
        <f t="shared" si="17"/>
        <v>374</v>
      </c>
      <c r="E41" s="51">
        <v>374</v>
      </c>
      <c r="F41" s="51">
        <v>0</v>
      </c>
      <c r="G41" s="51">
        <f t="shared" si="9"/>
        <v>374</v>
      </c>
      <c r="H41" s="51">
        <f t="shared" si="10"/>
        <v>349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144</v>
      </c>
      <c r="N41" s="51">
        <v>0</v>
      </c>
      <c r="O41" s="51">
        <v>144</v>
      </c>
      <c r="P41" s="51">
        <v>0</v>
      </c>
      <c r="Q41" s="51">
        <f t="shared" si="13"/>
        <v>42</v>
      </c>
      <c r="R41" s="51">
        <v>0</v>
      </c>
      <c r="S41" s="51">
        <v>42</v>
      </c>
      <c r="T41" s="51">
        <v>0</v>
      </c>
      <c r="U41" s="51">
        <f t="shared" si="14"/>
        <v>60</v>
      </c>
      <c r="V41" s="51">
        <v>0</v>
      </c>
      <c r="W41" s="51">
        <v>60</v>
      </c>
      <c r="X41" s="51">
        <v>0</v>
      </c>
      <c r="Y41" s="51">
        <f t="shared" si="15"/>
        <v>1</v>
      </c>
      <c r="Z41" s="51">
        <v>0</v>
      </c>
      <c r="AA41" s="51">
        <v>1</v>
      </c>
      <c r="AB41" s="51">
        <v>0</v>
      </c>
      <c r="AC41" s="51">
        <f t="shared" si="16"/>
        <v>102</v>
      </c>
      <c r="AD41" s="51">
        <v>0</v>
      </c>
      <c r="AE41" s="51">
        <v>102</v>
      </c>
      <c r="AF41" s="51">
        <v>0</v>
      </c>
      <c r="AG41" s="51">
        <v>25</v>
      </c>
      <c r="AH41" s="51">
        <v>0</v>
      </c>
    </row>
    <row r="42" spans="1:34" ht="13.5">
      <c r="A42" s="26" t="s">
        <v>23</v>
      </c>
      <c r="B42" s="49" t="s">
        <v>89</v>
      </c>
      <c r="C42" s="50" t="s">
        <v>90</v>
      </c>
      <c r="D42" s="51">
        <f t="shared" si="17"/>
        <v>125</v>
      </c>
      <c r="E42" s="51">
        <v>124</v>
      </c>
      <c r="F42" s="51">
        <v>1</v>
      </c>
      <c r="G42" s="51">
        <f t="shared" si="9"/>
        <v>125</v>
      </c>
      <c r="H42" s="51">
        <f t="shared" si="10"/>
        <v>124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79</v>
      </c>
      <c r="N42" s="51">
        <v>0</v>
      </c>
      <c r="O42" s="51">
        <v>79</v>
      </c>
      <c r="P42" s="51">
        <v>0</v>
      </c>
      <c r="Q42" s="51">
        <f t="shared" si="13"/>
        <v>1</v>
      </c>
      <c r="R42" s="51">
        <v>0</v>
      </c>
      <c r="S42" s="51">
        <v>1</v>
      </c>
      <c r="T42" s="51">
        <v>0</v>
      </c>
      <c r="U42" s="51">
        <f t="shared" si="14"/>
        <v>30</v>
      </c>
      <c r="V42" s="51">
        <v>0</v>
      </c>
      <c r="W42" s="51">
        <v>30</v>
      </c>
      <c r="X42" s="51">
        <v>0</v>
      </c>
      <c r="Y42" s="51">
        <f t="shared" si="15"/>
        <v>0</v>
      </c>
      <c r="Z42" s="51">
        <v>0</v>
      </c>
      <c r="AA42" s="51">
        <v>0</v>
      </c>
      <c r="AB42" s="51">
        <v>0</v>
      </c>
      <c r="AC42" s="51">
        <f t="shared" si="16"/>
        <v>14</v>
      </c>
      <c r="AD42" s="51">
        <v>0</v>
      </c>
      <c r="AE42" s="51">
        <v>14</v>
      </c>
      <c r="AF42" s="51">
        <v>0</v>
      </c>
      <c r="AG42" s="51">
        <v>1</v>
      </c>
      <c r="AH42" s="51">
        <v>13</v>
      </c>
    </row>
    <row r="43" spans="1:34" ht="13.5">
      <c r="A43" s="26" t="s">
        <v>23</v>
      </c>
      <c r="B43" s="49" t="s">
        <v>91</v>
      </c>
      <c r="C43" s="50" t="s">
        <v>92</v>
      </c>
      <c r="D43" s="51">
        <f t="shared" si="17"/>
        <v>121</v>
      </c>
      <c r="E43" s="51">
        <v>121</v>
      </c>
      <c r="F43" s="51">
        <v>0</v>
      </c>
      <c r="G43" s="51">
        <f t="shared" si="9"/>
        <v>121</v>
      </c>
      <c r="H43" s="51">
        <f t="shared" si="10"/>
        <v>118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40</v>
      </c>
      <c r="N43" s="51">
        <v>0</v>
      </c>
      <c r="O43" s="51">
        <v>40</v>
      </c>
      <c r="P43" s="51">
        <v>0</v>
      </c>
      <c r="Q43" s="51">
        <f t="shared" si="13"/>
        <v>16</v>
      </c>
      <c r="R43" s="51">
        <v>0</v>
      </c>
      <c r="S43" s="51">
        <v>16</v>
      </c>
      <c r="T43" s="51">
        <v>0</v>
      </c>
      <c r="U43" s="51">
        <f t="shared" si="14"/>
        <v>12</v>
      </c>
      <c r="V43" s="51">
        <v>0</v>
      </c>
      <c r="W43" s="51">
        <v>12</v>
      </c>
      <c r="X43" s="51">
        <v>0</v>
      </c>
      <c r="Y43" s="51">
        <f t="shared" si="15"/>
        <v>0</v>
      </c>
      <c r="Z43" s="51">
        <v>0</v>
      </c>
      <c r="AA43" s="51">
        <v>0</v>
      </c>
      <c r="AB43" s="51">
        <v>0</v>
      </c>
      <c r="AC43" s="51">
        <f t="shared" si="16"/>
        <v>50</v>
      </c>
      <c r="AD43" s="51">
        <v>0</v>
      </c>
      <c r="AE43" s="51">
        <v>50</v>
      </c>
      <c r="AF43" s="51">
        <v>0</v>
      </c>
      <c r="AG43" s="51">
        <v>3</v>
      </c>
      <c r="AH43" s="51">
        <v>0</v>
      </c>
    </row>
    <row r="44" spans="1:34" ht="13.5">
      <c r="A44" s="26" t="s">
        <v>23</v>
      </c>
      <c r="B44" s="49" t="s">
        <v>93</v>
      </c>
      <c r="C44" s="50" t="s">
        <v>94</v>
      </c>
      <c r="D44" s="51">
        <f t="shared" si="17"/>
        <v>7744</v>
      </c>
      <c r="E44" s="51">
        <v>5493</v>
      </c>
      <c r="F44" s="51">
        <v>2251</v>
      </c>
      <c r="G44" s="51">
        <f t="shared" si="9"/>
        <v>7744</v>
      </c>
      <c r="H44" s="51">
        <f t="shared" si="10"/>
        <v>7624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6831</v>
      </c>
      <c r="N44" s="51">
        <v>0</v>
      </c>
      <c r="O44" s="51">
        <v>4700</v>
      </c>
      <c r="P44" s="51">
        <v>2131</v>
      </c>
      <c r="Q44" s="51">
        <f t="shared" si="13"/>
        <v>57</v>
      </c>
      <c r="R44" s="51">
        <v>0</v>
      </c>
      <c r="S44" s="51">
        <v>57</v>
      </c>
      <c r="T44" s="51">
        <v>0</v>
      </c>
      <c r="U44" s="51">
        <f t="shared" si="14"/>
        <v>468</v>
      </c>
      <c r="V44" s="51">
        <v>0</v>
      </c>
      <c r="W44" s="51">
        <v>468</v>
      </c>
      <c r="X44" s="51">
        <v>0</v>
      </c>
      <c r="Y44" s="51">
        <f t="shared" si="15"/>
        <v>0</v>
      </c>
      <c r="Z44" s="51">
        <v>0</v>
      </c>
      <c r="AA44" s="51">
        <v>0</v>
      </c>
      <c r="AB44" s="51">
        <v>0</v>
      </c>
      <c r="AC44" s="51">
        <f t="shared" si="16"/>
        <v>268</v>
      </c>
      <c r="AD44" s="51">
        <v>0</v>
      </c>
      <c r="AE44" s="51">
        <v>268</v>
      </c>
      <c r="AF44" s="51">
        <v>0</v>
      </c>
      <c r="AG44" s="51">
        <v>120</v>
      </c>
      <c r="AH44" s="51">
        <v>0</v>
      </c>
    </row>
    <row r="45" spans="1:34" ht="13.5">
      <c r="A45" s="26" t="s">
        <v>23</v>
      </c>
      <c r="B45" s="49" t="s">
        <v>95</v>
      </c>
      <c r="C45" s="50" t="s">
        <v>96</v>
      </c>
      <c r="D45" s="51">
        <f t="shared" si="17"/>
        <v>2485</v>
      </c>
      <c r="E45" s="51">
        <v>2218</v>
      </c>
      <c r="F45" s="51">
        <v>267</v>
      </c>
      <c r="G45" s="51">
        <f t="shared" si="9"/>
        <v>2485</v>
      </c>
      <c r="H45" s="51">
        <f t="shared" si="10"/>
        <v>2482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1507</v>
      </c>
      <c r="N45" s="51">
        <v>0</v>
      </c>
      <c r="O45" s="51">
        <v>1243</v>
      </c>
      <c r="P45" s="51">
        <v>264</v>
      </c>
      <c r="Q45" s="51">
        <f t="shared" si="13"/>
        <v>685</v>
      </c>
      <c r="R45" s="51">
        <v>0</v>
      </c>
      <c r="S45" s="51">
        <v>685</v>
      </c>
      <c r="T45" s="51">
        <v>0</v>
      </c>
      <c r="U45" s="51">
        <f t="shared" si="14"/>
        <v>159</v>
      </c>
      <c r="V45" s="51">
        <v>0</v>
      </c>
      <c r="W45" s="51">
        <v>159</v>
      </c>
      <c r="X45" s="51">
        <v>0</v>
      </c>
      <c r="Y45" s="51">
        <f t="shared" si="15"/>
        <v>0</v>
      </c>
      <c r="Z45" s="51">
        <v>0</v>
      </c>
      <c r="AA45" s="51">
        <v>0</v>
      </c>
      <c r="AB45" s="51">
        <v>0</v>
      </c>
      <c r="AC45" s="51">
        <f t="shared" si="16"/>
        <v>131</v>
      </c>
      <c r="AD45" s="51">
        <v>0</v>
      </c>
      <c r="AE45" s="51">
        <v>131</v>
      </c>
      <c r="AF45" s="51">
        <v>0</v>
      </c>
      <c r="AG45" s="51">
        <v>3</v>
      </c>
      <c r="AH45" s="51">
        <v>806</v>
      </c>
    </row>
    <row r="46" spans="1:34" ht="13.5">
      <c r="A46" s="26" t="s">
        <v>23</v>
      </c>
      <c r="B46" s="49" t="s">
        <v>97</v>
      </c>
      <c r="C46" s="50" t="s">
        <v>98</v>
      </c>
      <c r="D46" s="51">
        <f t="shared" si="17"/>
        <v>11035</v>
      </c>
      <c r="E46" s="51">
        <v>6450</v>
      </c>
      <c r="F46" s="51">
        <v>4585</v>
      </c>
      <c r="G46" s="51">
        <f t="shared" si="9"/>
        <v>11035</v>
      </c>
      <c r="H46" s="51">
        <f t="shared" si="10"/>
        <v>10942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9113</v>
      </c>
      <c r="N46" s="51">
        <v>0</v>
      </c>
      <c r="O46" s="51">
        <v>4621</v>
      </c>
      <c r="P46" s="51">
        <v>4492</v>
      </c>
      <c r="Q46" s="51">
        <f t="shared" si="13"/>
        <v>724</v>
      </c>
      <c r="R46" s="51">
        <v>0</v>
      </c>
      <c r="S46" s="51">
        <v>724</v>
      </c>
      <c r="T46" s="51">
        <v>0</v>
      </c>
      <c r="U46" s="51">
        <f t="shared" si="14"/>
        <v>738</v>
      </c>
      <c r="V46" s="51">
        <v>0</v>
      </c>
      <c r="W46" s="51">
        <v>738</v>
      </c>
      <c r="X46" s="51">
        <v>0</v>
      </c>
      <c r="Y46" s="51">
        <f t="shared" si="15"/>
        <v>0</v>
      </c>
      <c r="Z46" s="51">
        <v>0</v>
      </c>
      <c r="AA46" s="51">
        <v>0</v>
      </c>
      <c r="AB46" s="51">
        <v>0</v>
      </c>
      <c r="AC46" s="51">
        <f t="shared" si="16"/>
        <v>367</v>
      </c>
      <c r="AD46" s="51">
        <v>0</v>
      </c>
      <c r="AE46" s="51">
        <v>367</v>
      </c>
      <c r="AF46" s="51">
        <v>0</v>
      </c>
      <c r="AG46" s="51">
        <v>93</v>
      </c>
      <c r="AH46" s="51">
        <v>182</v>
      </c>
    </row>
    <row r="47" spans="1:34" ht="13.5">
      <c r="A47" s="26" t="s">
        <v>23</v>
      </c>
      <c r="B47" s="49" t="s">
        <v>99</v>
      </c>
      <c r="C47" s="50" t="s">
        <v>100</v>
      </c>
      <c r="D47" s="51">
        <f t="shared" si="17"/>
        <v>2342</v>
      </c>
      <c r="E47" s="51">
        <v>1918</v>
      </c>
      <c r="F47" s="51">
        <v>424</v>
      </c>
      <c r="G47" s="51">
        <f t="shared" si="9"/>
        <v>2342</v>
      </c>
      <c r="H47" s="51">
        <f t="shared" si="10"/>
        <v>2269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1670</v>
      </c>
      <c r="N47" s="51">
        <v>0</v>
      </c>
      <c r="O47" s="51">
        <v>1319</v>
      </c>
      <c r="P47" s="51">
        <v>351</v>
      </c>
      <c r="Q47" s="51">
        <f t="shared" si="13"/>
        <v>0</v>
      </c>
      <c r="R47" s="51">
        <v>0</v>
      </c>
      <c r="S47" s="51">
        <v>0</v>
      </c>
      <c r="T47" s="51">
        <v>0</v>
      </c>
      <c r="U47" s="51">
        <f t="shared" si="14"/>
        <v>275</v>
      </c>
      <c r="V47" s="51">
        <v>0</v>
      </c>
      <c r="W47" s="51">
        <v>275</v>
      </c>
      <c r="X47" s="51">
        <v>0</v>
      </c>
      <c r="Y47" s="51">
        <f t="shared" si="15"/>
        <v>0</v>
      </c>
      <c r="Z47" s="51">
        <v>0</v>
      </c>
      <c r="AA47" s="51">
        <v>0</v>
      </c>
      <c r="AB47" s="51">
        <v>0</v>
      </c>
      <c r="AC47" s="51">
        <f t="shared" si="16"/>
        <v>324</v>
      </c>
      <c r="AD47" s="51">
        <v>0</v>
      </c>
      <c r="AE47" s="51">
        <v>324</v>
      </c>
      <c r="AF47" s="51">
        <v>0</v>
      </c>
      <c r="AG47" s="51">
        <v>73</v>
      </c>
      <c r="AH47" s="51">
        <v>1388</v>
      </c>
    </row>
    <row r="48" spans="1:34" ht="13.5">
      <c r="A48" s="26" t="s">
        <v>23</v>
      </c>
      <c r="B48" s="49" t="s">
        <v>101</v>
      </c>
      <c r="C48" s="50" t="s">
        <v>102</v>
      </c>
      <c r="D48" s="51">
        <f t="shared" si="17"/>
        <v>3625</v>
      </c>
      <c r="E48" s="51">
        <v>2233</v>
      </c>
      <c r="F48" s="51">
        <v>1392</v>
      </c>
      <c r="G48" s="51">
        <f t="shared" si="9"/>
        <v>3625</v>
      </c>
      <c r="H48" s="51">
        <f t="shared" si="10"/>
        <v>3619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2965</v>
      </c>
      <c r="N48" s="51">
        <v>0</v>
      </c>
      <c r="O48" s="51">
        <v>1573</v>
      </c>
      <c r="P48" s="51">
        <v>1392</v>
      </c>
      <c r="Q48" s="51">
        <f t="shared" si="13"/>
        <v>0</v>
      </c>
      <c r="R48" s="51">
        <v>0</v>
      </c>
      <c r="S48" s="51">
        <v>0</v>
      </c>
      <c r="T48" s="51">
        <v>0</v>
      </c>
      <c r="U48" s="51">
        <f t="shared" si="14"/>
        <v>225</v>
      </c>
      <c r="V48" s="51">
        <v>0</v>
      </c>
      <c r="W48" s="51">
        <v>225</v>
      </c>
      <c r="X48" s="51">
        <v>0</v>
      </c>
      <c r="Y48" s="51">
        <f t="shared" si="15"/>
        <v>0</v>
      </c>
      <c r="Z48" s="51">
        <v>0</v>
      </c>
      <c r="AA48" s="51">
        <v>0</v>
      </c>
      <c r="AB48" s="51">
        <v>0</v>
      </c>
      <c r="AC48" s="51">
        <f t="shared" si="16"/>
        <v>429</v>
      </c>
      <c r="AD48" s="51">
        <v>0</v>
      </c>
      <c r="AE48" s="51">
        <v>429</v>
      </c>
      <c r="AF48" s="51">
        <v>0</v>
      </c>
      <c r="AG48" s="51">
        <v>6</v>
      </c>
      <c r="AH48" s="51">
        <v>393</v>
      </c>
    </row>
    <row r="49" spans="1:34" ht="13.5">
      <c r="A49" s="26" t="s">
        <v>23</v>
      </c>
      <c r="B49" s="49" t="s">
        <v>103</v>
      </c>
      <c r="C49" s="50" t="s">
        <v>104</v>
      </c>
      <c r="D49" s="51">
        <f t="shared" si="17"/>
        <v>2447</v>
      </c>
      <c r="E49" s="51">
        <v>2014</v>
      </c>
      <c r="F49" s="51">
        <v>433</v>
      </c>
      <c r="G49" s="51">
        <f t="shared" si="9"/>
        <v>2447</v>
      </c>
      <c r="H49" s="51">
        <f t="shared" si="10"/>
        <v>2429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1669</v>
      </c>
      <c r="N49" s="51">
        <v>0</v>
      </c>
      <c r="O49" s="51">
        <v>1254</v>
      </c>
      <c r="P49" s="51">
        <v>415</v>
      </c>
      <c r="Q49" s="51">
        <f t="shared" si="13"/>
        <v>0</v>
      </c>
      <c r="R49" s="51">
        <v>0</v>
      </c>
      <c r="S49" s="51">
        <v>0</v>
      </c>
      <c r="T49" s="51">
        <v>0</v>
      </c>
      <c r="U49" s="51">
        <f t="shared" si="14"/>
        <v>464</v>
      </c>
      <c r="V49" s="51">
        <v>0</v>
      </c>
      <c r="W49" s="51">
        <v>464</v>
      </c>
      <c r="X49" s="51">
        <v>0</v>
      </c>
      <c r="Y49" s="51">
        <f t="shared" si="15"/>
        <v>0</v>
      </c>
      <c r="Z49" s="51">
        <v>0</v>
      </c>
      <c r="AA49" s="51">
        <v>0</v>
      </c>
      <c r="AB49" s="51">
        <v>0</v>
      </c>
      <c r="AC49" s="51">
        <f t="shared" si="16"/>
        <v>296</v>
      </c>
      <c r="AD49" s="51">
        <v>0</v>
      </c>
      <c r="AE49" s="51">
        <v>296</v>
      </c>
      <c r="AF49" s="51">
        <v>0</v>
      </c>
      <c r="AG49" s="51">
        <v>18</v>
      </c>
      <c r="AH49" s="51">
        <v>425</v>
      </c>
    </row>
    <row r="50" spans="1:34" ht="13.5">
      <c r="A50" s="26" t="s">
        <v>23</v>
      </c>
      <c r="B50" s="49" t="s">
        <v>105</v>
      </c>
      <c r="C50" s="50" t="s">
        <v>106</v>
      </c>
      <c r="D50" s="51">
        <f t="shared" si="17"/>
        <v>1035</v>
      </c>
      <c r="E50" s="51">
        <v>1005</v>
      </c>
      <c r="F50" s="51">
        <v>30</v>
      </c>
      <c r="G50" s="51">
        <f t="shared" si="9"/>
        <v>1035</v>
      </c>
      <c r="H50" s="51">
        <f t="shared" si="10"/>
        <v>875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180</v>
      </c>
      <c r="N50" s="51">
        <v>0</v>
      </c>
      <c r="O50" s="51">
        <v>150</v>
      </c>
      <c r="P50" s="51">
        <v>30</v>
      </c>
      <c r="Q50" s="51">
        <f t="shared" si="13"/>
        <v>520</v>
      </c>
      <c r="R50" s="51">
        <v>520</v>
      </c>
      <c r="S50" s="51">
        <v>0</v>
      </c>
      <c r="T50" s="51">
        <v>0</v>
      </c>
      <c r="U50" s="51">
        <f t="shared" si="14"/>
        <v>115</v>
      </c>
      <c r="V50" s="51">
        <v>115</v>
      </c>
      <c r="W50" s="51">
        <v>0</v>
      </c>
      <c r="X50" s="51">
        <v>0</v>
      </c>
      <c r="Y50" s="51">
        <f t="shared" si="15"/>
        <v>0</v>
      </c>
      <c r="Z50" s="51">
        <v>0</v>
      </c>
      <c r="AA50" s="51">
        <v>0</v>
      </c>
      <c r="AB50" s="51">
        <v>0</v>
      </c>
      <c r="AC50" s="51">
        <f t="shared" si="16"/>
        <v>60</v>
      </c>
      <c r="AD50" s="51">
        <v>60</v>
      </c>
      <c r="AE50" s="51">
        <v>0</v>
      </c>
      <c r="AF50" s="51">
        <v>0</v>
      </c>
      <c r="AG50" s="51">
        <v>160</v>
      </c>
      <c r="AH50" s="51">
        <v>0</v>
      </c>
    </row>
    <row r="51" spans="1:34" ht="13.5">
      <c r="A51" s="26" t="s">
        <v>23</v>
      </c>
      <c r="B51" s="49" t="s">
        <v>107</v>
      </c>
      <c r="C51" s="50" t="s">
        <v>108</v>
      </c>
      <c r="D51" s="51">
        <f t="shared" si="17"/>
        <v>5626</v>
      </c>
      <c r="E51" s="51">
        <v>4484</v>
      </c>
      <c r="F51" s="51">
        <v>1142</v>
      </c>
      <c r="G51" s="51">
        <f t="shared" si="9"/>
        <v>5626</v>
      </c>
      <c r="H51" s="51">
        <f t="shared" si="10"/>
        <v>5432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3812</v>
      </c>
      <c r="N51" s="51">
        <v>0</v>
      </c>
      <c r="O51" s="51">
        <v>2902</v>
      </c>
      <c r="P51" s="51">
        <v>910</v>
      </c>
      <c r="Q51" s="51">
        <f t="shared" si="13"/>
        <v>62</v>
      </c>
      <c r="R51" s="51">
        <v>0</v>
      </c>
      <c r="S51" s="51">
        <v>48</v>
      </c>
      <c r="T51" s="51">
        <v>14</v>
      </c>
      <c r="U51" s="51">
        <f t="shared" si="14"/>
        <v>240</v>
      </c>
      <c r="V51" s="51">
        <v>0</v>
      </c>
      <c r="W51" s="51">
        <v>240</v>
      </c>
      <c r="X51" s="51">
        <v>0</v>
      </c>
      <c r="Y51" s="51">
        <f t="shared" si="15"/>
        <v>0</v>
      </c>
      <c r="Z51" s="51">
        <v>0</v>
      </c>
      <c r="AA51" s="51">
        <v>0</v>
      </c>
      <c r="AB51" s="51">
        <v>0</v>
      </c>
      <c r="AC51" s="51">
        <f t="shared" si="16"/>
        <v>1318</v>
      </c>
      <c r="AD51" s="51">
        <v>0</v>
      </c>
      <c r="AE51" s="51">
        <v>1294</v>
      </c>
      <c r="AF51" s="51">
        <v>24</v>
      </c>
      <c r="AG51" s="51">
        <v>194</v>
      </c>
      <c r="AH51" s="51">
        <v>351</v>
      </c>
    </row>
    <row r="52" spans="1:34" ht="13.5">
      <c r="A52" s="26" t="s">
        <v>23</v>
      </c>
      <c r="B52" s="49" t="s">
        <v>109</v>
      </c>
      <c r="C52" s="50" t="s">
        <v>110</v>
      </c>
      <c r="D52" s="51">
        <f t="shared" si="17"/>
        <v>792</v>
      </c>
      <c r="E52" s="51">
        <v>739</v>
      </c>
      <c r="F52" s="51">
        <v>53</v>
      </c>
      <c r="G52" s="51">
        <f t="shared" si="9"/>
        <v>792</v>
      </c>
      <c r="H52" s="51">
        <f t="shared" si="10"/>
        <v>766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407</v>
      </c>
      <c r="N52" s="51">
        <v>0</v>
      </c>
      <c r="O52" s="51">
        <v>386</v>
      </c>
      <c r="P52" s="51">
        <v>21</v>
      </c>
      <c r="Q52" s="51">
        <f t="shared" si="13"/>
        <v>8</v>
      </c>
      <c r="R52" s="51">
        <v>0</v>
      </c>
      <c r="S52" s="51">
        <v>6</v>
      </c>
      <c r="T52" s="51">
        <v>2</v>
      </c>
      <c r="U52" s="51">
        <f t="shared" si="14"/>
        <v>40</v>
      </c>
      <c r="V52" s="51">
        <v>0</v>
      </c>
      <c r="W52" s="51">
        <v>40</v>
      </c>
      <c r="X52" s="51">
        <v>0</v>
      </c>
      <c r="Y52" s="51">
        <f t="shared" si="15"/>
        <v>0</v>
      </c>
      <c r="Z52" s="51">
        <v>0</v>
      </c>
      <c r="AA52" s="51">
        <v>0</v>
      </c>
      <c r="AB52" s="51">
        <v>0</v>
      </c>
      <c r="AC52" s="51">
        <f t="shared" si="16"/>
        <v>311</v>
      </c>
      <c r="AD52" s="51">
        <v>0</v>
      </c>
      <c r="AE52" s="51">
        <v>307</v>
      </c>
      <c r="AF52" s="51">
        <v>4</v>
      </c>
      <c r="AG52" s="51">
        <v>26</v>
      </c>
      <c r="AH52" s="51">
        <v>366</v>
      </c>
    </row>
    <row r="53" spans="1:34" ht="13.5">
      <c r="A53" s="26" t="s">
        <v>23</v>
      </c>
      <c r="B53" s="49" t="s">
        <v>111</v>
      </c>
      <c r="C53" s="50" t="s">
        <v>292</v>
      </c>
      <c r="D53" s="51">
        <f t="shared" si="17"/>
        <v>1429</v>
      </c>
      <c r="E53" s="51">
        <v>1150</v>
      </c>
      <c r="F53" s="51">
        <v>279</v>
      </c>
      <c r="G53" s="51">
        <f t="shared" si="9"/>
        <v>1429</v>
      </c>
      <c r="H53" s="51">
        <f t="shared" si="10"/>
        <v>1285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1121</v>
      </c>
      <c r="N53" s="51">
        <v>0</v>
      </c>
      <c r="O53" s="51">
        <v>992</v>
      </c>
      <c r="P53" s="51">
        <v>129</v>
      </c>
      <c r="Q53" s="51">
        <f t="shared" si="13"/>
        <v>19</v>
      </c>
      <c r="R53" s="51">
        <v>0</v>
      </c>
      <c r="S53" s="51">
        <v>17</v>
      </c>
      <c r="T53" s="51">
        <v>2</v>
      </c>
      <c r="U53" s="51">
        <f t="shared" si="14"/>
        <v>133</v>
      </c>
      <c r="V53" s="51">
        <v>0</v>
      </c>
      <c r="W53" s="51">
        <v>133</v>
      </c>
      <c r="X53" s="51">
        <v>0</v>
      </c>
      <c r="Y53" s="51">
        <f t="shared" si="15"/>
        <v>0</v>
      </c>
      <c r="Z53" s="51">
        <v>0</v>
      </c>
      <c r="AA53" s="51">
        <v>0</v>
      </c>
      <c r="AB53" s="51">
        <v>0</v>
      </c>
      <c r="AC53" s="51">
        <f t="shared" si="16"/>
        <v>12</v>
      </c>
      <c r="AD53" s="51">
        <v>0</v>
      </c>
      <c r="AE53" s="51">
        <v>8</v>
      </c>
      <c r="AF53" s="51">
        <v>4</v>
      </c>
      <c r="AG53" s="51">
        <v>144</v>
      </c>
      <c r="AH53" s="51">
        <v>628</v>
      </c>
    </row>
    <row r="54" spans="1:34" ht="13.5">
      <c r="A54" s="26" t="s">
        <v>23</v>
      </c>
      <c r="B54" s="49" t="s">
        <v>112</v>
      </c>
      <c r="C54" s="50" t="s">
        <v>113</v>
      </c>
      <c r="D54" s="51">
        <f t="shared" si="17"/>
        <v>456</v>
      </c>
      <c r="E54" s="51">
        <v>377</v>
      </c>
      <c r="F54" s="51">
        <v>79</v>
      </c>
      <c r="G54" s="51">
        <f t="shared" si="9"/>
        <v>456</v>
      </c>
      <c r="H54" s="51">
        <f t="shared" si="10"/>
        <v>398</v>
      </c>
      <c r="I54" s="51">
        <f t="shared" si="11"/>
        <v>0</v>
      </c>
      <c r="J54" s="51">
        <v>0</v>
      </c>
      <c r="K54" s="51">
        <v>0</v>
      </c>
      <c r="L54" s="51">
        <v>0</v>
      </c>
      <c r="M54" s="51">
        <f t="shared" si="12"/>
        <v>283</v>
      </c>
      <c r="N54" s="51">
        <v>264</v>
      </c>
      <c r="O54" s="51">
        <v>0</v>
      </c>
      <c r="P54" s="51">
        <v>19</v>
      </c>
      <c r="Q54" s="51">
        <f t="shared" si="13"/>
        <v>37</v>
      </c>
      <c r="R54" s="51">
        <v>35</v>
      </c>
      <c r="S54" s="51">
        <v>0</v>
      </c>
      <c r="T54" s="51">
        <v>2</v>
      </c>
      <c r="U54" s="51">
        <f t="shared" si="14"/>
        <v>54</v>
      </c>
      <c r="V54" s="51">
        <v>54</v>
      </c>
      <c r="W54" s="51">
        <v>0</v>
      </c>
      <c r="X54" s="51">
        <v>0</v>
      </c>
      <c r="Y54" s="51">
        <f t="shared" si="15"/>
        <v>0</v>
      </c>
      <c r="Z54" s="51">
        <v>0</v>
      </c>
      <c r="AA54" s="51">
        <v>0</v>
      </c>
      <c r="AB54" s="51">
        <v>0</v>
      </c>
      <c r="AC54" s="51">
        <f t="shared" si="16"/>
        <v>24</v>
      </c>
      <c r="AD54" s="51">
        <v>24</v>
      </c>
      <c r="AE54" s="51">
        <v>0</v>
      </c>
      <c r="AF54" s="51">
        <v>0</v>
      </c>
      <c r="AG54" s="51">
        <v>58</v>
      </c>
      <c r="AH54" s="51">
        <v>0</v>
      </c>
    </row>
    <row r="55" spans="1:34" ht="13.5">
      <c r="A55" s="26" t="s">
        <v>23</v>
      </c>
      <c r="B55" s="49" t="s">
        <v>114</v>
      </c>
      <c r="C55" s="50" t="s">
        <v>115</v>
      </c>
      <c r="D55" s="51">
        <f t="shared" si="17"/>
        <v>352</v>
      </c>
      <c r="E55" s="51">
        <v>343</v>
      </c>
      <c r="F55" s="51">
        <v>9</v>
      </c>
      <c r="G55" s="51">
        <f t="shared" si="9"/>
        <v>352</v>
      </c>
      <c r="H55" s="51">
        <f t="shared" si="10"/>
        <v>343</v>
      </c>
      <c r="I55" s="51">
        <f t="shared" si="11"/>
        <v>0</v>
      </c>
      <c r="J55" s="51">
        <v>0</v>
      </c>
      <c r="K55" s="51">
        <v>0</v>
      </c>
      <c r="L55" s="51">
        <v>0</v>
      </c>
      <c r="M55" s="51">
        <f t="shared" si="12"/>
        <v>238</v>
      </c>
      <c r="N55" s="51">
        <v>238</v>
      </c>
      <c r="O55" s="51">
        <v>0</v>
      </c>
      <c r="P55" s="51">
        <v>0</v>
      </c>
      <c r="Q55" s="51">
        <f t="shared" si="13"/>
        <v>68</v>
      </c>
      <c r="R55" s="51">
        <v>68</v>
      </c>
      <c r="S55" s="51">
        <v>0</v>
      </c>
      <c r="T55" s="51">
        <v>0</v>
      </c>
      <c r="U55" s="51">
        <f t="shared" si="14"/>
        <v>31</v>
      </c>
      <c r="V55" s="51">
        <v>31</v>
      </c>
      <c r="W55" s="51">
        <v>0</v>
      </c>
      <c r="X55" s="51">
        <v>0</v>
      </c>
      <c r="Y55" s="51">
        <f t="shared" si="15"/>
        <v>0</v>
      </c>
      <c r="Z55" s="51">
        <v>0</v>
      </c>
      <c r="AA55" s="51">
        <v>0</v>
      </c>
      <c r="AB55" s="51">
        <v>0</v>
      </c>
      <c r="AC55" s="51">
        <f t="shared" si="16"/>
        <v>6</v>
      </c>
      <c r="AD55" s="51">
        <v>6</v>
      </c>
      <c r="AE55" s="51">
        <v>0</v>
      </c>
      <c r="AF55" s="51">
        <v>0</v>
      </c>
      <c r="AG55" s="51">
        <v>9</v>
      </c>
      <c r="AH55" s="51">
        <v>2</v>
      </c>
    </row>
    <row r="56" spans="1:34" ht="13.5">
      <c r="A56" s="26" t="s">
        <v>23</v>
      </c>
      <c r="B56" s="49" t="s">
        <v>116</v>
      </c>
      <c r="C56" s="50" t="s">
        <v>117</v>
      </c>
      <c r="D56" s="51">
        <f t="shared" si="17"/>
        <v>1496</v>
      </c>
      <c r="E56" s="51">
        <v>1056</v>
      </c>
      <c r="F56" s="51">
        <v>440</v>
      </c>
      <c r="G56" s="51">
        <f t="shared" si="9"/>
        <v>1496</v>
      </c>
      <c r="H56" s="51">
        <f t="shared" si="10"/>
        <v>1391</v>
      </c>
      <c r="I56" s="51">
        <f t="shared" si="11"/>
        <v>0</v>
      </c>
      <c r="J56" s="51">
        <v>0</v>
      </c>
      <c r="K56" s="51">
        <v>0</v>
      </c>
      <c r="L56" s="51">
        <v>0</v>
      </c>
      <c r="M56" s="51">
        <f t="shared" si="12"/>
        <v>1072</v>
      </c>
      <c r="N56" s="51">
        <v>0</v>
      </c>
      <c r="O56" s="51">
        <v>760</v>
      </c>
      <c r="P56" s="51">
        <v>312</v>
      </c>
      <c r="Q56" s="51">
        <f t="shared" si="13"/>
        <v>130</v>
      </c>
      <c r="R56" s="51">
        <v>0</v>
      </c>
      <c r="S56" s="51">
        <v>107</v>
      </c>
      <c r="T56" s="51">
        <v>23</v>
      </c>
      <c r="U56" s="51">
        <f t="shared" si="14"/>
        <v>139</v>
      </c>
      <c r="V56" s="51">
        <v>0</v>
      </c>
      <c r="W56" s="51">
        <v>139</v>
      </c>
      <c r="X56" s="51">
        <v>0</v>
      </c>
      <c r="Y56" s="51">
        <f t="shared" si="15"/>
        <v>0</v>
      </c>
      <c r="Z56" s="51">
        <v>0</v>
      </c>
      <c r="AA56" s="51">
        <v>0</v>
      </c>
      <c r="AB56" s="51">
        <v>0</v>
      </c>
      <c r="AC56" s="51">
        <f t="shared" si="16"/>
        <v>50</v>
      </c>
      <c r="AD56" s="51">
        <v>0</v>
      </c>
      <c r="AE56" s="51">
        <v>50</v>
      </c>
      <c r="AF56" s="51">
        <v>0</v>
      </c>
      <c r="AG56" s="51">
        <v>105</v>
      </c>
      <c r="AH56" s="51">
        <v>0</v>
      </c>
    </row>
    <row r="57" spans="1:34" ht="13.5">
      <c r="A57" s="26" t="s">
        <v>23</v>
      </c>
      <c r="B57" s="49" t="s">
        <v>118</v>
      </c>
      <c r="C57" s="50" t="s">
        <v>119</v>
      </c>
      <c r="D57" s="51">
        <f t="shared" si="17"/>
        <v>750</v>
      </c>
      <c r="E57" s="51">
        <v>677</v>
      </c>
      <c r="F57" s="51">
        <v>73</v>
      </c>
      <c r="G57" s="51">
        <f t="shared" si="9"/>
        <v>750</v>
      </c>
      <c r="H57" s="51">
        <f t="shared" si="10"/>
        <v>705</v>
      </c>
      <c r="I57" s="51">
        <f t="shared" si="11"/>
        <v>0</v>
      </c>
      <c r="J57" s="51">
        <v>0</v>
      </c>
      <c r="K57" s="51">
        <v>0</v>
      </c>
      <c r="L57" s="51">
        <v>0</v>
      </c>
      <c r="M57" s="51">
        <f t="shared" si="12"/>
        <v>509</v>
      </c>
      <c r="N57" s="51">
        <v>482</v>
      </c>
      <c r="O57" s="51">
        <v>0</v>
      </c>
      <c r="P57" s="51">
        <v>27</v>
      </c>
      <c r="Q57" s="51">
        <f t="shared" si="13"/>
        <v>115</v>
      </c>
      <c r="R57" s="51">
        <v>114</v>
      </c>
      <c r="S57" s="51">
        <v>0</v>
      </c>
      <c r="T57" s="51">
        <v>1</v>
      </c>
      <c r="U57" s="51">
        <f t="shared" si="14"/>
        <v>56</v>
      </c>
      <c r="V57" s="51">
        <v>56</v>
      </c>
      <c r="W57" s="51">
        <v>0</v>
      </c>
      <c r="X57" s="51">
        <v>0</v>
      </c>
      <c r="Y57" s="51">
        <f t="shared" si="15"/>
        <v>0</v>
      </c>
      <c r="Z57" s="51">
        <v>0</v>
      </c>
      <c r="AA57" s="51">
        <v>0</v>
      </c>
      <c r="AB57" s="51">
        <v>0</v>
      </c>
      <c r="AC57" s="51">
        <f t="shared" si="16"/>
        <v>25</v>
      </c>
      <c r="AD57" s="51">
        <v>25</v>
      </c>
      <c r="AE57" s="51">
        <v>0</v>
      </c>
      <c r="AF57" s="51">
        <v>0</v>
      </c>
      <c r="AG57" s="51">
        <v>45</v>
      </c>
      <c r="AH57" s="51">
        <v>249</v>
      </c>
    </row>
    <row r="58" spans="1:34" ht="13.5">
      <c r="A58" s="26" t="s">
        <v>23</v>
      </c>
      <c r="B58" s="49" t="s">
        <v>120</v>
      </c>
      <c r="C58" s="50" t="s">
        <v>121</v>
      </c>
      <c r="D58" s="51">
        <f t="shared" si="17"/>
        <v>253</v>
      </c>
      <c r="E58" s="51">
        <v>247</v>
      </c>
      <c r="F58" s="51">
        <v>6</v>
      </c>
      <c r="G58" s="51">
        <f t="shared" si="9"/>
        <v>253</v>
      </c>
      <c r="H58" s="51">
        <f t="shared" si="10"/>
        <v>247</v>
      </c>
      <c r="I58" s="51">
        <f t="shared" si="11"/>
        <v>0</v>
      </c>
      <c r="J58" s="51">
        <v>0</v>
      </c>
      <c r="K58" s="51">
        <v>0</v>
      </c>
      <c r="L58" s="51">
        <v>0</v>
      </c>
      <c r="M58" s="51">
        <f t="shared" si="12"/>
        <v>176</v>
      </c>
      <c r="N58" s="51">
        <v>176</v>
      </c>
      <c r="O58" s="51">
        <v>0</v>
      </c>
      <c r="P58" s="51">
        <v>0</v>
      </c>
      <c r="Q58" s="51">
        <f t="shared" si="13"/>
        <v>57</v>
      </c>
      <c r="R58" s="51">
        <v>57</v>
      </c>
      <c r="S58" s="51">
        <v>0</v>
      </c>
      <c r="T58" s="51">
        <v>0</v>
      </c>
      <c r="U58" s="51">
        <f t="shared" si="14"/>
        <v>2</v>
      </c>
      <c r="V58" s="51">
        <v>2</v>
      </c>
      <c r="W58" s="51">
        <v>0</v>
      </c>
      <c r="X58" s="51">
        <v>0</v>
      </c>
      <c r="Y58" s="51">
        <f t="shared" si="15"/>
        <v>0</v>
      </c>
      <c r="Z58" s="51">
        <v>0</v>
      </c>
      <c r="AA58" s="51">
        <v>0</v>
      </c>
      <c r="AB58" s="51">
        <v>0</v>
      </c>
      <c r="AC58" s="51">
        <f t="shared" si="16"/>
        <v>12</v>
      </c>
      <c r="AD58" s="51">
        <v>12</v>
      </c>
      <c r="AE58" s="51">
        <v>0</v>
      </c>
      <c r="AF58" s="51">
        <v>0</v>
      </c>
      <c r="AG58" s="51">
        <v>6</v>
      </c>
      <c r="AH58" s="51">
        <v>527</v>
      </c>
    </row>
    <row r="59" spans="1:34" ht="13.5">
      <c r="A59" s="26" t="s">
        <v>23</v>
      </c>
      <c r="B59" s="49" t="s">
        <v>122</v>
      </c>
      <c r="C59" s="50" t="s">
        <v>266</v>
      </c>
      <c r="D59" s="51">
        <f t="shared" si="17"/>
        <v>6507</v>
      </c>
      <c r="E59" s="51">
        <v>3745</v>
      </c>
      <c r="F59" s="51">
        <v>2762</v>
      </c>
      <c r="G59" s="51">
        <f t="shared" si="9"/>
        <v>6507</v>
      </c>
      <c r="H59" s="51">
        <f t="shared" si="10"/>
        <v>3745</v>
      </c>
      <c r="I59" s="51">
        <f t="shared" si="11"/>
        <v>0</v>
      </c>
      <c r="J59" s="51">
        <v>0</v>
      </c>
      <c r="K59" s="51">
        <v>0</v>
      </c>
      <c r="L59" s="51">
        <v>0</v>
      </c>
      <c r="M59" s="51">
        <f t="shared" si="12"/>
        <v>3115</v>
      </c>
      <c r="N59" s="51">
        <v>3115</v>
      </c>
      <c r="O59" s="51">
        <v>0</v>
      </c>
      <c r="P59" s="51">
        <v>0</v>
      </c>
      <c r="Q59" s="51">
        <f t="shared" si="13"/>
        <v>138</v>
      </c>
      <c r="R59" s="51">
        <v>138</v>
      </c>
      <c r="S59" s="51">
        <v>0</v>
      </c>
      <c r="T59" s="51">
        <v>0</v>
      </c>
      <c r="U59" s="51">
        <f t="shared" si="14"/>
        <v>480</v>
      </c>
      <c r="V59" s="51">
        <v>443</v>
      </c>
      <c r="W59" s="51">
        <v>37</v>
      </c>
      <c r="X59" s="51">
        <v>0</v>
      </c>
      <c r="Y59" s="51">
        <f t="shared" si="15"/>
        <v>12</v>
      </c>
      <c r="Z59" s="51">
        <v>12</v>
      </c>
      <c r="AA59" s="51">
        <v>0</v>
      </c>
      <c r="AB59" s="51">
        <v>0</v>
      </c>
      <c r="AC59" s="51">
        <f t="shared" si="16"/>
        <v>0</v>
      </c>
      <c r="AD59" s="51">
        <v>0</v>
      </c>
      <c r="AE59" s="51">
        <v>0</v>
      </c>
      <c r="AF59" s="51">
        <v>0</v>
      </c>
      <c r="AG59" s="51">
        <v>2762</v>
      </c>
      <c r="AH59" s="51">
        <v>0</v>
      </c>
    </row>
    <row r="60" spans="1:34" ht="13.5">
      <c r="A60" s="26" t="s">
        <v>23</v>
      </c>
      <c r="B60" s="49" t="s">
        <v>123</v>
      </c>
      <c r="C60" s="50" t="s">
        <v>176</v>
      </c>
      <c r="D60" s="51">
        <f t="shared" si="17"/>
        <v>1836</v>
      </c>
      <c r="E60" s="51">
        <v>1176</v>
      </c>
      <c r="F60" s="51">
        <v>660</v>
      </c>
      <c r="G60" s="51">
        <f t="shared" si="9"/>
        <v>1836</v>
      </c>
      <c r="H60" s="51">
        <f t="shared" si="10"/>
        <v>1176</v>
      </c>
      <c r="I60" s="51">
        <f t="shared" si="11"/>
        <v>0</v>
      </c>
      <c r="J60" s="51">
        <v>0</v>
      </c>
      <c r="K60" s="51">
        <v>0</v>
      </c>
      <c r="L60" s="51">
        <v>0</v>
      </c>
      <c r="M60" s="51">
        <f t="shared" si="12"/>
        <v>920</v>
      </c>
      <c r="N60" s="51">
        <v>920</v>
      </c>
      <c r="O60" s="51">
        <v>0</v>
      </c>
      <c r="P60" s="51">
        <v>0</v>
      </c>
      <c r="Q60" s="51">
        <f t="shared" si="13"/>
        <v>24</v>
      </c>
      <c r="R60" s="51">
        <v>0</v>
      </c>
      <c r="S60" s="51">
        <v>24</v>
      </c>
      <c r="T60" s="51">
        <v>0</v>
      </c>
      <c r="U60" s="51">
        <f t="shared" si="14"/>
        <v>227</v>
      </c>
      <c r="V60" s="51">
        <v>71</v>
      </c>
      <c r="W60" s="51">
        <v>156</v>
      </c>
      <c r="X60" s="51">
        <v>0</v>
      </c>
      <c r="Y60" s="51">
        <f t="shared" si="15"/>
        <v>5</v>
      </c>
      <c r="Z60" s="51">
        <v>5</v>
      </c>
      <c r="AA60" s="51">
        <v>0</v>
      </c>
      <c r="AB60" s="51">
        <v>0</v>
      </c>
      <c r="AC60" s="51">
        <f t="shared" si="16"/>
        <v>0</v>
      </c>
      <c r="AD60" s="51">
        <v>0</v>
      </c>
      <c r="AE60" s="51">
        <v>0</v>
      </c>
      <c r="AF60" s="51">
        <v>0</v>
      </c>
      <c r="AG60" s="51">
        <v>660</v>
      </c>
      <c r="AH60" s="51">
        <v>0</v>
      </c>
    </row>
    <row r="61" spans="1:34" ht="13.5">
      <c r="A61" s="26" t="s">
        <v>23</v>
      </c>
      <c r="B61" s="49" t="s">
        <v>124</v>
      </c>
      <c r="C61" s="50" t="s">
        <v>125</v>
      </c>
      <c r="D61" s="51">
        <f t="shared" si="17"/>
        <v>3260</v>
      </c>
      <c r="E61" s="51">
        <v>2152</v>
      </c>
      <c r="F61" s="51">
        <v>1108</v>
      </c>
      <c r="G61" s="51">
        <f t="shared" si="9"/>
        <v>3260</v>
      </c>
      <c r="H61" s="51">
        <f t="shared" si="10"/>
        <v>2152</v>
      </c>
      <c r="I61" s="51">
        <f t="shared" si="11"/>
        <v>0</v>
      </c>
      <c r="J61" s="51">
        <v>0</v>
      </c>
      <c r="K61" s="51">
        <v>0</v>
      </c>
      <c r="L61" s="51">
        <v>0</v>
      </c>
      <c r="M61" s="51">
        <f t="shared" si="12"/>
        <v>1702</v>
      </c>
      <c r="N61" s="51">
        <v>1672</v>
      </c>
      <c r="O61" s="51">
        <v>0</v>
      </c>
      <c r="P61" s="51">
        <v>30</v>
      </c>
      <c r="Q61" s="51">
        <f t="shared" si="13"/>
        <v>81</v>
      </c>
      <c r="R61" s="51">
        <v>0</v>
      </c>
      <c r="S61" s="51">
        <v>81</v>
      </c>
      <c r="T61" s="51">
        <v>0</v>
      </c>
      <c r="U61" s="51">
        <f t="shared" si="14"/>
        <v>346</v>
      </c>
      <c r="V61" s="51">
        <v>0</v>
      </c>
      <c r="W61" s="51">
        <v>346</v>
      </c>
      <c r="X61" s="51">
        <v>0</v>
      </c>
      <c r="Y61" s="51">
        <f t="shared" si="15"/>
        <v>23</v>
      </c>
      <c r="Z61" s="51">
        <v>0</v>
      </c>
      <c r="AA61" s="51">
        <v>23</v>
      </c>
      <c r="AB61" s="51">
        <v>0</v>
      </c>
      <c r="AC61" s="51">
        <f t="shared" si="16"/>
        <v>0</v>
      </c>
      <c r="AD61" s="51">
        <v>0</v>
      </c>
      <c r="AE61" s="51">
        <v>0</v>
      </c>
      <c r="AF61" s="51">
        <v>0</v>
      </c>
      <c r="AG61" s="51">
        <v>1108</v>
      </c>
      <c r="AH61" s="51">
        <v>0</v>
      </c>
    </row>
    <row r="62" spans="1:34" ht="13.5">
      <c r="A62" s="26" t="s">
        <v>23</v>
      </c>
      <c r="B62" s="49" t="s">
        <v>126</v>
      </c>
      <c r="C62" s="50" t="s">
        <v>127</v>
      </c>
      <c r="D62" s="51">
        <f t="shared" si="17"/>
        <v>1320</v>
      </c>
      <c r="E62" s="51">
        <v>924</v>
      </c>
      <c r="F62" s="51">
        <v>396</v>
      </c>
      <c r="G62" s="51">
        <f t="shared" si="9"/>
        <v>1320</v>
      </c>
      <c r="H62" s="51">
        <f t="shared" si="10"/>
        <v>638</v>
      </c>
      <c r="I62" s="51">
        <f t="shared" si="11"/>
        <v>0</v>
      </c>
      <c r="J62" s="51">
        <v>0</v>
      </c>
      <c r="K62" s="51">
        <v>0</v>
      </c>
      <c r="L62" s="51">
        <v>0</v>
      </c>
      <c r="M62" s="51">
        <f t="shared" si="12"/>
        <v>395</v>
      </c>
      <c r="N62" s="51">
        <v>395</v>
      </c>
      <c r="O62" s="51">
        <v>0</v>
      </c>
      <c r="P62" s="51">
        <v>0</v>
      </c>
      <c r="Q62" s="51">
        <f t="shared" si="13"/>
        <v>6</v>
      </c>
      <c r="R62" s="51">
        <v>6</v>
      </c>
      <c r="S62" s="51">
        <v>0</v>
      </c>
      <c r="T62" s="51">
        <v>0</v>
      </c>
      <c r="U62" s="51">
        <f t="shared" si="14"/>
        <v>235</v>
      </c>
      <c r="V62" s="51">
        <v>235</v>
      </c>
      <c r="W62" s="51">
        <v>0</v>
      </c>
      <c r="X62" s="51">
        <v>0</v>
      </c>
      <c r="Y62" s="51">
        <f t="shared" si="15"/>
        <v>2</v>
      </c>
      <c r="Z62" s="51">
        <v>2</v>
      </c>
      <c r="AA62" s="51">
        <v>0</v>
      </c>
      <c r="AB62" s="51">
        <v>0</v>
      </c>
      <c r="AC62" s="51">
        <f t="shared" si="16"/>
        <v>0</v>
      </c>
      <c r="AD62" s="51">
        <v>0</v>
      </c>
      <c r="AE62" s="51">
        <v>0</v>
      </c>
      <c r="AF62" s="51">
        <v>0</v>
      </c>
      <c r="AG62" s="51">
        <v>682</v>
      </c>
      <c r="AH62" s="51">
        <v>30</v>
      </c>
    </row>
    <row r="63" spans="1:34" ht="13.5">
      <c r="A63" s="26" t="s">
        <v>23</v>
      </c>
      <c r="B63" s="49" t="s">
        <v>128</v>
      </c>
      <c r="C63" s="50" t="s">
        <v>129</v>
      </c>
      <c r="D63" s="51">
        <f t="shared" si="17"/>
        <v>1136</v>
      </c>
      <c r="E63" s="51">
        <v>806</v>
      </c>
      <c r="F63" s="51">
        <v>330</v>
      </c>
      <c r="G63" s="51">
        <f t="shared" si="9"/>
        <v>1136</v>
      </c>
      <c r="H63" s="51">
        <f t="shared" si="10"/>
        <v>806</v>
      </c>
      <c r="I63" s="51">
        <f t="shared" si="11"/>
        <v>0</v>
      </c>
      <c r="J63" s="51">
        <v>0</v>
      </c>
      <c r="K63" s="51">
        <v>0</v>
      </c>
      <c r="L63" s="51">
        <v>0</v>
      </c>
      <c r="M63" s="51">
        <f t="shared" si="12"/>
        <v>659</v>
      </c>
      <c r="N63" s="51">
        <v>0</v>
      </c>
      <c r="O63" s="51">
        <v>659</v>
      </c>
      <c r="P63" s="51">
        <v>0</v>
      </c>
      <c r="Q63" s="51">
        <f t="shared" si="13"/>
        <v>33</v>
      </c>
      <c r="R63" s="51">
        <v>0</v>
      </c>
      <c r="S63" s="51">
        <v>33</v>
      </c>
      <c r="T63" s="51">
        <v>0</v>
      </c>
      <c r="U63" s="51">
        <f t="shared" si="14"/>
        <v>113</v>
      </c>
      <c r="V63" s="51">
        <v>0</v>
      </c>
      <c r="W63" s="51">
        <v>113</v>
      </c>
      <c r="X63" s="51">
        <v>0</v>
      </c>
      <c r="Y63" s="51">
        <f t="shared" si="15"/>
        <v>1</v>
      </c>
      <c r="Z63" s="51">
        <v>1</v>
      </c>
      <c r="AA63" s="51">
        <v>0</v>
      </c>
      <c r="AB63" s="51">
        <v>0</v>
      </c>
      <c r="AC63" s="51">
        <f t="shared" si="16"/>
        <v>0</v>
      </c>
      <c r="AD63" s="51">
        <v>0</v>
      </c>
      <c r="AE63" s="51">
        <v>0</v>
      </c>
      <c r="AF63" s="51">
        <v>0</v>
      </c>
      <c r="AG63" s="51">
        <v>330</v>
      </c>
      <c r="AH63" s="51">
        <v>123</v>
      </c>
    </row>
    <row r="64" spans="1:34" ht="13.5">
      <c r="A64" s="26" t="s">
        <v>23</v>
      </c>
      <c r="B64" s="49" t="s">
        <v>130</v>
      </c>
      <c r="C64" s="50" t="s">
        <v>131</v>
      </c>
      <c r="D64" s="51">
        <f t="shared" si="17"/>
        <v>386</v>
      </c>
      <c r="E64" s="51">
        <v>339</v>
      </c>
      <c r="F64" s="51">
        <v>47</v>
      </c>
      <c r="G64" s="51">
        <f t="shared" si="9"/>
        <v>386</v>
      </c>
      <c r="H64" s="51">
        <f t="shared" si="10"/>
        <v>339</v>
      </c>
      <c r="I64" s="51">
        <f t="shared" si="11"/>
        <v>0</v>
      </c>
      <c r="J64" s="51">
        <v>0</v>
      </c>
      <c r="K64" s="51">
        <v>0</v>
      </c>
      <c r="L64" s="51">
        <v>0</v>
      </c>
      <c r="M64" s="51">
        <f t="shared" si="12"/>
        <v>200</v>
      </c>
      <c r="N64" s="51">
        <v>200</v>
      </c>
      <c r="O64" s="51">
        <v>0</v>
      </c>
      <c r="P64" s="51">
        <v>0</v>
      </c>
      <c r="Q64" s="51">
        <f t="shared" si="13"/>
        <v>54</v>
      </c>
      <c r="R64" s="51">
        <v>0</v>
      </c>
      <c r="S64" s="51">
        <v>54</v>
      </c>
      <c r="T64" s="51">
        <v>0</v>
      </c>
      <c r="U64" s="51">
        <f t="shared" si="14"/>
        <v>38</v>
      </c>
      <c r="V64" s="51">
        <v>0</v>
      </c>
      <c r="W64" s="51">
        <v>38</v>
      </c>
      <c r="X64" s="51">
        <v>0</v>
      </c>
      <c r="Y64" s="51">
        <f t="shared" si="15"/>
        <v>0</v>
      </c>
      <c r="Z64" s="51">
        <v>0</v>
      </c>
      <c r="AA64" s="51">
        <v>0</v>
      </c>
      <c r="AB64" s="51">
        <v>0</v>
      </c>
      <c r="AC64" s="51">
        <f t="shared" si="16"/>
        <v>47</v>
      </c>
      <c r="AD64" s="51">
        <v>0</v>
      </c>
      <c r="AE64" s="51">
        <v>47</v>
      </c>
      <c r="AF64" s="51">
        <v>0</v>
      </c>
      <c r="AG64" s="51">
        <v>47</v>
      </c>
      <c r="AH64" s="51">
        <v>0</v>
      </c>
    </row>
    <row r="65" spans="1:34" ht="13.5">
      <c r="A65" s="26" t="s">
        <v>23</v>
      </c>
      <c r="B65" s="49" t="s">
        <v>132</v>
      </c>
      <c r="C65" s="50" t="s">
        <v>133</v>
      </c>
      <c r="D65" s="51">
        <f t="shared" si="17"/>
        <v>364</v>
      </c>
      <c r="E65" s="51">
        <v>334</v>
      </c>
      <c r="F65" s="51">
        <v>30</v>
      </c>
      <c r="G65" s="51">
        <f t="shared" si="9"/>
        <v>364</v>
      </c>
      <c r="H65" s="51">
        <f t="shared" si="10"/>
        <v>334</v>
      </c>
      <c r="I65" s="51">
        <f t="shared" si="11"/>
        <v>0</v>
      </c>
      <c r="J65" s="51">
        <v>0</v>
      </c>
      <c r="K65" s="51">
        <v>0</v>
      </c>
      <c r="L65" s="51">
        <v>0</v>
      </c>
      <c r="M65" s="51">
        <f t="shared" si="12"/>
        <v>274</v>
      </c>
      <c r="N65" s="51">
        <v>274</v>
      </c>
      <c r="O65" s="51">
        <v>0</v>
      </c>
      <c r="P65" s="51">
        <v>0</v>
      </c>
      <c r="Q65" s="51">
        <f t="shared" si="13"/>
        <v>17</v>
      </c>
      <c r="R65" s="51">
        <v>0</v>
      </c>
      <c r="S65" s="51">
        <v>17</v>
      </c>
      <c r="T65" s="51">
        <v>0</v>
      </c>
      <c r="U65" s="51">
        <f t="shared" si="14"/>
        <v>42</v>
      </c>
      <c r="V65" s="51">
        <v>0</v>
      </c>
      <c r="W65" s="51">
        <v>42</v>
      </c>
      <c r="X65" s="51">
        <v>0</v>
      </c>
      <c r="Y65" s="51">
        <f t="shared" si="15"/>
        <v>1</v>
      </c>
      <c r="Z65" s="51">
        <v>1</v>
      </c>
      <c r="AA65" s="51">
        <v>0</v>
      </c>
      <c r="AB65" s="51">
        <v>0</v>
      </c>
      <c r="AC65" s="51">
        <f t="shared" si="16"/>
        <v>0</v>
      </c>
      <c r="AD65" s="51">
        <v>0</v>
      </c>
      <c r="AE65" s="51">
        <v>0</v>
      </c>
      <c r="AF65" s="51">
        <v>0</v>
      </c>
      <c r="AG65" s="51">
        <v>30</v>
      </c>
      <c r="AH65" s="51">
        <v>0</v>
      </c>
    </row>
    <row r="66" spans="1:34" ht="13.5">
      <c r="A66" s="26" t="s">
        <v>23</v>
      </c>
      <c r="B66" s="49" t="s">
        <v>134</v>
      </c>
      <c r="C66" s="50" t="s">
        <v>135</v>
      </c>
      <c r="D66" s="51">
        <f t="shared" si="17"/>
        <v>2090</v>
      </c>
      <c r="E66" s="51">
        <v>1342</v>
      </c>
      <c r="F66" s="51">
        <v>748</v>
      </c>
      <c r="G66" s="51">
        <f t="shared" si="9"/>
        <v>2090</v>
      </c>
      <c r="H66" s="51">
        <f t="shared" si="10"/>
        <v>2064</v>
      </c>
      <c r="I66" s="51">
        <f t="shared" si="11"/>
        <v>0</v>
      </c>
      <c r="J66" s="51">
        <v>0</v>
      </c>
      <c r="K66" s="51">
        <v>0</v>
      </c>
      <c r="L66" s="51">
        <v>0</v>
      </c>
      <c r="M66" s="51">
        <f t="shared" si="12"/>
        <v>1869</v>
      </c>
      <c r="N66" s="51">
        <v>0</v>
      </c>
      <c r="O66" s="51">
        <v>1131</v>
      </c>
      <c r="P66" s="51">
        <v>738</v>
      </c>
      <c r="Q66" s="51">
        <f t="shared" si="13"/>
        <v>88</v>
      </c>
      <c r="R66" s="51">
        <v>0</v>
      </c>
      <c r="S66" s="51">
        <v>88</v>
      </c>
      <c r="T66" s="51">
        <v>0</v>
      </c>
      <c r="U66" s="51">
        <f t="shared" si="14"/>
        <v>82</v>
      </c>
      <c r="V66" s="51">
        <v>0</v>
      </c>
      <c r="W66" s="51">
        <v>82</v>
      </c>
      <c r="X66" s="51">
        <v>0</v>
      </c>
      <c r="Y66" s="51">
        <f t="shared" si="15"/>
        <v>5</v>
      </c>
      <c r="Z66" s="51">
        <v>5</v>
      </c>
      <c r="AA66" s="51">
        <v>0</v>
      </c>
      <c r="AB66" s="51">
        <v>0</v>
      </c>
      <c r="AC66" s="51">
        <f t="shared" si="16"/>
        <v>20</v>
      </c>
      <c r="AD66" s="51">
        <v>0</v>
      </c>
      <c r="AE66" s="51">
        <v>19</v>
      </c>
      <c r="AF66" s="51">
        <v>1</v>
      </c>
      <c r="AG66" s="51">
        <v>26</v>
      </c>
      <c r="AH66" s="51">
        <v>0</v>
      </c>
    </row>
    <row r="67" spans="1:34" ht="13.5">
      <c r="A67" s="26" t="s">
        <v>23</v>
      </c>
      <c r="B67" s="49" t="s">
        <v>136</v>
      </c>
      <c r="C67" s="50" t="s">
        <v>137</v>
      </c>
      <c r="D67" s="51">
        <f t="shared" si="17"/>
        <v>1069</v>
      </c>
      <c r="E67" s="51">
        <v>839</v>
      </c>
      <c r="F67" s="51">
        <v>230</v>
      </c>
      <c r="G67" s="51">
        <f t="shared" si="9"/>
        <v>1069</v>
      </c>
      <c r="H67" s="51">
        <f t="shared" si="10"/>
        <v>1064</v>
      </c>
      <c r="I67" s="51">
        <f t="shared" si="11"/>
        <v>0</v>
      </c>
      <c r="J67" s="51">
        <v>0</v>
      </c>
      <c r="K67" s="51">
        <v>0</v>
      </c>
      <c r="L67" s="51">
        <v>0</v>
      </c>
      <c r="M67" s="51">
        <f t="shared" si="12"/>
        <v>921</v>
      </c>
      <c r="N67" s="51">
        <v>0</v>
      </c>
      <c r="O67" s="51">
        <v>695</v>
      </c>
      <c r="P67" s="51">
        <v>226</v>
      </c>
      <c r="Q67" s="51">
        <f t="shared" si="13"/>
        <v>64</v>
      </c>
      <c r="R67" s="51">
        <v>0</v>
      </c>
      <c r="S67" s="51">
        <v>64</v>
      </c>
      <c r="T67" s="51">
        <v>0</v>
      </c>
      <c r="U67" s="51">
        <f t="shared" si="14"/>
        <v>63</v>
      </c>
      <c r="V67" s="51">
        <v>0</v>
      </c>
      <c r="W67" s="51">
        <v>63</v>
      </c>
      <c r="X67" s="51">
        <v>0</v>
      </c>
      <c r="Y67" s="51">
        <f t="shared" si="15"/>
        <v>3</v>
      </c>
      <c r="Z67" s="51">
        <v>3</v>
      </c>
      <c r="AA67" s="51">
        <v>0</v>
      </c>
      <c r="AB67" s="51">
        <v>0</v>
      </c>
      <c r="AC67" s="51">
        <f t="shared" si="16"/>
        <v>13</v>
      </c>
      <c r="AD67" s="51">
        <v>0</v>
      </c>
      <c r="AE67" s="51">
        <v>13</v>
      </c>
      <c r="AF67" s="51">
        <v>0</v>
      </c>
      <c r="AG67" s="51">
        <v>5</v>
      </c>
      <c r="AH67" s="51">
        <v>1</v>
      </c>
    </row>
    <row r="68" spans="1:34" ht="13.5">
      <c r="A68" s="26" t="s">
        <v>23</v>
      </c>
      <c r="B68" s="49" t="s">
        <v>138</v>
      </c>
      <c r="C68" s="50" t="s">
        <v>139</v>
      </c>
      <c r="D68" s="51">
        <f t="shared" si="17"/>
        <v>2385</v>
      </c>
      <c r="E68" s="51">
        <v>1711</v>
      </c>
      <c r="F68" s="51">
        <v>674</v>
      </c>
      <c r="G68" s="51">
        <f t="shared" si="9"/>
        <v>2385</v>
      </c>
      <c r="H68" s="51">
        <f t="shared" si="10"/>
        <v>2341</v>
      </c>
      <c r="I68" s="51">
        <f t="shared" si="11"/>
        <v>0</v>
      </c>
      <c r="J68" s="51">
        <v>0</v>
      </c>
      <c r="K68" s="51">
        <v>0</v>
      </c>
      <c r="L68" s="51">
        <v>0</v>
      </c>
      <c r="M68" s="51">
        <f t="shared" si="12"/>
        <v>2037</v>
      </c>
      <c r="N68" s="51">
        <v>0</v>
      </c>
      <c r="O68" s="51">
        <v>1389</v>
      </c>
      <c r="P68" s="51">
        <v>648</v>
      </c>
      <c r="Q68" s="51">
        <f t="shared" si="13"/>
        <v>146</v>
      </c>
      <c r="R68" s="51">
        <v>0</v>
      </c>
      <c r="S68" s="51">
        <v>146</v>
      </c>
      <c r="T68" s="51">
        <v>0</v>
      </c>
      <c r="U68" s="51">
        <f t="shared" si="14"/>
        <v>107</v>
      </c>
      <c r="V68" s="51">
        <v>0</v>
      </c>
      <c r="W68" s="51">
        <v>107</v>
      </c>
      <c r="X68" s="51">
        <v>0</v>
      </c>
      <c r="Y68" s="51">
        <f t="shared" si="15"/>
        <v>7</v>
      </c>
      <c r="Z68" s="51">
        <v>5</v>
      </c>
      <c r="AA68" s="51">
        <v>2</v>
      </c>
      <c r="AB68" s="51">
        <v>0</v>
      </c>
      <c r="AC68" s="51">
        <f t="shared" si="16"/>
        <v>44</v>
      </c>
      <c r="AD68" s="51">
        <v>0</v>
      </c>
      <c r="AE68" s="51">
        <v>41</v>
      </c>
      <c r="AF68" s="51">
        <v>3</v>
      </c>
      <c r="AG68" s="51">
        <v>44</v>
      </c>
      <c r="AH68" s="51">
        <v>0</v>
      </c>
    </row>
    <row r="69" spans="1:34" ht="13.5">
      <c r="A69" s="26" t="s">
        <v>23</v>
      </c>
      <c r="B69" s="49" t="s">
        <v>140</v>
      </c>
      <c r="C69" s="50" t="s">
        <v>141</v>
      </c>
      <c r="D69" s="51">
        <f t="shared" si="17"/>
        <v>781</v>
      </c>
      <c r="E69" s="51">
        <v>681</v>
      </c>
      <c r="F69" s="51">
        <v>100</v>
      </c>
      <c r="G69" s="51">
        <f t="shared" si="9"/>
        <v>781</v>
      </c>
      <c r="H69" s="51">
        <f t="shared" si="10"/>
        <v>777</v>
      </c>
      <c r="I69" s="51">
        <f t="shared" si="11"/>
        <v>0</v>
      </c>
      <c r="J69" s="51">
        <v>0</v>
      </c>
      <c r="K69" s="51">
        <v>0</v>
      </c>
      <c r="L69" s="51">
        <v>0</v>
      </c>
      <c r="M69" s="51">
        <f t="shared" si="12"/>
        <v>639</v>
      </c>
      <c r="N69" s="51">
        <v>0</v>
      </c>
      <c r="O69" s="51">
        <v>544</v>
      </c>
      <c r="P69" s="51">
        <v>95</v>
      </c>
      <c r="Q69" s="51">
        <f t="shared" si="13"/>
        <v>64</v>
      </c>
      <c r="R69" s="51">
        <v>0</v>
      </c>
      <c r="S69" s="51">
        <v>64</v>
      </c>
      <c r="T69" s="51">
        <v>0</v>
      </c>
      <c r="U69" s="51">
        <f t="shared" si="14"/>
        <v>51</v>
      </c>
      <c r="V69" s="51">
        <v>0</v>
      </c>
      <c r="W69" s="51">
        <v>51</v>
      </c>
      <c r="X69" s="51">
        <v>0</v>
      </c>
      <c r="Y69" s="51">
        <f t="shared" si="15"/>
        <v>5</v>
      </c>
      <c r="Z69" s="51">
        <v>5</v>
      </c>
      <c r="AA69" s="51">
        <v>0</v>
      </c>
      <c r="AB69" s="51">
        <v>0</v>
      </c>
      <c r="AC69" s="51">
        <f t="shared" si="16"/>
        <v>18</v>
      </c>
      <c r="AD69" s="51">
        <v>0</v>
      </c>
      <c r="AE69" s="51">
        <v>15</v>
      </c>
      <c r="AF69" s="51">
        <v>3</v>
      </c>
      <c r="AG69" s="51">
        <v>4</v>
      </c>
      <c r="AH69" s="51">
        <v>0</v>
      </c>
    </row>
    <row r="70" spans="1:34" ht="13.5">
      <c r="A70" s="26" t="s">
        <v>23</v>
      </c>
      <c r="B70" s="49" t="s">
        <v>142</v>
      </c>
      <c r="C70" s="50" t="s">
        <v>143</v>
      </c>
      <c r="D70" s="51">
        <f t="shared" si="17"/>
        <v>2733</v>
      </c>
      <c r="E70" s="51">
        <v>2089</v>
      </c>
      <c r="F70" s="51">
        <v>644</v>
      </c>
      <c r="G70" s="51">
        <f t="shared" si="9"/>
        <v>2733</v>
      </c>
      <c r="H70" s="51">
        <f t="shared" si="10"/>
        <v>2331</v>
      </c>
      <c r="I70" s="51">
        <f t="shared" si="11"/>
        <v>0</v>
      </c>
      <c r="J70" s="51">
        <v>0</v>
      </c>
      <c r="K70" s="51">
        <v>0</v>
      </c>
      <c r="L70" s="51">
        <v>0</v>
      </c>
      <c r="M70" s="51">
        <f t="shared" si="12"/>
        <v>1983</v>
      </c>
      <c r="N70" s="51">
        <v>0</v>
      </c>
      <c r="O70" s="51">
        <v>1397</v>
      </c>
      <c r="P70" s="51">
        <v>586</v>
      </c>
      <c r="Q70" s="51">
        <f t="shared" si="13"/>
        <v>170</v>
      </c>
      <c r="R70" s="51">
        <v>0</v>
      </c>
      <c r="S70" s="51">
        <v>170</v>
      </c>
      <c r="T70" s="51">
        <v>0</v>
      </c>
      <c r="U70" s="51">
        <f t="shared" si="14"/>
        <v>104</v>
      </c>
      <c r="V70" s="51">
        <v>0</v>
      </c>
      <c r="W70" s="51">
        <v>104</v>
      </c>
      <c r="X70" s="51">
        <v>0</v>
      </c>
      <c r="Y70" s="51">
        <f t="shared" si="15"/>
        <v>10</v>
      </c>
      <c r="Z70" s="51">
        <v>10</v>
      </c>
      <c r="AA70" s="51">
        <v>0</v>
      </c>
      <c r="AB70" s="51">
        <v>0</v>
      </c>
      <c r="AC70" s="51">
        <f t="shared" si="16"/>
        <v>64</v>
      </c>
      <c r="AD70" s="51">
        <v>0</v>
      </c>
      <c r="AE70" s="51">
        <v>60</v>
      </c>
      <c r="AF70" s="51">
        <v>4</v>
      </c>
      <c r="AG70" s="51">
        <v>402</v>
      </c>
      <c r="AH70" s="51">
        <v>0</v>
      </c>
    </row>
    <row r="71" spans="1:34" ht="13.5">
      <c r="A71" s="26" t="s">
        <v>23</v>
      </c>
      <c r="B71" s="49" t="s">
        <v>144</v>
      </c>
      <c r="C71" s="50" t="s">
        <v>145</v>
      </c>
      <c r="D71" s="51">
        <f aca="true" t="shared" si="18" ref="D71:D102">E71+F71</f>
        <v>1545</v>
      </c>
      <c r="E71" s="51">
        <v>1259</v>
      </c>
      <c r="F71" s="51">
        <v>286</v>
      </c>
      <c r="G71" s="51">
        <f t="shared" si="9"/>
        <v>1545</v>
      </c>
      <c r="H71" s="51">
        <f t="shared" si="10"/>
        <v>1524</v>
      </c>
      <c r="I71" s="51">
        <f t="shared" si="11"/>
        <v>0</v>
      </c>
      <c r="J71" s="51">
        <v>0</v>
      </c>
      <c r="K71" s="51">
        <v>0</v>
      </c>
      <c r="L71" s="51">
        <v>0</v>
      </c>
      <c r="M71" s="51">
        <f t="shared" si="12"/>
        <v>1214</v>
      </c>
      <c r="N71" s="51">
        <v>934</v>
      </c>
      <c r="O71" s="51">
        <v>0</v>
      </c>
      <c r="P71" s="51">
        <v>280</v>
      </c>
      <c r="Q71" s="51">
        <f t="shared" si="13"/>
        <v>116</v>
      </c>
      <c r="R71" s="51">
        <v>0</v>
      </c>
      <c r="S71" s="51">
        <v>116</v>
      </c>
      <c r="T71" s="51">
        <v>0</v>
      </c>
      <c r="U71" s="51">
        <f t="shared" si="14"/>
        <v>140</v>
      </c>
      <c r="V71" s="51">
        <v>0</v>
      </c>
      <c r="W71" s="51">
        <v>140</v>
      </c>
      <c r="X71" s="51">
        <v>0</v>
      </c>
      <c r="Y71" s="51">
        <f t="shared" si="15"/>
        <v>9</v>
      </c>
      <c r="Z71" s="51">
        <v>6</v>
      </c>
      <c r="AA71" s="51">
        <v>3</v>
      </c>
      <c r="AB71" s="51">
        <v>0</v>
      </c>
      <c r="AC71" s="51">
        <f t="shared" si="16"/>
        <v>45</v>
      </c>
      <c r="AD71" s="51">
        <v>0</v>
      </c>
      <c r="AE71" s="51">
        <v>44</v>
      </c>
      <c r="AF71" s="51">
        <v>1</v>
      </c>
      <c r="AG71" s="51">
        <v>21</v>
      </c>
      <c r="AH71" s="51">
        <v>0</v>
      </c>
    </row>
    <row r="72" spans="1:34" ht="13.5">
      <c r="A72" s="26" t="s">
        <v>23</v>
      </c>
      <c r="B72" s="49" t="s">
        <v>146</v>
      </c>
      <c r="C72" s="50" t="s">
        <v>147</v>
      </c>
      <c r="D72" s="51">
        <f t="shared" si="18"/>
        <v>236</v>
      </c>
      <c r="E72" s="51">
        <v>235</v>
      </c>
      <c r="F72" s="51">
        <v>1</v>
      </c>
      <c r="G72" s="51">
        <f t="shared" si="9"/>
        <v>236</v>
      </c>
      <c r="H72" s="51">
        <f t="shared" si="10"/>
        <v>229</v>
      </c>
      <c r="I72" s="51">
        <f t="shared" si="11"/>
        <v>0</v>
      </c>
      <c r="J72" s="51">
        <v>0</v>
      </c>
      <c r="K72" s="51">
        <v>0</v>
      </c>
      <c r="L72" s="51">
        <v>0</v>
      </c>
      <c r="M72" s="51">
        <f t="shared" si="12"/>
        <v>148</v>
      </c>
      <c r="N72" s="51">
        <v>148</v>
      </c>
      <c r="O72" s="51">
        <v>0</v>
      </c>
      <c r="P72" s="51">
        <v>0</v>
      </c>
      <c r="Q72" s="51">
        <f t="shared" si="13"/>
        <v>29</v>
      </c>
      <c r="R72" s="51">
        <v>0</v>
      </c>
      <c r="S72" s="51">
        <v>29</v>
      </c>
      <c r="T72" s="51">
        <v>0</v>
      </c>
      <c r="U72" s="51">
        <f t="shared" si="14"/>
        <v>41</v>
      </c>
      <c r="V72" s="51">
        <v>4</v>
      </c>
      <c r="W72" s="51">
        <v>37</v>
      </c>
      <c r="X72" s="51">
        <v>0</v>
      </c>
      <c r="Y72" s="51">
        <f t="shared" si="15"/>
        <v>0</v>
      </c>
      <c r="Z72" s="51">
        <v>0</v>
      </c>
      <c r="AA72" s="51">
        <v>0</v>
      </c>
      <c r="AB72" s="51">
        <v>0</v>
      </c>
      <c r="AC72" s="51">
        <f t="shared" si="16"/>
        <v>11</v>
      </c>
      <c r="AD72" s="51">
        <v>0</v>
      </c>
      <c r="AE72" s="51">
        <v>11</v>
      </c>
      <c r="AF72" s="51">
        <v>0</v>
      </c>
      <c r="AG72" s="51">
        <v>7</v>
      </c>
      <c r="AH72" s="51">
        <v>210</v>
      </c>
    </row>
    <row r="73" spans="1:34" ht="13.5">
      <c r="A73" s="26" t="s">
        <v>23</v>
      </c>
      <c r="B73" s="49" t="s">
        <v>148</v>
      </c>
      <c r="C73" s="50" t="s">
        <v>149</v>
      </c>
      <c r="D73" s="51">
        <f t="shared" si="18"/>
        <v>4671</v>
      </c>
      <c r="E73" s="51">
        <v>3614</v>
      </c>
      <c r="F73" s="51">
        <v>1057</v>
      </c>
      <c r="G73" s="51">
        <f t="shared" si="9"/>
        <v>4671</v>
      </c>
      <c r="H73" s="51">
        <f t="shared" si="10"/>
        <v>4594</v>
      </c>
      <c r="I73" s="51">
        <f t="shared" si="11"/>
        <v>0</v>
      </c>
      <c r="J73" s="51">
        <v>0</v>
      </c>
      <c r="K73" s="51">
        <v>0</v>
      </c>
      <c r="L73" s="51">
        <v>0</v>
      </c>
      <c r="M73" s="51">
        <f t="shared" si="12"/>
        <v>4112</v>
      </c>
      <c r="N73" s="51">
        <v>0</v>
      </c>
      <c r="O73" s="51">
        <v>3070</v>
      </c>
      <c r="P73" s="51">
        <v>1042</v>
      </c>
      <c r="Q73" s="51">
        <f t="shared" si="13"/>
        <v>207</v>
      </c>
      <c r="R73" s="51">
        <v>0</v>
      </c>
      <c r="S73" s="51">
        <v>207</v>
      </c>
      <c r="T73" s="51">
        <v>0</v>
      </c>
      <c r="U73" s="51">
        <f t="shared" si="14"/>
        <v>186</v>
      </c>
      <c r="V73" s="51">
        <v>0</v>
      </c>
      <c r="W73" s="51">
        <v>186</v>
      </c>
      <c r="X73" s="51">
        <v>0</v>
      </c>
      <c r="Y73" s="51">
        <f t="shared" si="15"/>
        <v>8</v>
      </c>
      <c r="Z73" s="51">
        <v>8</v>
      </c>
      <c r="AA73" s="51">
        <v>0</v>
      </c>
      <c r="AB73" s="51">
        <v>0</v>
      </c>
      <c r="AC73" s="51">
        <f t="shared" si="16"/>
        <v>81</v>
      </c>
      <c r="AD73" s="51">
        <v>6</v>
      </c>
      <c r="AE73" s="51">
        <v>72</v>
      </c>
      <c r="AF73" s="51">
        <v>3</v>
      </c>
      <c r="AG73" s="51">
        <v>77</v>
      </c>
      <c r="AH73" s="51">
        <v>0</v>
      </c>
    </row>
    <row r="74" spans="1:34" ht="13.5">
      <c r="A74" s="26" t="s">
        <v>23</v>
      </c>
      <c r="B74" s="49" t="s">
        <v>150</v>
      </c>
      <c r="C74" s="50" t="s">
        <v>151</v>
      </c>
      <c r="D74" s="51">
        <f t="shared" si="18"/>
        <v>384</v>
      </c>
      <c r="E74" s="51">
        <v>357</v>
      </c>
      <c r="F74" s="51">
        <v>27</v>
      </c>
      <c r="G74" s="51">
        <f t="shared" si="9"/>
        <v>384</v>
      </c>
      <c r="H74" s="51">
        <f t="shared" si="10"/>
        <v>363</v>
      </c>
      <c r="I74" s="51">
        <f t="shared" si="11"/>
        <v>0</v>
      </c>
      <c r="J74" s="51">
        <v>0</v>
      </c>
      <c r="K74" s="51">
        <v>0</v>
      </c>
      <c r="L74" s="51">
        <v>0</v>
      </c>
      <c r="M74" s="51">
        <f t="shared" si="12"/>
        <v>319</v>
      </c>
      <c r="N74" s="51">
        <v>0</v>
      </c>
      <c r="O74" s="51">
        <v>294</v>
      </c>
      <c r="P74" s="51">
        <v>25</v>
      </c>
      <c r="Q74" s="51">
        <f t="shared" si="13"/>
        <v>18</v>
      </c>
      <c r="R74" s="51">
        <v>0</v>
      </c>
      <c r="S74" s="51">
        <v>18</v>
      </c>
      <c r="T74" s="51">
        <v>0</v>
      </c>
      <c r="U74" s="51">
        <f t="shared" si="14"/>
        <v>17</v>
      </c>
      <c r="V74" s="51">
        <v>0</v>
      </c>
      <c r="W74" s="51">
        <v>17</v>
      </c>
      <c r="X74" s="51">
        <v>0</v>
      </c>
      <c r="Y74" s="51">
        <f t="shared" si="15"/>
        <v>0</v>
      </c>
      <c r="Z74" s="51">
        <v>0</v>
      </c>
      <c r="AA74" s="51">
        <v>0</v>
      </c>
      <c r="AB74" s="51">
        <v>0</v>
      </c>
      <c r="AC74" s="51">
        <f t="shared" si="16"/>
        <v>9</v>
      </c>
      <c r="AD74" s="51">
        <v>0</v>
      </c>
      <c r="AE74" s="51">
        <v>9</v>
      </c>
      <c r="AF74" s="51">
        <v>0</v>
      </c>
      <c r="AG74" s="51">
        <v>21</v>
      </c>
      <c r="AH74" s="51">
        <v>0</v>
      </c>
    </row>
    <row r="75" spans="1:34" ht="13.5">
      <c r="A75" s="26" t="s">
        <v>23</v>
      </c>
      <c r="B75" s="49" t="s">
        <v>152</v>
      </c>
      <c r="C75" s="50" t="s">
        <v>153</v>
      </c>
      <c r="D75" s="51">
        <f t="shared" si="18"/>
        <v>4123</v>
      </c>
      <c r="E75" s="51">
        <v>2666</v>
      </c>
      <c r="F75" s="51">
        <v>1457</v>
      </c>
      <c r="G75" s="51">
        <f t="shared" si="9"/>
        <v>4123</v>
      </c>
      <c r="H75" s="51">
        <f t="shared" si="10"/>
        <v>2030</v>
      </c>
      <c r="I75" s="51">
        <f t="shared" si="11"/>
        <v>0</v>
      </c>
      <c r="J75" s="51">
        <v>0</v>
      </c>
      <c r="K75" s="51">
        <v>0</v>
      </c>
      <c r="L75" s="51">
        <v>0</v>
      </c>
      <c r="M75" s="51">
        <f t="shared" si="12"/>
        <v>1760</v>
      </c>
      <c r="N75" s="51">
        <v>0</v>
      </c>
      <c r="O75" s="51">
        <v>1688</v>
      </c>
      <c r="P75" s="51">
        <v>72</v>
      </c>
      <c r="Q75" s="51">
        <f t="shared" si="13"/>
        <v>84</v>
      </c>
      <c r="R75" s="51">
        <v>0</v>
      </c>
      <c r="S75" s="51">
        <v>84</v>
      </c>
      <c r="T75" s="51">
        <v>0</v>
      </c>
      <c r="U75" s="51">
        <f t="shared" si="14"/>
        <v>150</v>
      </c>
      <c r="V75" s="51">
        <v>0</v>
      </c>
      <c r="W75" s="51">
        <v>150</v>
      </c>
      <c r="X75" s="51">
        <v>0</v>
      </c>
      <c r="Y75" s="51">
        <f t="shared" si="15"/>
        <v>20</v>
      </c>
      <c r="Z75" s="51">
        <v>4</v>
      </c>
      <c r="AA75" s="51">
        <v>16</v>
      </c>
      <c r="AB75" s="51">
        <v>0</v>
      </c>
      <c r="AC75" s="51">
        <f t="shared" si="16"/>
        <v>16</v>
      </c>
      <c r="AD75" s="51">
        <v>16</v>
      </c>
      <c r="AE75" s="51">
        <v>0</v>
      </c>
      <c r="AF75" s="51">
        <v>0</v>
      </c>
      <c r="AG75" s="51">
        <v>2093</v>
      </c>
      <c r="AH75" s="51">
        <v>0</v>
      </c>
    </row>
    <row r="76" spans="1:34" ht="13.5">
      <c r="A76" s="26" t="s">
        <v>23</v>
      </c>
      <c r="B76" s="49" t="s">
        <v>154</v>
      </c>
      <c r="C76" s="50" t="s">
        <v>155</v>
      </c>
      <c r="D76" s="51">
        <f t="shared" si="18"/>
        <v>1460</v>
      </c>
      <c r="E76" s="51">
        <v>1342</v>
      </c>
      <c r="F76" s="51">
        <v>118</v>
      </c>
      <c r="G76" s="51">
        <f t="shared" si="9"/>
        <v>1460</v>
      </c>
      <c r="H76" s="51">
        <f t="shared" si="10"/>
        <v>1342</v>
      </c>
      <c r="I76" s="51">
        <f t="shared" si="11"/>
        <v>0</v>
      </c>
      <c r="J76" s="51">
        <v>0</v>
      </c>
      <c r="K76" s="51">
        <v>0</v>
      </c>
      <c r="L76" s="51">
        <v>0</v>
      </c>
      <c r="M76" s="51">
        <f t="shared" si="12"/>
        <v>1157</v>
      </c>
      <c r="N76" s="51">
        <v>0</v>
      </c>
      <c r="O76" s="51">
        <v>1157</v>
      </c>
      <c r="P76" s="51">
        <v>0</v>
      </c>
      <c r="Q76" s="51">
        <f t="shared" si="13"/>
        <v>134</v>
      </c>
      <c r="R76" s="51">
        <v>0</v>
      </c>
      <c r="S76" s="51">
        <v>134</v>
      </c>
      <c r="T76" s="51">
        <v>0</v>
      </c>
      <c r="U76" s="51">
        <f t="shared" si="14"/>
        <v>51</v>
      </c>
      <c r="V76" s="51">
        <v>0</v>
      </c>
      <c r="W76" s="51">
        <v>51</v>
      </c>
      <c r="X76" s="51">
        <v>0</v>
      </c>
      <c r="Y76" s="51">
        <f t="shared" si="15"/>
        <v>0</v>
      </c>
      <c r="Z76" s="51">
        <v>0</v>
      </c>
      <c r="AA76" s="51">
        <v>0</v>
      </c>
      <c r="AB76" s="51">
        <v>0</v>
      </c>
      <c r="AC76" s="51">
        <f t="shared" si="16"/>
        <v>0</v>
      </c>
      <c r="AD76" s="51">
        <v>0</v>
      </c>
      <c r="AE76" s="51">
        <v>0</v>
      </c>
      <c r="AF76" s="51">
        <v>0</v>
      </c>
      <c r="AG76" s="51">
        <v>118</v>
      </c>
      <c r="AH76" s="51">
        <v>0</v>
      </c>
    </row>
    <row r="77" spans="1:34" ht="13.5">
      <c r="A77" s="26" t="s">
        <v>23</v>
      </c>
      <c r="B77" s="49" t="s">
        <v>156</v>
      </c>
      <c r="C77" s="50" t="s">
        <v>293</v>
      </c>
      <c r="D77" s="51">
        <f t="shared" si="18"/>
        <v>165</v>
      </c>
      <c r="E77" s="51">
        <v>165</v>
      </c>
      <c r="F77" s="51">
        <v>0</v>
      </c>
      <c r="G77" s="51">
        <f t="shared" si="9"/>
        <v>165</v>
      </c>
      <c r="H77" s="51">
        <f t="shared" si="10"/>
        <v>162</v>
      </c>
      <c r="I77" s="51">
        <f t="shared" si="11"/>
        <v>0</v>
      </c>
      <c r="J77" s="51">
        <v>0</v>
      </c>
      <c r="K77" s="51">
        <v>0</v>
      </c>
      <c r="L77" s="51">
        <v>0</v>
      </c>
      <c r="M77" s="51">
        <f t="shared" si="12"/>
        <v>111</v>
      </c>
      <c r="N77" s="51">
        <v>0</v>
      </c>
      <c r="O77" s="51">
        <v>111</v>
      </c>
      <c r="P77" s="51">
        <v>0</v>
      </c>
      <c r="Q77" s="51">
        <f t="shared" si="13"/>
        <v>37</v>
      </c>
      <c r="R77" s="51">
        <v>0</v>
      </c>
      <c r="S77" s="51">
        <v>37</v>
      </c>
      <c r="T77" s="51">
        <v>0</v>
      </c>
      <c r="U77" s="51">
        <f t="shared" si="14"/>
        <v>14</v>
      </c>
      <c r="V77" s="51">
        <v>0</v>
      </c>
      <c r="W77" s="51">
        <v>14</v>
      </c>
      <c r="X77" s="51">
        <v>0</v>
      </c>
      <c r="Y77" s="51">
        <f t="shared" si="15"/>
        <v>0</v>
      </c>
      <c r="Z77" s="51">
        <v>0</v>
      </c>
      <c r="AA77" s="51">
        <v>0</v>
      </c>
      <c r="AB77" s="51">
        <v>0</v>
      </c>
      <c r="AC77" s="51">
        <f t="shared" si="16"/>
        <v>0</v>
      </c>
      <c r="AD77" s="51">
        <v>0</v>
      </c>
      <c r="AE77" s="51">
        <v>0</v>
      </c>
      <c r="AF77" s="51">
        <v>0</v>
      </c>
      <c r="AG77" s="51">
        <v>3</v>
      </c>
      <c r="AH77" s="51">
        <v>231</v>
      </c>
    </row>
    <row r="78" spans="1:34" ht="13.5">
      <c r="A78" s="26" t="s">
        <v>23</v>
      </c>
      <c r="B78" s="49" t="s">
        <v>157</v>
      </c>
      <c r="C78" s="50" t="s">
        <v>158</v>
      </c>
      <c r="D78" s="51">
        <f t="shared" si="18"/>
        <v>607</v>
      </c>
      <c r="E78" s="51">
        <v>474</v>
      </c>
      <c r="F78" s="51">
        <v>133</v>
      </c>
      <c r="G78" s="51">
        <f t="shared" si="9"/>
        <v>607</v>
      </c>
      <c r="H78" s="51">
        <f t="shared" si="10"/>
        <v>474</v>
      </c>
      <c r="I78" s="51">
        <f t="shared" si="11"/>
        <v>0</v>
      </c>
      <c r="J78" s="51">
        <v>0</v>
      </c>
      <c r="K78" s="51">
        <v>0</v>
      </c>
      <c r="L78" s="51">
        <v>0</v>
      </c>
      <c r="M78" s="51">
        <f t="shared" si="12"/>
        <v>344</v>
      </c>
      <c r="N78" s="51">
        <v>0</v>
      </c>
      <c r="O78" s="51">
        <v>344</v>
      </c>
      <c r="P78" s="51">
        <v>0</v>
      </c>
      <c r="Q78" s="51">
        <f t="shared" si="13"/>
        <v>99</v>
      </c>
      <c r="R78" s="51">
        <v>0</v>
      </c>
      <c r="S78" s="51">
        <v>99</v>
      </c>
      <c r="T78" s="51">
        <v>0</v>
      </c>
      <c r="U78" s="51">
        <f t="shared" si="14"/>
        <v>31</v>
      </c>
      <c r="V78" s="51">
        <v>0</v>
      </c>
      <c r="W78" s="51">
        <v>31</v>
      </c>
      <c r="X78" s="51">
        <v>0</v>
      </c>
      <c r="Y78" s="51">
        <f t="shared" si="15"/>
        <v>0</v>
      </c>
      <c r="Z78" s="51">
        <v>0</v>
      </c>
      <c r="AA78" s="51">
        <v>0</v>
      </c>
      <c r="AB78" s="51">
        <v>0</v>
      </c>
      <c r="AC78" s="51">
        <f t="shared" si="16"/>
        <v>0</v>
      </c>
      <c r="AD78" s="51">
        <v>0</v>
      </c>
      <c r="AE78" s="51">
        <v>0</v>
      </c>
      <c r="AF78" s="51">
        <v>0</v>
      </c>
      <c r="AG78" s="51">
        <v>133</v>
      </c>
      <c r="AH78" s="51">
        <v>0</v>
      </c>
    </row>
    <row r="79" spans="1:34" ht="13.5">
      <c r="A79" s="26" t="s">
        <v>23</v>
      </c>
      <c r="B79" s="49" t="s">
        <v>159</v>
      </c>
      <c r="C79" s="50" t="s">
        <v>160</v>
      </c>
      <c r="D79" s="51">
        <f t="shared" si="18"/>
        <v>1667</v>
      </c>
      <c r="E79" s="51">
        <v>1413</v>
      </c>
      <c r="F79" s="51">
        <v>254</v>
      </c>
      <c r="G79" s="51">
        <f t="shared" si="9"/>
        <v>1667</v>
      </c>
      <c r="H79" s="51">
        <f t="shared" si="10"/>
        <v>1452</v>
      </c>
      <c r="I79" s="51">
        <f t="shared" si="11"/>
        <v>0</v>
      </c>
      <c r="J79" s="51">
        <v>0</v>
      </c>
      <c r="K79" s="51">
        <v>0</v>
      </c>
      <c r="L79" s="51">
        <v>0</v>
      </c>
      <c r="M79" s="51">
        <f t="shared" si="12"/>
        <v>1064</v>
      </c>
      <c r="N79" s="51">
        <v>0</v>
      </c>
      <c r="O79" s="51">
        <v>1064</v>
      </c>
      <c r="P79" s="51">
        <v>0</v>
      </c>
      <c r="Q79" s="51">
        <f t="shared" si="13"/>
        <v>183</v>
      </c>
      <c r="R79" s="51">
        <v>0</v>
      </c>
      <c r="S79" s="51">
        <v>183</v>
      </c>
      <c r="T79" s="51">
        <v>0</v>
      </c>
      <c r="U79" s="51">
        <f t="shared" si="14"/>
        <v>177</v>
      </c>
      <c r="V79" s="51">
        <v>0</v>
      </c>
      <c r="W79" s="51">
        <v>177</v>
      </c>
      <c r="X79" s="51">
        <v>0</v>
      </c>
      <c r="Y79" s="51">
        <f t="shared" si="15"/>
        <v>0</v>
      </c>
      <c r="Z79" s="51">
        <v>0</v>
      </c>
      <c r="AA79" s="51">
        <v>0</v>
      </c>
      <c r="AB79" s="51">
        <v>0</v>
      </c>
      <c r="AC79" s="51">
        <f t="shared" si="16"/>
        <v>28</v>
      </c>
      <c r="AD79" s="51">
        <v>0</v>
      </c>
      <c r="AE79" s="51">
        <v>28</v>
      </c>
      <c r="AF79" s="51">
        <v>0</v>
      </c>
      <c r="AG79" s="51">
        <v>215</v>
      </c>
      <c r="AH79" s="51">
        <v>131</v>
      </c>
    </row>
    <row r="80" spans="1:34" ht="13.5">
      <c r="A80" s="26" t="s">
        <v>23</v>
      </c>
      <c r="B80" s="49" t="s">
        <v>161</v>
      </c>
      <c r="C80" s="50" t="s">
        <v>291</v>
      </c>
      <c r="D80" s="51">
        <f t="shared" si="18"/>
        <v>1092</v>
      </c>
      <c r="E80" s="51">
        <v>934</v>
      </c>
      <c r="F80" s="51">
        <v>158</v>
      </c>
      <c r="G80" s="51">
        <f t="shared" si="9"/>
        <v>1092</v>
      </c>
      <c r="H80" s="51">
        <f t="shared" si="10"/>
        <v>934</v>
      </c>
      <c r="I80" s="51">
        <f t="shared" si="11"/>
        <v>0</v>
      </c>
      <c r="J80" s="51">
        <v>0</v>
      </c>
      <c r="K80" s="51">
        <v>0</v>
      </c>
      <c r="L80" s="51">
        <v>0</v>
      </c>
      <c r="M80" s="51">
        <f t="shared" si="12"/>
        <v>679</v>
      </c>
      <c r="N80" s="51">
        <v>0</v>
      </c>
      <c r="O80" s="51">
        <v>679</v>
      </c>
      <c r="P80" s="51">
        <v>0</v>
      </c>
      <c r="Q80" s="51">
        <f t="shared" si="13"/>
        <v>176</v>
      </c>
      <c r="R80" s="51">
        <v>0</v>
      </c>
      <c r="S80" s="51">
        <v>176</v>
      </c>
      <c r="T80" s="51">
        <v>0</v>
      </c>
      <c r="U80" s="51">
        <f t="shared" si="14"/>
        <v>75</v>
      </c>
      <c r="V80" s="51">
        <v>0</v>
      </c>
      <c r="W80" s="51">
        <v>75</v>
      </c>
      <c r="X80" s="51">
        <v>0</v>
      </c>
      <c r="Y80" s="51">
        <f t="shared" si="15"/>
        <v>4</v>
      </c>
      <c r="Z80" s="51">
        <v>0</v>
      </c>
      <c r="AA80" s="51">
        <v>4</v>
      </c>
      <c r="AB80" s="51">
        <v>0</v>
      </c>
      <c r="AC80" s="51">
        <f t="shared" si="16"/>
        <v>0</v>
      </c>
      <c r="AD80" s="51">
        <v>0</v>
      </c>
      <c r="AE80" s="51">
        <v>0</v>
      </c>
      <c r="AF80" s="51">
        <v>0</v>
      </c>
      <c r="AG80" s="51">
        <v>158</v>
      </c>
      <c r="AH80" s="51">
        <v>350</v>
      </c>
    </row>
    <row r="81" spans="1:34" ht="13.5">
      <c r="A81" s="26" t="s">
        <v>23</v>
      </c>
      <c r="B81" s="49" t="s">
        <v>162</v>
      </c>
      <c r="C81" s="50" t="s">
        <v>163</v>
      </c>
      <c r="D81" s="51">
        <f t="shared" si="18"/>
        <v>575</v>
      </c>
      <c r="E81" s="51">
        <v>565</v>
      </c>
      <c r="F81" s="51">
        <v>10</v>
      </c>
      <c r="G81" s="51">
        <f t="shared" si="9"/>
        <v>575</v>
      </c>
      <c r="H81" s="51">
        <f t="shared" si="10"/>
        <v>565</v>
      </c>
      <c r="I81" s="51">
        <f t="shared" si="11"/>
        <v>0</v>
      </c>
      <c r="J81" s="51">
        <v>0</v>
      </c>
      <c r="K81" s="51">
        <v>0</v>
      </c>
      <c r="L81" s="51">
        <v>0</v>
      </c>
      <c r="M81" s="51">
        <f t="shared" si="12"/>
        <v>440</v>
      </c>
      <c r="N81" s="51">
        <v>0</v>
      </c>
      <c r="O81" s="51">
        <v>440</v>
      </c>
      <c r="P81" s="51">
        <v>0</v>
      </c>
      <c r="Q81" s="51">
        <f t="shared" si="13"/>
        <v>84</v>
      </c>
      <c r="R81" s="51">
        <v>0</v>
      </c>
      <c r="S81" s="51">
        <v>84</v>
      </c>
      <c r="T81" s="51">
        <v>0</v>
      </c>
      <c r="U81" s="51">
        <f t="shared" si="14"/>
        <v>41</v>
      </c>
      <c r="V81" s="51">
        <v>0</v>
      </c>
      <c r="W81" s="51">
        <v>41</v>
      </c>
      <c r="X81" s="51">
        <v>0</v>
      </c>
      <c r="Y81" s="51">
        <f t="shared" si="15"/>
        <v>0</v>
      </c>
      <c r="Z81" s="51">
        <v>0</v>
      </c>
      <c r="AA81" s="51">
        <v>0</v>
      </c>
      <c r="AB81" s="51">
        <v>0</v>
      </c>
      <c r="AC81" s="51">
        <f t="shared" si="16"/>
        <v>0</v>
      </c>
      <c r="AD81" s="51">
        <v>0</v>
      </c>
      <c r="AE81" s="51">
        <v>0</v>
      </c>
      <c r="AF81" s="51">
        <v>0</v>
      </c>
      <c r="AG81" s="51">
        <v>10</v>
      </c>
      <c r="AH81" s="51">
        <v>0</v>
      </c>
    </row>
    <row r="82" spans="1:34" ht="13.5">
      <c r="A82" s="26" t="s">
        <v>23</v>
      </c>
      <c r="B82" s="49" t="s">
        <v>164</v>
      </c>
      <c r="C82" s="50" t="s">
        <v>165</v>
      </c>
      <c r="D82" s="51">
        <f t="shared" si="18"/>
        <v>1217</v>
      </c>
      <c r="E82" s="51">
        <v>958</v>
      </c>
      <c r="F82" s="51">
        <v>259</v>
      </c>
      <c r="G82" s="51">
        <f t="shared" si="9"/>
        <v>1217</v>
      </c>
      <c r="H82" s="51">
        <f t="shared" si="10"/>
        <v>1209</v>
      </c>
      <c r="I82" s="51">
        <f t="shared" si="11"/>
        <v>0</v>
      </c>
      <c r="J82" s="51">
        <v>0</v>
      </c>
      <c r="K82" s="51">
        <v>0</v>
      </c>
      <c r="L82" s="51">
        <v>0</v>
      </c>
      <c r="M82" s="51">
        <f t="shared" si="12"/>
        <v>1032</v>
      </c>
      <c r="N82" s="51">
        <v>0</v>
      </c>
      <c r="O82" s="51">
        <v>787</v>
      </c>
      <c r="P82" s="51">
        <v>245</v>
      </c>
      <c r="Q82" s="51">
        <f t="shared" si="13"/>
        <v>81</v>
      </c>
      <c r="R82" s="51">
        <v>0</v>
      </c>
      <c r="S82" s="51">
        <v>79</v>
      </c>
      <c r="T82" s="51">
        <v>2</v>
      </c>
      <c r="U82" s="51">
        <f t="shared" si="14"/>
        <v>80</v>
      </c>
      <c r="V82" s="51">
        <v>0</v>
      </c>
      <c r="W82" s="51">
        <v>80</v>
      </c>
      <c r="X82" s="51">
        <v>0</v>
      </c>
      <c r="Y82" s="51">
        <f t="shared" si="15"/>
        <v>0</v>
      </c>
      <c r="Z82" s="51">
        <v>0</v>
      </c>
      <c r="AA82" s="51">
        <v>0</v>
      </c>
      <c r="AB82" s="51">
        <v>0</v>
      </c>
      <c r="AC82" s="51">
        <f t="shared" si="16"/>
        <v>16</v>
      </c>
      <c r="AD82" s="51">
        <v>0</v>
      </c>
      <c r="AE82" s="51">
        <v>12</v>
      </c>
      <c r="AF82" s="51">
        <v>4</v>
      </c>
      <c r="AG82" s="51">
        <v>8</v>
      </c>
      <c r="AH82" s="51">
        <v>1</v>
      </c>
    </row>
    <row r="83" spans="1:34" ht="13.5">
      <c r="A83" s="26" t="s">
        <v>23</v>
      </c>
      <c r="B83" s="49" t="s">
        <v>166</v>
      </c>
      <c r="C83" s="50" t="s">
        <v>167</v>
      </c>
      <c r="D83" s="51">
        <f t="shared" si="18"/>
        <v>820</v>
      </c>
      <c r="E83" s="51">
        <v>612</v>
      </c>
      <c r="F83" s="51">
        <v>208</v>
      </c>
      <c r="G83" s="51">
        <f t="shared" si="9"/>
        <v>820</v>
      </c>
      <c r="H83" s="51">
        <f t="shared" si="10"/>
        <v>668</v>
      </c>
      <c r="I83" s="51">
        <f t="shared" si="11"/>
        <v>0</v>
      </c>
      <c r="J83" s="51">
        <v>0</v>
      </c>
      <c r="K83" s="51">
        <v>0</v>
      </c>
      <c r="L83" s="51">
        <v>0</v>
      </c>
      <c r="M83" s="51">
        <f t="shared" si="12"/>
        <v>547</v>
      </c>
      <c r="N83" s="51">
        <v>474</v>
      </c>
      <c r="O83" s="51">
        <v>0</v>
      </c>
      <c r="P83" s="51">
        <v>73</v>
      </c>
      <c r="Q83" s="51">
        <f t="shared" si="13"/>
        <v>49</v>
      </c>
      <c r="R83" s="51">
        <v>49</v>
      </c>
      <c r="S83" s="51">
        <v>0</v>
      </c>
      <c r="T83" s="51">
        <v>0</v>
      </c>
      <c r="U83" s="51">
        <f t="shared" si="14"/>
        <v>72</v>
      </c>
      <c r="V83" s="51">
        <v>72</v>
      </c>
      <c r="W83" s="51">
        <v>0</v>
      </c>
      <c r="X83" s="51">
        <v>0</v>
      </c>
      <c r="Y83" s="51">
        <f t="shared" si="15"/>
        <v>0</v>
      </c>
      <c r="Z83" s="51">
        <v>0</v>
      </c>
      <c r="AA83" s="51">
        <v>0</v>
      </c>
      <c r="AB83" s="51">
        <v>0</v>
      </c>
      <c r="AC83" s="51">
        <f t="shared" si="16"/>
        <v>0</v>
      </c>
      <c r="AD83" s="51">
        <v>0</v>
      </c>
      <c r="AE83" s="51">
        <v>0</v>
      </c>
      <c r="AF83" s="51">
        <v>0</v>
      </c>
      <c r="AG83" s="51">
        <v>152</v>
      </c>
      <c r="AH83" s="51">
        <v>0</v>
      </c>
    </row>
    <row r="84" spans="1:34" ht="13.5">
      <c r="A84" s="26" t="s">
        <v>23</v>
      </c>
      <c r="B84" s="49" t="s">
        <v>168</v>
      </c>
      <c r="C84" s="50" t="s">
        <v>221</v>
      </c>
      <c r="D84" s="51">
        <f t="shared" si="18"/>
        <v>1697</v>
      </c>
      <c r="E84" s="51">
        <v>1553</v>
      </c>
      <c r="F84" s="51">
        <v>144</v>
      </c>
      <c r="G84" s="51">
        <f t="shared" si="9"/>
        <v>1697</v>
      </c>
      <c r="H84" s="51">
        <f t="shared" si="10"/>
        <v>1315</v>
      </c>
      <c r="I84" s="51">
        <f t="shared" si="11"/>
        <v>0</v>
      </c>
      <c r="J84" s="51">
        <v>0</v>
      </c>
      <c r="K84" s="51">
        <v>0</v>
      </c>
      <c r="L84" s="51">
        <v>0</v>
      </c>
      <c r="M84" s="51">
        <f t="shared" si="12"/>
        <v>1145</v>
      </c>
      <c r="N84" s="51">
        <v>1001</v>
      </c>
      <c r="O84" s="51">
        <v>0</v>
      </c>
      <c r="P84" s="51">
        <v>144</v>
      </c>
      <c r="Q84" s="51">
        <f t="shared" si="13"/>
        <v>62</v>
      </c>
      <c r="R84" s="51">
        <v>62</v>
      </c>
      <c r="S84" s="51">
        <v>0</v>
      </c>
      <c r="T84" s="51">
        <v>0</v>
      </c>
      <c r="U84" s="51">
        <f t="shared" si="14"/>
        <v>108</v>
      </c>
      <c r="V84" s="51">
        <v>108</v>
      </c>
      <c r="W84" s="51">
        <v>0</v>
      </c>
      <c r="X84" s="51">
        <v>0</v>
      </c>
      <c r="Y84" s="51">
        <f t="shared" si="15"/>
        <v>0</v>
      </c>
      <c r="Z84" s="51">
        <v>0</v>
      </c>
      <c r="AA84" s="51">
        <v>0</v>
      </c>
      <c r="AB84" s="51">
        <v>0</v>
      </c>
      <c r="AC84" s="51">
        <f t="shared" si="16"/>
        <v>0</v>
      </c>
      <c r="AD84" s="51">
        <v>0</v>
      </c>
      <c r="AE84" s="51">
        <v>0</v>
      </c>
      <c r="AF84" s="51">
        <v>0</v>
      </c>
      <c r="AG84" s="51">
        <v>382</v>
      </c>
      <c r="AH84" s="51">
        <v>0</v>
      </c>
    </row>
    <row r="85" spans="1:34" ht="13.5">
      <c r="A85" s="26" t="s">
        <v>23</v>
      </c>
      <c r="B85" s="49" t="s">
        <v>222</v>
      </c>
      <c r="C85" s="50" t="s">
        <v>223</v>
      </c>
      <c r="D85" s="51">
        <f t="shared" si="18"/>
        <v>91</v>
      </c>
      <c r="E85" s="51">
        <v>91</v>
      </c>
      <c r="F85" s="51">
        <v>0</v>
      </c>
      <c r="G85" s="51">
        <f t="shared" si="9"/>
        <v>91</v>
      </c>
      <c r="H85" s="51">
        <f t="shared" si="10"/>
        <v>81</v>
      </c>
      <c r="I85" s="51">
        <f t="shared" si="11"/>
        <v>0</v>
      </c>
      <c r="J85" s="51">
        <v>0</v>
      </c>
      <c r="K85" s="51">
        <v>0</v>
      </c>
      <c r="L85" s="51">
        <v>0</v>
      </c>
      <c r="M85" s="51">
        <f t="shared" si="12"/>
        <v>49</v>
      </c>
      <c r="N85" s="51">
        <v>49</v>
      </c>
      <c r="O85" s="51">
        <v>0</v>
      </c>
      <c r="P85" s="51">
        <v>0</v>
      </c>
      <c r="Q85" s="51">
        <f t="shared" si="13"/>
        <v>10</v>
      </c>
      <c r="R85" s="51">
        <v>10</v>
      </c>
      <c r="S85" s="51">
        <v>0</v>
      </c>
      <c r="T85" s="51">
        <v>0</v>
      </c>
      <c r="U85" s="51">
        <f t="shared" si="14"/>
        <v>17</v>
      </c>
      <c r="V85" s="51">
        <v>0</v>
      </c>
      <c r="W85" s="51">
        <v>17</v>
      </c>
      <c r="X85" s="51">
        <v>0</v>
      </c>
      <c r="Y85" s="51">
        <f t="shared" si="15"/>
        <v>0</v>
      </c>
      <c r="Z85" s="51">
        <v>0</v>
      </c>
      <c r="AA85" s="51">
        <v>0</v>
      </c>
      <c r="AB85" s="51">
        <v>0</v>
      </c>
      <c r="AC85" s="51">
        <f t="shared" si="16"/>
        <v>5</v>
      </c>
      <c r="AD85" s="51">
        <v>0</v>
      </c>
      <c r="AE85" s="51">
        <v>5</v>
      </c>
      <c r="AF85" s="51">
        <v>0</v>
      </c>
      <c r="AG85" s="51">
        <v>10</v>
      </c>
      <c r="AH85" s="51">
        <v>275</v>
      </c>
    </row>
    <row r="86" spans="1:34" ht="13.5">
      <c r="A86" s="26" t="s">
        <v>23</v>
      </c>
      <c r="B86" s="49" t="s">
        <v>224</v>
      </c>
      <c r="C86" s="50" t="s">
        <v>225</v>
      </c>
      <c r="D86" s="51">
        <f t="shared" si="18"/>
        <v>480</v>
      </c>
      <c r="E86" s="51">
        <v>480</v>
      </c>
      <c r="F86" s="51">
        <v>0</v>
      </c>
      <c r="G86" s="51">
        <f t="shared" si="9"/>
        <v>480</v>
      </c>
      <c r="H86" s="51">
        <f t="shared" si="10"/>
        <v>474</v>
      </c>
      <c r="I86" s="51">
        <f t="shared" si="11"/>
        <v>0</v>
      </c>
      <c r="J86" s="51">
        <v>0</v>
      </c>
      <c r="K86" s="51">
        <v>0</v>
      </c>
      <c r="L86" s="51">
        <v>0</v>
      </c>
      <c r="M86" s="51">
        <f t="shared" si="12"/>
        <v>373</v>
      </c>
      <c r="N86" s="51">
        <v>373</v>
      </c>
      <c r="O86" s="51">
        <v>0</v>
      </c>
      <c r="P86" s="51">
        <v>0</v>
      </c>
      <c r="Q86" s="51">
        <f t="shared" si="13"/>
        <v>36</v>
      </c>
      <c r="R86" s="51">
        <v>36</v>
      </c>
      <c r="S86" s="51">
        <v>0</v>
      </c>
      <c r="T86" s="51">
        <v>0</v>
      </c>
      <c r="U86" s="51">
        <f t="shared" si="14"/>
        <v>47</v>
      </c>
      <c r="V86" s="51">
        <v>47</v>
      </c>
      <c r="W86" s="51">
        <v>0</v>
      </c>
      <c r="X86" s="51">
        <v>0</v>
      </c>
      <c r="Y86" s="51">
        <f t="shared" si="15"/>
        <v>0</v>
      </c>
      <c r="Z86" s="51">
        <v>0</v>
      </c>
      <c r="AA86" s="51">
        <v>0</v>
      </c>
      <c r="AB86" s="51">
        <v>0</v>
      </c>
      <c r="AC86" s="51">
        <f t="shared" si="16"/>
        <v>18</v>
      </c>
      <c r="AD86" s="51">
        <v>18</v>
      </c>
      <c r="AE86" s="51">
        <v>0</v>
      </c>
      <c r="AF86" s="51">
        <v>0</v>
      </c>
      <c r="AG86" s="51">
        <v>6</v>
      </c>
      <c r="AH86" s="51">
        <v>0</v>
      </c>
    </row>
    <row r="87" spans="1:34" ht="13.5">
      <c r="A87" s="26" t="s">
        <v>23</v>
      </c>
      <c r="B87" s="49" t="s">
        <v>226</v>
      </c>
      <c r="C87" s="50" t="s">
        <v>227</v>
      </c>
      <c r="D87" s="51">
        <f t="shared" si="18"/>
        <v>2994</v>
      </c>
      <c r="E87" s="51">
        <v>2051</v>
      </c>
      <c r="F87" s="51">
        <v>943</v>
      </c>
      <c r="G87" s="51">
        <f t="shared" si="9"/>
        <v>2994</v>
      </c>
      <c r="H87" s="51">
        <f t="shared" si="10"/>
        <v>1858</v>
      </c>
      <c r="I87" s="51">
        <f t="shared" si="11"/>
        <v>0</v>
      </c>
      <c r="J87" s="51">
        <v>0</v>
      </c>
      <c r="K87" s="51">
        <v>0</v>
      </c>
      <c r="L87" s="51">
        <v>0</v>
      </c>
      <c r="M87" s="51">
        <f t="shared" si="12"/>
        <v>1592</v>
      </c>
      <c r="N87" s="51">
        <v>0</v>
      </c>
      <c r="O87" s="51">
        <v>1592</v>
      </c>
      <c r="P87" s="51">
        <v>0</v>
      </c>
      <c r="Q87" s="51">
        <f t="shared" si="13"/>
        <v>52</v>
      </c>
      <c r="R87" s="51">
        <v>0</v>
      </c>
      <c r="S87" s="51">
        <v>52</v>
      </c>
      <c r="T87" s="51">
        <v>0</v>
      </c>
      <c r="U87" s="51">
        <f t="shared" si="14"/>
        <v>213</v>
      </c>
      <c r="V87" s="51">
        <v>0</v>
      </c>
      <c r="W87" s="51">
        <v>213</v>
      </c>
      <c r="X87" s="51">
        <v>0</v>
      </c>
      <c r="Y87" s="51">
        <f t="shared" si="15"/>
        <v>0</v>
      </c>
      <c r="Z87" s="51">
        <v>0</v>
      </c>
      <c r="AA87" s="51">
        <v>0</v>
      </c>
      <c r="AB87" s="51">
        <v>0</v>
      </c>
      <c r="AC87" s="51">
        <f t="shared" si="16"/>
        <v>1</v>
      </c>
      <c r="AD87" s="51">
        <v>0</v>
      </c>
      <c r="AE87" s="51">
        <v>1</v>
      </c>
      <c r="AF87" s="51">
        <v>0</v>
      </c>
      <c r="AG87" s="51">
        <v>1136</v>
      </c>
      <c r="AH87" s="51">
        <v>15</v>
      </c>
    </row>
    <row r="88" spans="1:34" ht="13.5">
      <c r="A88" s="26" t="s">
        <v>23</v>
      </c>
      <c r="B88" s="49" t="s">
        <v>228</v>
      </c>
      <c r="C88" s="50" t="s">
        <v>177</v>
      </c>
      <c r="D88" s="51">
        <f t="shared" si="18"/>
        <v>949</v>
      </c>
      <c r="E88" s="51">
        <v>789</v>
      </c>
      <c r="F88" s="51">
        <v>160</v>
      </c>
      <c r="G88" s="51">
        <f t="shared" si="9"/>
        <v>949</v>
      </c>
      <c r="H88" s="51">
        <f t="shared" si="10"/>
        <v>693</v>
      </c>
      <c r="I88" s="51">
        <f t="shared" si="11"/>
        <v>0</v>
      </c>
      <c r="J88" s="51">
        <v>0</v>
      </c>
      <c r="K88" s="51">
        <v>0</v>
      </c>
      <c r="L88" s="51">
        <v>0</v>
      </c>
      <c r="M88" s="51">
        <f t="shared" si="12"/>
        <v>612</v>
      </c>
      <c r="N88" s="51">
        <v>0</v>
      </c>
      <c r="O88" s="51">
        <v>612</v>
      </c>
      <c r="P88" s="51">
        <v>0</v>
      </c>
      <c r="Q88" s="51">
        <f t="shared" si="13"/>
        <v>15</v>
      </c>
      <c r="R88" s="51">
        <v>0</v>
      </c>
      <c r="S88" s="51">
        <v>15</v>
      </c>
      <c r="T88" s="51">
        <v>0</v>
      </c>
      <c r="U88" s="51">
        <f t="shared" si="14"/>
        <v>65</v>
      </c>
      <c r="V88" s="51">
        <v>0</v>
      </c>
      <c r="W88" s="51">
        <v>65</v>
      </c>
      <c r="X88" s="51">
        <v>0</v>
      </c>
      <c r="Y88" s="51">
        <f t="shared" si="15"/>
        <v>0</v>
      </c>
      <c r="Z88" s="51">
        <v>0</v>
      </c>
      <c r="AA88" s="51">
        <v>0</v>
      </c>
      <c r="AB88" s="51">
        <v>0</v>
      </c>
      <c r="AC88" s="51">
        <f t="shared" si="16"/>
        <v>1</v>
      </c>
      <c r="AD88" s="51">
        <v>0</v>
      </c>
      <c r="AE88" s="51">
        <v>1</v>
      </c>
      <c r="AF88" s="51">
        <v>0</v>
      </c>
      <c r="AG88" s="51">
        <v>256</v>
      </c>
      <c r="AH88" s="51">
        <v>0</v>
      </c>
    </row>
    <row r="89" spans="1:34" ht="13.5">
      <c r="A89" s="26" t="s">
        <v>23</v>
      </c>
      <c r="B89" s="49" t="s">
        <v>229</v>
      </c>
      <c r="C89" s="50" t="s">
        <v>230</v>
      </c>
      <c r="D89" s="51">
        <f t="shared" si="18"/>
        <v>6704</v>
      </c>
      <c r="E89" s="51">
        <v>2834</v>
      </c>
      <c r="F89" s="51">
        <v>3870</v>
      </c>
      <c r="G89" s="51">
        <f t="shared" si="9"/>
        <v>6704</v>
      </c>
      <c r="H89" s="51">
        <f t="shared" si="10"/>
        <v>4485</v>
      </c>
      <c r="I89" s="51">
        <f t="shared" si="11"/>
        <v>0</v>
      </c>
      <c r="J89" s="51">
        <v>0</v>
      </c>
      <c r="K89" s="51">
        <v>0</v>
      </c>
      <c r="L89" s="51">
        <v>0</v>
      </c>
      <c r="M89" s="51">
        <f t="shared" si="12"/>
        <v>3922</v>
      </c>
      <c r="N89" s="51">
        <v>0</v>
      </c>
      <c r="O89" s="51">
        <v>3115</v>
      </c>
      <c r="P89" s="51">
        <v>807</v>
      </c>
      <c r="Q89" s="51">
        <f t="shared" si="13"/>
        <v>128</v>
      </c>
      <c r="R89" s="51">
        <v>0</v>
      </c>
      <c r="S89" s="51">
        <v>128</v>
      </c>
      <c r="T89" s="51">
        <v>0</v>
      </c>
      <c r="U89" s="51">
        <f t="shared" si="14"/>
        <v>435</v>
      </c>
      <c r="V89" s="51">
        <v>0</v>
      </c>
      <c r="W89" s="51">
        <v>435</v>
      </c>
      <c r="X89" s="51">
        <v>0</v>
      </c>
      <c r="Y89" s="51">
        <f t="shared" si="15"/>
        <v>0</v>
      </c>
      <c r="Z89" s="51">
        <v>0</v>
      </c>
      <c r="AA89" s="51">
        <v>0</v>
      </c>
      <c r="AB89" s="51">
        <v>0</v>
      </c>
      <c r="AC89" s="51">
        <f t="shared" si="16"/>
        <v>0</v>
      </c>
      <c r="AD89" s="51">
        <v>0</v>
      </c>
      <c r="AE89" s="51">
        <v>0</v>
      </c>
      <c r="AF89" s="51">
        <v>0</v>
      </c>
      <c r="AG89" s="51">
        <v>2219</v>
      </c>
      <c r="AH89" s="51">
        <v>288</v>
      </c>
    </row>
    <row r="90" spans="1:34" ht="13.5">
      <c r="A90" s="26" t="s">
        <v>23</v>
      </c>
      <c r="B90" s="49" t="s">
        <v>231</v>
      </c>
      <c r="C90" s="50" t="s">
        <v>264</v>
      </c>
      <c r="D90" s="51">
        <f t="shared" si="18"/>
        <v>2049</v>
      </c>
      <c r="E90" s="51">
        <v>1528</v>
      </c>
      <c r="F90" s="51">
        <v>521</v>
      </c>
      <c r="G90" s="51">
        <f t="shared" si="9"/>
        <v>2049</v>
      </c>
      <c r="H90" s="51">
        <f t="shared" si="10"/>
        <v>1155</v>
      </c>
      <c r="I90" s="51">
        <f t="shared" si="11"/>
        <v>0</v>
      </c>
      <c r="J90" s="51">
        <v>0</v>
      </c>
      <c r="K90" s="51">
        <v>0</v>
      </c>
      <c r="L90" s="51">
        <v>0</v>
      </c>
      <c r="M90" s="51">
        <f t="shared" si="12"/>
        <v>948</v>
      </c>
      <c r="N90" s="51">
        <v>0</v>
      </c>
      <c r="O90" s="51">
        <v>941</v>
      </c>
      <c r="P90" s="51">
        <v>7</v>
      </c>
      <c r="Q90" s="51">
        <f t="shared" si="13"/>
        <v>54</v>
      </c>
      <c r="R90" s="51">
        <v>0</v>
      </c>
      <c r="S90" s="51">
        <v>53</v>
      </c>
      <c r="T90" s="51">
        <v>1</v>
      </c>
      <c r="U90" s="51">
        <f t="shared" si="14"/>
        <v>147</v>
      </c>
      <c r="V90" s="51">
        <v>0</v>
      </c>
      <c r="W90" s="51">
        <v>147</v>
      </c>
      <c r="X90" s="51">
        <v>0</v>
      </c>
      <c r="Y90" s="51">
        <f t="shared" si="15"/>
        <v>0</v>
      </c>
      <c r="Z90" s="51">
        <v>0</v>
      </c>
      <c r="AA90" s="51">
        <v>0</v>
      </c>
      <c r="AB90" s="51">
        <v>0</v>
      </c>
      <c r="AC90" s="51">
        <f t="shared" si="16"/>
        <v>6</v>
      </c>
      <c r="AD90" s="51">
        <v>0</v>
      </c>
      <c r="AE90" s="51">
        <v>6</v>
      </c>
      <c r="AF90" s="51">
        <v>0</v>
      </c>
      <c r="AG90" s="51">
        <v>894</v>
      </c>
      <c r="AH90" s="51">
        <v>160</v>
      </c>
    </row>
    <row r="91" spans="1:34" ht="13.5">
      <c r="A91" s="26" t="s">
        <v>23</v>
      </c>
      <c r="B91" s="49" t="s">
        <v>232</v>
      </c>
      <c r="C91" s="50" t="s">
        <v>233</v>
      </c>
      <c r="D91" s="51">
        <f t="shared" si="18"/>
        <v>270</v>
      </c>
      <c r="E91" s="51">
        <v>253</v>
      </c>
      <c r="F91" s="51">
        <v>17</v>
      </c>
      <c r="G91" s="51">
        <f t="shared" si="9"/>
        <v>270</v>
      </c>
      <c r="H91" s="51">
        <f t="shared" si="10"/>
        <v>239</v>
      </c>
      <c r="I91" s="51">
        <f t="shared" si="11"/>
        <v>0</v>
      </c>
      <c r="J91" s="51">
        <v>0</v>
      </c>
      <c r="K91" s="51">
        <v>0</v>
      </c>
      <c r="L91" s="51">
        <v>0</v>
      </c>
      <c r="M91" s="51">
        <f t="shared" si="12"/>
        <v>201</v>
      </c>
      <c r="N91" s="51">
        <v>0</v>
      </c>
      <c r="O91" s="51">
        <v>201</v>
      </c>
      <c r="P91" s="51">
        <v>0</v>
      </c>
      <c r="Q91" s="51">
        <f t="shared" si="13"/>
        <v>8</v>
      </c>
      <c r="R91" s="51">
        <v>0</v>
      </c>
      <c r="S91" s="51">
        <v>8</v>
      </c>
      <c r="T91" s="51">
        <v>0</v>
      </c>
      <c r="U91" s="51">
        <f t="shared" si="14"/>
        <v>29</v>
      </c>
      <c r="V91" s="51">
        <v>0</v>
      </c>
      <c r="W91" s="51">
        <v>29</v>
      </c>
      <c r="X91" s="51">
        <v>0</v>
      </c>
      <c r="Y91" s="51">
        <f t="shared" si="15"/>
        <v>0</v>
      </c>
      <c r="Z91" s="51">
        <v>0</v>
      </c>
      <c r="AA91" s="51">
        <v>0</v>
      </c>
      <c r="AB91" s="51">
        <v>0</v>
      </c>
      <c r="AC91" s="51">
        <f t="shared" si="16"/>
        <v>1</v>
      </c>
      <c r="AD91" s="51">
        <v>0</v>
      </c>
      <c r="AE91" s="51">
        <v>1</v>
      </c>
      <c r="AF91" s="51">
        <v>0</v>
      </c>
      <c r="AG91" s="51">
        <v>31</v>
      </c>
      <c r="AH91" s="51">
        <v>11</v>
      </c>
    </row>
    <row r="92" spans="1:34" ht="13.5">
      <c r="A92" s="26" t="s">
        <v>23</v>
      </c>
      <c r="B92" s="49" t="s">
        <v>234</v>
      </c>
      <c r="C92" s="50" t="s">
        <v>235</v>
      </c>
      <c r="D92" s="51">
        <f t="shared" si="18"/>
        <v>604</v>
      </c>
      <c r="E92" s="51">
        <v>333</v>
      </c>
      <c r="F92" s="51">
        <v>271</v>
      </c>
      <c r="G92" s="51">
        <f t="shared" si="9"/>
        <v>604</v>
      </c>
      <c r="H92" s="51">
        <f t="shared" si="10"/>
        <v>604</v>
      </c>
      <c r="I92" s="51">
        <f t="shared" si="11"/>
        <v>0</v>
      </c>
      <c r="J92" s="51">
        <v>0</v>
      </c>
      <c r="K92" s="51">
        <v>0</v>
      </c>
      <c r="L92" s="51">
        <v>0</v>
      </c>
      <c r="M92" s="51">
        <f t="shared" si="12"/>
        <v>501</v>
      </c>
      <c r="N92" s="51">
        <v>0</v>
      </c>
      <c r="O92" s="51">
        <v>501</v>
      </c>
      <c r="P92" s="51">
        <v>0</v>
      </c>
      <c r="Q92" s="51">
        <f t="shared" si="13"/>
        <v>15</v>
      </c>
      <c r="R92" s="51">
        <v>0</v>
      </c>
      <c r="S92" s="51">
        <v>15</v>
      </c>
      <c r="T92" s="51">
        <v>0</v>
      </c>
      <c r="U92" s="51">
        <f t="shared" si="14"/>
        <v>78</v>
      </c>
      <c r="V92" s="51">
        <v>0</v>
      </c>
      <c r="W92" s="51">
        <v>78</v>
      </c>
      <c r="X92" s="51">
        <v>0</v>
      </c>
      <c r="Y92" s="51">
        <f t="shared" si="15"/>
        <v>0</v>
      </c>
      <c r="Z92" s="51">
        <v>0</v>
      </c>
      <c r="AA92" s="51">
        <v>0</v>
      </c>
      <c r="AB92" s="51">
        <v>0</v>
      </c>
      <c r="AC92" s="51">
        <f t="shared" si="16"/>
        <v>10</v>
      </c>
      <c r="AD92" s="51">
        <v>0</v>
      </c>
      <c r="AE92" s="51">
        <v>10</v>
      </c>
      <c r="AF92" s="51">
        <v>0</v>
      </c>
      <c r="AG92" s="51">
        <v>0</v>
      </c>
      <c r="AH92" s="51">
        <v>0</v>
      </c>
    </row>
    <row r="93" spans="1:34" ht="13.5">
      <c r="A93" s="26" t="s">
        <v>23</v>
      </c>
      <c r="B93" s="49" t="s">
        <v>236</v>
      </c>
      <c r="C93" s="50" t="s">
        <v>237</v>
      </c>
      <c r="D93" s="51">
        <f t="shared" si="18"/>
        <v>523</v>
      </c>
      <c r="E93" s="51">
        <v>471</v>
      </c>
      <c r="F93" s="51">
        <v>52</v>
      </c>
      <c r="G93" s="51">
        <f t="shared" si="9"/>
        <v>523</v>
      </c>
      <c r="H93" s="51">
        <f t="shared" si="10"/>
        <v>523</v>
      </c>
      <c r="I93" s="51">
        <f t="shared" si="11"/>
        <v>0</v>
      </c>
      <c r="J93" s="51">
        <v>0</v>
      </c>
      <c r="K93" s="51">
        <v>0</v>
      </c>
      <c r="L93" s="51">
        <v>0</v>
      </c>
      <c r="M93" s="51">
        <f t="shared" si="12"/>
        <v>429</v>
      </c>
      <c r="N93" s="51">
        <v>0</v>
      </c>
      <c r="O93" s="51">
        <v>429</v>
      </c>
      <c r="P93" s="51">
        <v>0</v>
      </c>
      <c r="Q93" s="51">
        <f t="shared" si="13"/>
        <v>6</v>
      </c>
      <c r="R93" s="51">
        <v>0</v>
      </c>
      <c r="S93" s="51">
        <v>6</v>
      </c>
      <c r="T93" s="51">
        <v>0</v>
      </c>
      <c r="U93" s="51">
        <f t="shared" si="14"/>
        <v>41</v>
      </c>
      <c r="V93" s="51">
        <v>0</v>
      </c>
      <c r="W93" s="51">
        <v>41</v>
      </c>
      <c r="X93" s="51">
        <v>0</v>
      </c>
      <c r="Y93" s="51">
        <f t="shared" si="15"/>
        <v>35</v>
      </c>
      <c r="Z93" s="51">
        <v>1</v>
      </c>
      <c r="AA93" s="51">
        <v>34</v>
      </c>
      <c r="AB93" s="51">
        <v>0</v>
      </c>
      <c r="AC93" s="51">
        <f t="shared" si="16"/>
        <v>12</v>
      </c>
      <c r="AD93" s="51">
        <v>0</v>
      </c>
      <c r="AE93" s="51">
        <v>12</v>
      </c>
      <c r="AF93" s="51">
        <v>0</v>
      </c>
      <c r="AG93" s="51">
        <v>0</v>
      </c>
      <c r="AH93" s="51">
        <v>432</v>
      </c>
    </row>
    <row r="94" spans="1:34" ht="13.5">
      <c r="A94" s="26" t="s">
        <v>23</v>
      </c>
      <c r="B94" s="49" t="s">
        <v>238</v>
      </c>
      <c r="C94" s="50" t="s">
        <v>239</v>
      </c>
      <c r="D94" s="51">
        <f t="shared" si="18"/>
        <v>220</v>
      </c>
      <c r="E94" s="51">
        <v>220</v>
      </c>
      <c r="F94" s="51">
        <v>0</v>
      </c>
      <c r="G94" s="51">
        <f t="shared" si="9"/>
        <v>220</v>
      </c>
      <c r="H94" s="51">
        <f t="shared" si="10"/>
        <v>185</v>
      </c>
      <c r="I94" s="51">
        <f t="shared" si="11"/>
        <v>0</v>
      </c>
      <c r="J94" s="51">
        <v>0</v>
      </c>
      <c r="K94" s="51">
        <v>0</v>
      </c>
      <c r="L94" s="51">
        <v>0</v>
      </c>
      <c r="M94" s="51">
        <f t="shared" si="12"/>
        <v>153</v>
      </c>
      <c r="N94" s="51">
        <v>153</v>
      </c>
      <c r="O94" s="51">
        <v>0</v>
      </c>
      <c r="P94" s="51">
        <v>0</v>
      </c>
      <c r="Q94" s="51">
        <f t="shared" si="13"/>
        <v>7</v>
      </c>
      <c r="R94" s="51">
        <v>7</v>
      </c>
      <c r="S94" s="51">
        <v>0</v>
      </c>
      <c r="T94" s="51">
        <v>0</v>
      </c>
      <c r="U94" s="51">
        <f t="shared" si="14"/>
        <v>24</v>
      </c>
      <c r="V94" s="51">
        <v>24</v>
      </c>
      <c r="W94" s="51">
        <v>0</v>
      </c>
      <c r="X94" s="51">
        <v>0</v>
      </c>
      <c r="Y94" s="51">
        <f t="shared" si="15"/>
        <v>1</v>
      </c>
      <c r="Z94" s="51">
        <v>1</v>
      </c>
      <c r="AA94" s="51">
        <v>0</v>
      </c>
      <c r="AB94" s="51">
        <v>0</v>
      </c>
      <c r="AC94" s="51">
        <f t="shared" si="16"/>
        <v>0</v>
      </c>
      <c r="AD94" s="51">
        <v>0</v>
      </c>
      <c r="AE94" s="51">
        <v>0</v>
      </c>
      <c r="AF94" s="51">
        <v>0</v>
      </c>
      <c r="AG94" s="51">
        <v>35</v>
      </c>
      <c r="AH94" s="51">
        <v>27</v>
      </c>
    </row>
    <row r="95" spans="1:34" ht="13.5">
      <c r="A95" s="26" t="s">
        <v>23</v>
      </c>
      <c r="B95" s="49" t="s">
        <v>240</v>
      </c>
      <c r="C95" s="50" t="s">
        <v>241</v>
      </c>
      <c r="D95" s="51">
        <f t="shared" si="18"/>
        <v>460</v>
      </c>
      <c r="E95" s="51">
        <v>459</v>
      </c>
      <c r="F95" s="51">
        <v>1</v>
      </c>
      <c r="G95" s="51">
        <f t="shared" si="9"/>
        <v>460</v>
      </c>
      <c r="H95" s="51">
        <f t="shared" si="10"/>
        <v>459</v>
      </c>
      <c r="I95" s="51">
        <f t="shared" si="11"/>
        <v>0</v>
      </c>
      <c r="J95" s="51">
        <v>0</v>
      </c>
      <c r="K95" s="51">
        <v>0</v>
      </c>
      <c r="L95" s="51">
        <v>0</v>
      </c>
      <c r="M95" s="51">
        <f t="shared" si="12"/>
        <v>417</v>
      </c>
      <c r="N95" s="51">
        <v>417</v>
      </c>
      <c r="O95" s="51">
        <v>0</v>
      </c>
      <c r="P95" s="51">
        <v>0</v>
      </c>
      <c r="Q95" s="51">
        <f t="shared" si="13"/>
        <v>9</v>
      </c>
      <c r="R95" s="51">
        <v>9</v>
      </c>
      <c r="S95" s="51">
        <v>0</v>
      </c>
      <c r="T95" s="51">
        <v>0</v>
      </c>
      <c r="U95" s="51">
        <f t="shared" si="14"/>
        <v>33</v>
      </c>
      <c r="V95" s="51">
        <v>33</v>
      </c>
      <c r="W95" s="51">
        <v>0</v>
      </c>
      <c r="X95" s="51">
        <v>0</v>
      </c>
      <c r="Y95" s="51">
        <f t="shared" si="15"/>
        <v>0</v>
      </c>
      <c r="Z95" s="51">
        <v>0</v>
      </c>
      <c r="AA95" s="51">
        <v>0</v>
      </c>
      <c r="AB95" s="51">
        <v>0</v>
      </c>
      <c r="AC95" s="51">
        <f t="shared" si="16"/>
        <v>0</v>
      </c>
      <c r="AD95" s="51">
        <v>0</v>
      </c>
      <c r="AE95" s="51">
        <v>0</v>
      </c>
      <c r="AF95" s="51">
        <v>0</v>
      </c>
      <c r="AG95" s="51">
        <v>1</v>
      </c>
      <c r="AH95" s="51">
        <v>0</v>
      </c>
    </row>
    <row r="96" spans="1:34" ht="13.5">
      <c r="A96" s="26" t="s">
        <v>23</v>
      </c>
      <c r="B96" s="49" t="s">
        <v>242</v>
      </c>
      <c r="C96" s="50" t="s">
        <v>243</v>
      </c>
      <c r="D96" s="51">
        <f t="shared" si="18"/>
        <v>616</v>
      </c>
      <c r="E96" s="51">
        <v>538</v>
      </c>
      <c r="F96" s="51">
        <v>78</v>
      </c>
      <c r="G96" s="51">
        <f t="shared" si="9"/>
        <v>616</v>
      </c>
      <c r="H96" s="51">
        <f t="shared" si="10"/>
        <v>538</v>
      </c>
      <c r="I96" s="51">
        <f t="shared" si="11"/>
        <v>0</v>
      </c>
      <c r="J96" s="51">
        <v>0</v>
      </c>
      <c r="K96" s="51">
        <v>0</v>
      </c>
      <c r="L96" s="51">
        <v>0</v>
      </c>
      <c r="M96" s="51">
        <f t="shared" si="12"/>
        <v>471</v>
      </c>
      <c r="N96" s="51">
        <v>471</v>
      </c>
      <c r="O96" s="51">
        <v>0</v>
      </c>
      <c r="P96" s="51">
        <v>0</v>
      </c>
      <c r="Q96" s="51">
        <f t="shared" si="13"/>
        <v>1</v>
      </c>
      <c r="R96" s="51">
        <v>0</v>
      </c>
      <c r="S96" s="51">
        <v>1</v>
      </c>
      <c r="T96" s="51">
        <v>0</v>
      </c>
      <c r="U96" s="51">
        <f t="shared" si="14"/>
        <v>65</v>
      </c>
      <c r="V96" s="51">
        <v>6</v>
      </c>
      <c r="W96" s="51">
        <v>59</v>
      </c>
      <c r="X96" s="51">
        <v>0</v>
      </c>
      <c r="Y96" s="51">
        <f t="shared" si="15"/>
        <v>0</v>
      </c>
      <c r="Z96" s="51">
        <v>0</v>
      </c>
      <c r="AA96" s="51">
        <v>0</v>
      </c>
      <c r="AB96" s="51">
        <v>0</v>
      </c>
      <c r="AC96" s="51">
        <f t="shared" si="16"/>
        <v>1</v>
      </c>
      <c r="AD96" s="51">
        <v>0</v>
      </c>
      <c r="AE96" s="51">
        <v>1</v>
      </c>
      <c r="AF96" s="51">
        <v>0</v>
      </c>
      <c r="AG96" s="51">
        <v>78</v>
      </c>
      <c r="AH96" s="51">
        <v>0</v>
      </c>
    </row>
    <row r="97" spans="1:34" ht="13.5">
      <c r="A97" s="26" t="s">
        <v>23</v>
      </c>
      <c r="B97" s="49" t="s">
        <v>244</v>
      </c>
      <c r="C97" s="50" t="s">
        <v>245</v>
      </c>
      <c r="D97" s="51">
        <f t="shared" si="18"/>
        <v>1040</v>
      </c>
      <c r="E97" s="51">
        <v>855</v>
      </c>
      <c r="F97" s="51">
        <v>185</v>
      </c>
      <c r="G97" s="51">
        <f t="shared" si="9"/>
        <v>1040</v>
      </c>
      <c r="H97" s="51">
        <f t="shared" si="10"/>
        <v>855</v>
      </c>
      <c r="I97" s="51">
        <f t="shared" si="11"/>
        <v>0</v>
      </c>
      <c r="J97" s="51">
        <v>0</v>
      </c>
      <c r="K97" s="51">
        <v>0</v>
      </c>
      <c r="L97" s="51">
        <v>0</v>
      </c>
      <c r="M97" s="51">
        <f t="shared" si="12"/>
        <v>738</v>
      </c>
      <c r="N97" s="51">
        <v>738</v>
      </c>
      <c r="O97" s="51">
        <v>0</v>
      </c>
      <c r="P97" s="51">
        <v>0</v>
      </c>
      <c r="Q97" s="51">
        <f t="shared" si="13"/>
        <v>0</v>
      </c>
      <c r="R97" s="51">
        <v>0</v>
      </c>
      <c r="S97" s="51">
        <v>0</v>
      </c>
      <c r="T97" s="51">
        <v>0</v>
      </c>
      <c r="U97" s="51">
        <f t="shared" si="14"/>
        <v>117</v>
      </c>
      <c r="V97" s="51">
        <v>6</v>
      </c>
      <c r="W97" s="51">
        <v>111</v>
      </c>
      <c r="X97" s="51">
        <v>0</v>
      </c>
      <c r="Y97" s="51">
        <f t="shared" si="15"/>
        <v>0</v>
      </c>
      <c r="Z97" s="51">
        <v>0</v>
      </c>
      <c r="AA97" s="51">
        <v>0</v>
      </c>
      <c r="AB97" s="51">
        <v>0</v>
      </c>
      <c r="AC97" s="51">
        <f t="shared" si="16"/>
        <v>0</v>
      </c>
      <c r="AD97" s="51">
        <v>0</v>
      </c>
      <c r="AE97" s="51">
        <v>0</v>
      </c>
      <c r="AF97" s="51">
        <v>0</v>
      </c>
      <c r="AG97" s="51">
        <v>185</v>
      </c>
      <c r="AH97" s="51">
        <v>0</v>
      </c>
    </row>
    <row r="98" spans="1:34" ht="13.5">
      <c r="A98" s="26" t="s">
        <v>23</v>
      </c>
      <c r="B98" s="49" t="s">
        <v>246</v>
      </c>
      <c r="C98" s="50" t="s">
        <v>265</v>
      </c>
      <c r="D98" s="51">
        <f t="shared" si="18"/>
        <v>482</v>
      </c>
      <c r="E98" s="51">
        <v>387</v>
      </c>
      <c r="F98" s="51">
        <v>95</v>
      </c>
      <c r="G98" s="51">
        <f aca="true" t="shared" si="19" ref="G98:G105">H98+AG98</f>
        <v>482</v>
      </c>
      <c r="H98" s="51">
        <f aca="true" t="shared" si="20" ref="H98:H105">I98+M98+Q98+U98+Y98+AC98</f>
        <v>387</v>
      </c>
      <c r="I98" s="51">
        <f aca="true" t="shared" si="21" ref="I98:I105">SUM(J98:L98)</f>
        <v>0</v>
      </c>
      <c r="J98" s="51">
        <v>0</v>
      </c>
      <c r="K98" s="51">
        <v>0</v>
      </c>
      <c r="L98" s="51">
        <v>0</v>
      </c>
      <c r="M98" s="51">
        <f aca="true" t="shared" si="22" ref="M98:M105">SUM(N98:P98)</f>
        <v>328</v>
      </c>
      <c r="N98" s="51">
        <v>328</v>
      </c>
      <c r="O98" s="51">
        <v>0</v>
      </c>
      <c r="P98" s="51">
        <v>0</v>
      </c>
      <c r="Q98" s="51">
        <f aca="true" t="shared" si="23" ref="Q98:Q105">SUM(R98:T98)</f>
        <v>0</v>
      </c>
      <c r="R98" s="51">
        <v>0</v>
      </c>
      <c r="S98" s="51">
        <v>0</v>
      </c>
      <c r="T98" s="51">
        <v>0</v>
      </c>
      <c r="U98" s="51">
        <f aca="true" t="shared" si="24" ref="U98:U105">SUM(V98:X98)</f>
        <v>59</v>
      </c>
      <c r="V98" s="51">
        <v>3</v>
      </c>
      <c r="W98" s="51">
        <v>56</v>
      </c>
      <c r="X98" s="51">
        <v>0</v>
      </c>
      <c r="Y98" s="51">
        <f aca="true" t="shared" si="25" ref="Y98:Y105">SUM(Z98:AB98)</f>
        <v>0</v>
      </c>
      <c r="Z98" s="51">
        <v>0</v>
      </c>
      <c r="AA98" s="51">
        <v>0</v>
      </c>
      <c r="AB98" s="51">
        <v>0</v>
      </c>
      <c r="AC98" s="51">
        <f aca="true" t="shared" si="26" ref="AC98:AC105">SUM(AD98:AF98)</f>
        <v>0</v>
      </c>
      <c r="AD98" s="51">
        <v>0</v>
      </c>
      <c r="AE98" s="51">
        <v>0</v>
      </c>
      <c r="AF98" s="51">
        <v>0</v>
      </c>
      <c r="AG98" s="51">
        <v>95</v>
      </c>
      <c r="AH98" s="51">
        <v>0</v>
      </c>
    </row>
    <row r="99" spans="1:34" ht="13.5">
      <c r="A99" s="26" t="s">
        <v>23</v>
      </c>
      <c r="B99" s="49" t="s">
        <v>247</v>
      </c>
      <c r="C99" s="50" t="s">
        <v>248</v>
      </c>
      <c r="D99" s="51">
        <f t="shared" si="18"/>
        <v>240</v>
      </c>
      <c r="E99" s="51">
        <v>164</v>
      </c>
      <c r="F99" s="51">
        <v>76</v>
      </c>
      <c r="G99" s="51">
        <f t="shared" si="19"/>
        <v>240</v>
      </c>
      <c r="H99" s="51">
        <f t="shared" si="20"/>
        <v>164</v>
      </c>
      <c r="I99" s="51">
        <f t="shared" si="21"/>
        <v>0</v>
      </c>
      <c r="J99" s="51">
        <v>0</v>
      </c>
      <c r="K99" s="51">
        <v>0</v>
      </c>
      <c r="L99" s="51">
        <v>0</v>
      </c>
      <c r="M99" s="51">
        <f t="shared" si="22"/>
        <v>141</v>
      </c>
      <c r="N99" s="51">
        <v>141</v>
      </c>
      <c r="O99" s="51">
        <v>0</v>
      </c>
      <c r="P99" s="51">
        <v>0</v>
      </c>
      <c r="Q99" s="51">
        <f t="shared" si="23"/>
        <v>0</v>
      </c>
      <c r="R99" s="51">
        <v>0</v>
      </c>
      <c r="S99" s="51">
        <v>0</v>
      </c>
      <c r="T99" s="51">
        <v>0</v>
      </c>
      <c r="U99" s="51">
        <f t="shared" si="24"/>
        <v>23</v>
      </c>
      <c r="V99" s="51">
        <v>1</v>
      </c>
      <c r="W99" s="51">
        <v>22</v>
      </c>
      <c r="X99" s="51">
        <v>0</v>
      </c>
      <c r="Y99" s="51">
        <f t="shared" si="25"/>
        <v>0</v>
      </c>
      <c r="Z99" s="51">
        <v>0</v>
      </c>
      <c r="AA99" s="51">
        <v>0</v>
      </c>
      <c r="AB99" s="51">
        <v>0</v>
      </c>
      <c r="AC99" s="51">
        <f t="shared" si="26"/>
        <v>0</v>
      </c>
      <c r="AD99" s="51">
        <v>0</v>
      </c>
      <c r="AE99" s="51">
        <v>0</v>
      </c>
      <c r="AF99" s="51">
        <v>0</v>
      </c>
      <c r="AG99" s="51">
        <v>76</v>
      </c>
      <c r="AH99" s="51">
        <v>0</v>
      </c>
    </row>
    <row r="100" spans="1:34" ht="13.5">
      <c r="A100" s="26" t="s">
        <v>23</v>
      </c>
      <c r="B100" s="49" t="s">
        <v>249</v>
      </c>
      <c r="C100" s="50" t="s">
        <v>250</v>
      </c>
      <c r="D100" s="51">
        <f t="shared" si="18"/>
        <v>5330</v>
      </c>
      <c r="E100" s="51">
        <v>4094</v>
      </c>
      <c r="F100" s="51">
        <v>1236</v>
      </c>
      <c r="G100" s="51">
        <f t="shared" si="19"/>
        <v>5330</v>
      </c>
      <c r="H100" s="51">
        <f t="shared" si="20"/>
        <v>3449</v>
      </c>
      <c r="I100" s="51">
        <f t="shared" si="21"/>
        <v>0</v>
      </c>
      <c r="J100" s="51">
        <v>0</v>
      </c>
      <c r="K100" s="51">
        <v>0</v>
      </c>
      <c r="L100" s="51">
        <v>0</v>
      </c>
      <c r="M100" s="51">
        <f t="shared" si="22"/>
        <v>3065</v>
      </c>
      <c r="N100" s="51">
        <v>0</v>
      </c>
      <c r="O100" s="51">
        <v>2871</v>
      </c>
      <c r="P100" s="51">
        <v>194</v>
      </c>
      <c r="Q100" s="51">
        <f t="shared" si="23"/>
        <v>47</v>
      </c>
      <c r="R100" s="51">
        <v>0</v>
      </c>
      <c r="S100" s="51">
        <v>47</v>
      </c>
      <c r="T100" s="51">
        <v>0</v>
      </c>
      <c r="U100" s="51">
        <f t="shared" si="24"/>
        <v>325</v>
      </c>
      <c r="V100" s="51">
        <v>3</v>
      </c>
      <c r="W100" s="51">
        <v>322</v>
      </c>
      <c r="X100" s="51">
        <v>0</v>
      </c>
      <c r="Y100" s="51">
        <f t="shared" si="25"/>
        <v>12</v>
      </c>
      <c r="Z100" s="51">
        <v>12</v>
      </c>
      <c r="AA100" s="51">
        <v>0</v>
      </c>
      <c r="AB100" s="51">
        <v>0</v>
      </c>
      <c r="AC100" s="51">
        <f t="shared" si="26"/>
        <v>0</v>
      </c>
      <c r="AD100" s="51">
        <v>0</v>
      </c>
      <c r="AE100" s="51">
        <v>0</v>
      </c>
      <c r="AF100" s="51">
        <v>0</v>
      </c>
      <c r="AG100" s="51">
        <v>1881</v>
      </c>
      <c r="AH100" s="51">
        <v>0</v>
      </c>
    </row>
    <row r="101" spans="1:34" ht="13.5">
      <c r="A101" s="26" t="s">
        <v>23</v>
      </c>
      <c r="B101" s="49" t="s">
        <v>251</v>
      </c>
      <c r="C101" s="50" t="s">
        <v>252</v>
      </c>
      <c r="D101" s="51">
        <f t="shared" si="18"/>
        <v>2101</v>
      </c>
      <c r="E101" s="51">
        <v>1718</v>
      </c>
      <c r="F101" s="51">
        <v>383</v>
      </c>
      <c r="G101" s="51">
        <f t="shared" si="19"/>
        <v>2101</v>
      </c>
      <c r="H101" s="51">
        <f t="shared" si="20"/>
        <v>1665</v>
      </c>
      <c r="I101" s="51">
        <f t="shared" si="21"/>
        <v>0</v>
      </c>
      <c r="J101" s="51">
        <v>0</v>
      </c>
      <c r="K101" s="51">
        <v>0</v>
      </c>
      <c r="L101" s="51">
        <v>0</v>
      </c>
      <c r="M101" s="51">
        <f t="shared" si="22"/>
        <v>1186</v>
      </c>
      <c r="N101" s="51">
        <v>1070</v>
      </c>
      <c r="O101" s="51">
        <v>0</v>
      </c>
      <c r="P101" s="51">
        <v>116</v>
      </c>
      <c r="Q101" s="51">
        <f t="shared" si="23"/>
        <v>71</v>
      </c>
      <c r="R101" s="51">
        <v>4</v>
      </c>
      <c r="S101" s="51">
        <v>67</v>
      </c>
      <c r="T101" s="51">
        <v>0</v>
      </c>
      <c r="U101" s="51">
        <f t="shared" si="24"/>
        <v>387</v>
      </c>
      <c r="V101" s="51">
        <v>0</v>
      </c>
      <c r="W101" s="51">
        <v>387</v>
      </c>
      <c r="X101" s="51">
        <v>0</v>
      </c>
      <c r="Y101" s="51">
        <f t="shared" si="25"/>
        <v>0</v>
      </c>
      <c r="Z101" s="51">
        <v>0</v>
      </c>
      <c r="AA101" s="51">
        <v>0</v>
      </c>
      <c r="AB101" s="51">
        <v>0</v>
      </c>
      <c r="AC101" s="51">
        <f t="shared" si="26"/>
        <v>21</v>
      </c>
      <c r="AD101" s="51">
        <v>0</v>
      </c>
      <c r="AE101" s="51">
        <v>21</v>
      </c>
      <c r="AF101" s="51">
        <v>0</v>
      </c>
      <c r="AG101" s="51">
        <v>436</v>
      </c>
      <c r="AH101" s="51">
        <v>0</v>
      </c>
    </row>
    <row r="102" spans="1:34" ht="13.5">
      <c r="A102" s="26" t="s">
        <v>23</v>
      </c>
      <c r="B102" s="49" t="s">
        <v>253</v>
      </c>
      <c r="C102" s="50" t="s">
        <v>254</v>
      </c>
      <c r="D102" s="51">
        <f t="shared" si="18"/>
        <v>299</v>
      </c>
      <c r="E102" s="51">
        <v>252</v>
      </c>
      <c r="F102" s="51">
        <v>47</v>
      </c>
      <c r="G102" s="51">
        <f t="shared" si="19"/>
        <v>299</v>
      </c>
      <c r="H102" s="51">
        <f t="shared" si="20"/>
        <v>245</v>
      </c>
      <c r="I102" s="51">
        <f t="shared" si="21"/>
        <v>0</v>
      </c>
      <c r="J102" s="51">
        <v>0</v>
      </c>
      <c r="K102" s="51">
        <v>0</v>
      </c>
      <c r="L102" s="51">
        <v>0</v>
      </c>
      <c r="M102" s="51">
        <f t="shared" si="22"/>
        <v>195</v>
      </c>
      <c r="N102" s="51">
        <v>0</v>
      </c>
      <c r="O102" s="51">
        <v>195</v>
      </c>
      <c r="P102" s="51">
        <v>0</v>
      </c>
      <c r="Q102" s="51">
        <f t="shared" si="23"/>
        <v>9</v>
      </c>
      <c r="R102" s="51">
        <v>0</v>
      </c>
      <c r="S102" s="51">
        <v>9</v>
      </c>
      <c r="T102" s="51">
        <v>0</v>
      </c>
      <c r="U102" s="51">
        <f t="shared" si="24"/>
        <v>41</v>
      </c>
      <c r="V102" s="51">
        <v>0</v>
      </c>
      <c r="W102" s="51">
        <v>41</v>
      </c>
      <c r="X102" s="51">
        <v>0</v>
      </c>
      <c r="Y102" s="51">
        <f t="shared" si="25"/>
        <v>0</v>
      </c>
      <c r="Z102" s="51">
        <v>0</v>
      </c>
      <c r="AA102" s="51">
        <v>0</v>
      </c>
      <c r="AB102" s="51">
        <v>0</v>
      </c>
      <c r="AC102" s="51">
        <f t="shared" si="26"/>
        <v>0</v>
      </c>
      <c r="AD102" s="51">
        <v>0</v>
      </c>
      <c r="AE102" s="51">
        <v>0</v>
      </c>
      <c r="AF102" s="51">
        <v>0</v>
      </c>
      <c r="AG102" s="51">
        <v>54</v>
      </c>
      <c r="AH102" s="51">
        <v>0</v>
      </c>
    </row>
    <row r="103" spans="1:34" ht="13.5">
      <c r="A103" s="26" t="s">
        <v>23</v>
      </c>
      <c r="B103" s="49" t="s">
        <v>255</v>
      </c>
      <c r="C103" s="50" t="s">
        <v>256</v>
      </c>
      <c r="D103" s="51">
        <f>E103+F103</f>
        <v>193</v>
      </c>
      <c r="E103" s="51">
        <v>159</v>
      </c>
      <c r="F103" s="51">
        <v>34</v>
      </c>
      <c r="G103" s="51">
        <f t="shared" si="19"/>
        <v>193</v>
      </c>
      <c r="H103" s="51">
        <f t="shared" si="20"/>
        <v>159</v>
      </c>
      <c r="I103" s="51">
        <f t="shared" si="21"/>
        <v>0</v>
      </c>
      <c r="J103" s="51">
        <v>0</v>
      </c>
      <c r="K103" s="51">
        <v>0</v>
      </c>
      <c r="L103" s="51">
        <v>0</v>
      </c>
      <c r="M103" s="51">
        <f t="shared" si="22"/>
        <v>132</v>
      </c>
      <c r="N103" s="51">
        <v>132</v>
      </c>
      <c r="O103" s="51">
        <v>0</v>
      </c>
      <c r="P103" s="51">
        <v>0</v>
      </c>
      <c r="Q103" s="51">
        <f t="shared" si="23"/>
        <v>4</v>
      </c>
      <c r="R103" s="51">
        <v>4</v>
      </c>
      <c r="S103" s="51">
        <v>0</v>
      </c>
      <c r="T103" s="51">
        <v>0</v>
      </c>
      <c r="U103" s="51">
        <f t="shared" si="24"/>
        <v>20</v>
      </c>
      <c r="V103" s="51">
        <v>20</v>
      </c>
      <c r="W103" s="51">
        <v>0</v>
      </c>
      <c r="X103" s="51">
        <v>0</v>
      </c>
      <c r="Y103" s="51">
        <f t="shared" si="25"/>
        <v>0</v>
      </c>
      <c r="Z103" s="51">
        <v>0</v>
      </c>
      <c r="AA103" s="51">
        <v>0</v>
      </c>
      <c r="AB103" s="51">
        <v>0</v>
      </c>
      <c r="AC103" s="51">
        <f t="shared" si="26"/>
        <v>3</v>
      </c>
      <c r="AD103" s="51">
        <v>3</v>
      </c>
      <c r="AE103" s="51">
        <v>0</v>
      </c>
      <c r="AF103" s="51">
        <v>0</v>
      </c>
      <c r="AG103" s="51">
        <v>34</v>
      </c>
      <c r="AH103" s="51">
        <v>0</v>
      </c>
    </row>
    <row r="104" spans="1:34" ht="13.5">
      <c r="A104" s="26" t="s">
        <v>23</v>
      </c>
      <c r="B104" s="49" t="s">
        <v>257</v>
      </c>
      <c r="C104" s="50" t="s">
        <v>263</v>
      </c>
      <c r="D104" s="51">
        <f>E104+F104</f>
        <v>4930</v>
      </c>
      <c r="E104" s="51">
        <v>2844</v>
      </c>
      <c r="F104" s="51">
        <v>2086</v>
      </c>
      <c r="G104" s="51">
        <f t="shared" si="19"/>
        <v>4930</v>
      </c>
      <c r="H104" s="51">
        <f t="shared" si="20"/>
        <v>2844</v>
      </c>
      <c r="I104" s="51">
        <f t="shared" si="21"/>
        <v>0</v>
      </c>
      <c r="J104" s="51">
        <v>0</v>
      </c>
      <c r="K104" s="51">
        <v>0</v>
      </c>
      <c r="L104" s="51">
        <v>0</v>
      </c>
      <c r="M104" s="51">
        <f t="shared" si="22"/>
        <v>2278</v>
      </c>
      <c r="N104" s="51">
        <v>2278</v>
      </c>
      <c r="O104" s="51">
        <v>0</v>
      </c>
      <c r="P104" s="51">
        <v>0</v>
      </c>
      <c r="Q104" s="51">
        <f t="shared" si="23"/>
        <v>100</v>
      </c>
      <c r="R104" s="51">
        <v>100</v>
      </c>
      <c r="S104" s="51">
        <v>0</v>
      </c>
      <c r="T104" s="51">
        <v>0</v>
      </c>
      <c r="U104" s="51">
        <f t="shared" si="24"/>
        <v>452</v>
      </c>
      <c r="V104" s="51">
        <v>452</v>
      </c>
      <c r="W104" s="51">
        <v>0</v>
      </c>
      <c r="X104" s="51">
        <v>0</v>
      </c>
      <c r="Y104" s="51">
        <f t="shared" si="25"/>
        <v>14</v>
      </c>
      <c r="Z104" s="51">
        <v>14</v>
      </c>
      <c r="AA104" s="51">
        <v>0</v>
      </c>
      <c r="AB104" s="51">
        <v>0</v>
      </c>
      <c r="AC104" s="51">
        <f t="shared" si="26"/>
        <v>0</v>
      </c>
      <c r="AD104" s="51">
        <v>0</v>
      </c>
      <c r="AE104" s="51">
        <v>0</v>
      </c>
      <c r="AF104" s="51">
        <v>0</v>
      </c>
      <c r="AG104" s="51">
        <v>2086</v>
      </c>
      <c r="AH104" s="51">
        <v>19</v>
      </c>
    </row>
    <row r="105" spans="1:34" ht="13.5">
      <c r="A105" s="26" t="s">
        <v>23</v>
      </c>
      <c r="B105" s="49" t="s">
        <v>258</v>
      </c>
      <c r="C105" s="50" t="s">
        <v>259</v>
      </c>
      <c r="D105" s="51">
        <f>E105+F105</f>
        <v>2666</v>
      </c>
      <c r="E105" s="51">
        <v>1472</v>
      </c>
      <c r="F105" s="51">
        <v>1194</v>
      </c>
      <c r="G105" s="51">
        <f t="shared" si="19"/>
        <v>2666</v>
      </c>
      <c r="H105" s="51">
        <f t="shared" si="20"/>
        <v>2274</v>
      </c>
      <c r="I105" s="51">
        <f t="shared" si="21"/>
        <v>0</v>
      </c>
      <c r="J105" s="51">
        <v>0</v>
      </c>
      <c r="K105" s="51">
        <v>0</v>
      </c>
      <c r="L105" s="51">
        <v>0</v>
      </c>
      <c r="M105" s="51">
        <f t="shared" si="22"/>
        <v>1677</v>
      </c>
      <c r="N105" s="51">
        <v>1677</v>
      </c>
      <c r="O105" s="51">
        <v>0</v>
      </c>
      <c r="P105" s="51">
        <v>0</v>
      </c>
      <c r="Q105" s="51">
        <f t="shared" si="23"/>
        <v>64</v>
      </c>
      <c r="R105" s="51">
        <v>64</v>
      </c>
      <c r="S105" s="51">
        <v>0</v>
      </c>
      <c r="T105" s="51">
        <v>0</v>
      </c>
      <c r="U105" s="51">
        <f t="shared" si="24"/>
        <v>529</v>
      </c>
      <c r="V105" s="51">
        <v>529</v>
      </c>
      <c r="W105" s="51">
        <v>0</v>
      </c>
      <c r="X105" s="51">
        <v>0</v>
      </c>
      <c r="Y105" s="51">
        <f t="shared" si="25"/>
        <v>4</v>
      </c>
      <c r="Z105" s="51">
        <v>4</v>
      </c>
      <c r="AA105" s="51">
        <v>0</v>
      </c>
      <c r="AB105" s="51">
        <v>0</v>
      </c>
      <c r="AC105" s="51">
        <f t="shared" si="26"/>
        <v>0</v>
      </c>
      <c r="AD105" s="51">
        <v>0</v>
      </c>
      <c r="AE105" s="51">
        <v>0</v>
      </c>
      <c r="AF105" s="51">
        <v>0</v>
      </c>
      <c r="AG105" s="51">
        <v>392</v>
      </c>
      <c r="AH105" s="51">
        <v>2</v>
      </c>
    </row>
    <row r="106" spans="1:34" ht="13.5">
      <c r="A106" s="79" t="s">
        <v>290</v>
      </c>
      <c r="B106" s="80"/>
      <c r="C106" s="81"/>
      <c r="D106" s="51">
        <f aca="true" t="shared" si="27" ref="D106:AH106">SUM(D7:D105)</f>
        <v>717117</v>
      </c>
      <c r="E106" s="51">
        <f t="shared" si="27"/>
        <v>501442</v>
      </c>
      <c r="F106" s="51">
        <f t="shared" si="27"/>
        <v>215675</v>
      </c>
      <c r="G106" s="51">
        <f t="shared" si="27"/>
        <v>717117</v>
      </c>
      <c r="H106" s="51">
        <f t="shared" si="27"/>
        <v>636635</v>
      </c>
      <c r="I106" s="51">
        <f t="shared" si="27"/>
        <v>129098</v>
      </c>
      <c r="J106" s="51">
        <f t="shared" si="27"/>
        <v>44403</v>
      </c>
      <c r="K106" s="51">
        <f t="shared" si="27"/>
        <v>46980</v>
      </c>
      <c r="L106" s="51">
        <f t="shared" si="27"/>
        <v>37715</v>
      </c>
      <c r="M106" s="51">
        <f t="shared" si="27"/>
        <v>393340</v>
      </c>
      <c r="N106" s="51">
        <f t="shared" si="27"/>
        <v>135065</v>
      </c>
      <c r="O106" s="51">
        <f t="shared" si="27"/>
        <v>155231</v>
      </c>
      <c r="P106" s="51">
        <f t="shared" si="27"/>
        <v>103044</v>
      </c>
      <c r="Q106" s="51">
        <f t="shared" si="27"/>
        <v>38182</v>
      </c>
      <c r="R106" s="51">
        <f t="shared" si="27"/>
        <v>16471</v>
      </c>
      <c r="S106" s="51">
        <f t="shared" si="27"/>
        <v>15524</v>
      </c>
      <c r="T106" s="51">
        <f t="shared" si="27"/>
        <v>6187</v>
      </c>
      <c r="U106" s="51">
        <f t="shared" si="27"/>
        <v>62367</v>
      </c>
      <c r="V106" s="51">
        <f t="shared" si="27"/>
        <v>17333</v>
      </c>
      <c r="W106" s="51">
        <f t="shared" si="27"/>
        <v>30353</v>
      </c>
      <c r="X106" s="51">
        <f t="shared" si="27"/>
        <v>14681</v>
      </c>
      <c r="Y106" s="51">
        <f t="shared" si="27"/>
        <v>2067</v>
      </c>
      <c r="Z106" s="51">
        <f t="shared" si="27"/>
        <v>548</v>
      </c>
      <c r="AA106" s="51">
        <f t="shared" si="27"/>
        <v>1421</v>
      </c>
      <c r="AB106" s="51">
        <f t="shared" si="27"/>
        <v>98</v>
      </c>
      <c r="AC106" s="51">
        <f t="shared" si="27"/>
        <v>11581</v>
      </c>
      <c r="AD106" s="51">
        <f t="shared" si="27"/>
        <v>816</v>
      </c>
      <c r="AE106" s="51">
        <f t="shared" si="27"/>
        <v>9374</v>
      </c>
      <c r="AF106" s="51">
        <f t="shared" si="27"/>
        <v>1391</v>
      </c>
      <c r="AG106" s="51">
        <f t="shared" si="27"/>
        <v>80482</v>
      </c>
      <c r="AH106" s="51">
        <f t="shared" si="27"/>
        <v>11453</v>
      </c>
    </row>
  </sheetData>
  <mergeCells count="14">
    <mergeCell ref="A106:C10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106"/>
  <sheetViews>
    <sheetView showGridLines="0" workbookViewId="0" topLeftCell="A1">
      <pane xSplit="3" ySplit="6" topLeftCell="D7" activePane="bottomRight" state="frozen"/>
      <selection pane="topLeft" activeCell="V3" sqref="U3:X5"/>
      <selection pane="topRight" activeCell="V3" sqref="U3:X5"/>
      <selection pane="bottomLeft" activeCell="V3" sqref="U3:X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186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188</v>
      </c>
      <c r="C2" s="67" t="s">
        <v>191</v>
      </c>
      <c r="D2" s="29" t="s">
        <v>179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180</v>
      </c>
      <c r="V2" s="32"/>
      <c r="W2" s="32"/>
      <c r="X2" s="32"/>
      <c r="Y2" s="32"/>
      <c r="Z2" s="32"/>
      <c r="AA2" s="33"/>
      <c r="AB2" s="29" t="s">
        <v>181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192</v>
      </c>
      <c r="G3" s="83"/>
      <c r="H3" s="83"/>
      <c r="I3" s="83"/>
      <c r="J3" s="83"/>
      <c r="K3" s="84"/>
      <c r="L3" s="67" t="s">
        <v>193</v>
      </c>
      <c r="M3" s="16" t="s">
        <v>295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194</v>
      </c>
      <c r="AD3" s="67" t="s">
        <v>195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170</v>
      </c>
      <c r="H4" s="67" t="s">
        <v>171</v>
      </c>
      <c r="I4" s="67" t="s">
        <v>172</v>
      </c>
      <c r="J4" s="67" t="s">
        <v>173</v>
      </c>
      <c r="K4" s="67" t="s">
        <v>174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170</v>
      </c>
      <c r="X4" s="67" t="s">
        <v>171</v>
      </c>
      <c r="Y4" s="67" t="s">
        <v>172</v>
      </c>
      <c r="Z4" s="67" t="s">
        <v>173</v>
      </c>
      <c r="AA4" s="67" t="s">
        <v>174</v>
      </c>
      <c r="AB4" s="12"/>
      <c r="AC4" s="54"/>
      <c r="AD4" s="54"/>
      <c r="AE4" s="39"/>
      <c r="AF4" s="89" t="s">
        <v>170</v>
      </c>
      <c r="AG4" s="67" t="s">
        <v>171</v>
      </c>
      <c r="AH4" s="67" t="s">
        <v>172</v>
      </c>
      <c r="AI4" s="67" t="s">
        <v>173</v>
      </c>
      <c r="AJ4" s="67" t="s">
        <v>174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189</v>
      </c>
      <c r="P5" s="8" t="s">
        <v>19</v>
      </c>
      <c r="Q5" s="20" t="s">
        <v>196</v>
      </c>
      <c r="R5" s="8" t="s">
        <v>20</v>
      </c>
      <c r="S5" s="20" t="s">
        <v>219</v>
      </c>
      <c r="T5" s="8" t="s">
        <v>190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197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23</v>
      </c>
      <c r="B7" s="49" t="s">
        <v>24</v>
      </c>
      <c r="C7" s="50" t="s">
        <v>25</v>
      </c>
      <c r="D7" s="51">
        <f aca="true" t="shared" si="0" ref="D7:D70">E7+F7+L7+M7</f>
        <v>159608</v>
      </c>
      <c r="E7" s="51">
        <v>132838</v>
      </c>
      <c r="F7" s="51">
        <f aca="true" t="shared" si="1" ref="F7:F33">SUM(G7:K7)</f>
        <v>12592</v>
      </c>
      <c r="G7" s="51">
        <v>4560</v>
      </c>
      <c r="H7" s="51">
        <v>8032</v>
      </c>
      <c r="I7" s="51">
        <v>0</v>
      </c>
      <c r="J7" s="51">
        <v>0</v>
      </c>
      <c r="K7" s="51">
        <v>0</v>
      </c>
      <c r="L7" s="51">
        <v>0</v>
      </c>
      <c r="M7" s="51">
        <f aca="true" t="shared" si="2" ref="M7:M33">SUM(N7:T7)</f>
        <v>14178</v>
      </c>
      <c r="N7" s="51">
        <v>7540</v>
      </c>
      <c r="O7" s="51">
        <v>3856</v>
      </c>
      <c r="P7" s="51">
        <v>1321</v>
      </c>
      <c r="Q7" s="51">
        <v>284</v>
      </c>
      <c r="R7" s="51">
        <v>0</v>
      </c>
      <c r="S7" s="51">
        <v>0</v>
      </c>
      <c r="T7" s="51">
        <v>1177</v>
      </c>
      <c r="U7" s="51">
        <f aca="true" t="shared" si="3" ref="U7:U33">SUM(V7:AA7)</f>
        <v>136568</v>
      </c>
      <c r="V7" s="51">
        <v>132838</v>
      </c>
      <c r="W7" s="51">
        <v>3189</v>
      </c>
      <c r="X7" s="51">
        <v>541</v>
      </c>
      <c r="Y7" s="51">
        <v>0</v>
      </c>
      <c r="Z7" s="51">
        <v>0</v>
      </c>
      <c r="AA7" s="51">
        <v>0</v>
      </c>
      <c r="AB7" s="51">
        <f aca="true" t="shared" si="4" ref="AB7:AB33">SUM(AC7:AE7)</f>
        <v>16209</v>
      </c>
      <c r="AC7" s="51">
        <v>0</v>
      </c>
      <c r="AD7" s="51">
        <v>16209</v>
      </c>
      <c r="AE7" s="51">
        <f aca="true" t="shared" si="5" ref="AE7:AE33">SUM(AF7:AJ7)</f>
        <v>0</v>
      </c>
      <c r="AF7" s="51">
        <v>0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23</v>
      </c>
      <c r="B8" s="49" t="s">
        <v>26</v>
      </c>
      <c r="C8" s="50" t="s">
        <v>27</v>
      </c>
      <c r="D8" s="51">
        <f t="shared" si="0"/>
        <v>66200</v>
      </c>
      <c r="E8" s="51">
        <v>50469</v>
      </c>
      <c r="F8" s="51">
        <f t="shared" si="1"/>
        <v>7137</v>
      </c>
      <c r="G8" s="51">
        <v>6358</v>
      </c>
      <c r="H8" s="51">
        <v>676</v>
      </c>
      <c r="I8" s="51">
        <v>103</v>
      </c>
      <c r="J8" s="51">
        <v>0</v>
      </c>
      <c r="K8" s="51">
        <v>0</v>
      </c>
      <c r="L8" s="51">
        <v>7329</v>
      </c>
      <c r="M8" s="51">
        <f t="shared" si="2"/>
        <v>1265</v>
      </c>
      <c r="N8" s="51">
        <v>0</v>
      </c>
      <c r="O8" s="51">
        <v>0</v>
      </c>
      <c r="P8" s="51">
        <v>1265</v>
      </c>
      <c r="Q8" s="51">
        <v>0</v>
      </c>
      <c r="R8" s="51">
        <v>0</v>
      </c>
      <c r="S8" s="51">
        <v>0</v>
      </c>
      <c r="T8" s="51">
        <v>0</v>
      </c>
      <c r="U8" s="51">
        <f t="shared" si="3"/>
        <v>53734</v>
      </c>
      <c r="V8" s="51">
        <v>50469</v>
      </c>
      <c r="W8" s="51">
        <v>3258</v>
      </c>
      <c r="X8" s="51">
        <v>7</v>
      </c>
      <c r="Y8" s="51">
        <v>0</v>
      </c>
      <c r="Z8" s="51">
        <v>0</v>
      </c>
      <c r="AA8" s="51">
        <v>0</v>
      </c>
      <c r="AB8" s="51">
        <f t="shared" si="4"/>
        <v>15377</v>
      </c>
      <c r="AC8" s="51">
        <v>7329</v>
      </c>
      <c r="AD8" s="51">
        <v>6963</v>
      </c>
      <c r="AE8" s="51">
        <f t="shared" si="5"/>
        <v>1085</v>
      </c>
      <c r="AF8" s="51">
        <v>1085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23</v>
      </c>
      <c r="B9" s="49" t="s">
        <v>28</v>
      </c>
      <c r="C9" s="50" t="s">
        <v>29</v>
      </c>
      <c r="D9" s="51">
        <f t="shared" si="0"/>
        <v>28036</v>
      </c>
      <c r="E9" s="51">
        <v>16495</v>
      </c>
      <c r="F9" s="51">
        <f t="shared" si="1"/>
        <v>2589</v>
      </c>
      <c r="G9" s="51">
        <v>0</v>
      </c>
      <c r="H9" s="51">
        <v>2589</v>
      </c>
      <c r="I9" s="51">
        <v>0</v>
      </c>
      <c r="J9" s="51">
        <v>0</v>
      </c>
      <c r="K9" s="51">
        <v>0</v>
      </c>
      <c r="L9" s="51">
        <v>7777</v>
      </c>
      <c r="M9" s="51">
        <f t="shared" si="2"/>
        <v>1175</v>
      </c>
      <c r="N9" s="51">
        <v>1162</v>
      </c>
      <c r="O9" s="51">
        <v>2</v>
      </c>
      <c r="P9" s="51">
        <v>0</v>
      </c>
      <c r="Q9" s="51">
        <v>0</v>
      </c>
      <c r="R9" s="51">
        <v>0</v>
      </c>
      <c r="S9" s="51">
        <v>11</v>
      </c>
      <c r="T9" s="51">
        <v>0</v>
      </c>
      <c r="U9" s="51">
        <f t="shared" si="3"/>
        <v>16549</v>
      </c>
      <c r="V9" s="51">
        <v>16495</v>
      </c>
      <c r="W9" s="51">
        <v>0</v>
      </c>
      <c r="X9" s="51">
        <v>54</v>
      </c>
      <c r="Y9" s="51">
        <v>0</v>
      </c>
      <c r="Z9" s="51">
        <v>0</v>
      </c>
      <c r="AA9" s="51">
        <v>0</v>
      </c>
      <c r="AB9" s="51">
        <f t="shared" si="4"/>
        <v>9220</v>
      </c>
      <c r="AC9" s="51">
        <v>7777</v>
      </c>
      <c r="AD9" s="51">
        <v>1395</v>
      </c>
      <c r="AE9" s="51">
        <f t="shared" si="5"/>
        <v>48</v>
      </c>
      <c r="AF9" s="51">
        <v>0</v>
      </c>
      <c r="AG9" s="51">
        <v>48</v>
      </c>
      <c r="AH9" s="51">
        <v>0</v>
      </c>
      <c r="AI9" s="51">
        <v>0</v>
      </c>
      <c r="AJ9" s="51">
        <v>0</v>
      </c>
    </row>
    <row r="10" spans="1:36" ht="13.5">
      <c r="A10" s="26" t="s">
        <v>23</v>
      </c>
      <c r="B10" s="49" t="s">
        <v>30</v>
      </c>
      <c r="C10" s="50" t="s">
        <v>31</v>
      </c>
      <c r="D10" s="51">
        <f t="shared" si="0"/>
        <v>37063</v>
      </c>
      <c r="E10" s="51">
        <v>28275</v>
      </c>
      <c r="F10" s="51">
        <f t="shared" si="1"/>
        <v>1819</v>
      </c>
      <c r="G10" s="51">
        <v>811</v>
      </c>
      <c r="H10" s="51">
        <v>966</v>
      </c>
      <c r="I10" s="51">
        <v>0</v>
      </c>
      <c r="J10" s="51">
        <v>0</v>
      </c>
      <c r="K10" s="51">
        <v>42</v>
      </c>
      <c r="L10" s="51">
        <v>5082</v>
      </c>
      <c r="M10" s="51">
        <f t="shared" si="2"/>
        <v>1887</v>
      </c>
      <c r="N10" s="51">
        <v>1799</v>
      </c>
      <c r="O10" s="51">
        <v>0</v>
      </c>
      <c r="P10" s="51">
        <v>0</v>
      </c>
      <c r="Q10" s="51">
        <v>0</v>
      </c>
      <c r="R10" s="51">
        <v>0</v>
      </c>
      <c r="S10" s="51">
        <v>68</v>
      </c>
      <c r="T10" s="51">
        <v>20</v>
      </c>
      <c r="U10" s="51">
        <f t="shared" si="3"/>
        <v>28275</v>
      </c>
      <c r="V10" s="51">
        <v>28275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8248</v>
      </c>
      <c r="AC10" s="51">
        <v>5082</v>
      </c>
      <c r="AD10" s="51">
        <v>3124</v>
      </c>
      <c r="AE10" s="51">
        <f t="shared" si="5"/>
        <v>42</v>
      </c>
      <c r="AF10" s="51">
        <v>0</v>
      </c>
      <c r="AG10" s="51">
        <v>0</v>
      </c>
      <c r="AH10" s="51">
        <v>0</v>
      </c>
      <c r="AI10" s="51">
        <v>0</v>
      </c>
      <c r="AJ10" s="51">
        <v>42</v>
      </c>
    </row>
    <row r="11" spans="1:36" ht="13.5">
      <c r="A11" s="26" t="s">
        <v>23</v>
      </c>
      <c r="B11" s="49" t="s">
        <v>32</v>
      </c>
      <c r="C11" s="50" t="s">
        <v>33</v>
      </c>
      <c r="D11" s="51">
        <f t="shared" si="0"/>
        <v>26628</v>
      </c>
      <c r="E11" s="51">
        <v>20313</v>
      </c>
      <c r="F11" s="51">
        <f t="shared" si="1"/>
        <v>5766</v>
      </c>
      <c r="G11" s="51">
        <v>2622</v>
      </c>
      <c r="H11" s="51">
        <v>3144</v>
      </c>
      <c r="I11" s="51">
        <v>0</v>
      </c>
      <c r="J11" s="51">
        <v>0</v>
      </c>
      <c r="K11" s="51">
        <v>0</v>
      </c>
      <c r="L11" s="51">
        <v>549</v>
      </c>
      <c r="M11" s="51">
        <f t="shared" si="2"/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21155</v>
      </c>
      <c r="V11" s="51">
        <v>20313</v>
      </c>
      <c r="W11" s="51">
        <v>830</v>
      </c>
      <c r="X11" s="51">
        <v>12</v>
      </c>
      <c r="Y11" s="51">
        <v>0</v>
      </c>
      <c r="Z11" s="51">
        <v>0</v>
      </c>
      <c r="AA11" s="51">
        <v>0</v>
      </c>
      <c r="AB11" s="51">
        <f t="shared" si="4"/>
        <v>3670</v>
      </c>
      <c r="AC11" s="51">
        <v>549</v>
      </c>
      <c r="AD11" s="51">
        <v>2240</v>
      </c>
      <c r="AE11" s="51">
        <f t="shared" si="5"/>
        <v>881</v>
      </c>
      <c r="AF11" s="51">
        <v>881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23</v>
      </c>
      <c r="B12" s="49" t="s">
        <v>34</v>
      </c>
      <c r="C12" s="50" t="s">
        <v>35</v>
      </c>
      <c r="D12" s="51">
        <f t="shared" si="0"/>
        <v>19359</v>
      </c>
      <c r="E12" s="51">
        <v>16518</v>
      </c>
      <c r="F12" s="51">
        <f t="shared" si="1"/>
        <v>826</v>
      </c>
      <c r="G12" s="51">
        <v>0</v>
      </c>
      <c r="H12" s="51">
        <v>826</v>
      </c>
      <c r="I12" s="51">
        <v>0</v>
      </c>
      <c r="J12" s="51">
        <v>0</v>
      </c>
      <c r="K12" s="51">
        <v>0</v>
      </c>
      <c r="L12" s="51">
        <v>1876</v>
      </c>
      <c r="M12" s="51">
        <f t="shared" si="2"/>
        <v>139</v>
      </c>
      <c r="N12" s="51">
        <v>139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16518</v>
      </c>
      <c r="V12" s="51">
        <v>16518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3366</v>
      </c>
      <c r="AC12" s="51">
        <v>1876</v>
      </c>
      <c r="AD12" s="51">
        <v>1490</v>
      </c>
      <c r="AE12" s="51">
        <f t="shared" si="5"/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23</v>
      </c>
      <c r="B13" s="49" t="s">
        <v>36</v>
      </c>
      <c r="C13" s="50" t="s">
        <v>37</v>
      </c>
      <c r="D13" s="51">
        <f t="shared" si="0"/>
        <v>8304</v>
      </c>
      <c r="E13" s="51">
        <v>6316</v>
      </c>
      <c r="F13" s="51">
        <f t="shared" si="1"/>
        <v>1855</v>
      </c>
      <c r="G13" s="51">
        <v>786</v>
      </c>
      <c r="H13" s="51">
        <v>1069</v>
      </c>
      <c r="I13" s="51">
        <v>0</v>
      </c>
      <c r="J13" s="51">
        <v>0</v>
      </c>
      <c r="K13" s="51">
        <v>0</v>
      </c>
      <c r="L13" s="51">
        <v>133</v>
      </c>
      <c r="M13" s="51">
        <f t="shared" si="2"/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6568</v>
      </c>
      <c r="V13" s="51">
        <v>6316</v>
      </c>
      <c r="W13" s="51">
        <v>249</v>
      </c>
      <c r="X13" s="51">
        <v>3</v>
      </c>
      <c r="Y13" s="51">
        <v>0</v>
      </c>
      <c r="Z13" s="51">
        <v>0</v>
      </c>
      <c r="AA13" s="51">
        <v>0</v>
      </c>
      <c r="AB13" s="51">
        <f t="shared" si="4"/>
        <v>1093</v>
      </c>
      <c r="AC13" s="51">
        <v>133</v>
      </c>
      <c r="AD13" s="51">
        <v>696</v>
      </c>
      <c r="AE13" s="51">
        <f t="shared" si="5"/>
        <v>264</v>
      </c>
      <c r="AF13" s="51">
        <v>264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23</v>
      </c>
      <c r="B14" s="49" t="s">
        <v>38</v>
      </c>
      <c r="C14" s="50" t="s">
        <v>39</v>
      </c>
      <c r="D14" s="51">
        <f t="shared" si="0"/>
        <v>15834</v>
      </c>
      <c r="E14" s="51">
        <v>10634</v>
      </c>
      <c r="F14" s="51">
        <f t="shared" si="1"/>
        <v>631</v>
      </c>
      <c r="G14" s="51">
        <v>0</v>
      </c>
      <c r="H14" s="51">
        <v>631</v>
      </c>
      <c r="I14" s="51">
        <v>0</v>
      </c>
      <c r="J14" s="51">
        <v>0</v>
      </c>
      <c r="K14" s="51">
        <v>0</v>
      </c>
      <c r="L14" s="51">
        <v>4101</v>
      </c>
      <c r="M14" s="51">
        <f t="shared" si="2"/>
        <v>468</v>
      </c>
      <c r="N14" s="51">
        <v>176</v>
      </c>
      <c r="O14" s="51">
        <v>292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10634</v>
      </c>
      <c r="V14" s="51">
        <v>10634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4756</v>
      </c>
      <c r="AC14" s="51">
        <v>4101</v>
      </c>
      <c r="AD14" s="51">
        <v>655</v>
      </c>
      <c r="AE14" s="51">
        <f t="shared" si="5"/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23</v>
      </c>
      <c r="B15" s="49" t="s">
        <v>40</v>
      </c>
      <c r="C15" s="50" t="s">
        <v>41</v>
      </c>
      <c r="D15" s="51">
        <f t="shared" si="0"/>
        <v>20367</v>
      </c>
      <c r="E15" s="51">
        <v>15098</v>
      </c>
      <c r="F15" s="51">
        <f t="shared" si="1"/>
        <v>2300</v>
      </c>
      <c r="G15" s="51">
        <v>0</v>
      </c>
      <c r="H15" s="51">
        <v>0</v>
      </c>
      <c r="I15" s="51">
        <v>0</v>
      </c>
      <c r="J15" s="51">
        <v>0</v>
      </c>
      <c r="K15" s="51">
        <v>2300</v>
      </c>
      <c r="L15" s="51">
        <v>0</v>
      </c>
      <c r="M15" s="51">
        <f t="shared" si="2"/>
        <v>2969</v>
      </c>
      <c r="N15" s="51">
        <v>1615</v>
      </c>
      <c r="O15" s="51">
        <v>413</v>
      </c>
      <c r="P15" s="51">
        <v>491</v>
      </c>
      <c r="Q15" s="51">
        <v>91</v>
      </c>
      <c r="R15" s="51">
        <v>339</v>
      </c>
      <c r="S15" s="51">
        <v>0</v>
      </c>
      <c r="T15" s="51">
        <v>20</v>
      </c>
      <c r="U15" s="51">
        <f t="shared" si="3"/>
        <v>15738</v>
      </c>
      <c r="V15" s="51">
        <v>15098</v>
      </c>
      <c r="W15" s="51">
        <v>0</v>
      </c>
      <c r="X15" s="51">
        <v>0</v>
      </c>
      <c r="Y15" s="51">
        <v>0</v>
      </c>
      <c r="Z15" s="51">
        <v>0</v>
      </c>
      <c r="AA15" s="51">
        <v>640</v>
      </c>
      <c r="AB15" s="51">
        <f t="shared" si="4"/>
        <v>1884</v>
      </c>
      <c r="AC15" s="51">
        <v>0</v>
      </c>
      <c r="AD15" s="51">
        <v>1884</v>
      </c>
      <c r="AE15" s="51">
        <f t="shared" si="5"/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23</v>
      </c>
      <c r="B16" s="49" t="s">
        <v>42</v>
      </c>
      <c r="C16" s="50" t="s">
        <v>43</v>
      </c>
      <c r="D16" s="51">
        <f t="shared" si="0"/>
        <v>10675</v>
      </c>
      <c r="E16" s="51">
        <v>8869</v>
      </c>
      <c r="F16" s="51">
        <f t="shared" si="1"/>
        <v>1783</v>
      </c>
      <c r="G16" s="51">
        <v>0</v>
      </c>
      <c r="H16" s="51">
        <v>1783</v>
      </c>
      <c r="I16" s="51">
        <v>0</v>
      </c>
      <c r="J16" s="51">
        <v>0</v>
      </c>
      <c r="K16" s="51">
        <v>0</v>
      </c>
      <c r="L16" s="51">
        <v>0</v>
      </c>
      <c r="M16" s="51">
        <f t="shared" si="2"/>
        <v>23</v>
      </c>
      <c r="N16" s="51">
        <v>13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10</v>
      </c>
      <c r="U16" s="51">
        <f t="shared" si="3"/>
        <v>8869</v>
      </c>
      <c r="V16" s="51">
        <v>8869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1972</v>
      </c>
      <c r="AC16" s="51">
        <v>0</v>
      </c>
      <c r="AD16" s="51">
        <v>1019</v>
      </c>
      <c r="AE16" s="51">
        <f t="shared" si="5"/>
        <v>953</v>
      </c>
      <c r="AF16" s="51">
        <v>0</v>
      </c>
      <c r="AG16" s="51">
        <v>953</v>
      </c>
      <c r="AH16" s="51">
        <v>0</v>
      </c>
      <c r="AI16" s="51">
        <v>0</v>
      </c>
      <c r="AJ16" s="51">
        <v>0</v>
      </c>
    </row>
    <row r="17" spans="1:36" ht="13.5">
      <c r="A17" s="26" t="s">
        <v>23</v>
      </c>
      <c r="B17" s="49" t="s">
        <v>44</v>
      </c>
      <c r="C17" s="50" t="s">
        <v>45</v>
      </c>
      <c r="D17" s="51">
        <f t="shared" si="0"/>
        <v>16363</v>
      </c>
      <c r="E17" s="51">
        <v>13170</v>
      </c>
      <c r="F17" s="51">
        <f t="shared" si="1"/>
        <v>1418</v>
      </c>
      <c r="G17" s="51">
        <v>0</v>
      </c>
      <c r="H17" s="51">
        <v>1418</v>
      </c>
      <c r="I17" s="51">
        <v>0</v>
      </c>
      <c r="J17" s="51">
        <v>0</v>
      </c>
      <c r="K17" s="51">
        <v>0</v>
      </c>
      <c r="L17" s="51">
        <v>1775</v>
      </c>
      <c r="M17" s="51">
        <f t="shared" si="2"/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13417</v>
      </c>
      <c r="V17" s="51">
        <v>13170</v>
      </c>
      <c r="W17" s="51">
        <v>0</v>
      </c>
      <c r="X17" s="51">
        <v>247</v>
      </c>
      <c r="Y17" s="51">
        <v>0</v>
      </c>
      <c r="Z17" s="51">
        <v>0</v>
      </c>
      <c r="AA17" s="51">
        <v>0</v>
      </c>
      <c r="AB17" s="51">
        <f t="shared" si="4"/>
        <v>2104</v>
      </c>
      <c r="AC17" s="51">
        <v>1775</v>
      </c>
      <c r="AD17" s="51">
        <v>317</v>
      </c>
      <c r="AE17" s="51">
        <f t="shared" si="5"/>
        <v>12</v>
      </c>
      <c r="AF17" s="51">
        <v>0</v>
      </c>
      <c r="AG17" s="51">
        <v>12</v>
      </c>
      <c r="AH17" s="51">
        <v>0</v>
      </c>
      <c r="AI17" s="51">
        <v>0</v>
      </c>
      <c r="AJ17" s="51">
        <v>0</v>
      </c>
    </row>
    <row r="18" spans="1:36" ht="13.5">
      <c r="A18" s="26" t="s">
        <v>23</v>
      </c>
      <c r="B18" s="49" t="s">
        <v>46</v>
      </c>
      <c r="C18" s="50" t="s">
        <v>47</v>
      </c>
      <c r="D18" s="51">
        <f t="shared" si="0"/>
        <v>22109</v>
      </c>
      <c r="E18" s="51">
        <v>17465</v>
      </c>
      <c r="F18" s="51">
        <f t="shared" si="1"/>
        <v>371</v>
      </c>
      <c r="G18" s="51">
        <v>0</v>
      </c>
      <c r="H18" s="51">
        <v>371</v>
      </c>
      <c r="I18" s="51">
        <v>0</v>
      </c>
      <c r="J18" s="51">
        <v>0</v>
      </c>
      <c r="K18" s="51">
        <v>0</v>
      </c>
      <c r="L18" s="51">
        <v>2393</v>
      </c>
      <c r="M18" s="51">
        <f t="shared" si="2"/>
        <v>1880</v>
      </c>
      <c r="N18" s="51">
        <v>1239</v>
      </c>
      <c r="O18" s="51">
        <v>0</v>
      </c>
      <c r="P18" s="51">
        <v>583</v>
      </c>
      <c r="Q18" s="51">
        <v>0</v>
      </c>
      <c r="R18" s="51">
        <v>0</v>
      </c>
      <c r="S18" s="51">
        <v>58</v>
      </c>
      <c r="T18" s="51">
        <v>0</v>
      </c>
      <c r="U18" s="51">
        <f t="shared" si="3"/>
        <v>17465</v>
      </c>
      <c r="V18" s="51">
        <v>17465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4502</v>
      </c>
      <c r="AC18" s="51">
        <v>2393</v>
      </c>
      <c r="AD18" s="51">
        <v>2109</v>
      </c>
      <c r="AE18" s="51">
        <f t="shared" si="5"/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23</v>
      </c>
      <c r="B19" s="49" t="s">
        <v>48</v>
      </c>
      <c r="C19" s="50" t="s">
        <v>49</v>
      </c>
      <c r="D19" s="51">
        <f t="shared" si="0"/>
        <v>45844</v>
      </c>
      <c r="E19" s="51">
        <v>39847</v>
      </c>
      <c r="F19" s="51">
        <f t="shared" si="1"/>
        <v>5560</v>
      </c>
      <c r="G19" s="51">
        <v>3518</v>
      </c>
      <c r="H19" s="51">
        <v>2042</v>
      </c>
      <c r="I19" s="51">
        <v>0</v>
      </c>
      <c r="J19" s="51">
        <v>0</v>
      </c>
      <c r="K19" s="51">
        <v>0</v>
      </c>
      <c r="L19" s="51">
        <v>437</v>
      </c>
      <c r="M19" s="51">
        <f t="shared" si="2"/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42235</v>
      </c>
      <c r="V19" s="51">
        <v>39847</v>
      </c>
      <c r="W19" s="51">
        <v>2388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5652</v>
      </c>
      <c r="AC19" s="51">
        <v>437</v>
      </c>
      <c r="AD19" s="51">
        <v>4617</v>
      </c>
      <c r="AE19" s="51">
        <f t="shared" si="5"/>
        <v>598</v>
      </c>
      <c r="AF19" s="51">
        <v>598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23</v>
      </c>
      <c r="B20" s="49" t="s">
        <v>50</v>
      </c>
      <c r="C20" s="50" t="s">
        <v>51</v>
      </c>
      <c r="D20" s="51">
        <f t="shared" si="0"/>
        <v>27036</v>
      </c>
      <c r="E20" s="51">
        <v>24179</v>
      </c>
      <c r="F20" s="51">
        <f t="shared" si="1"/>
        <v>2255</v>
      </c>
      <c r="G20" s="51">
        <v>0</v>
      </c>
      <c r="H20" s="51">
        <v>2255</v>
      </c>
      <c r="I20" s="51">
        <v>0</v>
      </c>
      <c r="J20" s="51">
        <v>0</v>
      </c>
      <c r="K20" s="51">
        <v>0</v>
      </c>
      <c r="L20" s="51">
        <v>408</v>
      </c>
      <c r="M20" s="51">
        <f t="shared" si="2"/>
        <v>194</v>
      </c>
      <c r="N20" s="51">
        <v>115</v>
      </c>
      <c r="O20" s="51">
        <v>0</v>
      </c>
      <c r="P20" s="51">
        <v>79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24560</v>
      </c>
      <c r="V20" s="51">
        <v>24179</v>
      </c>
      <c r="W20" s="51">
        <v>0</v>
      </c>
      <c r="X20" s="51">
        <v>381</v>
      </c>
      <c r="Y20" s="51">
        <v>0</v>
      </c>
      <c r="Z20" s="51">
        <v>0</v>
      </c>
      <c r="AA20" s="51">
        <v>0</v>
      </c>
      <c r="AB20" s="51">
        <f t="shared" si="4"/>
        <v>1006</v>
      </c>
      <c r="AC20" s="51">
        <v>408</v>
      </c>
      <c r="AD20" s="51">
        <v>598</v>
      </c>
      <c r="AE20" s="51">
        <f t="shared" si="5"/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23</v>
      </c>
      <c r="B21" s="49" t="s">
        <v>52</v>
      </c>
      <c r="C21" s="50" t="s">
        <v>220</v>
      </c>
      <c r="D21" s="51">
        <f t="shared" si="0"/>
        <v>2659</v>
      </c>
      <c r="E21" s="51">
        <v>2097</v>
      </c>
      <c r="F21" s="51">
        <f t="shared" si="1"/>
        <v>499</v>
      </c>
      <c r="G21" s="51">
        <v>0</v>
      </c>
      <c r="H21" s="51">
        <v>392</v>
      </c>
      <c r="I21" s="51">
        <v>0</v>
      </c>
      <c r="J21" s="51">
        <v>0</v>
      </c>
      <c r="K21" s="51">
        <v>107</v>
      </c>
      <c r="L21" s="51">
        <v>63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2097</v>
      </c>
      <c r="V21" s="51">
        <v>2097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376</v>
      </c>
      <c r="AC21" s="51">
        <v>63</v>
      </c>
      <c r="AD21" s="51">
        <v>206</v>
      </c>
      <c r="AE21" s="51">
        <f t="shared" si="5"/>
        <v>107</v>
      </c>
      <c r="AF21" s="51">
        <v>0</v>
      </c>
      <c r="AG21" s="51">
        <v>0</v>
      </c>
      <c r="AH21" s="51">
        <v>0</v>
      </c>
      <c r="AI21" s="51">
        <v>0</v>
      </c>
      <c r="AJ21" s="51">
        <v>107</v>
      </c>
    </row>
    <row r="22" spans="1:36" ht="13.5">
      <c r="A22" s="26" t="s">
        <v>23</v>
      </c>
      <c r="B22" s="49" t="s">
        <v>53</v>
      </c>
      <c r="C22" s="50" t="s">
        <v>54</v>
      </c>
      <c r="D22" s="51">
        <f t="shared" si="0"/>
        <v>10502</v>
      </c>
      <c r="E22" s="51">
        <v>8899</v>
      </c>
      <c r="F22" s="51">
        <f t="shared" si="1"/>
        <v>1603</v>
      </c>
      <c r="G22" s="51">
        <v>0</v>
      </c>
      <c r="H22" s="51">
        <v>277</v>
      </c>
      <c r="I22" s="51">
        <v>0</v>
      </c>
      <c r="J22" s="51">
        <v>0</v>
      </c>
      <c r="K22" s="51">
        <v>1326</v>
      </c>
      <c r="L22" s="51">
        <v>0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8899</v>
      </c>
      <c r="V22" s="51">
        <v>8899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2201</v>
      </c>
      <c r="AC22" s="51">
        <v>0</v>
      </c>
      <c r="AD22" s="51">
        <v>875</v>
      </c>
      <c r="AE22" s="51">
        <f t="shared" si="5"/>
        <v>1326</v>
      </c>
      <c r="AF22" s="51">
        <v>0</v>
      </c>
      <c r="AG22" s="51">
        <v>0</v>
      </c>
      <c r="AH22" s="51">
        <v>0</v>
      </c>
      <c r="AI22" s="51">
        <v>0</v>
      </c>
      <c r="AJ22" s="51">
        <v>1326</v>
      </c>
    </row>
    <row r="23" spans="1:36" ht="13.5">
      <c r="A23" s="26" t="s">
        <v>23</v>
      </c>
      <c r="B23" s="49" t="s">
        <v>55</v>
      </c>
      <c r="C23" s="50" t="s">
        <v>56</v>
      </c>
      <c r="D23" s="51">
        <f t="shared" si="0"/>
        <v>9978</v>
      </c>
      <c r="E23" s="51">
        <v>8505</v>
      </c>
      <c r="F23" s="51">
        <f t="shared" si="1"/>
        <v>763</v>
      </c>
      <c r="G23" s="51">
        <v>0</v>
      </c>
      <c r="H23" s="51">
        <v>763</v>
      </c>
      <c r="I23" s="51">
        <v>0</v>
      </c>
      <c r="J23" s="51">
        <v>0</v>
      </c>
      <c r="K23" s="51">
        <v>0</v>
      </c>
      <c r="L23" s="51">
        <v>125</v>
      </c>
      <c r="M23" s="51">
        <f t="shared" si="2"/>
        <v>585</v>
      </c>
      <c r="N23" s="51">
        <v>585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8505</v>
      </c>
      <c r="V23" s="51">
        <v>8505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934</v>
      </c>
      <c r="AC23" s="51">
        <v>125</v>
      </c>
      <c r="AD23" s="51">
        <v>809</v>
      </c>
      <c r="AE23" s="51">
        <f t="shared" si="5"/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23</v>
      </c>
      <c r="B24" s="49" t="s">
        <v>57</v>
      </c>
      <c r="C24" s="50" t="s">
        <v>178</v>
      </c>
      <c r="D24" s="51">
        <f t="shared" si="0"/>
        <v>6823</v>
      </c>
      <c r="E24" s="51">
        <v>5280</v>
      </c>
      <c r="F24" s="51">
        <f t="shared" si="1"/>
        <v>1090</v>
      </c>
      <c r="G24" s="51">
        <v>0</v>
      </c>
      <c r="H24" s="51">
        <v>948</v>
      </c>
      <c r="I24" s="51">
        <v>0</v>
      </c>
      <c r="J24" s="51">
        <v>0</v>
      </c>
      <c r="K24" s="51">
        <v>142</v>
      </c>
      <c r="L24" s="51">
        <v>275</v>
      </c>
      <c r="M24" s="51">
        <f t="shared" si="2"/>
        <v>178</v>
      </c>
      <c r="N24" s="51">
        <v>0</v>
      </c>
      <c r="O24" s="51">
        <v>178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5280</v>
      </c>
      <c r="V24" s="51">
        <v>5280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936</v>
      </c>
      <c r="AC24" s="51">
        <v>275</v>
      </c>
      <c r="AD24" s="51">
        <v>519</v>
      </c>
      <c r="AE24" s="51">
        <f t="shared" si="5"/>
        <v>142</v>
      </c>
      <c r="AF24" s="51">
        <v>0</v>
      </c>
      <c r="AG24" s="51">
        <v>0</v>
      </c>
      <c r="AH24" s="51">
        <v>0</v>
      </c>
      <c r="AI24" s="51">
        <v>0</v>
      </c>
      <c r="AJ24" s="51">
        <v>142</v>
      </c>
    </row>
    <row r="25" spans="1:36" ht="13.5">
      <c r="A25" s="26" t="s">
        <v>23</v>
      </c>
      <c r="B25" s="49" t="s">
        <v>58</v>
      </c>
      <c r="C25" s="50" t="s">
        <v>59</v>
      </c>
      <c r="D25" s="51">
        <f t="shared" si="0"/>
        <v>3142</v>
      </c>
      <c r="E25" s="51">
        <v>2426</v>
      </c>
      <c r="F25" s="51">
        <f t="shared" si="1"/>
        <v>632</v>
      </c>
      <c r="G25" s="51">
        <v>213</v>
      </c>
      <c r="H25" s="51">
        <v>419</v>
      </c>
      <c r="I25" s="51">
        <v>0</v>
      </c>
      <c r="J25" s="51">
        <v>0</v>
      </c>
      <c r="K25" s="51">
        <v>0</v>
      </c>
      <c r="L25" s="51">
        <v>84</v>
      </c>
      <c r="M25" s="51">
        <f t="shared" si="2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2535</v>
      </c>
      <c r="V25" s="51">
        <v>2426</v>
      </c>
      <c r="W25" s="51">
        <v>109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502</v>
      </c>
      <c r="AC25" s="51">
        <v>84</v>
      </c>
      <c r="AD25" s="51">
        <v>382</v>
      </c>
      <c r="AE25" s="51">
        <f t="shared" si="5"/>
        <v>36</v>
      </c>
      <c r="AF25" s="51">
        <v>36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23</v>
      </c>
      <c r="B26" s="49" t="s">
        <v>60</v>
      </c>
      <c r="C26" s="50" t="s">
        <v>267</v>
      </c>
      <c r="D26" s="51">
        <f t="shared" si="0"/>
        <v>2239</v>
      </c>
      <c r="E26" s="51">
        <v>1846</v>
      </c>
      <c r="F26" s="51">
        <f t="shared" si="1"/>
        <v>224</v>
      </c>
      <c r="G26" s="51">
        <v>224</v>
      </c>
      <c r="H26" s="51">
        <v>0</v>
      </c>
      <c r="I26" s="51">
        <v>0</v>
      </c>
      <c r="J26" s="51">
        <v>0</v>
      </c>
      <c r="K26" s="51">
        <v>0</v>
      </c>
      <c r="L26" s="51">
        <v>50</v>
      </c>
      <c r="M26" s="51">
        <f t="shared" si="2"/>
        <v>119</v>
      </c>
      <c r="N26" s="51">
        <v>0</v>
      </c>
      <c r="O26" s="51">
        <v>28</v>
      </c>
      <c r="P26" s="51">
        <v>77</v>
      </c>
      <c r="Q26" s="51">
        <v>14</v>
      </c>
      <c r="R26" s="51">
        <v>0</v>
      </c>
      <c r="S26" s="51">
        <v>0</v>
      </c>
      <c r="T26" s="51">
        <v>0</v>
      </c>
      <c r="U26" s="51">
        <f t="shared" si="3"/>
        <v>1960</v>
      </c>
      <c r="V26" s="51">
        <v>1846</v>
      </c>
      <c r="W26" s="51">
        <v>114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363</v>
      </c>
      <c r="AC26" s="51">
        <v>50</v>
      </c>
      <c r="AD26" s="51">
        <v>275</v>
      </c>
      <c r="AE26" s="51">
        <f t="shared" si="5"/>
        <v>38</v>
      </c>
      <c r="AF26" s="51">
        <v>38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23</v>
      </c>
      <c r="B27" s="49" t="s">
        <v>61</v>
      </c>
      <c r="C27" s="50" t="s">
        <v>62</v>
      </c>
      <c r="D27" s="51">
        <f t="shared" si="0"/>
        <v>3775</v>
      </c>
      <c r="E27" s="51">
        <v>2699</v>
      </c>
      <c r="F27" s="51">
        <f t="shared" si="1"/>
        <v>288</v>
      </c>
      <c r="G27" s="51">
        <v>288</v>
      </c>
      <c r="H27" s="51">
        <v>0</v>
      </c>
      <c r="I27" s="51">
        <v>0</v>
      </c>
      <c r="J27" s="51">
        <v>0</v>
      </c>
      <c r="K27" s="51">
        <v>0</v>
      </c>
      <c r="L27" s="51">
        <v>568</v>
      </c>
      <c r="M27" s="51">
        <f t="shared" si="2"/>
        <v>220</v>
      </c>
      <c r="N27" s="51">
        <v>0</v>
      </c>
      <c r="O27" s="51">
        <v>67</v>
      </c>
      <c r="P27" s="51">
        <v>128</v>
      </c>
      <c r="Q27" s="51">
        <v>24</v>
      </c>
      <c r="R27" s="51">
        <v>1</v>
      </c>
      <c r="S27" s="51">
        <v>0</v>
      </c>
      <c r="T27" s="51">
        <v>0</v>
      </c>
      <c r="U27" s="51">
        <f t="shared" si="3"/>
        <v>2846</v>
      </c>
      <c r="V27" s="51">
        <v>2699</v>
      </c>
      <c r="W27" s="51">
        <v>147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1075</v>
      </c>
      <c r="AC27" s="51">
        <v>568</v>
      </c>
      <c r="AD27" s="51">
        <v>457</v>
      </c>
      <c r="AE27" s="51">
        <f t="shared" si="5"/>
        <v>50</v>
      </c>
      <c r="AF27" s="51">
        <v>50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23</v>
      </c>
      <c r="B28" s="49" t="s">
        <v>63</v>
      </c>
      <c r="C28" s="50" t="s">
        <v>64</v>
      </c>
      <c r="D28" s="51">
        <f t="shared" si="0"/>
        <v>9877</v>
      </c>
      <c r="E28" s="51">
        <v>6218</v>
      </c>
      <c r="F28" s="51">
        <f t="shared" si="1"/>
        <v>691</v>
      </c>
      <c r="G28" s="51">
        <v>648</v>
      </c>
      <c r="H28" s="51">
        <v>43</v>
      </c>
      <c r="I28" s="51">
        <v>0</v>
      </c>
      <c r="J28" s="51">
        <v>0</v>
      </c>
      <c r="K28" s="51">
        <v>0</v>
      </c>
      <c r="L28" s="51">
        <v>2583</v>
      </c>
      <c r="M28" s="51">
        <f t="shared" si="2"/>
        <v>385</v>
      </c>
      <c r="N28" s="51">
        <v>0</v>
      </c>
      <c r="O28" s="51">
        <v>133</v>
      </c>
      <c r="P28" s="51">
        <v>252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6551</v>
      </c>
      <c r="V28" s="51">
        <v>6218</v>
      </c>
      <c r="W28" s="51">
        <v>333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3738</v>
      </c>
      <c r="AC28" s="51">
        <v>2583</v>
      </c>
      <c r="AD28" s="51">
        <v>1045</v>
      </c>
      <c r="AE28" s="51">
        <f t="shared" si="5"/>
        <v>110</v>
      </c>
      <c r="AF28" s="51">
        <v>110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23</v>
      </c>
      <c r="B29" s="49" t="s">
        <v>65</v>
      </c>
      <c r="C29" s="50" t="s">
        <v>66</v>
      </c>
      <c r="D29" s="51">
        <f t="shared" si="0"/>
        <v>3014</v>
      </c>
      <c r="E29" s="51">
        <v>757</v>
      </c>
      <c r="F29" s="51">
        <f t="shared" si="1"/>
        <v>128</v>
      </c>
      <c r="G29" s="51">
        <v>128</v>
      </c>
      <c r="H29" s="51">
        <v>0</v>
      </c>
      <c r="I29" s="51">
        <v>0</v>
      </c>
      <c r="J29" s="51">
        <v>0</v>
      </c>
      <c r="K29" s="51">
        <v>0</v>
      </c>
      <c r="L29" s="51">
        <v>2031</v>
      </c>
      <c r="M29" s="51">
        <f t="shared" si="2"/>
        <v>98</v>
      </c>
      <c r="N29" s="51">
        <v>0</v>
      </c>
      <c r="O29" s="51">
        <v>24</v>
      </c>
      <c r="P29" s="51">
        <v>66</v>
      </c>
      <c r="Q29" s="51">
        <v>8</v>
      </c>
      <c r="R29" s="51">
        <v>0</v>
      </c>
      <c r="S29" s="51">
        <v>0</v>
      </c>
      <c r="T29" s="51">
        <v>0</v>
      </c>
      <c r="U29" s="51">
        <f t="shared" si="3"/>
        <v>822</v>
      </c>
      <c r="V29" s="51">
        <v>757</v>
      </c>
      <c r="W29" s="51">
        <v>65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2172</v>
      </c>
      <c r="AC29" s="51">
        <v>2031</v>
      </c>
      <c r="AD29" s="51">
        <v>119</v>
      </c>
      <c r="AE29" s="51">
        <f t="shared" si="5"/>
        <v>22</v>
      </c>
      <c r="AF29" s="51">
        <v>22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23</v>
      </c>
      <c r="B30" s="49" t="s">
        <v>67</v>
      </c>
      <c r="C30" s="50" t="s">
        <v>68</v>
      </c>
      <c r="D30" s="51">
        <f t="shared" si="0"/>
        <v>8464</v>
      </c>
      <c r="E30" s="51">
        <v>7004</v>
      </c>
      <c r="F30" s="51">
        <f t="shared" si="1"/>
        <v>801</v>
      </c>
      <c r="G30" s="51">
        <v>801</v>
      </c>
      <c r="H30" s="51">
        <v>0</v>
      </c>
      <c r="I30" s="51">
        <v>0</v>
      </c>
      <c r="J30" s="51">
        <v>0</v>
      </c>
      <c r="K30" s="51">
        <v>0</v>
      </c>
      <c r="L30" s="51">
        <v>316</v>
      </c>
      <c r="M30" s="51">
        <f t="shared" si="2"/>
        <v>343</v>
      </c>
      <c r="N30" s="51">
        <v>0</v>
      </c>
      <c r="O30" s="51">
        <v>11</v>
      </c>
      <c r="P30" s="51">
        <v>283</v>
      </c>
      <c r="Q30" s="51">
        <v>47</v>
      </c>
      <c r="R30" s="51">
        <v>0</v>
      </c>
      <c r="S30" s="51">
        <v>0</v>
      </c>
      <c r="T30" s="51">
        <v>2</v>
      </c>
      <c r="U30" s="51">
        <f t="shared" si="3"/>
        <v>7415</v>
      </c>
      <c r="V30" s="51">
        <v>7004</v>
      </c>
      <c r="W30" s="51">
        <v>411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1433</v>
      </c>
      <c r="AC30" s="51">
        <v>316</v>
      </c>
      <c r="AD30" s="51">
        <v>981</v>
      </c>
      <c r="AE30" s="51">
        <f t="shared" si="5"/>
        <v>136</v>
      </c>
      <c r="AF30" s="51">
        <v>136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23</v>
      </c>
      <c r="B31" s="49" t="s">
        <v>69</v>
      </c>
      <c r="C31" s="50" t="s">
        <v>70</v>
      </c>
      <c r="D31" s="51">
        <f t="shared" si="0"/>
        <v>2783</v>
      </c>
      <c r="E31" s="51">
        <v>2225</v>
      </c>
      <c r="F31" s="51">
        <f t="shared" si="1"/>
        <v>402</v>
      </c>
      <c r="G31" s="51">
        <v>402</v>
      </c>
      <c r="H31" s="51">
        <v>0</v>
      </c>
      <c r="I31" s="51">
        <v>0</v>
      </c>
      <c r="J31" s="51">
        <v>0</v>
      </c>
      <c r="K31" s="51">
        <v>0</v>
      </c>
      <c r="L31" s="51">
        <v>14</v>
      </c>
      <c r="M31" s="51">
        <f t="shared" si="2"/>
        <v>142</v>
      </c>
      <c r="N31" s="51">
        <v>0</v>
      </c>
      <c r="O31" s="51">
        <v>37</v>
      </c>
      <c r="P31" s="51">
        <v>93</v>
      </c>
      <c r="Q31" s="51">
        <v>12</v>
      </c>
      <c r="R31" s="51">
        <v>0</v>
      </c>
      <c r="S31" s="51">
        <v>0</v>
      </c>
      <c r="T31" s="51">
        <v>0</v>
      </c>
      <c r="U31" s="51">
        <f t="shared" si="3"/>
        <v>2431</v>
      </c>
      <c r="V31" s="51">
        <v>2225</v>
      </c>
      <c r="W31" s="51">
        <v>206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244</v>
      </c>
      <c r="AC31" s="51">
        <v>14</v>
      </c>
      <c r="AD31" s="51">
        <v>161</v>
      </c>
      <c r="AE31" s="51">
        <f t="shared" si="5"/>
        <v>69</v>
      </c>
      <c r="AF31" s="51">
        <v>69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23</v>
      </c>
      <c r="B32" s="49" t="s">
        <v>71</v>
      </c>
      <c r="C32" s="50" t="s">
        <v>72</v>
      </c>
      <c r="D32" s="51">
        <f t="shared" si="0"/>
        <v>9839</v>
      </c>
      <c r="E32" s="51">
        <v>4056</v>
      </c>
      <c r="F32" s="51">
        <f t="shared" si="1"/>
        <v>286</v>
      </c>
      <c r="G32" s="51">
        <v>286</v>
      </c>
      <c r="H32" s="51">
        <v>0</v>
      </c>
      <c r="I32" s="51">
        <v>0</v>
      </c>
      <c r="J32" s="51">
        <v>0</v>
      </c>
      <c r="K32" s="51">
        <v>0</v>
      </c>
      <c r="L32" s="51">
        <v>5090</v>
      </c>
      <c r="M32" s="51">
        <f t="shared" si="2"/>
        <v>407</v>
      </c>
      <c r="N32" s="51">
        <v>0</v>
      </c>
      <c r="O32" s="51">
        <v>192</v>
      </c>
      <c r="P32" s="51">
        <v>176</v>
      </c>
      <c r="Q32" s="51">
        <v>30</v>
      </c>
      <c r="R32" s="51">
        <v>9</v>
      </c>
      <c r="S32" s="51">
        <v>0</v>
      </c>
      <c r="T32" s="51">
        <v>0</v>
      </c>
      <c r="U32" s="51">
        <f t="shared" si="3"/>
        <v>4202</v>
      </c>
      <c r="V32" s="51">
        <v>4056</v>
      </c>
      <c r="W32" s="51">
        <v>146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5552</v>
      </c>
      <c r="AC32" s="51">
        <v>5090</v>
      </c>
      <c r="AD32" s="51">
        <v>414</v>
      </c>
      <c r="AE32" s="51">
        <f t="shared" si="5"/>
        <v>48</v>
      </c>
      <c r="AF32" s="51">
        <v>48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23</v>
      </c>
      <c r="B33" s="49" t="s">
        <v>73</v>
      </c>
      <c r="C33" s="50" t="s">
        <v>74</v>
      </c>
      <c r="D33" s="51">
        <f t="shared" si="0"/>
        <v>1156</v>
      </c>
      <c r="E33" s="51">
        <v>786</v>
      </c>
      <c r="F33" s="51">
        <f t="shared" si="1"/>
        <v>254</v>
      </c>
      <c r="G33" s="51">
        <v>254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f t="shared" si="2"/>
        <v>116</v>
      </c>
      <c r="N33" s="51">
        <v>0</v>
      </c>
      <c r="O33" s="51">
        <v>30</v>
      </c>
      <c r="P33" s="51">
        <v>71</v>
      </c>
      <c r="Q33" s="51">
        <v>12</v>
      </c>
      <c r="R33" s="51">
        <v>3</v>
      </c>
      <c r="S33" s="51">
        <v>0</v>
      </c>
      <c r="T33" s="51">
        <v>0</v>
      </c>
      <c r="U33" s="51">
        <f t="shared" si="3"/>
        <v>917</v>
      </c>
      <c r="V33" s="51">
        <v>786</v>
      </c>
      <c r="W33" s="51">
        <v>131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123</v>
      </c>
      <c r="AC33" s="51">
        <v>0</v>
      </c>
      <c r="AD33" s="51">
        <v>80</v>
      </c>
      <c r="AE33" s="51">
        <f t="shared" si="5"/>
        <v>43</v>
      </c>
      <c r="AF33" s="51">
        <v>43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23</v>
      </c>
      <c r="B34" s="49" t="s">
        <v>75</v>
      </c>
      <c r="C34" s="50" t="s">
        <v>76</v>
      </c>
      <c r="D34" s="51">
        <f t="shared" si="0"/>
        <v>3121</v>
      </c>
      <c r="E34" s="51">
        <v>2003</v>
      </c>
      <c r="F34" s="51">
        <f aca="true" t="shared" si="6" ref="F34:F97">SUM(G34:K34)</f>
        <v>391</v>
      </c>
      <c r="G34" s="51">
        <v>391</v>
      </c>
      <c r="H34" s="51">
        <v>0</v>
      </c>
      <c r="I34" s="51">
        <v>0</v>
      </c>
      <c r="J34" s="51">
        <v>0</v>
      </c>
      <c r="K34" s="51">
        <v>0</v>
      </c>
      <c r="L34" s="51">
        <v>508</v>
      </c>
      <c r="M34" s="51">
        <f aca="true" t="shared" si="7" ref="M34:M97">SUM(N34:T34)</f>
        <v>219</v>
      </c>
      <c r="N34" s="51">
        <v>0</v>
      </c>
      <c r="O34" s="51">
        <v>80</v>
      </c>
      <c r="P34" s="51">
        <v>117</v>
      </c>
      <c r="Q34" s="51">
        <v>19</v>
      </c>
      <c r="R34" s="51">
        <v>3</v>
      </c>
      <c r="S34" s="51">
        <v>0</v>
      </c>
      <c r="T34" s="51">
        <v>0</v>
      </c>
      <c r="U34" s="51">
        <f aca="true" t="shared" si="8" ref="U34:U97">SUM(V34:AA34)</f>
        <v>2203</v>
      </c>
      <c r="V34" s="51">
        <v>2003</v>
      </c>
      <c r="W34" s="51">
        <v>200</v>
      </c>
      <c r="X34" s="51">
        <v>0</v>
      </c>
      <c r="Y34" s="51">
        <v>0</v>
      </c>
      <c r="Z34" s="51">
        <v>0</v>
      </c>
      <c r="AA34" s="51">
        <v>0</v>
      </c>
      <c r="AB34" s="51">
        <f aca="true" t="shared" si="9" ref="AB34:AB97">SUM(AC34:AE34)</f>
        <v>779</v>
      </c>
      <c r="AC34" s="51">
        <v>508</v>
      </c>
      <c r="AD34" s="51">
        <v>204</v>
      </c>
      <c r="AE34" s="51">
        <f aca="true" t="shared" si="10" ref="AE34:AE97">SUM(AF34:AJ34)</f>
        <v>67</v>
      </c>
      <c r="AF34" s="51">
        <v>67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23</v>
      </c>
      <c r="B35" s="49" t="s">
        <v>77</v>
      </c>
      <c r="C35" s="50" t="s">
        <v>78</v>
      </c>
      <c r="D35" s="51">
        <f t="shared" si="0"/>
        <v>1111</v>
      </c>
      <c r="E35" s="51">
        <v>928</v>
      </c>
      <c r="F35" s="51">
        <f t="shared" si="6"/>
        <v>134</v>
      </c>
      <c r="G35" s="51">
        <v>87</v>
      </c>
      <c r="H35" s="51">
        <v>47</v>
      </c>
      <c r="I35" s="51">
        <v>0</v>
      </c>
      <c r="J35" s="51">
        <v>0</v>
      </c>
      <c r="K35" s="51">
        <v>0</v>
      </c>
      <c r="L35" s="51">
        <v>2</v>
      </c>
      <c r="M35" s="51">
        <f t="shared" si="7"/>
        <v>47</v>
      </c>
      <c r="N35" s="51">
        <v>0</v>
      </c>
      <c r="O35" s="51">
        <v>1</v>
      </c>
      <c r="P35" s="51">
        <v>46</v>
      </c>
      <c r="Q35" s="51">
        <v>0</v>
      </c>
      <c r="R35" s="51">
        <v>0</v>
      </c>
      <c r="S35" s="51">
        <v>0</v>
      </c>
      <c r="T35" s="51">
        <v>0</v>
      </c>
      <c r="U35" s="51">
        <f t="shared" si="8"/>
        <v>973</v>
      </c>
      <c r="V35" s="51">
        <v>928</v>
      </c>
      <c r="W35" s="51">
        <v>45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9"/>
        <v>112</v>
      </c>
      <c r="AC35" s="51">
        <v>2</v>
      </c>
      <c r="AD35" s="51">
        <v>95</v>
      </c>
      <c r="AE35" s="51">
        <f t="shared" si="10"/>
        <v>15</v>
      </c>
      <c r="AF35" s="51">
        <v>15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23</v>
      </c>
      <c r="B36" s="49" t="s">
        <v>79</v>
      </c>
      <c r="C36" s="50" t="s">
        <v>80</v>
      </c>
      <c r="D36" s="51">
        <f t="shared" si="0"/>
        <v>3543</v>
      </c>
      <c r="E36" s="51">
        <v>2972</v>
      </c>
      <c r="F36" s="51">
        <f t="shared" si="6"/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89</v>
      </c>
      <c r="M36" s="51">
        <f t="shared" si="7"/>
        <v>482</v>
      </c>
      <c r="N36" s="51">
        <v>5</v>
      </c>
      <c r="O36" s="51">
        <v>291</v>
      </c>
      <c r="P36" s="51">
        <v>155</v>
      </c>
      <c r="Q36" s="51">
        <v>28</v>
      </c>
      <c r="R36" s="51">
        <v>3</v>
      </c>
      <c r="S36" s="51">
        <v>0</v>
      </c>
      <c r="T36" s="51">
        <v>0</v>
      </c>
      <c r="U36" s="51">
        <f t="shared" si="8"/>
        <v>2972</v>
      </c>
      <c r="V36" s="51">
        <v>2972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9"/>
        <v>201</v>
      </c>
      <c r="AC36" s="51">
        <v>89</v>
      </c>
      <c r="AD36" s="51">
        <v>112</v>
      </c>
      <c r="AE36" s="51">
        <f t="shared" si="10"/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23</v>
      </c>
      <c r="B37" s="49" t="s">
        <v>81</v>
      </c>
      <c r="C37" s="50" t="s">
        <v>82</v>
      </c>
      <c r="D37" s="51">
        <f t="shared" si="0"/>
        <v>689</v>
      </c>
      <c r="E37" s="51">
        <v>427</v>
      </c>
      <c r="F37" s="51">
        <f t="shared" si="6"/>
        <v>262</v>
      </c>
      <c r="G37" s="51">
        <v>0</v>
      </c>
      <c r="H37" s="51">
        <v>262</v>
      </c>
      <c r="I37" s="51">
        <v>0</v>
      </c>
      <c r="J37" s="51">
        <v>0</v>
      </c>
      <c r="K37" s="51">
        <v>0</v>
      </c>
      <c r="L37" s="51">
        <v>0</v>
      </c>
      <c r="M37" s="51">
        <f t="shared" si="7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8"/>
        <v>427</v>
      </c>
      <c r="V37" s="51">
        <v>427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9"/>
        <v>43</v>
      </c>
      <c r="AC37" s="51">
        <v>0</v>
      </c>
      <c r="AD37" s="51">
        <v>43</v>
      </c>
      <c r="AE37" s="51">
        <f t="shared" si="10"/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23</v>
      </c>
      <c r="B38" s="49" t="s">
        <v>83</v>
      </c>
      <c r="C38" s="50" t="s">
        <v>262</v>
      </c>
      <c r="D38" s="51">
        <f t="shared" si="0"/>
        <v>5017</v>
      </c>
      <c r="E38" s="51">
        <v>3805</v>
      </c>
      <c r="F38" s="51">
        <f t="shared" si="6"/>
        <v>1176</v>
      </c>
      <c r="G38" s="51">
        <v>558</v>
      </c>
      <c r="H38" s="51">
        <v>618</v>
      </c>
      <c r="I38" s="51">
        <v>0</v>
      </c>
      <c r="J38" s="51">
        <v>0</v>
      </c>
      <c r="K38" s="51">
        <v>0</v>
      </c>
      <c r="L38" s="51">
        <v>36</v>
      </c>
      <c r="M38" s="51">
        <f t="shared" si="7"/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f t="shared" si="8"/>
        <v>3805</v>
      </c>
      <c r="V38" s="51">
        <v>3805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9"/>
        <v>544</v>
      </c>
      <c r="AC38" s="51">
        <v>36</v>
      </c>
      <c r="AD38" s="51">
        <v>388</v>
      </c>
      <c r="AE38" s="51">
        <f t="shared" si="10"/>
        <v>120</v>
      </c>
      <c r="AF38" s="51">
        <v>120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23</v>
      </c>
      <c r="B39" s="49" t="s">
        <v>84</v>
      </c>
      <c r="C39" s="50" t="s">
        <v>175</v>
      </c>
      <c r="D39" s="51">
        <f t="shared" si="0"/>
        <v>5847</v>
      </c>
      <c r="E39" s="51">
        <v>4536</v>
      </c>
      <c r="F39" s="51">
        <f t="shared" si="6"/>
        <v>70</v>
      </c>
      <c r="G39" s="51">
        <v>70</v>
      </c>
      <c r="H39" s="51">
        <v>0</v>
      </c>
      <c r="I39" s="51">
        <v>0</v>
      </c>
      <c r="J39" s="51">
        <v>0</v>
      </c>
      <c r="K39" s="51">
        <v>0</v>
      </c>
      <c r="L39" s="51">
        <v>227</v>
      </c>
      <c r="M39" s="51">
        <f t="shared" si="7"/>
        <v>1014</v>
      </c>
      <c r="N39" s="51">
        <v>446</v>
      </c>
      <c r="O39" s="51">
        <v>200</v>
      </c>
      <c r="P39" s="51">
        <v>234</v>
      </c>
      <c r="Q39" s="51">
        <v>46</v>
      </c>
      <c r="R39" s="51">
        <v>0</v>
      </c>
      <c r="S39" s="51">
        <v>88</v>
      </c>
      <c r="T39" s="51">
        <v>0</v>
      </c>
      <c r="U39" s="51">
        <f t="shared" si="8"/>
        <v>4536</v>
      </c>
      <c r="V39" s="51">
        <v>4536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9"/>
        <v>626</v>
      </c>
      <c r="AC39" s="51">
        <v>227</v>
      </c>
      <c r="AD39" s="51">
        <v>399</v>
      </c>
      <c r="AE39" s="51">
        <f t="shared" si="10"/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23</v>
      </c>
      <c r="B40" s="49" t="s">
        <v>85</v>
      </c>
      <c r="C40" s="50" t="s">
        <v>86</v>
      </c>
      <c r="D40" s="51">
        <f t="shared" si="0"/>
        <v>258</v>
      </c>
      <c r="E40" s="51">
        <v>108</v>
      </c>
      <c r="F40" s="51">
        <f t="shared" si="6"/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20</v>
      </c>
      <c r="M40" s="51">
        <f t="shared" si="7"/>
        <v>130</v>
      </c>
      <c r="N40" s="51">
        <v>51</v>
      </c>
      <c r="O40" s="51">
        <v>52</v>
      </c>
      <c r="P40" s="51">
        <v>25</v>
      </c>
      <c r="Q40" s="51">
        <v>1</v>
      </c>
      <c r="R40" s="51">
        <v>0</v>
      </c>
      <c r="S40" s="51">
        <v>1</v>
      </c>
      <c r="T40" s="51">
        <v>0</v>
      </c>
      <c r="U40" s="51">
        <f t="shared" si="8"/>
        <v>108</v>
      </c>
      <c r="V40" s="51">
        <v>108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9"/>
        <v>31</v>
      </c>
      <c r="AC40" s="51">
        <v>20</v>
      </c>
      <c r="AD40" s="51">
        <v>11</v>
      </c>
      <c r="AE40" s="51">
        <f t="shared" si="10"/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23</v>
      </c>
      <c r="B41" s="49" t="s">
        <v>87</v>
      </c>
      <c r="C41" s="50" t="s">
        <v>88</v>
      </c>
      <c r="D41" s="51">
        <f t="shared" si="0"/>
        <v>374</v>
      </c>
      <c r="E41" s="51">
        <v>170</v>
      </c>
      <c r="F41" s="51">
        <f t="shared" si="6"/>
        <v>60</v>
      </c>
      <c r="G41" s="51">
        <v>0</v>
      </c>
      <c r="H41" s="51">
        <v>60</v>
      </c>
      <c r="I41" s="51">
        <v>0</v>
      </c>
      <c r="J41" s="51">
        <v>0</v>
      </c>
      <c r="K41" s="51">
        <v>0</v>
      </c>
      <c r="L41" s="51">
        <v>144</v>
      </c>
      <c r="M41" s="51">
        <f t="shared" si="7"/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8"/>
        <v>172</v>
      </c>
      <c r="V41" s="51">
        <v>170</v>
      </c>
      <c r="W41" s="51">
        <v>0</v>
      </c>
      <c r="X41" s="51">
        <v>2</v>
      </c>
      <c r="Y41" s="51">
        <v>0</v>
      </c>
      <c r="Z41" s="51">
        <v>0</v>
      </c>
      <c r="AA41" s="51">
        <v>0</v>
      </c>
      <c r="AB41" s="51">
        <f t="shared" si="9"/>
        <v>160</v>
      </c>
      <c r="AC41" s="51">
        <v>144</v>
      </c>
      <c r="AD41" s="51">
        <v>15</v>
      </c>
      <c r="AE41" s="51">
        <f t="shared" si="10"/>
        <v>1</v>
      </c>
      <c r="AF41" s="51">
        <v>0</v>
      </c>
      <c r="AG41" s="51">
        <v>1</v>
      </c>
      <c r="AH41" s="51">
        <v>0</v>
      </c>
      <c r="AI41" s="51">
        <v>0</v>
      </c>
      <c r="AJ41" s="51">
        <v>0</v>
      </c>
    </row>
    <row r="42" spans="1:36" ht="13.5">
      <c r="A42" s="26" t="s">
        <v>23</v>
      </c>
      <c r="B42" s="49" t="s">
        <v>89</v>
      </c>
      <c r="C42" s="50" t="s">
        <v>90</v>
      </c>
      <c r="D42" s="51">
        <f t="shared" si="0"/>
        <v>125</v>
      </c>
      <c r="E42" s="51">
        <v>80</v>
      </c>
      <c r="F42" s="51">
        <f t="shared" si="6"/>
        <v>7</v>
      </c>
      <c r="G42" s="51">
        <v>0</v>
      </c>
      <c r="H42" s="51">
        <v>7</v>
      </c>
      <c r="I42" s="51">
        <v>0</v>
      </c>
      <c r="J42" s="51">
        <v>0</v>
      </c>
      <c r="K42" s="51">
        <v>0</v>
      </c>
      <c r="L42" s="51">
        <v>15</v>
      </c>
      <c r="M42" s="51">
        <f t="shared" si="7"/>
        <v>23</v>
      </c>
      <c r="N42" s="51">
        <v>19</v>
      </c>
      <c r="O42" s="51">
        <v>0</v>
      </c>
      <c r="P42" s="51">
        <v>3</v>
      </c>
      <c r="Q42" s="51">
        <v>1</v>
      </c>
      <c r="R42" s="51">
        <v>0</v>
      </c>
      <c r="S42" s="51">
        <v>0</v>
      </c>
      <c r="T42" s="51">
        <v>0</v>
      </c>
      <c r="U42" s="51">
        <f t="shared" si="8"/>
        <v>80</v>
      </c>
      <c r="V42" s="51">
        <v>80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9"/>
        <v>23</v>
      </c>
      <c r="AC42" s="51">
        <v>15</v>
      </c>
      <c r="AD42" s="51">
        <v>8</v>
      </c>
      <c r="AE42" s="51">
        <f t="shared" si="10"/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23</v>
      </c>
      <c r="B43" s="49" t="s">
        <v>91</v>
      </c>
      <c r="C43" s="50" t="s">
        <v>92</v>
      </c>
      <c r="D43" s="51">
        <f t="shared" si="0"/>
        <v>121</v>
      </c>
      <c r="E43" s="51">
        <v>42</v>
      </c>
      <c r="F43" s="51">
        <f t="shared" si="6"/>
        <v>63</v>
      </c>
      <c r="G43" s="51">
        <v>0</v>
      </c>
      <c r="H43" s="51">
        <v>48</v>
      </c>
      <c r="I43" s="51">
        <v>0</v>
      </c>
      <c r="J43" s="51">
        <v>0</v>
      </c>
      <c r="K43" s="51">
        <v>15</v>
      </c>
      <c r="L43" s="51">
        <v>16</v>
      </c>
      <c r="M43" s="51">
        <f t="shared" si="7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8"/>
        <v>42</v>
      </c>
      <c r="V43" s="51">
        <v>42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9"/>
        <v>22</v>
      </c>
      <c r="AC43" s="51">
        <v>16</v>
      </c>
      <c r="AD43" s="51">
        <v>4</v>
      </c>
      <c r="AE43" s="51">
        <f t="shared" si="10"/>
        <v>2</v>
      </c>
      <c r="AF43" s="51">
        <v>0</v>
      </c>
      <c r="AG43" s="51">
        <v>0</v>
      </c>
      <c r="AH43" s="51">
        <v>0</v>
      </c>
      <c r="AI43" s="51">
        <v>0</v>
      </c>
      <c r="AJ43" s="51">
        <v>2</v>
      </c>
    </row>
    <row r="44" spans="1:36" ht="13.5">
      <c r="A44" s="26" t="s">
        <v>23</v>
      </c>
      <c r="B44" s="49" t="s">
        <v>93</v>
      </c>
      <c r="C44" s="50" t="s">
        <v>94</v>
      </c>
      <c r="D44" s="51">
        <f t="shared" si="0"/>
        <v>7744</v>
      </c>
      <c r="E44" s="51">
        <v>7029</v>
      </c>
      <c r="F44" s="51">
        <f t="shared" si="6"/>
        <v>479</v>
      </c>
      <c r="G44" s="51">
        <v>0</v>
      </c>
      <c r="H44" s="51">
        <v>479</v>
      </c>
      <c r="I44" s="51">
        <v>0</v>
      </c>
      <c r="J44" s="51">
        <v>0</v>
      </c>
      <c r="K44" s="51">
        <v>0</v>
      </c>
      <c r="L44" s="51">
        <v>57</v>
      </c>
      <c r="M44" s="51">
        <f t="shared" si="7"/>
        <v>179</v>
      </c>
      <c r="N44" s="51">
        <v>0</v>
      </c>
      <c r="O44" s="51">
        <v>0</v>
      </c>
      <c r="P44" s="51">
        <v>157</v>
      </c>
      <c r="Q44" s="51">
        <v>22</v>
      </c>
      <c r="R44" s="51">
        <v>0</v>
      </c>
      <c r="S44" s="51">
        <v>0</v>
      </c>
      <c r="T44" s="51">
        <v>0</v>
      </c>
      <c r="U44" s="51">
        <f t="shared" si="8"/>
        <v>7029</v>
      </c>
      <c r="V44" s="51">
        <v>7029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9"/>
        <v>770</v>
      </c>
      <c r="AC44" s="51">
        <v>57</v>
      </c>
      <c r="AD44" s="51">
        <v>713</v>
      </c>
      <c r="AE44" s="51">
        <f t="shared" si="10"/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23</v>
      </c>
      <c r="B45" s="49" t="s">
        <v>95</v>
      </c>
      <c r="C45" s="50" t="s">
        <v>96</v>
      </c>
      <c r="D45" s="51">
        <f t="shared" si="0"/>
        <v>2485</v>
      </c>
      <c r="E45" s="51">
        <v>1507</v>
      </c>
      <c r="F45" s="51">
        <f t="shared" si="6"/>
        <v>131</v>
      </c>
      <c r="G45" s="51">
        <v>131</v>
      </c>
      <c r="H45" s="51">
        <v>0</v>
      </c>
      <c r="I45" s="51">
        <v>0</v>
      </c>
      <c r="J45" s="51">
        <v>0</v>
      </c>
      <c r="K45" s="51">
        <v>0</v>
      </c>
      <c r="L45" s="51">
        <v>688</v>
      </c>
      <c r="M45" s="51">
        <f t="shared" si="7"/>
        <v>159</v>
      </c>
      <c r="N45" s="51">
        <v>0</v>
      </c>
      <c r="O45" s="51">
        <v>42</v>
      </c>
      <c r="P45" s="51">
        <v>84</v>
      </c>
      <c r="Q45" s="51">
        <v>14</v>
      </c>
      <c r="R45" s="51">
        <v>19</v>
      </c>
      <c r="S45" s="51">
        <v>0</v>
      </c>
      <c r="T45" s="51">
        <v>0</v>
      </c>
      <c r="U45" s="51">
        <f t="shared" si="8"/>
        <v>1638</v>
      </c>
      <c r="V45" s="51">
        <v>1507</v>
      </c>
      <c r="W45" s="51">
        <v>131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9"/>
        <v>842</v>
      </c>
      <c r="AC45" s="51">
        <v>688</v>
      </c>
      <c r="AD45" s="51">
        <v>154</v>
      </c>
      <c r="AE45" s="51">
        <f t="shared" si="10"/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23</v>
      </c>
      <c r="B46" s="49" t="s">
        <v>97</v>
      </c>
      <c r="C46" s="50" t="s">
        <v>98</v>
      </c>
      <c r="D46" s="51">
        <f t="shared" si="0"/>
        <v>11035</v>
      </c>
      <c r="E46" s="51">
        <v>9575</v>
      </c>
      <c r="F46" s="51">
        <f t="shared" si="6"/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509</v>
      </c>
      <c r="M46" s="51">
        <f t="shared" si="7"/>
        <v>951</v>
      </c>
      <c r="N46" s="51">
        <v>0</v>
      </c>
      <c r="O46" s="51">
        <v>693</v>
      </c>
      <c r="P46" s="51">
        <v>205</v>
      </c>
      <c r="Q46" s="51">
        <v>53</v>
      </c>
      <c r="R46" s="51">
        <v>0</v>
      </c>
      <c r="S46" s="51">
        <v>0</v>
      </c>
      <c r="T46" s="51">
        <v>0</v>
      </c>
      <c r="U46" s="51">
        <f t="shared" si="8"/>
        <v>9575</v>
      </c>
      <c r="V46" s="51">
        <v>9575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9"/>
        <v>1448</v>
      </c>
      <c r="AC46" s="51">
        <v>509</v>
      </c>
      <c r="AD46" s="51">
        <v>939</v>
      </c>
      <c r="AE46" s="51">
        <f t="shared" si="10"/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23</v>
      </c>
      <c r="B47" s="49" t="s">
        <v>99</v>
      </c>
      <c r="C47" s="50" t="s">
        <v>100</v>
      </c>
      <c r="D47" s="51">
        <f t="shared" si="0"/>
        <v>2342</v>
      </c>
      <c r="E47" s="51">
        <v>1742</v>
      </c>
      <c r="F47" s="51">
        <f t="shared" si="6"/>
        <v>534</v>
      </c>
      <c r="G47" s="51">
        <v>0</v>
      </c>
      <c r="H47" s="51">
        <v>209</v>
      </c>
      <c r="I47" s="51">
        <v>0</v>
      </c>
      <c r="J47" s="51">
        <v>0</v>
      </c>
      <c r="K47" s="51">
        <v>325</v>
      </c>
      <c r="L47" s="51">
        <v>0</v>
      </c>
      <c r="M47" s="51">
        <f t="shared" si="7"/>
        <v>66</v>
      </c>
      <c r="N47" s="51">
        <v>0</v>
      </c>
      <c r="O47" s="51">
        <v>0</v>
      </c>
      <c r="P47" s="51">
        <v>66</v>
      </c>
      <c r="Q47" s="51">
        <v>0</v>
      </c>
      <c r="R47" s="51">
        <v>0</v>
      </c>
      <c r="S47" s="51">
        <v>0</v>
      </c>
      <c r="T47" s="51">
        <v>0</v>
      </c>
      <c r="U47" s="51">
        <f t="shared" si="8"/>
        <v>1742</v>
      </c>
      <c r="V47" s="51">
        <v>1742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502</v>
      </c>
      <c r="AC47" s="51">
        <v>0</v>
      </c>
      <c r="AD47" s="51">
        <v>178</v>
      </c>
      <c r="AE47" s="51">
        <f t="shared" si="10"/>
        <v>324</v>
      </c>
      <c r="AF47" s="51">
        <v>0</v>
      </c>
      <c r="AG47" s="51">
        <v>0</v>
      </c>
      <c r="AH47" s="51">
        <v>0</v>
      </c>
      <c r="AI47" s="51">
        <v>0</v>
      </c>
      <c r="AJ47" s="51">
        <v>324</v>
      </c>
    </row>
    <row r="48" spans="1:36" ht="13.5">
      <c r="A48" s="26" t="s">
        <v>23</v>
      </c>
      <c r="B48" s="49" t="s">
        <v>101</v>
      </c>
      <c r="C48" s="50" t="s">
        <v>102</v>
      </c>
      <c r="D48" s="51">
        <f t="shared" si="0"/>
        <v>3625</v>
      </c>
      <c r="E48" s="51">
        <v>3153</v>
      </c>
      <c r="F48" s="51">
        <f t="shared" si="6"/>
        <v>266</v>
      </c>
      <c r="G48" s="51">
        <v>0</v>
      </c>
      <c r="H48" s="51">
        <v>266</v>
      </c>
      <c r="I48" s="51">
        <v>0</v>
      </c>
      <c r="J48" s="51">
        <v>0</v>
      </c>
      <c r="K48" s="51">
        <v>0</v>
      </c>
      <c r="L48" s="51">
        <v>120</v>
      </c>
      <c r="M48" s="51">
        <f t="shared" si="7"/>
        <v>86</v>
      </c>
      <c r="N48" s="51">
        <v>0</v>
      </c>
      <c r="O48" s="51">
        <v>0</v>
      </c>
      <c r="P48" s="51">
        <v>86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3153</v>
      </c>
      <c r="V48" s="51">
        <v>3153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9"/>
        <v>422</v>
      </c>
      <c r="AC48" s="51">
        <v>120</v>
      </c>
      <c r="AD48" s="51">
        <v>302</v>
      </c>
      <c r="AE48" s="51">
        <f t="shared" si="10"/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23</v>
      </c>
      <c r="B49" s="49" t="s">
        <v>103</v>
      </c>
      <c r="C49" s="50" t="s">
        <v>104</v>
      </c>
      <c r="D49" s="51">
        <f t="shared" si="0"/>
        <v>2447</v>
      </c>
      <c r="E49" s="51">
        <v>1687</v>
      </c>
      <c r="F49" s="51">
        <f t="shared" si="6"/>
        <v>362</v>
      </c>
      <c r="G49" s="51">
        <v>0</v>
      </c>
      <c r="H49" s="51">
        <v>362</v>
      </c>
      <c r="I49" s="51">
        <v>0</v>
      </c>
      <c r="J49" s="51">
        <v>0</v>
      </c>
      <c r="K49" s="51">
        <v>0</v>
      </c>
      <c r="L49" s="51">
        <v>296</v>
      </c>
      <c r="M49" s="51">
        <f t="shared" si="7"/>
        <v>102</v>
      </c>
      <c r="N49" s="51">
        <v>0</v>
      </c>
      <c r="O49" s="51">
        <v>0</v>
      </c>
      <c r="P49" s="51">
        <v>102</v>
      </c>
      <c r="Q49" s="51">
        <v>0</v>
      </c>
      <c r="R49" s="51">
        <v>0</v>
      </c>
      <c r="S49" s="51">
        <v>0</v>
      </c>
      <c r="T49" s="51">
        <v>0</v>
      </c>
      <c r="U49" s="51">
        <f t="shared" si="8"/>
        <v>1687</v>
      </c>
      <c r="V49" s="51">
        <v>1687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9"/>
        <v>468</v>
      </c>
      <c r="AC49" s="51">
        <v>296</v>
      </c>
      <c r="AD49" s="51">
        <v>172</v>
      </c>
      <c r="AE49" s="51">
        <f t="shared" si="10"/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23</v>
      </c>
      <c r="B50" s="49" t="s">
        <v>105</v>
      </c>
      <c r="C50" s="50" t="s">
        <v>106</v>
      </c>
      <c r="D50" s="51">
        <f t="shared" si="0"/>
        <v>1035</v>
      </c>
      <c r="E50" s="51">
        <v>220</v>
      </c>
      <c r="F50" s="51">
        <f t="shared" si="6"/>
        <v>160</v>
      </c>
      <c r="G50" s="51">
        <v>0</v>
      </c>
      <c r="H50" s="51">
        <v>160</v>
      </c>
      <c r="I50" s="51">
        <v>0</v>
      </c>
      <c r="J50" s="51">
        <v>0</v>
      </c>
      <c r="K50" s="51">
        <v>0</v>
      </c>
      <c r="L50" s="51">
        <v>540</v>
      </c>
      <c r="M50" s="51">
        <f t="shared" si="7"/>
        <v>115</v>
      </c>
      <c r="N50" s="51">
        <v>0</v>
      </c>
      <c r="O50" s="51">
        <v>50</v>
      </c>
      <c r="P50" s="51">
        <v>60</v>
      </c>
      <c r="Q50" s="51">
        <v>3</v>
      </c>
      <c r="R50" s="51">
        <v>0</v>
      </c>
      <c r="S50" s="51">
        <v>0</v>
      </c>
      <c r="T50" s="51">
        <v>2</v>
      </c>
      <c r="U50" s="51">
        <f t="shared" si="8"/>
        <v>220</v>
      </c>
      <c r="V50" s="51">
        <v>220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566</v>
      </c>
      <c r="AC50" s="51">
        <v>540</v>
      </c>
      <c r="AD50" s="51">
        <v>25</v>
      </c>
      <c r="AE50" s="51">
        <f t="shared" si="10"/>
        <v>1</v>
      </c>
      <c r="AF50" s="51">
        <v>0</v>
      </c>
      <c r="AG50" s="51">
        <v>1</v>
      </c>
      <c r="AH50" s="51">
        <v>0</v>
      </c>
      <c r="AI50" s="51">
        <v>0</v>
      </c>
      <c r="AJ50" s="51">
        <v>0</v>
      </c>
    </row>
    <row r="51" spans="1:36" ht="13.5">
      <c r="A51" s="26" t="s">
        <v>23</v>
      </c>
      <c r="B51" s="49" t="s">
        <v>107</v>
      </c>
      <c r="C51" s="50" t="s">
        <v>108</v>
      </c>
      <c r="D51" s="51">
        <f t="shared" si="0"/>
        <v>5626</v>
      </c>
      <c r="E51" s="51">
        <v>3910</v>
      </c>
      <c r="F51" s="51">
        <f t="shared" si="6"/>
        <v>1476</v>
      </c>
      <c r="G51" s="51">
        <v>1476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f t="shared" si="7"/>
        <v>240</v>
      </c>
      <c r="N51" s="51">
        <v>0</v>
      </c>
      <c r="O51" s="51">
        <v>57</v>
      </c>
      <c r="P51" s="51">
        <v>150</v>
      </c>
      <c r="Q51" s="51">
        <v>31</v>
      </c>
      <c r="R51" s="51">
        <v>2</v>
      </c>
      <c r="S51" s="51">
        <v>0</v>
      </c>
      <c r="T51" s="51">
        <v>0</v>
      </c>
      <c r="U51" s="51">
        <f t="shared" si="8"/>
        <v>4461</v>
      </c>
      <c r="V51" s="51">
        <v>3910</v>
      </c>
      <c r="W51" s="51">
        <v>551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1118</v>
      </c>
      <c r="AC51" s="51">
        <v>0</v>
      </c>
      <c r="AD51" s="51">
        <v>593</v>
      </c>
      <c r="AE51" s="51">
        <f t="shared" si="10"/>
        <v>525</v>
      </c>
      <c r="AF51" s="51">
        <v>525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23</v>
      </c>
      <c r="B52" s="49" t="s">
        <v>109</v>
      </c>
      <c r="C52" s="50" t="s">
        <v>110</v>
      </c>
      <c r="D52" s="51">
        <f t="shared" si="0"/>
        <v>792</v>
      </c>
      <c r="E52" s="51">
        <v>422</v>
      </c>
      <c r="F52" s="51">
        <f t="shared" si="6"/>
        <v>330</v>
      </c>
      <c r="G52" s="51">
        <v>330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f t="shared" si="7"/>
        <v>40</v>
      </c>
      <c r="N52" s="51">
        <v>0</v>
      </c>
      <c r="O52" s="51">
        <v>10</v>
      </c>
      <c r="P52" s="51">
        <v>26</v>
      </c>
      <c r="Q52" s="51">
        <v>4</v>
      </c>
      <c r="R52" s="51">
        <v>0</v>
      </c>
      <c r="S52" s="51">
        <v>0</v>
      </c>
      <c r="T52" s="51">
        <v>0</v>
      </c>
      <c r="U52" s="51">
        <f t="shared" si="8"/>
        <v>545</v>
      </c>
      <c r="V52" s="51">
        <v>422</v>
      </c>
      <c r="W52" s="51">
        <v>123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9"/>
        <v>180</v>
      </c>
      <c r="AC52" s="51">
        <v>0</v>
      </c>
      <c r="AD52" s="51">
        <v>63</v>
      </c>
      <c r="AE52" s="51">
        <f t="shared" si="10"/>
        <v>117</v>
      </c>
      <c r="AF52" s="51">
        <v>117</v>
      </c>
      <c r="AG52" s="51">
        <v>0</v>
      </c>
      <c r="AH52" s="51">
        <v>0</v>
      </c>
      <c r="AI52" s="51">
        <v>0</v>
      </c>
      <c r="AJ52" s="51">
        <v>0</v>
      </c>
    </row>
    <row r="53" spans="1:36" ht="13.5">
      <c r="A53" s="26" t="s">
        <v>23</v>
      </c>
      <c r="B53" s="49" t="s">
        <v>111</v>
      </c>
      <c r="C53" s="50" t="s">
        <v>292</v>
      </c>
      <c r="D53" s="51">
        <f t="shared" si="0"/>
        <v>1429</v>
      </c>
      <c r="E53" s="51">
        <v>1203</v>
      </c>
      <c r="F53" s="51">
        <f t="shared" si="6"/>
        <v>93</v>
      </c>
      <c r="G53" s="51">
        <v>93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f t="shared" si="7"/>
        <v>133</v>
      </c>
      <c r="N53" s="51">
        <v>0</v>
      </c>
      <c r="O53" s="51">
        <v>29</v>
      </c>
      <c r="P53" s="51">
        <v>91</v>
      </c>
      <c r="Q53" s="51">
        <v>11</v>
      </c>
      <c r="R53" s="51">
        <v>0</v>
      </c>
      <c r="S53" s="51">
        <v>0</v>
      </c>
      <c r="T53" s="51">
        <v>2</v>
      </c>
      <c r="U53" s="51">
        <f t="shared" si="8"/>
        <v>1239</v>
      </c>
      <c r="V53" s="51">
        <v>1203</v>
      </c>
      <c r="W53" s="51">
        <v>36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215</v>
      </c>
      <c r="AC53" s="51">
        <v>0</v>
      </c>
      <c r="AD53" s="51">
        <v>182</v>
      </c>
      <c r="AE53" s="51">
        <f t="shared" si="10"/>
        <v>33</v>
      </c>
      <c r="AF53" s="51">
        <v>33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23</v>
      </c>
      <c r="B54" s="49" t="s">
        <v>112</v>
      </c>
      <c r="C54" s="50" t="s">
        <v>113</v>
      </c>
      <c r="D54" s="51">
        <f t="shared" si="0"/>
        <v>456</v>
      </c>
      <c r="E54" s="51">
        <v>316</v>
      </c>
      <c r="F54" s="51">
        <f t="shared" si="6"/>
        <v>89</v>
      </c>
      <c r="G54" s="51">
        <v>86</v>
      </c>
      <c r="H54" s="51">
        <v>3</v>
      </c>
      <c r="I54" s="51">
        <v>0</v>
      </c>
      <c r="J54" s="51">
        <v>0</v>
      </c>
      <c r="K54" s="51">
        <v>0</v>
      </c>
      <c r="L54" s="51">
        <v>0</v>
      </c>
      <c r="M54" s="51">
        <f t="shared" si="7"/>
        <v>51</v>
      </c>
      <c r="N54" s="51">
        <v>0</v>
      </c>
      <c r="O54" s="51">
        <v>15</v>
      </c>
      <c r="P54" s="51">
        <v>36</v>
      </c>
      <c r="Q54" s="51">
        <v>0</v>
      </c>
      <c r="R54" s="51">
        <v>0</v>
      </c>
      <c r="S54" s="51">
        <v>0</v>
      </c>
      <c r="T54" s="51">
        <v>0</v>
      </c>
      <c r="U54" s="51">
        <f t="shared" si="8"/>
        <v>343</v>
      </c>
      <c r="V54" s="51">
        <v>316</v>
      </c>
      <c r="W54" s="51">
        <v>27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64</v>
      </c>
      <c r="AC54" s="51">
        <v>0</v>
      </c>
      <c r="AD54" s="51">
        <v>35</v>
      </c>
      <c r="AE54" s="51">
        <f t="shared" si="10"/>
        <v>29</v>
      </c>
      <c r="AF54" s="51">
        <v>29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23</v>
      </c>
      <c r="B55" s="49" t="s">
        <v>114</v>
      </c>
      <c r="C55" s="50" t="s">
        <v>115</v>
      </c>
      <c r="D55" s="51">
        <f t="shared" si="0"/>
        <v>352</v>
      </c>
      <c r="E55" s="51">
        <v>246</v>
      </c>
      <c r="F55" s="51">
        <f t="shared" si="6"/>
        <v>78</v>
      </c>
      <c r="G55" s="51">
        <v>75</v>
      </c>
      <c r="H55" s="51">
        <v>3</v>
      </c>
      <c r="I55" s="51">
        <v>0</v>
      </c>
      <c r="J55" s="51">
        <v>0</v>
      </c>
      <c r="K55" s="51">
        <v>0</v>
      </c>
      <c r="L55" s="51">
        <v>0</v>
      </c>
      <c r="M55" s="51">
        <f t="shared" si="7"/>
        <v>28</v>
      </c>
      <c r="N55" s="51">
        <v>0</v>
      </c>
      <c r="O55" s="51">
        <v>7</v>
      </c>
      <c r="P55" s="51">
        <v>21</v>
      </c>
      <c r="Q55" s="51">
        <v>0</v>
      </c>
      <c r="R55" s="51">
        <v>0</v>
      </c>
      <c r="S55" s="51">
        <v>0</v>
      </c>
      <c r="T55" s="51">
        <v>0</v>
      </c>
      <c r="U55" s="51">
        <f t="shared" si="8"/>
        <v>270</v>
      </c>
      <c r="V55" s="51">
        <v>246</v>
      </c>
      <c r="W55" s="51">
        <v>24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52</v>
      </c>
      <c r="AC55" s="51">
        <v>0</v>
      </c>
      <c r="AD55" s="51">
        <v>27</v>
      </c>
      <c r="AE55" s="51">
        <f t="shared" si="10"/>
        <v>25</v>
      </c>
      <c r="AF55" s="51">
        <v>25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23</v>
      </c>
      <c r="B56" s="49" t="s">
        <v>116</v>
      </c>
      <c r="C56" s="50" t="s">
        <v>117</v>
      </c>
      <c r="D56" s="51">
        <f t="shared" si="0"/>
        <v>1496</v>
      </c>
      <c r="E56" s="51">
        <v>1155</v>
      </c>
      <c r="F56" s="51">
        <f t="shared" si="6"/>
        <v>213</v>
      </c>
      <c r="G56" s="51">
        <v>202</v>
      </c>
      <c r="H56" s="51">
        <v>11</v>
      </c>
      <c r="I56" s="51">
        <v>0</v>
      </c>
      <c r="J56" s="51">
        <v>0</v>
      </c>
      <c r="K56" s="51">
        <v>0</v>
      </c>
      <c r="L56" s="51">
        <v>0</v>
      </c>
      <c r="M56" s="51">
        <f t="shared" si="7"/>
        <v>128</v>
      </c>
      <c r="N56" s="51">
        <v>45</v>
      </c>
      <c r="O56" s="51">
        <v>16</v>
      </c>
      <c r="P56" s="51">
        <v>67</v>
      </c>
      <c r="Q56" s="51">
        <v>0</v>
      </c>
      <c r="R56" s="51">
        <v>0</v>
      </c>
      <c r="S56" s="51">
        <v>0</v>
      </c>
      <c r="T56" s="51">
        <v>0</v>
      </c>
      <c r="U56" s="51">
        <f t="shared" si="8"/>
        <v>1220</v>
      </c>
      <c r="V56" s="51">
        <v>1155</v>
      </c>
      <c r="W56" s="51">
        <v>64</v>
      </c>
      <c r="X56" s="51">
        <v>1</v>
      </c>
      <c r="Y56" s="51">
        <v>0</v>
      </c>
      <c r="Z56" s="51">
        <v>0</v>
      </c>
      <c r="AA56" s="51">
        <v>0</v>
      </c>
      <c r="AB56" s="51">
        <f t="shared" si="9"/>
        <v>195</v>
      </c>
      <c r="AC56" s="51">
        <v>0</v>
      </c>
      <c r="AD56" s="51">
        <v>127</v>
      </c>
      <c r="AE56" s="51">
        <f t="shared" si="10"/>
        <v>68</v>
      </c>
      <c r="AF56" s="51">
        <v>68</v>
      </c>
      <c r="AG56" s="51">
        <v>0</v>
      </c>
      <c r="AH56" s="51">
        <v>0</v>
      </c>
      <c r="AI56" s="51">
        <v>0</v>
      </c>
      <c r="AJ56" s="51">
        <v>0</v>
      </c>
    </row>
    <row r="57" spans="1:36" ht="13.5">
      <c r="A57" s="26" t="s">
        <v>23</v>
      </c>
      <c r="B57" s="49" t="s">
        <v>118</v>
      </c>
      <c r="C57" s="50" t="s">
        <v>119</v>
      </c>
      <c r="D57" s="51">
        <f t="shared" si="0"/>
        <v>750</v>
      </c>
      <c r="E57" s="51">
        <v>545</v>
      </c>
      <c r="F57" s="51">
        <f t="shared" si="6"/>
        <v>155</v>
      </c>
      <c r="G57" s="51">
        <v>149</v>
      </c>
      <c r="H57" s="51">
        <v>6</v>
      </c>
      <c r="I57" s="51">
        <v>0</v>
      </c>
      <c r="J57" s="51">
        <v>0</v>
      </c>
      <c r="K57" s="51">
        <v>0</v>
      </c>
      <c r="L57" s="51">
        <v>0</v>
      </c>
      <c r="M57" s="51">
        <f t="shared" si="7"/>
        <v>50</v>
      </c>
      <c r="N57" s="51">
        <v>3</v>
      </c>
      <c r="O57" s="51">
        <v>5</v>
      </c>
      <c r="P57" s="51">
        <v>42</v>
      </c>
      <c r="Q57" s="51">
        <v>0</v>
      </c>
      <c r="R57" s="51">
        <v>0</v>
      </c>
      <c r="S57" s="51">
        <v>0</v>
      </c>
      <c r="T57" s="51">
        <v>0</v>
      </c>
      <c r="U57" s="51">
        <f t="shared" si="8"/>
        <v>592</v>
      </c>
      <c r="V57" s="51">
        <v>545</v>
      </c>
      <c r="W57" s="51">
        <v>47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110</v>
      </c>
      <c r="AC57" s="51">
        <v>0</v>
      </c>
      <c r="AD57" s="51">
        <v>60</v>
      </c>
      <c r="AE57" s="51">
        <f t="shared" si="10"/>
        <v>50</v>
      </c>
      <c r="AF57" s="51">
        <v>50</v>
      </c>
      <c r="AG57" s="51">
        <v>0</v>
      </c>
      <c r="AH57" s="51">
        <v>0</v>
      </c>
      <c r="AI57" s="51">
        <v>0</v>
      </c>
      <c r="AJ57" s="51">
        <v>0</v>
      </c>
    </row>
    <row r="58" spans="1:36" ht="13.5">
      <c r="A58" s="26" t="s">
        <v>23</v>
      </c>
      <c r="B58" s="49" t="s">
        <v>120</v>
      </c>
      <c r="C58" s="50" t="s">
        <v>121</v>
      </c>
      <c r="D58" s="51">
        <f t="shared" si="0"/>
        <v>253</v>
      </c>
      <c r="E58" s="51">
        <v>181</v>
      </c>
      <c r="F58" s="51">
        <f t="shared" si="6"/>
        <v>72</v>
      </c>
      <c r="G58" s="51">
        <v>70</v>
      </c>
      <c r="H58" s="51">
        <v>2</v>
      </c>
      <c r="I58" s="51">
        <v>0</v>
      </c>
      <c r="J58" s="51">
        <v>0</v>
      </c>
      <c r="K58" s="51">
        <v>0</v>
      </c>
      <c r="L58" s="51">
        <v>0</v>
      </c>
      <c r="M58" s="51">
        <f t="shared" si="7"/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f t="shared" si="8"/>
        <v>203</v>
      </c>
      <c r="V58" s="51">
        <v>181</v>
      </c>
      <c r="W58" s="51">
        <v>22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44</v>
      </c>
      <c r="AC58" s="51">
        <v>0</v>
      </c>
      <c r="AD58" s="51">
        <v>20</v>
      </c>
      <c r="AE58" s="51">
        <f t="shared" si="10"/>
        <v>24</v>
      </c>
      <c r="AF58" s="51">
        <v>24</v>
      </c>
      <c r="AG58" s="51">
        <v>0</v>
      </c>
      <c r="AH58" s="51">
        <v>0</v>
      </c>
      <c r="AI58" s="51">
        <v>0</v>
      </c>
      <c r="AJ58" s="51">
        <v>0</v>
      </c>
    </row>
    <row r="59" spans="1:36" ht="13.5">
      <c r="A59" s="26" t="s">
        <v>23</v>
      </c>
      <c r="B59" s="49" t="s">
        <v>122</v>
      </c>
      <c r="C59" s="50" t="s">
        <v>266</v>
      </c>
      <c r="D59" s="51">
        <f t="shared" si="0"/>
        <v>6507</v>
      </c>
      <c r="E59" s="51">
        <v>5208</v>
      </c>
      <c r="F59" s="51">
        <f t="shared" si="6"/>
        <v>443</v>
      </c>
      <c r="G59" s="51">
        <v>0</v>
      </c>
      <c r="H59" s="51">
        <v>443</v>
      </c>
      <c r="I59" s="51">
        <v>0</v>
      </c>
      <c r="J59" s="51">
        <v>0</v>
      </c>
      <c r="K59" s="51">
        <v>0</v>
      </c>
      <c r="L59" s="51">
        <v>819</v>
      </c>
      <c r="M59" s="51">
        <f t="shared" si="7"/>
        <v>37</v>
      </c>
      <c r="N59" s="51">
        <v>8</v>
      </c>
      <c r="O59" s="51">
        <v>0</v>
      </c>
      <c r="P59" s="51">
        <v>0</v>
      </c>
      <c r="Q59" s="51">
        <v>22</v>
      </c>
      <c r="R59" s="51">
        <v>7</v>
      </c>
      <c r="S59" s="51">
        <v>0</v>
      </c>
      <c r="T59" s="51">
        <v>0</v>
      </c>
      <c r="U59" s="51">
        <f t="shared" si="8"/>
        <v>5208</v>
      </c>
      <c r="V59" s="51">
        <v>5208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9"/>
        <v>1450</v>
      </c>
      <c r="AC59" s="51">
        <v>819</v>
      </c>
      <c r="AD59" s="51">
        <v>631</v>
      </c>
      <c r="AE59" s="51">
        <f t="shared" si="10"/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</row>
    <row r="60" spans="1:36" ht="13.5">
      <c r="A60" s="26" t="s">
        <v>23</v>
      </c>
      <c r="B60" s="49" t="s">
        <v>123</v>
      </c>
      <c r="C60" s="50" t="s">
        <v>176</v>
      </c>
      <c r="D60" s="51">
        <f t="shared" si="0"/>
        <v>1836</v>
      </c>
      <c r="E60" s="51">
        <v>1474</v>
      </c>
      <c r="F60" s="51">
        <f t="shared" si="6"/>
        <v>286</v>
      </c>
      <c r="G60" s="51">
        <v>170</v>
      </c>
      <c r="H60" s="51">
        <v>116</v>
      </c>
      <c r="I60" s="51">
        <v>0</v>
      </c>
      <c r="J60" s="51">
        <v>0</v>
      </c>
      <c r="K60" s="51">
        <v>0</v>
      </c>
      <c r="L60" s="51">
        <v>0</v>
      </c>
      <c r="M60" s="51">
        <f t="shared" si="7"/>
        <v>76</v>
      </c>
      <c r="N60" s="51">
        <v>64</v>
      </c>
      <c r="O60" s="51">
        <v>0</v>
      </c>
      <c r="P60" s="51">
        <v>0</v>
      </c>
      <c r="Q60" s="51">
        <v>5</v>
      </c>
      <c r="R60" s="51">
        <v>2</v>
      </c>
      <c r="S60" s="51">
        <v>0</v>
      </c>
      <c r="T60" s="51">
        <v>5</v>
      </c>
      <c r="U60" s="51">
        <f t="shared" si="8"/>
        <v>1487</v>
      </c>
      <c r="V60" s="51">
        <v>1474</v>
      </c>
      <c r="W60" s="51">
        <v>13</v>
      </c>
      <c r="X60" s="51">
        <v>0</v>
      </c>
      <c r="Y60" s="51">
        <v>0</v>
      </c>
      <c r="Z60" s="51">
        <v>0</v>
      </c>
      <c r="AA60" s="51">
        <v>0</v>
      </c>
      <c r="AB60" s="51">
        <f t="shared" si="9"/>
        <v>228</v>
      </c>
      <c r="AC60" s="51">
        <v>0</v>
      </c>
      <c r="AD60" s="51">
        <v>179</v>
      </c>
      <c r="AE60" s="51">
        <f t="shared" si="10"/>
        <v>49</v>
      </c>
      <c r="AF60" s="51">
        <v>11</v>
      </c>
      <c r="AG60" s="51">
        <v>38</v>
      </c>
      <c r="AH60" s="51">
        <v>0</v>
      </c>
      <c r="AI60" s="51">
        <v>0</v>
      </c>
      <c r="AJ60" s="51">
        <v>0</v>
      </c>
    </row>
    <row r="61" spans="1:36" ht="13.5">
      <c r="A61" s="26" t="s">
        <v>23</v>
      </c>
      <c r="B61" s="49" t="s">
        <v>124</v>
      </c>
      <c r="C61" s="50" t="s">
        <v>125</v>
      </c>
      <c r="D61" s="51">
        <f t="shared" si="0"/>
        <v>3260</v>
      </c>
      <c r="E61" s="51">
        <v>2268</v>
      </c>
      <c r="F61" s="51">
        <f t="shared" si="6"/>
        <v>573</v>
      </c>
      <c r="G61" s="51">
        <v>338</v>
      </c>
      <c r="H61" s="51">
        <v>235</v>
      </c>
      <c r="I61" s="51">
        <v>0</v>
      </c>
      <c r="J61" s="51">
        <v>0</v>
      </c>
      <c r="K61" s="51">
        <v>0</v>
      </c>
      <c r="L61" s="51">
        <v>0</v>
      </c>
      <c r="M61" s="51">
        <f t="shared" si="7"/>
        <v>419</v>
      </c>
      <c r="N61" s="51">
        <v>352</v>
      </c>
      <c r="O61" s="51">
        <v>0</v>
      </c>
      <c r="P61" s="51">
        <v>0</v>
      </c>
      <c r="Q61" s="51">
        <v>17</v>
      </c>
      <c r="R61" s="51">
        <v>24</v>
      </c>
      <c r="S61" s="51">
        <v>0</v>
      </c>
      <c r="T61" s="51">
        <v>26</v>
      </c>
      <c r="U61" s="51">
        <f t="shared" si="8"/>
        <v>2303</v>
      </c>
      <c r="V61" s="51">
        <v>2268</v>
      </c>
      <c r="W61" s="51">
        <v>35</v>
      </c>
      <c r="X61" s="51">
        <v>0</v>
      </c>
      <c r="Y61" s="51">
        <v>0</v>
      </c>
      <c r="Z61" s="51">
        <v>0</v>
      </c>
      <c r="AA61" s="51">
        <v>0</v>
      </c>
      <c r="AB61" s="51">
        <f t="shared" si="9"/>
        <v>308</v>
      </c>
      <c r="AC61" s="51">
        <v>0</v>
      </c>
      <c r="AD61" s="51">
        <v>179</v>
      </c>
      <c r="AE61" s="51">
        <f t="shared" si="10"/>
        <v>129</v>
      </c>
      <c r="AF61" s="51">
        <v>48</v>
      </c>
      <c r="AG61" s="51">
        <v>81</v>
      </c>
      <c r="AH61" s="51">
        <v>0</v>
      </c>
      <c r="AI61" s="51">
        <v>0</v>
      </c>
      <c r="AJ61" s="51">
        <v>0</v>
      </c>
    </row>
    <row r="62" spans="1:36" ht="13.5">
      <c r="A62" s="26" t="s">
        <v>23</v>
      </c>
      <c r="B62" s="49" t="s">
        <v>126</v>
      </c>
      <c r="C62" s="50" t="s">
        <v>127</v>
      </c>
      <c r="D62" s="51">
        <f t="shared" si="0"/>
        <v>1320</v>
      </c>
      <c r="E62" s="51">
        <v>920</v>
      </c>
      <c r="F62" s="51">
        <f t="shared" si="6"/>
        <v>317</v>
      </c>
      <c r="G62" s="51">
        <v>235</v>
      </c>
      <c r="H62" s="51">
        <v>82</v>
      </c>
      <c r="I62" s="51">
        <v>0</v>
      </c>
      <c r="J62" s="51">
        <v>0</v>
      </c>
      <c r="K62" s="51">
        <v>0</v>
      </c>
      <c r="L62" s="51">
        <v>38</v>
      </c>
      <c r="M62" s="51">
        <f t="shared" si="7"/>
        <v>45</v>
      </c>
      <c r="N62" s="51">
        <v>0</v>
      </c>
      <c r="O62" s="51">
        <v>45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f t="shared" si="8"/>
        <v>920</v>
      </c>
      <c r="V62" s="51">
        <v>920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9"/>
        <v>98</v>
      </c>
      <c r="AC62" s="51">
        <v>38</v>
      </c>
      <c r="AD62" s="51">
        <v>10</v>
      </c>
      <c r="AE62" s="51">
        <f t="shared" si="10"/>
        <v>50</v>
      </c>
      <c r="AF62" s="51">
        <v>50</v>
      </c>
      <c r="AG62" s="51">
        <v>0</v>
      </c>
      <c r="AH62" s="51">
        <v>0</v>
      </c>
      <c r="AI62" s="51">
        <v>0</v>
      </c>
      <c r="AJ62" s="51">
        <v>0</v>
      </c>
    </row>
    <row r="63" spans="1:36" ht="13.5">
      <c r="A63" s="26" t="s">
        <v>23</v>
      </c>
      <c r="B63" s="49" t="s">
        <v>128</v>
      </c>
      <c r="C63" s="50" t="s">
        <v>129</v>
      </c>
      <c r="D63" s="51">
        <f t="shared" si="0"/>
        <v>1136</v>
      </c>
      <c r="E63" s="51">
        <v>989</v>
      </c>
      <c r="F63" s="51">
        <f t="shared" si="6"/>
        <v>114</v>
      </c>
      <c r="G63" s="51">
        <v>0</v>
      </c>
      <c r="H63" s="51">
        <v>113</v>
      </c>
      <c r="I63" s="51">
        <v>0</v>
      </c>
      <c r="J63" s="51">
        <v>0</v>
      </c>
      <c r="K63" s="51">
        <v>1</v>
      </c>
      <c r="L63" s="51">
        <v>33</v>
      </c>
      <c r="M63" s="51">
        <f t="shared" si="7"/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f t="shared" si="8"/>
        <v>989</v>
      </c>
      <c r="V63" s="51">
        <v>989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9"/>
        <v>154</v>
      </c>
      <c r="AC63" s="51">
        <v>33</v>
      </c>
      <c r="AD63" s="51">
        <v>120</v>
      </c>
      <c r="AE63" s="51">
        <f t="shared" si="10"/>
        <v>1</v>
      </c>
      <c r="AF63" s="51">
        <v>0</v>
      </c>
      <c r="AG63" s="51">
        <v>0</v>
      </c>
      <c r="AH63" s="51">
        <v>0</v>
      </c>
      <c r="AI63" s="51">
        <v>0</v>
      </c>
      <c r="AJ63" s="51">
        <v>1</v>
      </c>
    </row>
    <row r="64" spans="1:36" ht="13.5">
      <c r="A64" s="26" t="s">
        <v>23</v>
      </c>
      <c r="B64" s="49" t="s">
        <v>130</v>
      </c>
      <c r="C64" s="50" t="s">
        <v>131</v>
      </c>
      <c r="D64" s="51">
        <f t="shared" si="0"/>
        <v>386</v>
      </c>
      <c r="E64" s="51">
        <v>274</v>
      </c>
      <c r="F64" s="51">
        <f t="shared" si="6"/>
        <v>60</v>
      </c>
      <c r="G64" s="51">
        <v>0</v>
      </c>
      <c r="H64" s="51">
        <v>60</v>
      </c>
      <c r="I64" s="51">
        <v>0</v>
      </c>
      <c r="J64" s="51">
        <v>0</v>
      </c>
      <c r="K64" s="51">
        <v>0</v>
      </c>
      <c r="L64" s="51">
        <v>0</v>
      </c>
      <c r="M64" s="51">
        <f t="shared" si="7"/>
        <v>52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52</v>
      </c>
      <c r="U64" s="51">
        <f t="shared" si="8"/>
        <v>274</v>
      </c>
      <c r="V64" s="51">
        <v>274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9"/>
        <v>30</v>
      </c>
      <c r="AC64" s="51">
        <v>0</v>
      </c>
      <c r="AD64" s="51">
        <v>30</v>
      </c>
      <c r="AE64" s="51">
        <f t="shared" si="10"/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23</v>
      </c>
      <c r="B65" s="49" t="s">
        <v>132</v>
      </c>
      <c r="C65" s="50" t="s">
        <v>133</v>
      </c>
      <c r="D65" s="51">
        <f t="shared" si="0"/>
        <v>364</v>
      </c>
      <c r="E65" s="51">
        <v>304</v>
      </c>
      <c r="F65" s="51">
        <f t="shared" si="6"/>
        <v>58</v>
      </c>
      <c r="G65" s="51">
        <v>0</v>
      </c>
      <c r="H65" s="51">
        <v>58</v>
      </c>
      <c r="I65" s="51">
        <v>0</v>
      </c>
      <c r="J65" s="51">
        <v>0</v>
      </c>
      <c r="K65" s="51">
        <v>0</v>
      </c>
      <c r="L65" s="51">
        <v>0</v>
      </c>
      <c r="M65" s="51">
        <f t="shared" si="7"/>
        <v>2</v>
      </c>
      <c r="N65" s="51">
        <v>0</v>
      </c>
      <c r="O65" s="51">
        <v>0</v>
      </c>
      <c r="P65" s="51">
        <v>0</v>
      </c>
      <c r="Q65" s="51">
        <v>1</v>
      </c>
      <c r="R65" s="51">
        <v>0</v>
      </c>
      <c r="S65" s="51">
        <v>0</v>
      </c>
      <c r="T65" s="51">
        <v>1</v>
      </c>
      <c r="U65" s="51">
        <f t="shared" si="8"/>
        <v>304</v>
      </c>
      <c r="V65" s="51">
        <v>304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f t="shared" si="9"/>
        <v>54</v>
      </c>
      <c r="AC65" s="51">
        <v>0</v>
      </c>
      <c r="AD65" s="51">
        <v>37</v>
      </c>
      <c r="AE65" s="51">
        <f t="shared" si="10"/>
        <v>17</v>
      </c>
      <c r="AF65" s="51">
        <v>0</v>
      </c>
      <c r="AG65" s="51">
        <v>17</v>
      </c>
      <c r="AH65" s="51">
        <v>0</v>
      </c>
      <c r="AI65" s="51">
        <v>0</v>
      </c>
      <c r="AJ65" s="51">
        <v>0</v>
      </c>
    </row>
    <row r="66" spans="1:36" ht="13.5">
      <c r="A66" s="26" t="s">
        <v>23</v>
      </c>
      <c r="B66" s="49" t="s">
        <v>134</v>
      </c>
      <c r="C66" s="50" t="s">
        <v>135</v>
      </c>
      <c r="D66" s="51">
        <f t="shared" si="0"/>
        <v>2090</v>
      </c>
      <c r="E66" s="51">
        <v>1880</v>
      </c>
      <c r="F66" s="51">
        <f t="shared" si="6"/>
        <v>208</v>
      </c>
      <c r="G66" s="51">
        <v>0</v>
      </c>
      <c r="H66" s="51">
        <v>208</v>
      </c>
      <c r="I66" s="51">
        <v>0</v>
      </c>
      <c r="J66" s="51">
        <v>0</v>
      </c>
      <c r="K66" s="51">
        <v>0</v>
      </c>
      <c r="L66" s="51">
        <v>0</v>
      </c>
      <c r="M66" s="51">
        <f t="shared" si="7"/>
        <v>2</v>
      </c>
      <c r="N66" s="51">
        <v>2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f t="shared" si="8"/>
        <v>1898</v>
      </c>
      <c r="V66" s="51">
        <v>1880</v>
      </c>
      <c r="W66" s="51">
        <v>0</v>
      </c>
      <c r="X66" s="51">
        <v>18</v>
      </c>
      <c r="Y66" s="51">
        <v>0</v>
      </c>
      <c r="Z66" s="51">
        <v>0</v>
      </c>
      <c r="AA66" s="51">
        <v>0</v>
      </c>
      <c r="AB66" s="51">
        <f t="shared" si="9"/>
        <v>45</v>
      </c>
      <c r="AC66" s="51">
        <v>0</v>
      </c>
      <c r="AD66" s="51">
        <v>44</v>
      </c>
      <c r="AE66" s="51">
        <f t="shared" si="10"/>
        <v>1</v>
      </c>
      <c r="AF66" s="51">
        <v>0</v>
      </c>
      <c r="AG66" s="51">
        <v>1</v>
      </c>
      <c r="AH66" s="51">
        <v>0</v>
      </c>
      <c r="AI66" s="51">
        <v>0</v>
      </c>
      <c r="AJ66" s="51">
        <v>0</v>
      </c>
    </row>
    <row r="67" spans="1:36" ht="13.5">
      <c r="A67" s="26" t="s">
        <v>23</v>
      </c>
      <c r="B67" s="49" t="s">
        <v>136</v>
      </c>
      <c r="C67" s="50" t="s">
        <v>137</v>
      </c>
      <c r="D67" s="51">
        <f t="shared" si="0"/>
        <v>1069</v>
      </c>
      <c r="E67" s="51">
        <v>924</v>
      </c>
      <c r="F67" s="51">
        <f t="shared" si="6"/>
        <v>144</v>
      </c>
      <c r="G67" s="51">
        <v>0</v>
      </c>
      <c r="H67" s="51">
        <v>144</v>
      </c>
      <c r="I67" s="51">
        <v>0</v>
      </c>
      <c r="J67" s="51">
        <v>0</v>
      </c>
      <c r="K67" s="51">
        <v>0</v>
      </c>
      <c r="L67" s="51">
        <v>0</v>
      </c>
      <c r="M67" s="51">
        <f t="shared" si="7"/>
        <v>1</v>
      </c>
      <c r="N67" s="51">
        <v>1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f t="shared" si="8"/>
        <v>934</v>
      </c>
      <c r="V67" s="51">
        <v>924</v>
      </c>
      <c r="W67" s="51">
        <v>0</v>
      </c>
      <c r="X67" s="51">
        <v>10</v>
      </c>
      <c r="Y67" s="51">
        <v>0</v>
      </c>
      <c r="Z67" s="51">
        <v>0</v>
      </c>
      <c r="AA67" s="51">
        <v>0</v>
      </c>
      <c r="AB67" s="51">
        <f t="shared" si="9"/>
        <v>20</v>
      </c>
      <c r="AC67" s="51">
        <v>0</v>
      </c>
      <c r="AD67" s="51">
        <v>19</v>
      </c>
      <c r="AE67" s="51">
        <f t="shared" si="10"/>
        <v>1</v>
      </c>
      <c r="AF67" s="51">
        <v>0</v>
      </c>
      <c r="AG67" s="51">
        <v>1</v>
      </c>
      <c r="AH67" s="51">
        <v>0</v>
      </c>
      <c r="AI67" s="51">
        <v>0</v>
      </c>
      <c r="AJ67" s="51">
        <v>0</v>
      </c>
    </row>
    <row r="68" spans="1:36" ht="13.5">
      <c r="A68" s="26" t="s">
        <v>23</v>
      </c>
      <c r="B68" s="49" t="s">
        <v>138</v>
      </c>
      <c r="C68" s="50" t="s">
        <v>139</v>
      </c>
      <c r="D68" s="51">
        <f t="shared" si="0"/>
        <v>2385</v>
      </c>
      <c r="E68" s="51">
        <v>2064</v>
      </c>
      <c r="F68" s="51">
        <f t="shared" si="6"/>
        <v>321</v>
      </c>
      <c r="G68" s="51">
        <v>0</v>
      </c>
      <c r="H68" s="51">
        <v>321</v>
      </c>
      <c r="I68" s="51">
        <v>0</v>
      </c>
      <c r="J68" s="51">
        <v>0</v>
      </c>
      <c r="K68" s="51">
        <v>0</v>
      </c>
      <c r="L68" s="51">
        <v>0</v>
      </c>
      <c r="M68" s="51">
        <f t="shared" si="7"/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f t="shared" si="8"/>
        <v>2095</v>
      </c>
      <c r="V68" s="51">
        <v>2064</v>
      </c>
      <c r="W68" s="51">
        <v>0</v>
      </c>
      <c r="X68" s="51">
        <v>31</v>
      </c>
      <c r="Y68" s="51">
        <v>0</v>
      </c>
      <c r="Z68" s="51">
        <v>0</v>
      </c>
      <c r="AA68" s="51">
        <v>0</v>
      </c>
      <c r="AB68" s="51">
        <f t="shared" si="9"/>
        <v>52</v>
      </c>
      <c r="AC68" s="51">
        <v>0</v>
      </c>
      <c r="AD68" s="51">
        <v>50</v>
      </c>
      <c r="AE68" s="51">
        <f t="shared" si="10"/>
        <v>2</v>
      </c>
      <c r="AF68" s="51">
        <v>0</v>
      </c>
      <c r="AG68" s="51">
        <v>2</v>
      </c>
      <c r="AH68" s="51">
        <v>0</v>
      </c>
      <c r="AI68" s="51">
        <v>0</v>
      </c>
      <c r="AJ68" s="51">
        <v>0</v>
      </c>
    </row>
    <row r="69" spans="1:36" ht="13.5">
      <c r="A69" s="26" t="s">
        <v>23</v>
      </c>
      <c r="B69" s="49" t="s">
        <v>140</v>
      </c>
      <c r="C69" s="50" t="s">
        <v>141</v>
      </c>
      <c r="D69" s="51">
        <f t="shared" si="0"/>
        <v>781</v>
      </c>
      <c r="E69" s="51">
        <v>639</v>
      </c>
      <c r="F69" s="51">
        <f t="shared" si="6"/>
        <v>142</v>
      </c>
      <c r="G69" s="51">
        <v>0</v>
      </c>
      <c r="H69" s="51">
        <v>142</v>
      </c>
      <c r="I69" s="51">
        <v>0</v>
      </c>
      <c r="J69" s="51">
        <v>0</v>
      </c>
      <c r="K69" s="51">
        <v>0</v>
      </c>
      <c r="L69" s="51">
        <v>0</v>
      </c>
      <c r="M69" s="51">
        <f t="shared" si="7"/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f t="shared" si="8"/>
        <v>639</v>
      </c>
      <c r="V69" s="51">
        <v>639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f t="shared" si="9"/>
        <v>17</v>
      </c>
      <c r="AC69" s="51">
        <v>0</v>
      </c>
      <c r="AD69" s="51">
        <v>16</v>
      </c>
      <c r="AE69" s="51">
        <f t="shared" si="10"/>
        <v>1</v>
      </c>
      <c r="AF69" s="51">
        <v>0</v>
      </c>
      <c r="AG69" s="51">
        <v>1</v>
      </c>
      <c r="AH69" s="51">
        <v>0</v>
      </c>
      <c r="AI69" s="51">
        <v>0</v>
      </c>
      <c r="AJ69" s="51">
        <v>0</v>
      </c>
    </row>
    <row r="70" spans="1:36" ht="13.5">
      <c r="A70" s="26" t="s">
        <v>23</v>
      </c>
      <c r="B70" s="49" t="s">
        <v>142</v>
      </c>
      <c r="C70" s="50" t="s">
        <v>143</v>
      </c>
      <c r="D70" s="51">
        <f t="shared" si="0"/>
        <v>2733</v>
      </c>
      <c r="E70" s="51">
        <v>2029</v>
      </c>
      <c r="F70" s="51">
        <f t="shared" si="6"/>
        <v>362</v>
      </c>
      <c r="G70" s="51">
        <v>0</v>
      </c>
      <c r="H70" s="51">
        <v>362</v>
      </c>
      <c r="I70" s="51">
        <v>0</v>
      </c>
      <c r="J70" s="51">
        <v>0</v>
      </c>
      <c r="K70" s="51">
        <v>0</v>
      </c>
      <c r="L70" s="51">
        <v>342</v>
      </c>
      <c r="M70" s="51">
        <f t="shared" si="7"/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8"/>
        <v>2075</v>
      </c>
      <c r="V70" s="51">
        <v>2029</v>
      </c>
      <c r="W70" s="51">
        <v>0</v>
      </c>
      <c r="X70" s="51">
        <v>46</v>
      </c>
      <c r="Y70" s="51">
        <v>0</v>
      </c>
      <c r="Z70" s="51">
        <v>0</v>
      </c>
      <c r="AA70" s="51">
        <v>0</v>
      </c>
      <c r="AB70" s="51">
        <f t="shared" si="9"/>
        <v>393</v>
      </c>
      <c r="AC70" s="51">
        <v>342</v>
      </c>
      <c r="AD70" s="51">
        <v>51</v>
      </c>
      <c r="AE70" s="51">
        <f t="shared" si="10"/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</row>
    <row r="71" spans="1:36" ht="13.5">
      <c r="A71" s="26" t="s">
        <v>23</v>
      </c>
      <c r="B71" s="49" t="s">
        <v>144</v>
      </c>
      <c r="C71" s="50" t="s">
        <v>145</v>
      </c>
      <c r="D71" s="51">
        <f aca="true" t="shared" si="11" ref="D71:D105">E71+F71+L71+M71</f>
        <v>1545</v>
      </c>
      <c r="E71" s="51">
        <v>1227</v>
      </c>
      <c r="F71" s="51">
        <f t="shared" si="6"/>
        <v>317</v>
      </c>
      <c r="G71" s="51">
        <v>0</v>
      </c>
      <c r="H71" s="51">
        <v>317</v>
      </c>
      <c r="I71" s="51">
        <v>0</v>
      </c>
      <c r="J71" s="51">
        <v>0</v>
      </c>
      <c r="K71" s="51">
        <v>0</v>
      </c>
      <c r="L71" s="51">
        <v>0</v>
      </c>
      <c r="M71" s="51">
        <f t="shared" si="7"/>
        <v>1</v>
      </c>
      <c r="N71" s="51">
        <v>1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f t="shared" si="8"/>
        <v>1255</v>
      </c>
      <c r="V71" s="51">
        <v>1227</v>
      </c>
      <c r="W71" s="51">
        <v>0</v>
      </c>
      <c r="X71" s="51">
        <v>28</v>
      </c>
      <c r="Y71" s="51">
        <v>0</v>
      </c>
      <c r="Z71" s="51">
        <v>0</v>
      </c>
      <c r="AA71" s="51">
        <v>0</v>
      </c>
      <c r="AB71" s="51">
        <f t="shared" si="9"/>
        <v>33</v>
      </c>
      <c r="AC71" s="51">
        <v>0</v>
      </c>
      <c r="AD71" s="51">
        <v>33</v>
      </c>
      <c r="AE71" s="51">
        <f t="shared" si="10"/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</row>
    <row r="72" spans="1:36" ht="13.5">
      <c r="A72" s="26" t="s">
        <v>23</v>
      </c>
      <c r="B72" s="49" t="s">
        <v>146</v>
      </c>
      <c r="C72" s="50" t="s">
        <v>147</v>
      </c>
      <c r="D72" s="51">
        <f t="shared" si="11"/>
        <v>236</v>
      </c>
      <c r="E72" s="51">
        <v>149</v>
      </c>
      <c r="F72" s="51">
        <f t="shared" si="6"/>
        <v>87</v>
      </c>
      <c r="G72" s="51">
        <v>0</v>
      </c>
      <c r="H72" s="51">
        <v>87</v>
      </c>
      <c r="I72" s="51">
        <v>0</v>
      </c>
      <c r="J72" s="51">
        <v>0</v>
      </c>
      <c r="K72" s="51">
        <v>0</v>
      </c>
      <c r="L72" s="51">
        <v>0</v>
      </c>
      <c r="M72" s="51">
        <f t="shared" si="7"/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f t="shared" si="8"/>
        <v>155</v>
      </c>
      <c r="V72" s="51">
        <v>149</v>
      </c>
      <c r="W72" s="51">
        <v>0</v>
      </c>
      <c r="X72" s="51">
        <v>6</v>
      </c>
      <c r="Y72" s="51">
        <v>0</v>
      </c>
      <c r="Z72" s="51">
        <v>0</v>
      </c>
      <c r="AA72" s="51">
        <v>0</v>
      </c>
      <c r="AB72" s="51">
        <f t="shared" si="9"/>
        <v>5</v>
      </c>
      <c r="AC72" s="51">
        <v>0</v>
      </c>
      <c r="AD72" s="51">
        <v>4</v>
      </c>
      <c r="AE72" s="51">
        <f t="shared" si="10"/>
        <v>1</v>
      </c>
      <c r="AF72" s="51">
        <v>0</v>
      </c>
      <c r="AG72" s="51">
        <v>1</v>
      </c>
      <c r="AH72" s="51">
        <v>0</v>
      </c>
      <c r="AI72" s="51">
        <v>0</v>
      </c>
      <c r="AJ72" s="51">
        <v>0</v>
      </c>
    </row>
    <row r="73" spans="1:36" ht="13.5">
      <c r="A73" s="26" t="s">
        <v>23</v>
      </c>
      <c r="B73" s="49" t="s">
        <v>148</v>
      </c>
      <c r="C73" s="50" t="s">
        <v>149</v>
      </c>
      <c r="D73" s="51">
        <f t="shared" si="11"/>
        <v>4671</v>
      </c>
      <c r="E73" s="51">
        <v>4121</v>
      </c>
      <c r="F73" s="51">
        <f t="shared" si="6"/>
        <v>472</v>
      </c>
      <c r="G73" s="51">
        <v>0</v>
      </c>
      <c r="H73" s="51">
        <v>472</v>
      </c>
      <c r="I73" s="51">
        <v>0</v>
      </c>
      <c r="J73" s="51">
        <v>0</v>
      </c>
      <c r="K73" s="51">
        <v>0</v>
      </c>
      <c r="L73" s="51">
        <v>74</v>
      </c>
      <c r="M73" s="51">
        <f t="shared" si="7"/>
        <v>4</v>
      </c>
      <c r="N73" s="51">
        <v>4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f t="shared" si="8"/>
        <v>4175</v>
      </c>
      <c r="V73" s="51">
        <v>4121</v>
      </c>
      <c r="W73" s="51">
        <v>0</v>
      </c>
      <c r="X73" s="51">
        <v>54</v>
      </c>
      <c r="Y73" s="51">
        <v>0</v>
      </c>
      <c r="Z73" s="51">
        <v>0</v>
      </c>
      <c r="AA73" s="51">
        <v>0</v>
      </c>
      <c r="AB73" s="51">
        <f t="shared" si="9"/>
        <v>176</v>
      </c>
      <c r="AC73" s="51">
        <v>74</v>
      </c>
      <c r="AD73" s="51">
        <v>99</v>
      </c>
      <c r="AE73" s="51">
        <f t="shared" si="10"/>
        <v>3</v>
      </c>
      <c r="AF73" s="51">
        <v>0</v>
      </c>
      <c r="AG73" s="51">
        <v>3</v>
      </c>
      <c r="AH73" s="51">
        <v>0</v>
      </c>
      <c r="AI73" s="51">
        <v>0</v>
      </c>
      <c r="AJ73" s="51">
        <v>0</v>
      </c>
    </row>
    <row r="74" spans="1:36" ht="13.5">
      <c r="A74" s="26" t="s">
        <v>23</v>
      </c>
      <c r="B74" s="49" t="s">
        <v>150</v>
      </c>
      <c r="C74" s="50" t="s">
        <v>151</v>
      </c>
      <c r="D74" s="51">
        <f t="shared" si="11"/>
        <v>384</v>
      </c>
      <c r="E74" s="51">
        <v>321</v>
      </c>
      <c r="F74" s="51">
        <f t="shared" si="6"/>
        <v>47</v>
      </c>
      <c r="G74" s="51">
        <v>0</v>
      </c>
      <c r="H74" s="51">
        <v>47</v>
      </c>
      <c r="I74" s="51">
        <v>0</v>
      </c>
      <c r="J74" s="51">
        <v>0</v>
      </c>
      <c r="K74" s="51">
        <v>0</v>
      </c>
      <c r="L74" s="51">
        <v>16</v>
      </c>
      <c r="M74" s="51">
        <f t="shared" si="7"/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f t="shared" si="8"/>
        <v>326</v>
      </c>
      <c r="V74" s="51">
        <v>321</v>
      </c>
      <c r="W74" s="51">
        <v>0</v>
      </c>
      <c r="X74" s="51">
        <v>5</v>
      </c>
      <c r="Y74" s="51">
        <v>0</v>
      </c>
      <c r="Z74" s="51">
        <v>0</v>
      </c>
      <c r="AA74" s="51">
        <v>0</v>
      </c>
      <c r="AB74" s="51">
        <f t="shared" si="9"/>
        <v>23</v>
      </c>
      <c r="AC74" s="51">
        <v>16</v>
      </c>
      <c r="AD74" s="51">
        <v>7</v>
      </c>
      <c r="AE74" s="51">
        <f t="shared" si="10"/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</row>
    <row r="75" spans="1:36" ht="13.5">
      <c r="A75" s="26" t="s">
        <v>23</v>
      </c>
      <c r="B75" s="49" t="s">
        <v>152</v>
      </c>
      <c r="C75" s="50" t="s">
        <v>153</v>
      </c>
      <c r="D75" s="51">
        <f t="shared" si="11"/>
        <v>4123</v>
      </c>
      <c r="E75" s="51">
        <v>2769</v>
      </c>
      <c r="F75" s="51">
        <f t="shared" si="6"/>
        <v>1315</v>
      </c>
      <c r="G75" s="51">
        <v>0</v>
      </c>
      <c r="H75" s="51">
        <v>1315</v>
      </c>
      <c r="I75" s="51">
        <v>0</v>
      </c>
      <c r="J75" s="51">
        <v>0</v>
      </c>
      <c r="K75" s="51">
        <v>0</v>
      </c>
      <c r="L75" s="51">
        <v>39</v>
      </c>
      <c r="M75" s="51">
        <f t="shared" si="7"/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f t="shared" si="8"/>
        <v>3032</v>
      </c>
      <c r="V75" s="51">
        <v>2769</v>
      </c>
      <c r="W75" s="51">
        <v>0</v>
      </c>
      <c r="X75" s="51">
        <v>263</v>
      </c>
      <c r="Y75" s="51">
        <v>0</v>
      </c>
      <c r="Z75" s="51">
        <v>0</v>
      </c>
      <c r="AA75" s="51">
        <v>0</v>
      </c>
      <c r="AB75" s="51">
        <f t="shared" si="9"/>
        <v>670</v>
      </c>
      <c r="AC75" s="51">
        <v>39</v>
      </c>
      <c r="AD75" s="51">
        <v>368</v>
      </c>
      <c r="AE75" s="51">
        <f t="shared" si="10"/>
        <v>263</v>
      </c>
      <c r="AF75" s="51">
        <v>0</v>
      </c>
      <c r="AG75" s="51">
        <v>263</v>
      </c>
      <c r="AH75" s="51">
        <v>0</v>
      </c>
      <c r="AI75" s="51">
        <v>0</v>
      </c>
      <c r="AJ75" s="51">
        <v>0</v>
      </c>
    </row>
    <row r="76" spans="1:36" ht="13.5">
      <c r="A76" s="26" t="s">
        <v>23</v>
      </c>
      <c r="B76" s="49" t="s">
        <v>154</v>
      </c>
      <c r="C76" s="50" t="s">
        <v>155</v>
      </c>
      <c r="D76" s="51">
        <f t="shared" si="11"/>
        <v>1460</v>
      </c>
      <c r="E76" s="51">
        <v>1274</v>
      </c>
      <c r="F76" s="51">
        <f t="shared" si="6"/>
        <v>52</v>
      </c>
      <c r="G76" s="51">
        <v>0</v>
      </c>
      <c r="H76" s="51">
        <v>52</v>
      </c>
      <c r="I76" s="51">
        <v>0</v>
      </c>
      <c r="J76" s="51">
        <v>0</v>
      </c>
      <c r="K76" s="51">
        <v>0</v>
      </c>
      <c r="L76" s="51">
        <v>134</v>
      </c>
      <c r="M76" s="51">
        <f t="shared" si="7"/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f t="shared" si="8"/>
        <v>1274</v>
      </c>
      <c r="V76" s="51">
        <v>1274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f t="shared" si="9"/>
        <v>267</v>
      </c>
      <c r="AC76" s="51">
        <v>134</v>
      </c>
      <c r="AD76" s="51">
        <v>133</v>
      </c>
      <c r="AE76" s="51">
        <f t="shared" si="10"/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</row>
    <row r="77" spans="1:36" ht="13.5">
      <c r="A77" s="26" t="s">
        <v>23</v>
      </c>
      <c r="B77" s="49" t="s">
        <v>156</v>
      </c>
      <c r="C77" s="50" t="s">
        <v>293</v>
      </c>
      <c r="D77" s="51">
        <f t="shared" si="11"/>
        <v>165</v>
      </c>
      <c r="E77" s="51">
        <v>114</v>
      </c>
      <c r="F77" s="51">
        <f t="shared" si="6"/>
        <v>14</v>
      </c>
      <c r="G77" s="51">
        <v>0</v>
      </c>
      <c r="H77" s="51">
        <v>14</v>
      </c>
      <c r="I77" s="51">
        <v>0</v>
      </c>
      <c r="J77" s="51">
        <v>0</v>
      </c>
      <c r="K77" s="51">
        <v>0</v>
      </c>
      <c r="L77" s="51">
        <v>37</v>
      </c>
      <c r="M77" s="51">
        <f t="shared" si="7"/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f t="shared" si="8"/>
        <v>114</v>
      </c>
      <c r="V77" s="51">
        <v>114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f t="shared" si="9"/>
        <v>50</v>
      </c>
      <c r="AC77" s="51">
        <v>37</v>
      </c>
      <c r="AD77" s="51">
        <v>13</v>
      </c>
      <c r="AE77" s="51">
        <f t="shared" si="10"/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</row>
    <row r="78" spans="1:36" ht="13.5">
      <c r="A78" s="26" t="s">
        <v>23</v>
      </c>
      <c r="B78" s="49" t="s">
        <v>157</v>
      </c>
      <c r="C78" s="50" t="s">
        <v>158</v>
      </c>
      <c r="D78" s="51">
        <f t="shared" si="11"/>
        <v>607</v>
      </c>
      <c r="E78" s="51">
        <v>477</v>
      </c>
      <c r="F78" s="51">
        <f t="shared" si="6"/>
        <v>31</v>
      </c>
      <c r="G78" s="51">
        <v>0</v>
      </c>
      <c r="H78" s="51">
        <v>31</v>
      </c>
      <c r="I78" s="51">
        <v>0</v>
      </c>
      <c r="J78" s="51">
        <v>0</v>
      </c>
      <c r="K78" s="51">
        <v>0</v>
      </c>
      <c r="L78" s="51">
        <v>99</v>
      </c>
      <c r="M78" s="51">
        <f t="shared" si="7"/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f t="shared" si="8"/>
        <v>477</v>
      </c>
      <c r="V78" s="51">
        <v>477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f t="shared" si="9"/>
        <v>150</v>
      </c>
      <c r="AC78" s="51">
        <v>99</v>
      </c>
      <c r="AD78" s="51">
        <v>51</v>
      </c>
      <c r="AE78" s="51">
        <f t="shared" si="10"/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</row>
    <row r="79" spans="1:36" ht="13.5">
      <c r="A79" s="26" t="s">
        <v>23</v>
      </c>
      <c r="B79" s="49" t="s">
        <v>159</v>
      </c>
      <c r="C79" s="50" t="s">
        <v>160</v>
      </c>
      <c r="D79" s="51">
        <f t="shared" si="11"/>
        <v>1667</v>
      </c>
      <c r="E79" s="51">
        <v>1279</v>
      </c>
      <c r="F79" s="51">
        <f t="shared" si="6"/>
        <v>177</v>
      </c>
      <c r="G79" s="51">
        <v>0</v>
      </c>
      <c r="H79" s="51">
        <v>177</v>
      </c>
      <c r="I79" s="51">
        <v>0</v>
      </c>
      <c r="J79" s="51">
        <v>0</v>
      </c>
      <c r="K79" s="51">
        <v>0</v>
      </c>
      <c r="L79" s="51">
        <v>211</v>
      </c>
      <c r="M79" s="51">
        <f t="shared" si="7"/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f t="shared" si="8"/>
        <v>1279</v>
      </c>
      <c r="V79" s="51">
        <v>1279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f t="shared" si="9"/>
        <v>358</v>
      </c>
      <c r="AC79" s="51">
        <v>211</v>
      </c>
      <c r="AD79" s="51">
        <v>147</v>
      </c>
      <c r="AE79" s="51">
        <f t="shared" si="10"/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</row>
    <row r="80" spans="1:36" ht="13.5">
      <c r="A80" s="26" t="s">
        <v>23</v>
      </c>
      <c r="B80" s="49" t="s">
        <v>161</v>
      </c>
      <c r="C80" s="50" t="s">
        <v>291</v>
      </c>
      <c r="D80" s="51">
        <f t="shared" si="11"/>
        <v>1092</v>
      </c>
      <c r="E80" s="51">
        <v>837</v>
      </c>
      <c r="F80" s="51">
        <f t="shared" si="6"/>
        <v>75</v>
      </c>
      <c r="G80" s="51">
        <v>0</v>
      </c>
      <c r="H80" s="51">
        <v>75</v>
      </c>
      <c r="I80" s="51">
        <v>0</v>
      </c>
      <c r="J80" s="51">
        <v>0</v>
      </c>
      <c r="K80" s="51">
        <v>0</v>
      </c>
      <c r="L80" s="51">
        <v>180</v>
      </c>
      <c r="M80" s="51">
        <f t="shared" si="7"/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f t="shared" si="8"/>
        <v>837</v>
      </c>
      <c r="V80" s="51">
        <v>837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f t="shared" si="9"/>
        <v>276</v>
      </c>
      <c r="AC80" s="51">
        <v>180</v>
      </c>
      <c r="AD80" s="51">
        <v>96</v>
      </c>
      <c r="AE80" s="51">
        <f t="shared" si="10"/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</row>
    <row r="81" spans="1:36" ht="13.5">
      <c r="A81" s="26" t="s">
        <v>23</v>
      </c>
      <c r="B81" s="49" t="s">
        <v>162</v>
      </c>
      <c r="C81" s="50" t="s">
        <v>163</v>
      </c>
      <c r="D81" s="51">
        <f t="shared" si="11"/>
        <v>575</v>
      </c>
      <c r="E81" s="51">
        <v>450</v>
      </c>
      <c r="F81" s="51">
        <f t="shared" si="6"/>
        <v>41</v>
      </c>
      <c r="G81" s="51">
        <v>0</v>
      </c>
      <c r="H81" s="51">
        <v>41</v>
      </c>
      <c r="I81" s="51">
        <v>0</v>
      </c>
      <c r="J81" s="51">
        <v>0</v>
      </c>
      <c r="K81" s="51">
        <v>0</v>
      </c>
      <c r="L81" s="51">
        <v>84</v>
      </c>
      <c r="M81" s="51">
        <f t="shared" si="7"/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f t="shared" si="8"/>
        <v>450</v>
      </c>
      <c r="V81" s="51">
        <v>450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f t="shared" si="9"/>
        <v>136</v>
      </c>
      <c r="AC81" s="51">
        <v>84</v>
      </c>
      <c r="AD81" s="51">
        <v>52</v>
      </c>
      <c r="AE81" s="51">
        <f t="shared" si="10"/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</row>
    <row r="82" spans="1:36" ht="13.5">
      <c r="A82" s="26" t="s">
        <v>23</v>
      </c>
      <c r="B82" s="49" t="s">
        <v>164</v>
      </c>
      <c r="C82" s="50" t="s">
        <v>165</v>
      </c>
      <c r="D82" s="51">
        <f t="shared" si="11"/>
        <v>1217</v>
      </c>
      <c r="E82" s="51">
        <v>1032</v>
      </c>
      <c r="F82" s="51">
        <f t="shared" si="6"/>
        <v>80</v>
      </c>
      <c r="G82" s="51">
        <v>0</v>
      </c>
      <c r="H82" s="51">
        <v>80</v>
      </c>
      <c r="I82" s="51">
        <v>0</v>
      </c>
      <c r="J82" s="51">
        <v>0</v>
      </c>
      <c r="K82" s="51">
        <v>0</v>
      </c>
      <c r="L82" s="51">
        <v>105</v>
      </c>
      <c r="M82" s="51">
        <f t="shared" si="7"/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f t="shared" si="8"/>
        <v>1032</v>
      </c>
      <c r="V82" s="51">
        <v>1032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f t="shared" si="9"/>
        <v>244</v>
      </c>
      <c r="AC82" s="51">
        <v>105</v>
      </c>
      <c r="AD82" s="51">
        <v>113</v>
      </c>
      <c r="AE82" s="51">
        <f t="shared" si="10"/>
        <v>26</v>
      </c>
      <c r="AF82" s="51">
        <v>0</v>
      </c>
      <c r="AG82" s="51">
        <v>26</v>
      </c>
      <c r="AH82" s="51">
        <v>0</v>
      </c>
      <c r="AI82" s="51">
        <v>0</v>
      </c>
      <c r="AJ82" s="51">
        <v>0</v>
      </c>
    </row>
    <row r="83" spans="1:36" ht="13.5">
      <c r="A83" s="26" t="s">
        <v>23</v>
      </c>
      <c r="B83" s="49" t="s">
        <v>166</v>
      </c>
      <c r="C83" s="50" t="s">
        <v>167</v>
      </c>
      <c r="D83" s="51">
        <f t="shared" si="11"/>
        <v>820</v>
      </c>
      <c r="E83" s="51">
        <v>547</v>
      </c>
      <c r="F83" s="51">
        <f t="shared" si="6"/>
        <v>204</v>
      </c>
      <c r="G83" s="51">
        <v>66</v>
      </c>
      <c r="H83" s="51">
        <v>138</v>
      </c>
      <c r="I83" s="51">
        <v>0</v>
      </c>
      <c r="J83" s="51">
        <v>0</v>
      </c>
      <c r="K83" s="51">
        <v>0</v>
      </c>
      <c r="L83" s="51">
        <v>0</v>
      </c>
      <c r="M83" s="51">
        <f t="shared" si="7"/>
        <v>69</v>
      </c>
      <c r="N83" s="51">
        <v>0</v>
      </c>
      <c r="O83" s="51">
        <v>22</v>
      </c>
      <c r="P83" s="51">
        <v>41</v>
      </c>
      <c r="Q83" s="51">
        <v>6</v>
      </c>
      <c r="R83" s="51">
        <v>0</v>
      </c>
      <c r="S83" s="51">
        <v>0</v>
      </c>
      <c r="T83" s="51">
        <v>0</v>
      </c>
      <c r="U83" s="51">
        <f t="shared" si="8"/>
        <v>555</v>
      </c>
      <c r="V83" s="51">
        <v>547</v>
      </c>
      <c r="W83" s="51">
        <v>8</v>
      </c>
      <c r="X83" s="51">
        <v>0</v>
      </c>
      <c r="Y83" s="51">
        <v>0</v>
      </c>
      <c r="Z83" s="51">
        <v>0</v>
      </c>
      <c r="AA83" s="51">
        <v>0</v>
      </c>
      <c r="AB83" s="51">
        <f t="shared" si="9"/>
        <v>135</v>
      </c>
      <c r="AC83" s="51">
        <v>0</v>
      </c>
      <c r="AD83" s="51">
        <v>115</v>
      </c>
      <c r="AE83" s="51">
        <f t="shared" si="10"/>
        <v>20</v>
      </c>
      <c r="AF83" s="51">
        <v>0</v>
      </c>
      <c r="AG83" s="51">
        <v>20</v>
      </c>
      <c r="AH83" s="51">
        <v>0</v>
      </c>
      <c r="AI83" s="51">
        <v>0</v>
      </c>
      <c r="AJ83" s="51">
        <v>0</v>
      </c>
    </row>
    <row r="84" spans="1:36" ht="13.5">
      <c r="A84" s="26" t="s">
        <v>23</v>
      </c>
      <c r="B84" s="49" t="s">
        <v>168</v>
      </c>
      <c r="C84" s="50" t="s">
        <v>221</v>
      </c>
      <c r="D84" s="51">
        <f t="shared" si="11"/>
        <v>1697</v>
      </c>
      <c r="E84" s="51">
        <v>1495</v>
      </c>
      <c r="F84" s="51">
        <f t="shared" si="6"/>
        <v>202</v>
      </c>
      <c r="G84" s="51">
        <v>0</v>
      </c>
      <c r="H84" s="51">
        <v>202</v>
      </c>
      <c r="I84" s="51">
        <v>0</v>
      </c>
      <c r="J84" s="51">
        <v>0</v>
      </c>
      <c r="K84" s="51">
        <v>0</v>
      </c>
      <c r="L84" s="51">
        <v>0</v>
      </c>
      <c r="M84" s="51">
        <f t="shared" si="7"/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f t="shared" si="8"/>
        <v>1544</v>
      </c>
      <c r="V84" s="51">
        <v>1495</v>
      </c>
      <c r="W84" s="51">
        <v>0</v>
      </c>
      <c r="X84" s="51">
        <v>49</v>
      </c>
      <c r="Y84" s="51">
        <v>0</v>
      </c>
      <c r="Z84" s="51">
        <v>0</v>
      </c>
      <c r="AA84" s="51">
        <v>0</v>
      </c>
      <c r="AB84" s="51">
        <f t="shared" si="9"/>
        <v>333</v>
      </c>
      <c r="AC84" s="51">
        <v>0</v>
      </c>
      <c r="AD84" s="51">
        <v>303</v>
      </c>
      <c r="AE84" s="51">
        <f t="shared" si="10"/>
        <v>30</v>
      </c>
      <c r="AF84" s="51">
        <v>0</v>
      </c>
      <c r="AG84" s="51">
        <v>30</v>
      </c>
      <c r="AH84" s="51">
        <v>0</v>
      </c>
      <c r="AI84" s="51">
        <v>0</v>
      </c>
      <c r="AJ84" s="51">
        <v>0</v>
      </c>
    </row>
    <row r="85" spans="1:36" ht="13.5">
      <c r="A85" s="26" t="s">
        <v>23</v>
      </c>
      <c r="B85" s="49" t="s">
        <v>222</v>
      </c>
      <c r="C85" s="50" t="s">
        <v>223</v>
      </c>
      <c r="D85" s="51">
        <f t="shared" si="11"/>
        <v>91</v>
      </c>
      <c r="E85" s="51">
        <v>58</v>
      </c>
      <c r="F85" s="51">
        <f t="shared" si="6"/>
        <v>33</v>
      </c>
      <c r="G85" s="51">
        <v>0</v>
      </c>
      <c r="H85" s="51">
        <v>17</v>
      </c>
      <c r="I85" s="51">
        <v>0</v>
      </c>
      <c r="J85" s="51">
        <v>0</v>
      </c>
      <c r="K85" s="51">
        <v>16</v>
      </c>
      <c r="L85" s="51">
        <v>0</v>
      </c>
      <c r="M85" s="51">
        <f t="shared" si="7"/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f t="shared" si="8"/>
        <v>58</v>
      </c>
      <c r="V85" s="51">
        <v>58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f t="shared" si="9"/>
        <v>20</v>
      </c>
      <c r="AC85" s="51">
        <v>0</v>
      </c>
      <c r="AD85" s="51">
        <v>15</v>
      </c>
      <c r="AE85" s="51">
        <f t="shared" si="10"/>
        <v>5</v>
      </c>
      <c r="AF85" s="51">
        <v>0</v>
      </c>
      <c r="AG85" s="51">
        <v>0</v>
      </c>
      <c r="AH85" s="51">
        <v>0</v>
      </c>
      <c r="AI85" s="51">
        <v>0</v>
      </c>
      <c r="AJ85" s="51">
        <v>5</v>
      </c>
    </row>
    <row r="86" spans="1:36" ht="13.5">
      <c r="A86" s="26" t="s">
        <v>23</v>
      </c>
      <c r="B86" s="49" t="s">
        <v>224</v>
      </c>
      <c r="C86" s="50" t="s">
        <v>225</v>
      </c>
      <c r="D86" s="51">
        <f t="shared" si="11"/>
        <v>480</v>
      </c>
      <c r="E86" s="51">
        <v>377</v>
      </c>
      <c r="F86" s="51">
        <f t="shared" si="6"/>
        <v>67</v>
      </c>
      <c r="G86" s="51">
        <v>18</v>
      </c>
      <c r="H86" s="51">
        <v>49</v>
      </c>
      <c r="I86" s="51">
        <v>0</v>
      </c>
      <c r="J86" s="51">
        <v>0</v>
      </c>
      <c r="K86" s="51">
        <v>0</v>
      </c>
      <c r="L86" s="51">
        <v>36</v>
      </c>
      <c r="M86" s="51">
        <f t="shared" si="7"/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f t="shared" si="8"/>
        <v>379</v>
      </c>
      <c r="V86" s="51">
        <v>377</v>
      </c>
      <c r="W86" s="51">
        <v>2</v>
      </c>
      <c r="X86" s="51">
        <v>0</v>
      </c>
      <c r="Y86" s="51">
        <v>0</v>
      </c>
      <c r="Z86" s="51">
        <v>0</v>
      </c>
      <c r="AA86" s="51">
        <v>0</v>
      </c>
      <c r="AB86" s="51">
        <f t="shared" si="9"/>
        <v>134</v>
      </c>
      <c r="AC86" s="51">
        <v>36</v>
      </c>
      <c r="AD86" s="51">
        <v>98</v>
      </c>
      <c r="AE86" s="51">
        <f t="shared" si="10"/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</row>
    <row r="87" spans="1:36" ht="13.5">
      <c r="A87" s="26" t="s">
        <v>23</v>
      </c>
      <c r="B87" s="49" t="s">
        <v>226</v>
      </c>
      <c r="C87" s="50" t="s">
        <v>227</v>
      </c>
      <c r="D87" s="51">
        <f t="shared" si="11"/>
        <v>2994</v>
      </c>
      <c r="E87" s="51">
        <v>2570</v>
      </c>
      <c r="F87" s="51">
        <f t="shared" si="6"/>
        <v>349</v>
      </c>
      <c r="G87" s="51">
        <v>0</v>
      </c>
      <c r="H87" s="51">
        <v>283</v>
      </c>
      <c r="I87" s="51">
        <v>0</v>
      </c>
      <c r="J87" s="51">
        <v>0</v>
      </c>
      <c r="K87" s="51">
        <v>66</v>
      </c>
      <c r="L87" s="51">
        <v>0</v>
      </c>
      <c r="M87" s="51">
        <f t="shared" si="7"/>
        <v>75</v>
      </c>
      <c r="N87" s="51">
        <v>75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f t="shared" si="8"/>
        <v>2573</v>
      </c>
      <c r="V87" s="51">
        <v>2570</v>
      </c>
      <c r="W87" s="51">
        <v>0</v>
      </c>
      <c r="X87" s="51">
        <v>3</v>
      </c>
      <c r="Y87" s="51">
        <v>0</v>
      </c>
      <c r="Z87" s="51">
        <v>0</v>
      </c>
      <c r="AA87" s="51">
        <v>0</v>
      </c>
      <c r="AB87" s="51">
        <f t="shared" si="9"/>
        <v>327</v>
      </c>
      <c r="AC87" s="51">
        <v>0</v>
      </c>
      <c r="AD87" s="51">
        <v>261</v>
      </c>
      <c r="AE87" s="51">
        <f t="shared" si="10"/>
        <v>66</v>
      </c>
      <c r="AF87" s="51">
        <v>0</v>
      </c>
      <c r="AG87" s="51">
        <v>0</v>
      </c>
      <c r="AH87" s="51">
        <v>0</v>
      </c>
      <c r="AI87" s="51">
        <v>0</v>
      </c>
      <c r="AJ87" s="51">
        <v>66</v>
      </c>
    </row>
    <row r="88" spans="1:36" ht="13.5">
      <c r="A88" s="26" t="s">
        <v>23</v>
      </c>
      <c r="B88" s="49" t="s">
        <v>228</v>
      </c>
      <c r="C88" s="50" t="s">
        <v>177</v>
      </c>
      <c r="D88" s="51">
        <f t="shared" si="11"/>
        <v>949</v>
      </c>
      <c r="E88" s="51">
        <v>799</v>
      </c>
      <c r="F88" s="51">
        <f t="shared" si="6"/>
        <v>126</v>
      </c>
      <c r="G88" s="51">
        <v>0</v>
      </c>
      <c r="H88" s="51">
        <v>102</v>
      </c>
      <c r="I88" s="51">
        <v>0</v>
      </c>
      <c r="J88" s="51">
        <v>0</v>
      </c>
      <c r="K88" s="51">
        <v>24</v>
      </c>
      <c r="L88" s="51">
        <v>0</v>
      </c>
      <c r="M88" s="51">
        <f t="shared" si="7"/>
        <v>24</v>
      </c>
      <c r="N88" s="51">
        <v>24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f t="shared" si="8"/>
        <v>800</v>
      </c>
      <c r="V88" s="51">
        <v>799</v>
      </c>
      <c r="W88" s="51">
        <v>0</v>
      </c>
      <c r="X88" s="51">
        <v>1</v>
      </c>
      <c r="Y88" s="51">
        <v>0</v>
      </c>
      <c r="Z88" s="51">
        <v>0</v>
      </c>
      <c r="AA88" s="51">
        <v>0</v>
      </c>
      <c r="AB88" s="51">
        <f t="shared" si="9"/>
        <v>104</v>
      </c>
      <c r="AC88" s="51">
        <v>0</v>
      </c>
      <c r="AD88" s="51">
        <v>80</v>
      </c>
      <c r="AE88" s="51">
        <f t="shared" si="10"/>
        <v>24</v>
      </c>
      <c r="AF88" s="51">
        <v>0</v>
      </c>
      <c r="AG88" s="51">
        <v>0</v>
      </c>
      <c r="AH88" s="51">
        <v>0</v>
      </c>
      <c r="AI88" s="51">
        <v>0</v>
      </c>
      <c r="AJ88" s="51">
        <v>24</v>
      </c>
    </row>
    <row r="89" spans="1:36" ht="13.5">
      <c r="A89" s="26" t="s">
        <v>23</v>
      </c>
      <c r="B89" s="49" t="s">
        <v>229</v>
      </c>
      <c r="C89" s="50" t="s">
        <v>230</v>
      </c>
      <c r="D89" s="51">
        <f t="shared" si="11"/>
        <v>6704</v>
      </c>
      <c r="E89" s="51">
        <v>5886</v>
      </c>
      <c r="F89" s="51">
        <f t="shared" si="6"/>
        <v>674</v>
      </c>
      <c r="G89" s="51">
        <v>0</v>
      </c>
      <c r="H89" s="51">
        <v>518</v>
      </c>
      <c r="I89" s="51">
        <v>0</v>
      </c>
      <c r="J89" s="51">
        <v>0</v>
      </c>
      <c r="K89" s="51">
        <v>156</v>
      </c>
      <c r="L89" s="51">
        <v>0</v>
      </c>
      <c r="M89" s="51">
        <f t="shared" si="7"/>
        <v>144</v>
      </c>
      <c r="N89" s="51">
        <v>144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f t="shared" si="8"/>
        <v>5890</v>
      </c>
      <c r="V89" s="51">
        <v>5886</v>
      </c>
      <c r="W89" s="51">
        <v>0</v>
      </c>
      <c r="X89" s="51">
        <v>4</v>
      </c>
      <c r="Y89" s="51">
        <v>0</v>
      </c>
      <c r="Z89" s="51">
        <v>0</v>
      </c>
      <c r="AA89" s="51">
        <v>0</v>
      </c>
      <c r="AB89" s="51">
        <f t="shared" si="9"/>
        <v>747</v>
      </c>
      <c r="AC89" s="51">
        <v>0</v>
      </c>
      <c r="AD89" s="51">
        <v>591</v>
      </c>
      <c r="AE89" s="51">
        <f t="shared" si="10"/>
        <v>156</v>
      </c>
      <c r="AF89" s="51">
        <v>0</v>
      </c>
      <c r="AG89" s="51">
        <v>0</v>
      </c>
      <c r="AH89" s="51">
        <v>0</v>
      </c>
      <c r="AI89" s="51">
        <v>0</v>
      </c>
      <c r="AJ89" s="51">
        <v>156</v>
      </c>
    </row>
    <row r="90" spans="1:36" ht="13.5">
      <c r="A90" s="26" t="s">
        <v>23</v>
      </c>
      <c r="B90" s="49" t="s">
        <v>231</v>
      </c>
      <c r="C90" s="50" t="s">
        <v>264</v>
      </c>
      <c r="D90" s="51">
        <f t="shared" si="11"/>
        <v>2049</v>
      </c>
      <c r="E90" s="51">
        <v>1482</v>
      </c>
      <c r="F90" s="51">
        <f t="shared" si="6"/>
        <v>298</v>
      </c>
      <c r="G90" s="51">
        <v>0</v>
      </c>
      <c r="H90" s="51">
        <v>227</v>
      </c>
      <c r="I90" s="51">
        <v>0</v>
      </c>
      <c r="J90" s="51">
        <v>0</v>
      </c>
      <c r="K90" s="51">
        <v>71</v>
      </c>
      <c r="L90" s="51">
        <v>225</v>
      </c>
      <c r="M90" s="51">
        <f t="shared" si="7"/>
        <v>44</v>
      </c>
      <c r="N90" s="51">
        <v>44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f t="shared" si="8"/>
        <v>1484</v>
      </c>
      <c r="V90" s="51">
        <v>1482</v>
      </c>
      <c r="W90" s="51">
        <v>0</v>
      </c>
      <c r="X90" s="51">
        <v>2</v>
      </c>
      <c r="Y90" s="51">
        <v>0</v>
      </c>
      <c r="Z90" s="51">
        <v>0</v>
      </c>
      <c r="AA90" s="51">
        <v>0</v>
      </c>
      <c r="AB90" s="51">
        <f t="shared" si="9"/>
        <v>446</v>
      </c>
      <c r="AC90" s="51">
        <v>225</v>
      </c>
      <c r="AD90" s="51">
        <v>150</v>
      </c>
      <c r="AE90" s="51">
        <f t="shared" si="10"/>
        <v>71</v>
      </c>
      <c r="AF90" s="51">
        <v>0</v>
      </c>
      <c r="AG90" s="51">
        <v>0</v>
      </c>
      <c r="AH90" s="51">
        <v>0</v>
      </c>
      <c r="AI90" s="51">
        <v>0</v>
      </c>
      <c r="AJ90" s="51">
        <v>71</v>
      </c>
    </row>
    <row r="91" spans="1:36" ht="13.5">
      <c r="A91" s="26" t="s">
        <v>23</v>
      </c>
      <c r="B91" s="49" t="s">
        <v>232</v>
      </c>
      <c r="C91" s="50" t="s">
        <v>233</v>
      </c>
      <c r="D91" s="51">
        <f t="shared" si="11"/>
        <v>270</v>
      </c>
      <c r="E91" s="51">
        <v>217</v>
      </c>
      <c r="F91" s="51">
        <f t="shared" si="6"/>
        <v>46</v>
      </c>
      <c r="G91" s="51">
        <v>0</v>
      </c>
      <c r="H91" s="51">
        <v>36</v>
      </c>
      <c r="I91" s="51">
        <v>0</v>
      </c>
      <c r="J91" s="51">
        <v>0</v>
      </c>
      <c r="K91" s="51">
        <v>10</v>
      </c>
      <c r="L91" s="51">
        <v>0</v>
      </c>
      <c r="M91" s="51">
        <f t="shared" si="7"/>
        <v>7</v>
      </c>
      <c r="N91" s="51">
        <v>7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f t="shared" si="8"/>
        <v>217</v>
      </c>
      <c r="V91" s="51">
        <v>217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f t="shared" si="9"/>
        <v>32</v>
      </c>
      <c r="AC91" s="51">
        <v>0</v>
      </c>
      <c r="AD91" s="51">
        <v>22</v>
      </c>
      <c r="AE91" s="51">
        <f t="shared" si="10"/>
        <v>10</v>
      </c>
      <c r="AF91" s="51">
        <v>0</v>
      </c>
      <c r="AG91" s="51">
        <v>0</v>
      </c>
      <c r="AH91" s="51">
        <v>0</v>
      </c>
      <c r="AI91" s="51">
        <v>0</v>
      </c>
      <c r="AJ91" s="51">
        <v>10</v>
      </c>
    </row>
    <row r="92" spans="1:36" ht="13.5">
      <c r="A92" s="26" t="s">
        <v>23</v>
      </c>
      <c r="B92" s="49" t="s">
        <v>234</v>
      </c>
      <c r="C92" s="50" t="s">
        <v>235</v>
      </c>
      <c r="D92" s="51">
        <f t="shared" si="11"/>
        <v>604</v>
      </c>
      <c r="E92" s="51">
        <v>501</v>
      </c>
      <c r="F92" s="51">
        <f t="shared" si="6"/>
        <v>103</v>
      </c>
      <c r="G92" s="51">
        <v>0</v>
      </c>
      <c r="H92" s="51">
        <v>103</v>
      </c>
      <c r="I92" s="51">
        <v>0</v>
      </c>
      <c r="J92" s="51">
        <v>0</v>
      </c>
      <c r="K92" s="51">
        <v>0</v>
      </c>
      <c r="L92" s="51">
        <v>0</v>
      </c>
      <c r="M92" s="51">
        <f t="shared" si="7"/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f t="shared" si="8"/>
        <v>501</v>
      </c>
      <c r="V92" s="51">
        <v>501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f t="shared" si="9"/>
        <v>75</v>
      </c>
      <c r="AC92" s="51">
        <v>0</v>
      </c>
      <c r="AD92" s="51">
        <v>50</v>
      </c>
      <c r="AE92" s="51">
        <f t="shared" si="10"/>
        <v>25</v>
      </c>
      <c r="AF92" s="51">
        <v>0</v>
      </c>
      <c r="AG92" s="51">
        <v>25</v>
      </c>
      <c r="AH92" s="51">
        <v>0</v>
      </c>
      <c r="AI92" s="51">
        <v>0</v>
      </c>
      <c r="AJ92" s="51">
        <v>0</v>
      </c>
    </row>
    <row r="93" spans="1:36" ht="13.5">
      <c r="A93" s="26" t="s">
        <v>23</v>
      </c>
      <c r="B93" s="49" t="s">
        <v>236</v>
      </c>
      <c r="C93" s="50" t="s">
        <v>237</v>
      </c>
      <c r="D93" s="51">
        <f t="shared" si="11"/>
        <v>523</v>
      </c>
      <c r="E93" s="51">
        <v>429</v>
      </c>
      <c r="F93" s="51">
        <f t="shared" si="6"/>
        <v>93</v>
      </c>
      <c r="G93" s="51">
        <v>0</v>
      </c>
      <c r="H93" s="51">
        <v>93</v>
      </c>
      <c r="I93" s="51">
        <v>0</v>
      </c>
      <c r="J93" s="51">
        <v>0</v>
      </c>
      <c r="K93" s="51">
        <v>0</v>
      </c>
      <c r="L93" s="51">
        <v>0</v>
      </c>
      <c r="M93" s="51">
        <f t="shared" si="7"/>
        <v>1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1</v>
      </c>
      <c r="U93" s="51">
        <f t="shared" si="8"/>
        <v>432</v>
      </c>
      <c r="V93" s="51">
        <v>429</v>
      </c>
      <c r="W93" s="51">
        <v>0</v>
      </c>
      <c r="X93" s="51">
        <v>3</v>
      </c>
      <c r="Y93" s="51">
        <v>0</v>
      </c>
      <c r="Z93" s="51">
        <v>0</v>
      </c>
      <c r="AA93" s="51">
        <v>0</v>
      </c>
      <c r="AB93" s="51">
        <f t="shared" si="9"/>
        <v>72</v>
      </c>
      <c r="AC93" s="51">
        <v>0</v>
      </c>
      <c r="AD93" s="51">
        <v>43</v>
      </c>
      <c r="AE93" s="51">
        <f t="shared" si="10"/>
        <v>29</v>
      </c>
      <c r="AF93" s="51">
        <v>0</v>
      </c>
      <c r="AG93" s="51">
        <v>29</v>
      </c>
      <c r="AH93" s="51">
        <v>0</v>
      </c>
      <c r="AI93" s="51">
        <v>0</v>
      </c>
      <c r="AJ93" s="51">
        <v>0</v>
      </c>
    </row>
    <row r="94" spans="1:36" ht="13.5">
      <c r="A94" s="26" t="s">
        <v>23</v>
      </c>
      <c r="B94" s="49" t="s">
        <v>238</v>
      </c>
      <c r="C94" s="50" t="s">
        <v>239</v>
      </c>
      <c r="D94" s="51">
        <f t="shared" si="11"/>
        <v>220</v>
      </c>
      <c r="E94" s="51">
        <v>23</v>
      </c>
      <c r="F94" s="51">
        <f t="shared" si="6"/>
        <v>155</v>
      </c>
      <c r="G94" s="51">
        <v>0</v>
      </c>
      <c r="H94" s="51">
        <v>24</v>
      </c>
      <c r="I94" s="51">
        <v>0</v>
      </c>
      <c r="J94" s="51">
        <v>130</v>
      </c>
      <c r="K94" s="51">
        <v>1</v>
      </c>
      <c r="L94" s="51">
        <v>42</v>
      </c>
      <c r="M94" s="51">
        <f t="shared" si="7"/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f t="shared" si="8"/>
        <v>62</v>
      </c>
      <c r="V94" s="51">
        <v>23</v>
      </c>
      <c r="W94" s="51">
        <v>0</v>
      </c>
      <c r="X94" s="51">
        <v>0</v>
      </c>
      <c r="Y94" s="51">
        <v>0</v>
      </c>
      <c r="Z94" s="51">
        <v>39</v>
      </c>
      <c r="AA94" s="51">
        <v>0</v>
      </c>
      <c r="AB94" s="51">
        <f t="shared" si="9"/>
        <v>50</v>
      </c>
      <c r="AC94" s="51">
        <v>42</v>
      </c>
      <c r="AD94" s="51">
        <v>7</v>
      </c>
      <c r="AE94" s="51">
        <f t="shared" si="10"/>
        <v>1</v>
      </c>
      <c r="AF94" s="51">
        <v>0</v>
      </c>
      <c r="AG94" s="51">
        <v>0</v>
      </c>
      <c r="AH94" s="51">
        <v>0</v>
      </c>
      <c r="AI94" s="51">
        <v>0</v>
      </c>
      <c r="AJ94" s="51">
        <v>1</v>
      </c>
    </row>
    <row r="95" spans="1:36" ht="13.5">
      <c r="A95" s="26" t="s">
        <v>23</v>
      </c>
      <c r="B95" s="49" t="s">
        <v>240</v>
      </c>
      <c r="C95" s="50" t="s">
        <v>241</v>
      </c>
      <c r="D95" s="51">
        <f t="shared" si="11"/>
        <v>460</v>
      </c>
      <c r="E95" s="51">
        <v>74</v>
      </c>
      <c r="F95" s="51">
        <f t="shared" si="6"/>
        <v>377</v>
      </c>
      <c r="G95" s="51">
        <v>0</v>
      </c>
      <c r="H95" s="51">
        <v>377</v>
      </c>
      <c r="I95" s="51">
        <v>0</v>
      </c>
      <c r="J95" s="51">
        <v>0</v>
      </c>
      <c r="K95" s="51">
        <v>0</v>
      </c>
      <c r="L95" s="51">
        <v>9</v>
      </c>
      <c r="M95" s="51">
        <f t="shared" si="7"/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f t="shared" si="8"/>
        <v>74</v>
      </c>
      <c r="V95" s="51">
        <v>74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f t="shared" si="9"/>
        <v>18</v>
      </c>
      <c r="AC95" s="51">
        <v>9</v>
      </c>
      <c r="AD95" s="51">
        <v>9</v>
      </c>
      <c r="AE95" s="51">
        <f t="shared" si="10"/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</row>
    <row r="96" spans="1:36" ht="13.5">
      <c r="A96" s="26" t="s">
        <v>23</v>
      </c>
      <c r="B96" s="49" t="s">
        <v>242</v>
      </c>
      <c r="C96" s="50" t="s">
        <v>243</v>
      </c>
      <c r="D96" s="51">
        <f t="shared" si="11"/>
        <v>616</v>
      </c>
      <c r="E96" s="51">
        <v>520</v>
      </c>
      <c r="F96" s="51">
        <f t="shared" si="6"/>
        <v>95</v>
      </c>
      <c r="G96" s="51">
        <v>0</v>
      </c>
      <c r="H96" s="51">
        <v>95</v>
      </c>
      <c r="I96" s="51">
        <v>0</v>
      </c>
      <c r="J96" s="51">
        <v>0</v>
      </c>
      <c r="K96" s="51">
        <v>0</v>
      </c>
      <c r="L96" s="51">
        <v>1</v>
      </c>
      <c r="M96" s="51">
        <f t="shared" si="7"/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f t="shared" si="8"/>
        <v>520</v>
      </c>
      <c r="V96" s="51">
        <v>520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f t="shared" si="9"/>
        <v>60</v>
      </c>
      <c r="AC96" s="51">
        <v>1</v>
      </c>
      <c r="AD96" s="51">
        <v>59</v>
      </c>
      <c r="AE96" s="51">
        <f t="shared" si="10"/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</row>
    <row r="97" spans="1:36" ht="13.5">
      <c r="A97" s="26" t="s">
        <v>23</v>
      </c>
      <c r="B97" s="49" t="s">
        <v>244</v>
      </c>
      <c r="C97" s="50" t="s">
        <v>245</v>
      </c>
      <c r="D97" s="51">
        <f t="shared" si="11"/>
        <v>1040</v>
      </c>
      <c r="E97" s="51">
        <v>851</v>
      </c>
      <c r="F97" s="51">
        <f t="shared" si="6"/>
        <v>187</v>
      </c>
      <c r="G97" s="51">
        <v>0</v>
      </c>
      <c r="H97" s="51">
        <v>187</v>
      </c>
      <c r="I97" s="51">
        <v>0</v>
      </c>
      <c r="J97" s="51">
        <v>0</v>
      </c>
      <c r="K97" s="51">
        <v>0</v>
      </c>
      <c r="L97" s="51">
        <v>2</v>
      </c>
      <c r="M97" s="51">
        <f t="shared" si="7"/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f t="shared" si="8"/>
        <v>851</v>
      </c>
      <c r="V97" s="51">
        <v>851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f t="shared" si="9"/>
        <v>100</v>
      </c>
      <c r="AC97" s="51">
        <v>2</v>
      </c>
      <c r="AD97" s="51">
        <v>98</v>
      </c>
      <c r="AE97" s="51">
        <f t="shared" si="10"/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</row>
    <row r="98" spans="1:36" ht="13.5">
      <c r="A98" s="26" t="s">
        <v>23</v>
      </c>
      <c r="B98" s="49" t="s">
        <v>246</v>
      </c>
      <c r="C98" s="50" t="s">
        <v>265</v>
      </c>
      <c r="D98" s="51">
        <f t="shared" si="11"/>
        <v>482</v>
      </c>
      <c r="E98" s="51">
        <v>401</v>
      </c>
      <c r="F98" s="51">
        <f aca="true" t="shared" si="12" ref="F98:F105">SUM(G98:K98)</f>
        <v>81</v>
      </c>
      <c r="G98" s="51">
        <v>0</v>
      </c>
      <c r="H98" s="51">
        <v>81</v>
      </c>
      <c r="I98" s="51">
        <v>0</v>
      </c>
      <c r="J98" s="51">
        <v>0</v>
      </c>
      <c r="K98" s="51">
        <v>0</v>
      </c>
      <c r="L98" s="51">
        <v>0</v>
      </c>
      <c r="M98" s="51">
        <f aca="true" t="shared" si="13" ref="M98:M105">SUM(N98:T98)</f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f aca="true" t="shared" si="14" ref="U98:U105">SUM(V98:AA98)</f>
        <v>401</v>
      </c>
      <c r="V98" s="51">
        <v>401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f aca="true" t="shared" si="15" ref="AB98:AB105">SUM(AC98:AE98)</f>
        <v>46</v>
      </c>
      <c r="AC98" s="51">
        <v>0</v>
      </c>
      <c r="AD98" s="51">
        <v>46</v>
      </c>
      <c r="AE98" s="51">
        <f aca="true" t="shared" si="16" ref="AE98:AE105">SUM(AF98:AJ98)</f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</row>
    <row r="99" spans="1:36" ht="13.5">
      <c r="A99" s="26" t="s">
        <v>23</v>
      </c>
      <c r="B99" s="49" t="s">
        <v>247</v>
      </c>
      <c r="C99" s="50" t="s">
        <v>248</v>
      </c>
      <c r="D99" s="51">
        <f t="shared" si="11"/>
        <v>240</v>
      </c>
      <c r="E99" s="51">
        <v>201</v>
      </c>
      <c r="F99" s="51">
        <f t="shared" si="12"/>
        <v>38</v>
      </c>
      <c r="G99" s="51">
        <v>0</v>
      </c>
      <c r="H99" s="51">
        <v>38</v>
      </c>
      <c r="I99" s="51">
        <v>0</v>
      </c>
      <c r="J99" s="51">
        <v>0</v>
      </c>
      <c r="K99" s="51">
        <v>0</v>
      </c>
      <c r="L99" s="51">
        <v>1</v>
      </c>
      <c r="M99" s="51">
        <f t="shared" si="13"/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f t="shared" si="14"/>
        <v>201</v>
      </c>
      <c r="V99" s="51">
        <v>201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f t="shared" si="15"/>
        <v>25</v>
      </c>
      <c r="AC99" s="51">
        <v>1</v>
      </c>
      <c r="AD99" s="51">
        <v>24</v>
      </c>
      <c r="AE99" s="51">
        <f t="shared" si="16"/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</row>
    <row r="100" spans="1:36" ht="13.5">
      <c r="A100" s="26" t="s">
        <v>23</v>
      </c>
      <c r="B100" s="49" t="s">
        <v>249</v>
      </c>
      <c r="C100" s="50" t="s">
        <v>250</v>
      </c>
      <c r="D100" s="51">
        <f t="shared" si="11"/>
        <v>5330</v>
      </c>
      <c r="E100" s="51">
        <v>4107</v>
      </c>
      <c r="F100" s="51">
        <f t="shared" si="12"/>
        <v>1184</v>
      </c>
      <c r="G100" s="51">
        <v>0</v>
      </c>
      <c r="H100" s="51">
        <v>1160</v>
      </c>
      <c r="I100" s="51">
        <v>0</v>
      </c>
      <c r="J100" s="51">
        <v>4</v>
      </c>
      <c r="K100" s="51">
        <v>20</v>
      </c>
      <c r="L100" s="51">
        <v>0</v>
      </c>
      <c r="M100" s="51">
        <f t="shared" si="13"/>
        <v>39</v>
      </c>
      <c r="N100" s="51">
        <v>39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f t="shared" si="14"/>
        <v>4107</v>
      </c>
      <c r="V100" s="51">
        <v>4107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f t="shared" si="15"/>
        <v>42</v>
      </c>
      <c r="AC100" s="51">
        <v>0</v>
      </c>
      <c r="AD100" s="51">
        <v>39</v>
      </c>
      <c r="AE100" s="51">
        <f t="shared" si="16"/>
        <v>3</v>
      </c>
      <c r="AF100" s="51">
        <v>0</v>
      </c>
      <c r="AG100" s="51">
        <v>0</v>
      </c>
      <c r="AH100" s="51">
        <v>0</v>
      </c>
      <c r="AI100" s="51">
        <v>1</v>
      </c>
      <c r="AJ100" s="51">
        <v>2</v>
      </c>
    </row>
    <row r="101" spans="1:36" ht="13.5">
      <c r="A101" s="26" t="s">
        <v>23</v>
      </c>
      <c r="B101" s="49" t="s">
        <v>251</v>
      </c>
      <c r="C101" s="50" t="s">
        <v>252</v>
      </c>
      <c r="D101" s="51">
        <f t="shared" si="11"/>
        <v>2101</v>
      </c>
      <c r="E101" s="51">
        <v>1622</v>
      </c>
      <c r="F101" s="51">
        <f t="shared" si="12"/>
        <v>170</v>
      </c>
      <c r="G101" s="51">
        <v>0</v>
      </c>
      <c r="H101" s="51">
        <v>170</v>
      </c>
      <c r="I101" s="51">
        <v>0</v>
      </c>
      <c r="J101" s="51">
        <v>0</v>
      </c>
      <c r="K101" s="51">
        <v>0</v>
      </c>
      <c r="L101" s="51">
        <v>25</v>
      </c>
      <c r="M101" s="51">
        <f t="shared" si="13"/>
        <v>284</v>
      </c>
      <c r="N101" s="51">
        <v>273</v>
      </c>
      <c r="O101" s="51">
        <v>0</v>
      </c>
      <c r="P101" s="51">
        <v>0</v>
      </c>
      <c r="Q101" s="51">
        <v>0</v>
      </c>
      <c r="R101" s="51">
        <v>0</v>
      </c>
      <c r="S101" s="51">
        <v>11</v>
      </c>
      <c r="T101" s="51">
        <v>0</v>
      </c>
      <c r="U101" s="51">
        <f t="shared" si="14"/>
        <v>1622</v>
      </c>
      <c r="V101" s="51">
        <v>1622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f t="shared" si="15"/>
        <v>201</v>
      </c>
      <c r="AC101" s="51">
        <v>25</v>
      </c>
      <c r="AD101" s="51">
        <v>176</v>
      </c>
      <c r="AE101" s="51">
        <f t="shared" si="16"/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</row>
    <row r="102" spans="1:36" ht="13.5">
      <c r="A102" s="26" t="s">
        <v>23</v>
      </c>
      <c r="B102" s="49" t="s">
        <v>253</v>
      </c>
      <c r="C102" s="50" t="s">
        <v>254</v>
      </c>
      <c r="D102" s="51">
        <f t="shared" si="11"/>
        <v>299</v>
      </c>
      <c r="E102" s="51">
        <v>242</v>
      </c>
      <c r="F102" s="51">
        <f t="shared" si="12"/>
        <v>49</v>
      </c>
      <c r="G102" s="51">
        <v>0</v>
      </c>
      <c r="H102" s="51">
        <v>48</v>
      </c>
      <c r="I102" s="51">
        <v>0</v>
      </c>
      <c r="J102" s="51">
        <v>0</v>
      </c>
      <c r="K102" s="51">
        <v>1</v>
      </c>
      <c r="L102" s="51">
        <v>8</v>
      </c>
      <c r="M102" s="51">
        <f t="shared" si="13"/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f t="shared" si="14"/>
        <v>242</v>
      </c>
      <c r="V102" s="51">
        <v>242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f t="shared" si="15"/>
        <v>36</v>
      </c>
      <c r="AC102" s="51">
        <v>8</v>
      </c>
      <c r="AD102" s="51">
        <v>27</v>
      </c>
      <c r="AE102" s="51">
        <f t="shared" si="16"/>
        <v>1</v>
      </c>
      <c r="AF102" s="51">
        <v>0</v>
      </c>
      <c r="AG102" s="51">
        <v>0</v>
      </c>
      <c r="AH102" s="51">
        <v>0</v>
      </c>
      <c r="AI102" s="51">
        <v>0</v>
      </c>
      <c r="AJ102" s="51">
        <v>1</v>
      </c>
    </row>
    <row r="103" spans="1:36" ht="13.5">
      <c r="A103" s="26" t="s">
        <v>23</v>
      </c>
      <c r="B103" s="49" t="s">
        <v>255</v>
      </c>
      <c r="C103" s="50" t="s">
        <v>256</v>
      </c>
      <c r="D103" s="51">
        <f t="shared" si="11"/>
        <v>193</v>
      </c>
      <c r="E103" s="51">
        <v>166</v>
      </c>
      <c r="F103" s="51">
        <f t="shared" si="12"/>
        <v>23</v>
      </c>
      <c r="G103" s="51">
        <v>3</v>
      </c>
      <c r="H103" s="51">
        <v>20</v>
      </c>
      <c r="I103" s="51">
        <v>0</v>
      </c>
      <c r="J103" s="51">
        <v>0</v>
      </c>
      <c r="K103" s="51">
        <v>0</v>
      </c>
      <c r="L103" s="51">
        <v>4</v>
      </c>
      <c r="M103" s="51">
        <f t="shared" si="13"/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f t="shared" si="14"/>
        <v>168</v>
      </c>
      <c r="V103" s="51">
        <v>166</v>
      </c>
      <c r="W103" s="51">
        <v>0</v>
      </c>
      <c r="X103" s="51">
        <v>2</v>
      </c>
      <c r="Y103" s="51">
        <v>0</v>
      </c>
      <c r="Z103" s="51">
        <v>0</v>
      </c>
      <c r="AA103" s="51">
        <v>0</v>
      </c>
      <c r="AB103" s="51">
        <f t="shared" si="15"/>
        <v>23</v>
      </c>
      <c r="AC103" s="51">
        <v>4</v>
      </c>
      <c r="AD103" s="51">
        <v>18</v>
      </c>
      <c r="AE103" s="51">
        <f t="shared" si="16"/>
        <v>1</v>
      </c>
      <c r="AF103" s="51">
        <v>1</v>
      </c>
      <c r="AG103" s="51">
        <v>0</v>
      </c>
      <c r="AH103" s="51">
        <v>0</v>
      </c>
      <c r="AI103" s="51">
        <v>0</v>
      </c>
      <c r="AJ103" s="51">
        <v>0</v>
      </c>
    </row>
    <row r="104" spans="1:36" ht="13.5">
      <c r="A104" s="26" t="s">
        <v>23</v>
      </c>
      <c r="B104" s="49" t="s">
        <v>257</v>
      </c>
      <c r="C104" s="50" t="s">
        <v>263</v>
      </c>
      <c r="D104" s="51">
        <f t="shared" si="11"/>
        <v>4930</v>
      </c>
      <c r="E104" s="51">
        <v>3486</v>
      </c>
      <c r="F104" s="51">
        <f t="shared" si="12"/>
        <v>37</v>
      </c>
      <c r="G104" s="51">
        <v>0</v>
      </c>
      <c r="H104" s="51">
        <v>23</v>
      </c>
      <c r="I104" s="51">
        <v>0</v>
      </c>
      <c r="J104" s="51">
        <v>0</v>
      </c>
      <c r="K104" s="51">
        <v>14</v>
      </c>
      <c r="L104" s="51">
        <v>584</v>
      </c>
      <c r="M104" s="51">
        <f t="shared" si="13"/>
        <v>823</v>
      </c>
      <c r="N104" s="51">
        <v>253</v>
      </c>
      <c r="O104" s="51">
        <v>359</v>
      </c>
      <c r="P104" s="51">
        <v>168</v>
      </c>
      <c r="Q104" s="51">
        <v>0</v>
      </c>
      <c r="R104" s="51">
        <v>0</v>
      </c>
      <c r="S104" s="51">
        <v>0</v>
      </c>
      <c r="T104" s="51">
        <v>43</v>
      </c>
      <c r="U104" s="51">
        <f t="shared" si="14"/>
        <v>3486</v>
      </c>
      <c r="V104" s="51">
        <v>3486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f t="shared" si="15"/>
        <v>948</v>
      </c>
      <c r="AC104" s="51">
        <v>584</v>
      </c>
      <c r="AD104" s="51">
        <v>350</v>
      </c>
      <c r="AE104" s="51">
        <f t="shared" si="16"/>
        <v>14</v>
      </c>
      <c r="AF104" s="51">
        <v>0</v>
      </c>
      <c r="AG104" s="51">
        <v>0</v>
      </c>
      <c r="AH104" s="51">
        <v>0</v>
      </c>
      <c r="AI104" s="51">
        <v>0</v>
      </c>
      <c r="AJ104" s="51">
        <v>14</v>
      </c>
    </row>
    <row r="105" spans="1:36" ht="13.5">
      <c r="A105" s="26" t="s">
        <v>23</v>
      </c>
      <c r="B105" s="49" t="s">
        <v>258</v>
      </c>
      <c r="C105" s="50" t="s">
        <v>259</v>
      </c>
      <c r="D105" s="51">
        <f t="shared" si="11"/>
        <v>2666</v>
      </c>
      <c r="E105" s="51">
        <v>1920</v>
      </c>
      <c r="F105" s="51">
        <f t="shared" si="12"/>
        <v>27</v>
      </c>
      <c r="G105" s="51">
        <v>0</v>
      </c>
      <c r="H105" s="51">
        <v>27</v>
      </c>
      <c r="I105" s="51">
        <v>0</v>
      </c>
      <c r="J105" s="51">
        <v>0</v>
      </c>
      <c r="K105" s="51">
        <v>0</v>
      </c>
      <c r="L105" s="51">
        <v>126</v>
      </c>
      <c r="M105" s="51">
        <f t="shared" si="13"/>
        <v>593</v>
      </c>
      <c r="N105" s="51">
        <v>252</v>
      </c>
      <c r="O105" s="51">
        <v>185</v>
      </c>
      <c r="P105" s="51">
        <v>144</v>
      </c>
      <c r="Q105" s="51">
        <v>0</v>
      </c>
      <c r="R105" s="51">
        <v>0</v>
      </c>
      <c r="S105" s="51">
        <v>0</v>
      </c>
      <c r="T105" s="51">
        <v>12</v>
      </c>
      <c r="U105" s="51">
        <f t="shared" si="14"/>
        <v>1920</v>
      </c>
      <c r="V105" s="51">
        <v>1920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f t="shared" si="15"/>
        <v>318</v>
      </c>
      <c r="AC105" s="51">
        <v>126</v>
      </c>
      <c r="AD105" s="51">
        <v>192</v>
      </c>
      <c r="AE105" s="51">
        <f t="shared" si="16"/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</row>
    <row r="106" spans="1:36" ht="13.5">
      <c r="A106" s="79" t="s">
        <v>290</v>
      </c>
      <c r="B106" s="80"/>
      <c r="C106" s="81"/>
      <c r="D106" s="51">
        <f aca="true" t="shared" si="17" ref="D106:AJ106">SUM(D7:D105)</f>
        <v>717117</v>
      </c>
      <c r="E106" s="51">
        <f t="shared" si="17"/>
        <v>562243</v>
      </c>
      <c r="F106" s="51">
        <f t="shared" si="17"/>
        <v>71518</v>
      </c>
      <c r="G106" s="51">
        <f t="shared" si="17"/>
        <v>26447</v>
      </c>
      <c r="H106" s="51">
        <f t="shared" si="17"/>
        <v>40197</v>
      </c>
      <c r="I106" s="51">
        <f t="shared" si="17"/>
        <v>103</v>
      </c>
      <c r="J106" s="51">
        <f t="shared" si="17"/>
        <v>134</v>
      </c>
      <c r="K106" s="51">
        <f t="shared" si="17"/>
        <v>4637</v>
      </c>
      <c r="L106" s="51">
        <f t="shared" si="17"/>
        <v>49600</v>
      </c>
      <c r="M106" s="51">
        <f t="shared" si="17"/>
        <v>33756</v>
      </c>
      <c r="N106" s="51">
        <f t="shared" si="17"/>
        <v>16495</v>
      </c>
      <c r="O106" s="51">
        <f t="shared" si="17"/>
        <v>7422</v>
      </c>
      <c r="P106" s="51">
        <f t="shared" si="17"/>
        <v>7011</v>
      </c>
      <c r="Q106" s="51">
        <f t="shared" si="17"/>
        <v>806</v>
      </c>
      <c r="R106" s="51">
        <f t="shared" si="17"/>
        <v>412</v>
      </c>
      <c r="S106" s="51">
        <f t="shared" si="17"/>
        <v>237</v>
      </c>
      <c r="T106" s="51">
        <f t="shared" si="17"/>
        <v>1373</v>
      </c>
      <c r="U106" s="51">
        <f t="shared" si="17"/>
        <v>577599</v>
      </c>
      <c r="V106" s="51">
        <f t="shared" si="17"/>
        <v>562243</v>
      </c>
      <c r="W106" s="51">
        <f t="shared" si="17"/>
        <v>12904</v>
      </c>
      <c r="X106" s="51">
        <f t="shared" si="17"/>
        <v>1773</v>
      </c>
      <c r="Y106" s="51">
        <f t="shared" si="17"/>
        <v>0</v>
      </c>
      <c r="Z106" s="51">
        <f t="shared" si="17"/>
        <v>39</v>
      </c>
      <c r="AA106" s="51">
        <f t="shared" si="17"/>
        <v>640</v>
      </c>
      <c r="AB106" s="51">
        <f t="shared" si="17"/>
        <v>117774</v>
      </c>
      <c r="AC106" s="51">
        <f t="shared" si="17"/>
        <v>49600</v>
      </c>
      <c r="AD106" s="51">
        <f t="shared" si="17"/>
        <v>59763</v>
      </c>
      <c r="AE106" s="51">
        <f t="shared" si="17"/>
        <v>8411</v>
      </c>
      <c r="AF106" s="51">
        <f t="shared" si="17"/>
        <v>4563</v>
      </c>
      <c r="AG106" s="51">
        <f t="shared" si="17"/>
        <v>1553</v>
      </c>
      <c r="AH106" s="51">
        <f t="shared" si="17"/>
        <v>0</v>
      </c>
      <c r="AI106" s="51">
        <f t="shared" si="17"/>
        <v>1</v>
      </c>
      <c r="AJ106" s="51">
        <f t="shared" si="17"/>
        <v>2294</v>
      </c>
    </row>
  </sheetData>
  <mergeCells count="25">
    <mergeCell ref="A106:C106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106"/>
  <sheetViews>
    <sheetView showGridLines="0" workbookViewId="0" topLeftCell="A1">
      <pane xSplit="3" ySplit="6" topLeftCell="D7" activePane="bottomRight" state="frozen"/>
      <selection pane="topLeft" activeCell="V3" sqref="U3:X5"/>
      <selection pane="topRight" activeCell="V3" sqref="U3:X5"/>
      <selection pane="bottomLeft" activeCell="V3" sqref="U3:X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185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188</v>
      </c>
      <c r="C2" s="62" t="s">
        <v>12</v>
      </c>
      <c r="D2" s="106" t="s">
        <v>284</v>
      </c>
      <c r="E2" s="104"/>
      <c r="F2" s="104"/>
      <c r="G2" s="104"/>
      <c r="H2" s="104"/>
      <c r="I2" s="104"/>
      <c r="J2" s="104"/>
      <c r="K2" s="105"/>
      <c r="L2" s="106" t="s">
        <v>294</v>
      </c>
      <c r="M2" s="104"/>
      <c r="N2" s="104"/>
      <c r="O2" s="104"/>
      <c r="P2" s="104"/>
      <c r="Q2" s="104"/>
      <c r="R2" s="104"/>
      <c r="S2" s="105"/>
      <c r="T2" s="100" t="s">
        <v>296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297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189</v>
      </c>
      <c r="G3" s="67" t="s">
        <v>19</v>
      </c>
      <c r="H3" s="67" t="s">
        <v>260</v>
      </c>
      <c r="I3" s="67" t="s">
        <v>261</v>
      </c>
      <c r="J3" s="99" t="s">
        <v>219</v>
      </c>
      <c r="K3" s="67" t="s">
        <v>190</v>
      </c>
      <c r="L3" s="63" t="s">
        <v>15</v>
      </c>
      <c r="M3" s="67" t="s">
        <v>18</v>
      </c>
      <c r="N3" s="67" t="s">
        <v>189</v>
      </c>
      <c r="O3" s="67" t="s">
        <v>19</v>
      </c>
      <c r="P3" s="67" t="s">
        <v>260</v>
      </c>
      <c r="Q3" s="67" t="s">
        <v>261</v>
      </c>
      <c r="R3" s="99" t="s">
        <v>219</v>
      </c>
      <c r="S3" s="67" t="s">
        <v>190</v>
      </c>
      <c r="T3" s="63" t="s">
        <v>15</v>
      </c>
      <c r="U3" s="67" t="s">
        <v>18</v>
      </c>
      <c r="V3" s="67" t="s">
        <v>189</v>
      </c>
      <c r="W3" s="67" t="s">
        <v>19</v>
      </c>
      <c r="X3" s="67" t="s">
        <v>260</v>
      </c>
      <c r="Y3" s="67" t="s">
        <v>261</v>
      </c>
      <c r="Z3" s="99" t="s">
        <v>219</v>
      </c>
      <c r="AA3" s="67" t="s">
        <v>190</v>
      </c>
      <c r="AB3" s="59" t="s">
        <v>298</v>
      </c>
      <c r="AC3" s="107"/>
      <c r="AD3" s="107"/>
      <c r="AE3" s="107"/>
      <c r="AF3" s="107"/>
      <c r="AG3" s="107"/>
      <c r="AH3" s="107"/>
      <c r="AI3" s="108"/>
      <c r="AJ3" s="59" t="s">
        <v>299</v>
      </c>
      <c r="AK3" s="83"/>
      <c r="AL3" s="83"/>
      <c r="AM3" s="83"/>
      <c r="AN3" s="83"/>
      <c r="AO3" s="83"/>
      <c r="AP3" s="83"/>
      <c r="AQ3" s="84"/>
      <c r="AR3" s="59" t="s">
        <v>300</v>
      </c>
      <c r="AS3" s="109"/>
      <c r="AT3" s="109"/>
      <c r="AU3" s="109"/>
      <c r="AV3" s="109"/>
      <c r="AW3" s="109"/>
      <c r="AX3" s="109"/>
      <c r="AY3" s="110"/>
      <c r="AZ3" s="59" t="s">
        <v>301</v>
      </c>
      <c r="BA3" s="107"/>
      <c r="BB3" s="107"/>
      <c r="BC3" s="107"/>
      <c r="BD3" s="107"/>
      <c r="BE3" s="107"/>
      <c r="BF3" s="107"/>
      <c r="BG3" s="108"/>
      <c r="BH3" s="59" t="s">
        <v>302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189</v>
      </c>
      <c r="BS3" s="67" t="s">
        <v>19</v>
      </c>
      <c r="BT3" s="67" t="s">
        <v>260</v>
      </c>
      <c r="BU3" s="67" t="s">
        <v>261</v>
      </c>
      <c r="BV3" s="99" t="s">
        <v>219</v>
      </c>
      <c r="BW3" s="67" t="s">
        <v>190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189</v>
      </c>
      <c r="AE4" s="67" t="s">
        <v>19</v>
      </c>
      <c r="AF4" s="67" t="s">
        <v>260</v>
      </c>
      <c r="AG4" s="67" t="s">
        <v>261</v>
      </c>
      <c r="AH4" s="99" t="s">
        <v>219</v>
      </c>
      <c r="AI4" s="67" t="s">
        <v>190</v>
      </c>
      <c r="AJ4" s="63" t="s">
        <v>15</v>
      </c>
      <c r="AK4" s="67" t="s">
        <v>18</v>
      </c>
      <c r="AL4" s="67" t="s">
        <v>189</v>
      </c>
      <c r="AM4" s="67" t="s">
        <v>19</v>
      </c>
      <c r="AN4" s="67" t="s">
        <v>260</v>
      </c>
      <c r="AO4" s="67" t="s">
        <v>261</v>
      </c>
      <c r="AP4" s="99" t="s">
        <v>219</v>
      </c>
      <c r="AQ4" s="67" t="s">
        <v>190</v>
      </c>
      <c r="AR4" s="63" t="s">
        <v>15</v>
      </c>
      <c r="AS4" s="67" t="s">
        <v>18</v>
      </c>
      <c r="AT4" s="67" t="s">
        <v>189</v>
      </c>
      <c r="AU4" s="67" t="s">
        <v>19</v>
      </c>
      <c r="AV4" s="67" t="s">
        <v>260</v>
      </c>
      <c r="AW4" s="67" t="s">
        <v>261</v>
      </c>
      <c r="AX4" s="99" t="s">
        <v>219</v>
      </c>
      <c r="AY4" s="67" t="s">
        <v>190</v>
      </c>
      <c r="AZ4" s="63" t="s">
        <v>15</v>
      </c>
      <c r="BA4" s="67" t="s">
        <v>18</v>
      </c>
      <c r="BB4" s="67" t="s">
        <v>189</v>
      </c>
      <c r="BC4" s="67" t="s">
        <v>19</v>
      </c>
      <c r="BD4" s="67" t="s">
        <v>260</v>
      </c>
      <c r="BE4" s="67" t="s">
        <v>261</v>
      </c>
      <c r="BF4" s="99" t="s">
        <v>219</v>
      </c>
      <c r="BG4" s="67" t="s">
        <v>190</v>
      </c>
      <c r="BH4" s="63" t="s">
        <v>15</v>
      </c>
      <c r="BI4" s="67" t="s">
        <v>18</v>
      </c>
      <c r="BJ4" s="67" t="s">
        <v>189</v>
      </c>
      <c r="BK4" s="67" t="s">
        <v>19</v>
      </c>
      <c r="BL4" s="67" t="s">
        <v>260</v>
      </c>
      <c r="BM4" s="67" t="s">
        <v>261</v>
      </c>
      <c r="BN4" s="99" t="s">
        <v>219</v>
      </c>
      <c r="BO4" s="67" t="s">
        <v>190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23</v>
      </c>
      <c r="B7" s="49" t="s">
        <v>24</v>
      </c>
      <c r="C7" s="50" t="s">
        <v>25</v>
      </c>
      <c r="D7" s="51">
        <f aca="true" t="shared" si="0" ref="D7:D70">SUM(E7:K7)</f>
        <v>45363</v>
      </c>
      <c r="E7" s="51">
        <f aca="true" t="shared" si="1" ref="E7:E33">M7+U7+BQ7</f>
        <v>26368</v>
      </c>
      <c r="F7" s="51">
        <f aca="true" t="shared" si="2" ref="F7:F33">N7+V7+BR7</f>
        <v>7889</v>
      </c>
      <c r="G7" s="51">
        <f aca="true" t="shared" si="3" ref="G7:G33">O7+W7+BS7</f>
        <v>5762</v>
      </c>
      <c r="H7" s="51">
        <f aca="true" t="shared" si="4" ref="H7:H33">P7+X7+BT7</f>
        <v>1162</v>
      </c>
      <c r="I7" s="51">
        <f aca="true" t="shared" si="5" ref="I7:I33">Q7+Y7+BU7</f>
        <v>0</v>
      </c>
      <c r="J7" s="51">
        <f aca="true" t="shared" si="6" ref="J7:J33">R7+Z7+BV7</f>
        <v>1547</v>
      </c>
      <c r="K7" s="51">
        <f aca="true" t="shared" si="7" ref="K7:K33">S7+AA7+BW7</f>
        <v>2635</v>
      </c>
      <c r="L7" s="51">
        <f aca="true" t="shared" si="8" ref="L7:L33">SUM(M7:S7)</f>
        <v>14178</v>
      </c>
      <c r="M7" s="51">
        <v>7540</v>
      </c>
      <c r="N7" s="51">
        <v>3856</v>
      </c>
      <c r="O7" s="51">
        <v>1321</v>
      </c>
      <c r="P7" s="51">
        <v>284</v>
      </c>
      <c r="Q7" s="51">
        <v>0</v>
      </c>
      <c r="R7" s="51">
        <v>0</v>
      </c>
      <c r="S7" s="51">
        <v>1177</v>
      </c>
      <c r="T7" s="51">
        <f aca="true" t="shared" si="9" ref="T7:T33">SUM(U7:AA7)</f>
        <v>8899</v>
      </c>
      <c r="U7" s="51">
        <f aca="true" t="shared" si="10" ref="U7:U33">AC7+AK7+AS7+BA7+BI7</f>
        <v>0</v>
      </c>
      <c r="V7" s="51">
        <f aca="true" t="shared" si="11" ref="V7:V33">AD7+AL7+AT7+BB7+BJ7</f>
        <v>3814</v>
      </c>
      <c r="W7" s="51">
        <f aca="true" t="shared" si="12" ref="W7:W33">AE7+AM7+AU7+BC7+BK7</f>
        <v>4090</v>
      </c>
      <c r="X7" s="51">
        <f aca="true" t="shared" si="13" ref="X7:X33">AF7+AN7+AV7+BD7+BL7</f>
        <v>878</v>
      </c>
      <c r="Y7" s="51">
        <f aca="true" t="shared" si="14" ref="Y7:Y33">AG7+AO7+AW7+BE7+BM7</f>
        <v>0</v>
      </c>
      <c r="Z7" s="51">
        <f aca="true" t="shared" si="15" ref="Z7:Z33">AH7+AP7+AX7+BF7+BN7</f>
        <v>0</v>
      </c>
      <c r="AA7" s="51">
        <f aca="true" t="shared" si="16" ref="AA7:AA33">AI7+AQ7+AY7+BG7+BO7</f>
        <v>117</v>
      </c>
      <c r="AB7" s="51">
        <f aca="true" t="shared" si="17" ref="AB7:AB33">SUM(AC7:AI7)</f>
        <v>491</v>
      </c>
      <c r="AC7" s="51">
        <v>0</v>
      </c>
      <c r="AD7" s="51">
        <v>491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33">SUM(AK7:AQ7)</f>
        <v>1371</v>
      </c>
      <c r="AK7" s="51">
        <v>0</v>
      </c>
      <c r="AL7" s="51">
        <v>1254</v>
      </c>
      <c r="AM7" s="51">
        <v>0</v>
      </c>
      <c r="AN7" s="51">
        <v>0</v>
      </c>
      <c r="AO7" s="51">
        <v>0</v>
      </c>
      <c r="AP7" s="51">
        <v>0</v>
      </c>
      <c r="AQ7" s="51">
        <v>117</v>
      </c>
      <c r="AR7" s="51">
        <f aca="true" t="shared" si="19" ref="AR7:AR33">SUM(AS7:AY7)</f>
        <v>7037</v>
      </c>
      <c r="AS7" s="51">
        <v>0</v>
      </c>
      <c r="AT7" s="51">
        <v>2069</v>
      </c>
      <c r="AU7" s="51">
        <v>4090</v>
      </c>
      <c r="AV7" s="51">
        <v>878</v>
      </c>
      <c r="AW7" s="51">
        <v>0</v>
      </c>
      <c r="AX7" s="51">
        <v>0</v>
      </c>
      <c r="AY7" s="51">
        <v>0</v>
      </c>
      <c r="AZ7" s="51">
        <f aca="true" t="shared" si="20" ref="AZ7:AZ33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33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33">SUM(BQ7:BW7)</f>
        <v>22286</v>
      </c>
      <c r="BQ7" s="51">
        <v>18828</v>
      </c>
      <c r="BR7" s="51">
        <v>219</v>
      </c>
      <c r="BS7" s="51">
        <v>351</v>
      </c>
      <c r="BT7" s="51">
        <v>0</v>
      </c>
      <c r="BU7" s="51">
        <v>0</v>
      </c>
      <c r="BV7" s="51">
        <v>1547</v>
      </c>
      <c r="BW7" s="51">
        <v>1341</v>
      </c>
    </row>
    <row r="8" spans="1:75" ht="13.5">
      <c r="A8" s="26" t="s">
        <v>23</v>
      </c>
      <c r="B8" s="49" t="s">
        <v>26</v>
      </c>
      <c r="C8" s="50" t="s">
        <v>27</v>
      </c>
      <c r="D8" s="51">
        <f t="shared" si="0"/>
        <v>12468</v>
      </c>
      <c r="E8" s="51">
        <f t="shared" si="1"/>
        <v>7825</v>
      </c>
      <c r="F8" s="51">
        <f t="shared" si="2"/>
        <v>2659</v>
      </c>
      <c r="G8" s="51">
        <f t="shared" si="3"/>
        <v>1265</v>
      </c>
      <c r="H8" s="51">
        <f t="shared" si="4"/>
        <v>220</v>
      </c>
      <c r="I8" s="51">
        <f t="shared" si="5"/>
        <v>0</v>
      </c>
      <c r="J8" s="51">
        <f t="shared" si="6"/>
        <v>0</v>
      </c>
      <c r="K8" s="51">
        <f t="shared" si="7"/>
        <v>499</v>
      </c>
      <c r="L8" s="51">
        <f t="shared" si="8"/>
        <v>1265</v>
      </c>
      <c r="M8" s="51">
        <v>0</v>
      </c>
      <c r="N8" s="51">
        <v>0</v>
      </c>
      <c r="O8" s="51">
        <v>1265</v>
      </c>
      <c r="P8" s="51">
        <v>0</v>
      </c>
      <c r="Q8" s="51">
        <v>0</v>
      </c>
      <c r="R8" s="51">
        <v>0</v>
      </c>
      <c r="S8" s="51">
        <v>0</v>
      </c>
      <c r="T8" s="51">
        <f t="shared" si="9"/>
        <v>2787</v>
      </c>
      <c r="U8" s="51">
        <f t="shared" si="10"/>
        <v>0</v>
      </c>
      <c r="V8" s="51">
        <f t="shared" si="11"/>
        <v>2464</v>
      </c>
      <c r="W8" s="51">
        <f t="shared" si="12"/>
        <v>0</v>
      </c>
      <c r="X8" s="51">
        <f t="shared" si="13"/>
        <v>220</v>
      </c>
      <c r="Y8" s="51">
        <f t="shared" si="14"/>
        <v>0</v>
      </c>
      <c r="Z8" s="51">
        <f t="shared" si="15"/>
        <v>0</v>
      </c>
      <c r="AA8" s="51">
        <f t="shared" si="16"/>
        <v>103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2015</v>
      </c>
      <c r="AK8" s="51">
        <v>0</v>
      </c>
      <c r="AL8" s="51">
        <v>2015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669</v>
      </c>
      <c r="AS8" s="51">
        <v>0</v>
      </c>
      <c r="AT8" s="51">
        <v>449</v>
      </c>
      <c r="AU8" s="51">
        <v>0</v>
      </c>
      <c r="AV8" s="51">
        <v>220</v>
      </c>
      <c r="AW8" s="51">
        <v>0</v>
      </c>
      <c r="AX8" s="51">
        <v>0</v>
      </c>
      <c r="AY8" s="51">
        <v>0</v>
      </c>
      <c r="AZ8" s="51">
        <f t="shared" si="20"/>
        <v>103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103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8416</v>
      </c>
      <c r="BQ8" s="51">
        <v>7825</v>
      </c>
      <c r="BR8" s="51">
        <v>195</v>
      </c>
      <c r="BS8" s="51">
        <v>0</v>
      </c>
      <c r="BT8" s="51">
        <v>0</v>
      </c>
      <c r="BU8" s="51">
        <v>0</v>
      </c>
      <c r="BV8" s="51">
        <v>0</v>
      </c>
      <c r="BW8" s="51">
        <v>396</v>
      </c>
    </row>
    <row r="9" spans="1:75" ht="13.5">
      <c r="A9" s="26" t="s">
        <v>23</v>
      </c>
      <c r="B9" s="49" t="s">
        <v>28</v>
      </c>
      <c r="C9" s="50" t="s">
        <v>29</v>
      </c>
      <c r="D9" s="51">
        <f t="shared" si="0"/>
        <v>6789</v>
      </c>
      <c r="E9" s="51">
        <f t="shared" si="1"/>
        <v>4190</v>
      </c>
      <c r="F9" s="51">
        <f t="shared" si="2"/>
        <v>1424</v>
      </c>
      <c r="G9" s="51">
        <f t="shared" si="3"/>
        <v>823</v>
      </c>
      <c r="H9" s="51">
        <f t="shared" si="4"/>
        <v>185</v>
      </c>
      <c r="I9" s="51">
        <f t="shared" si="5"/>
        <v>9</v>
      </c>
      <c r="J9" s="51">
        <f t="shared" si="6"/>
        <v>50</v>
      </c>
      <c r="K9" s="51">
        <f t="shared" si="7"/>
        <v>108</v>
      </c>
      <c r="L9" s="51">
        <f t="shared" si="8"/>
        <v>1175</v>
      </c>
      <c r="M9" s="51">
        <v>1162</v>
      </c>
      <c r="N9" s="51">
        <v>2</v>
      </c>
      <c r="O9" s="51">
        <v>0</v>
      </c>
      <c r="P9" s="51">
        <v>0</v>
      </c>
      <c r="Q9" s="51">
        <v>0</v>
      </c>
      <c r="R9" s="51">
        <v>11</v>
      </c>
      <c r="S9" s="51">
        <v>0</v>
      </c>
      <c r="T9" s="51">
        <f t="shared" si="9"/>
        <v>2482</v>
      </c>
      <c r="U9" s="51">
        <f t="shared" si="10"/>
        <v>17</v>
      </c>
      <c r="V9" s="51">
        <f t="shared" si="11"/>
        <v>1402</v>
      </c>
      <c r="W9" s="51">
        <f t="shared" si="12"/>
        <v>766</v>
      </c>
      <c r="X9" s="51">
        <f t="shared" si="13"/>
        <v>185</v>
      </c>
      <c r="Y9" s="51">
        <f t="shared" si="14"/>
        <v>9</v>
      </c>
      <c r="Z9" s="51">
        <f t="shared" si="15"/>
        <v>0</v>
      </c>
      <c r="AA9" s="51">
        <f t="shared" si="16"/>
        <v>103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2482</v>
      </c>
      <c r="AS9" s="51">
        <v>17</v>
      </c>
      <c r="AT9" s="51">
        <v>1402</v>
      </c>
      <c r="AU9" s="51">
        <v>766</v>
      </c>
      <c r="AV9" s="51">
        <v>185</v>
      </c>
      <c r="AW9" s="51">
        <v>9</v>
      </c>
      <c r="AX9" s="51">
        <v>0</v>
      </c>
      <c r="AY9" s="51">
        <v>103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3132</v>
      </c>
      <c r="BQ9" s="51">
        <v>3011</v>
      </c>
      <c r="BR9" s="51">
        <v>20</v>
      </c>
      <c r="BS9" s="51">
        <v>57</v>
      </c>
      <c r="BT9" s="51">
        <v>0</v>
      </c>
      <c r="BU9" s="51">
        <v>0</v>
      </c>
      <c r="BV9" s="51">
        <v>39</v>
      </c>
      <c r="BW9" s="51">
        <v>5</v>
      </c>
    </row>
    <row r="10" spans="1:75" ht="13.5">
      <c r="A10" s="26" t="s">
        <v>23</v>
      </c>
      <c r="B10" s="49" t="s">
        <v>30</v>
      </c>
      <c r="C10" s="50" t="s">
        <v>31</v>
      </c>
      <c r="D10" s="51">
        <f t="shared" si="0"/>
        <v>7770</v>
      </c>
      <c r="E10" s="51">
        <f t="shared" si="1"/>
        <v>5764</v>
      </c>
      <c r="F10" s="51">
        <f t="shared" si="2"/>
        <v>881</v>
      </c>
      <c r="G10" s="51">
        <f t="shared" si="3"/>
        <v>747</v>
      </c>
      <c r="H10" s="51">
        <f t="shared" si="4"/>
        <v>167</v>
      </c>
      <c r="I10" s="51">
        <f t="shared" si="5"/>
        <v>52</v>
      </c>
      <c r="J10" s="51">
        <f t="shared" si="6"/>
        <v>139</v>
      </c>
      <c r="K10" s="51">
        <f t="shared" si="7"/>
        <v>20</v>
      </c>
      <c r="L10" s="51">
        <f t="shared" si="8"/>
        <v>1887</v>
      </c>
      <c r="M10" s="51">
        <v>1799</v>
      </c>
      <c r="N10" s="51">
        <v>0</v>
      </c>
      <c r="O10" s="51">
        <v>0</v>
      </c>
      <c r="P10" s="51">
        <v>0</v>
      </c>
      <c r="Q10" s="51">
        <v>0</v>
      </c>
      <c r="R10" s="51">
        <v>68</v>
      </c>
      <c r="S10" s="51">
        <v>20</v>
      </c>
      <c r="T10" s="51">
        <f t="shared" si="9"/>
        <v>1777</v>
      </c>
      <c r="U10" s="51">
        <f t="shared" si="10"/>
        <v>0</v>
      </c>
      <c r="V10" s="51">
        <f t="shared" si="11"/>
        <v>811</v>
      </c>
      <c r="W10" s="51">
        <f t="shared" si="12"/>
        <v>747</v>
      </c>
      <c r="X10" s="51">
        <f t="shared" si="13"/>
        <v>167</v>
      </c>
      <c r="Y10" s="51">
        <f t="shared" si="14"/>
        <v>52</v>
      </c>
      <c r="Z10" s="51">
        <f t="shared" si="15"/>
        <v>0</v>
      </c>
      <c r="AA10" s="51">
        <f t="shared" si="16"/>
        <v>0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811</v>
      </c>
      <c r="AK10" s="51">
        <v>0</v>
      </c>
      <c r="AL10" s="51">
        <v>811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966</v>
      </c>
      <c r="AS10" s="51">
        <v>0</v>
      </c>
      <c r="AT10" s="51">
        <v>0</v>
      </c>
      <c r="AU10" s="51">
        <v>747</v>
      </c>
      <c r="AV10" s="51">
        <v>167</v>
      </c>
      <c r="AW10" s="51">
        <v>52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4106</v>
      </c>
      <c r="BQ10" s="51">
        <v>3965</v>
      </c>
      <c r="BR10" s="51">
        <v>70</v>
      </c>
      <c r="BS10" s="51">
        <v>0</v>
      </c>
      <c r="BT10" s="51">
        <v>0</v>
      </c>
      <c r="BU10" s="51">
        <v>0</v>
      </c>
      <c r="BV10" s="51">
        <v>71</v>
      </c>
      <c r="BW10" s="51">
        <v>0</v>
      </c>
    </row>
    <row r="11" spans="1:75" ht="13.5">
      <c r="A11" s="26" t="s">
        <v>23</v>
      </c>
      <c r="B11" s="49" t="s">
        <v>32</v>
      </c>
      <c r="C11" s="50" t="s">
        <v>33</v>
      </c>
      <c r="D11" s="51">
        <f t="shared" si="0"/>
        <v>6945</v>
      </c>
      <c r="E11" s="51">
        <f t="shared" si="1"/>
        <v>4830</v>
      </c>
      <c r="F11" s="51">
        <f t="shared" si="2"/>
        <v>1207</v>
      </c>
      <c r="G11" s="51">
        <f t="shared" si="3"/>
        <v>635</v>
      </c>
      <c r="H11" s="51">
        <f t="shared" si="4"/>
        <v>115</v>
      </c>
      <c r="I11" s="51">
        <f t="shared" si="5"/>
        <v>133</v>
      </c>
      <c r="J11" s="51">
        <f t="shared" si="6"/>
        <v>0</v>
      </c>
      <c r="K11" s="51">
        <f t="shared" si="7"/>
        <v>25</v>
      </c>
      <c r="L11" s="51">
        <f t="shared" si="8"/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4298</v>
      </c>
      <c r="U11" s="51">
        <f t="shared" si="10"/>
        <v>2183</v>
      </c>
      <c r="V11" s="51">
        <f t="shared" si="11"/>
        <v>1207</v>
      </c>
      <c r="W11" s="51">
        <f t="shared" si="12"/>
        <v>635</v>
      </c>
      <c r="X11" s="51">
        <f t="shared" si="13"/>
        <v>115</v>
      </c>
      <c r="Y11" s="51">
        <f t="shared" si="14"/>
        <v>133</v>
      </c>
      <c r="Z11" s="51">
        <f t="shared" si="15"/>
        <v>0</v>
      </c>
      <c r="AA11" s="51">
        <f t="shared" si="16"/>
        <v>25</v>
      </c>
      <c r="AB11" s="51">
        <f t="shared" si="17"/>
        <v>256</v>
      </c>
      <c r="AC11" s="51">
        <v>256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911</v>
      </c>
      <c r="AK11" s="51">
        <v>0</v>
      </c>
      <c r="AL11" s="51">
        <v>911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3131</v>
      </c>
      <c r="AS11" s="51">
        <v>1927</v>
      </c>
      <c r="AT11" s="51">
        <v>296</v>
      </c>
      <c r="AU11" s="51">
        <v>635</v>
      </c>
      <c r="AV11" s="51">
        <v>115</v>
      </c>
      <c r="AW11" s="51">
        <v>133</v>
      </c>
      <c r="AX11" s="51">
        <v>0</v>
      </c>
      <c r="AY11" s="51">
        <v>25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2647</v>
      </c>
      <c r="BQ11" s="51">
        <v>2647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23</v>
      </c>
      <c r="B12" s="49" t="s">
        <v>34</v>
      </c>
      <c r="C12" s="50" t="s">
        <v>35</v>
      </c>
      <c r="D12" s="51">
        <f t="shared" si="0"/>
        <v>4315</v>
      </c>
      <c r="E12" s="51">
        <f t="shared" si="1"/>
        <v>3365</v>
      </c>
      <c r="F12" s="51">
        <f t="shared" si="2"/>
        <v>199</v>
      </c>
      <c r="G12" s="51">
        <f t="shared" si="3"/>
        <v>582</v>
      </c>
      <c r="H12" s="51">
        <f t="shared" si="4"/>
        <v>82</v>
      </c>
      <c r="I12" s="51">
        <f t="shared" si="5"/>
        <v>0</v>
      </c>
      <c r="J12" s="51">
        <f t="shared" si="6"/>
        <v>80</v>
      </c>
      <c r="K12" s="51">
        <f t="shared" si="7"/>
        <v>7</v>
      </c>
      <c r="L12" s="51">
        <f t="shared" si="8"/>
        <v>139</v>
      </c>
      <c r="M12" s="51">
        <v>139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826</v>
      </c>
      <c r="U12" s="51">
        <f t="shared" si="10"/>
        <v>0</v>
      </c>
      <c r="V12" s="51">
        <f t="shared" si="11"/>
        <v>190</v>
      </c>
      <c r="W12" s="51">
        <f t="shared" si="12"/>
        <v>554</v>
      </c>
      <c r="X12" s="51">
        <f t="shared" si="13"/>
        <v>82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826</v>
      </c>
      <c r="AS12" s="51">
        <v>0</v>
      </c>
      <c r="AT12" s="51">
        <v>190</v>
      </c>
      <c r="AU12" s="51">
        <v>554</v>
      </c>
      <c r="AV12" s="51">
        <v>82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3350</v>
      </c>
      <c r="BQ12" s="51">
        <v>3226</v>
      </c>
      <c r="BR12" s="51">
        <v>9</v>
      </c>
      <c r="BS12" s="51">
        <v>28</v>
      </c>
      <c r="BT12" s="51">
        <v>0</v>
      </c>
      <c r="BU12" s="51">
        <v>0</v>
      </c>
      <c r="BV12" s="51">
        <v>80</v>
      </c>
      <c r="BW12" s="51">
        <v>7</v>
      </c>
    </row>
    <row r="13" spans="1:75" ht="13.5">
      <c r="A13" s="26" t="s">
        <v>23</v>
      </c>
      <c r="B13" s="49" t="s">
        <v>36</v>
      </c>
      <c r="C13" s="50" t="s">
        <v>37</v>
      </c>
      <c r="D13" s="51">
        <f t="shared" si="0"/>
        <v>2036</v>
      </c>
      <c r="E13" s="51">
        <f t="shared" si="1"/>
        <v>1287</v>
      </c>
      <c r="F13" s="51">
        <f t="shared" si="2"/>
        <v>372</v>
      </c>
      <c r="G13" s="51">
        <f t="shared" si="3"/>
        <v>287</v>
      </c>
      <c r="H13" s="51">
        <f t="shared" si="4"/>
        <v>29</v>
      </c>
      <c r="I13" s="51">
        <f t="shared" si="5"/>
        <v>3</v>
      </c>
      <c r="J13" s="51">
        <f t="shared" si="6"/>
        <v>57</v>
      </c>
      <c r="K13" s="51">
        <f t="shared" si="7"/>
        <v>1</v>
      </c>
      <c r="L13" s="51">
        <f t="shared" si="8"/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9"/>
        <v>1419</v>
      </c>
      <c r="U13" s="51">
        <f t="shared" si="10"/>
        <v>720</v>
      </c>
      <c r="V13" s="51">
        <f t="shared" si="11"/>
        <v>362</v>
      </c>
      <c r="W13" s="51">
        <f t="shared" si="12"/>
        <v>267</v>
      </c>
      <c r="X13" s="51">
        <f t="shared" si="13"/>
        <v>29</v>
      </c>
      <c r="Y13" s="51">
        <f t="shared" si="14"/>
        <v>3</v>
      </c>
      <c r="Z13" s="51">
        <f t="shared" si="15"/>
        <v>38</v>
      </c>
      <c r="AA13" s="51">
        <f t="shared" si="16"/>
        <v>0</v>
      </c>
      <c r="AB13" s="51">
        <f t="shared" si="17"/>
        <v>80</v>
      </c>
      <c r="AC13" s="51">
        <v>80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273</v>
      </c>
      <c r="AK13" s="51">
        <v>0</v>
      </c>
      <c r="AL13" s="51">
        <v>273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1066</v>
      </c>
      <c r="AS13" s="51">
        <v>640</v>
      </c>
      <c r="AT13" s="51">
        <v>89</v>
      </c>
      <c r="AU13" s="51">
        <v>267</v>
      </c>
      <c r="AV13" s="51">
        <v>29</v>
      </c>
      <c r="AW13" s="51">
        <v>3</v>
      </c>
      <c r="AX13" s="51">
        <v>38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617</v>
      </c>
      <c r="BQ13" s="51">
        <v>567</v>
      </c>
      <c r="BR13" s="51">
        <v>10</v>
      </c>
      <c r="BS13" s="51">
        <v>20</v>
      </c>
      <c r="BT13" s="51">
        <v>0</v>
      </c>
      <c r="BU13" s="51">
        <v>0</v>
      </c>
      <c r="BV13" s="51">
        <v>19</v>
      </c>
      <c r="BW13" s="51">
        <v>1</v>
      </c>
    </row>
    <row r="14" spans="1:75" ht="13.5">
      <c r="A14" s="26" t="s">
        <v>23</v>
      </c>
      <c r="B14" s="49" t="s">
        <v>38</v>
      </c>
      <c r="C14" s="50" t="s">
        <v>39</v>
      </c>
      <c r="D14" s="51">
        <f t="shared" si="0"/>
        <v>2797</v>
      </c>
      <c r="E14" s="51">
        <f t="shared" si="1"/>
        <v>1877</v>
      </c>
      <c r="F14" s="51">
        <f t="shared" si="2"/>
        <v>436</v>
      </c>
      <c r="G14" s="51">
        <f t="shared" si="3"/>
        <v>418</v>
      </c>
      <c r="H14" s="51">
        <f t="shared" si="4"/>
        <v>54</v>
      </c>
      <c r="I14" s="51">
        <f t="shared" si="5"/>
        <v>12</v>
      </c>
      <c r="J14" s="51">
        <f t="shared" si="6"/>
        <v>0</v>
      </c>
      <c r="K14" s="51">
        <f t="shared" si="7"/>
        <v>0</v>
      </c>
      <c r="L14" s="51">
        <f t="shared" si="8"/>
        <v>468</v>
      </c>
      <c r="M14" s="51">
        <v>176</v>
      </c>
      <c r="N14" s="51">
        <v>292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631</v>
      </c>
      <c r="U14" s="51">
        <f t="shared" si="10"/>
        <v>3</v>
      </c>
      <c r="V14" s="51">
        <f t="shared" si="11"/>
        <v>144</v>
      </c>
      <c r="W14" s="51">
        <f t="shared" si="12"/>
        <v>418</v>
      </c>
      <c r="X14" s="51">
        <f t="shared" si="13"/>
        <v>54</v>
      </c>
      <c r="Y14" s="51">
        <f t="shared" si="14"/>
        <v>12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631</v>
      </c>
      <c r="AS14" s="51">
        <v>3</v>
      </c>
      <c r="AT14" s="51">
        <v>144</v>
      </c>
      <c r="AU14" s="51">
        <v>418</v>
      </c>
      <c r="AV14" s="51">
        <v>54</v>
      </c>
      <c r="AW14" s="51">
        <v>12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1698</v>
      </c>
      <c r="BQ14" s="51">
        <v>1698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23</v>
      </c>
      <c r="B15" s="49" t="s">
        <v>40</v>
      </c>
      <c r="C15" s="50" t="s">
        <v>41</v>
      </c>
      <c r="D15" s="51">
        <f t="shared" si="0"/>
        <v>4750</v>
      </c>
      <c r="E15" s="51">
        <f t="shared" si="1"/>
        <v>3288</v>
      </c>
      <c r="F15" s="51">
        <f t="shared" si="2"/>
        <v>428</v>
      </c>
      <c r="G15" s="51">
        <f t="shared" si="3"/>
        <v>491</v>
      </c>
      <c r="H15" s="51">
        <f t="shared" si="4"/>
        <v>91</v>
      </c>
      <c r="I15" s="51">
        <f t="shared" si="5"/>
        <v>339</v>
      </c>
      <c r="J15" s="51">
        <f t="shared" si="6"/>
        <v>93</v>
      </c>
      <c r="K15" s="51">
        <f t="shared" si="7"/>
        <v>20</v>
      </c>
      <c r="L15" s="51">
        <f t="shared" si="8"/>
        <v>2969</v>
      </c>
      <c r="M15" s="51">
        <v>1615</v>
      </c>
      <c r="N15" s="51">
        <v>413</v>
      </c>
      <c r="O15" s="51">
        <v>491</v>
      </c>
      <c r="P15" s="51">
        <v>91</v>
      </c>
      <c r="Q15" s="51">
        <v>339</v>
      </c>
      <c r="R15" s="51">
        <v>0</v>
      </c>
      <c r="S15" s="51">
        <v>20</v>
      </c>
      <c r="T15" s="51">
        <f t="shared" si="9"/>
        <v>0</v>
      </c>
      <c r="U15" s="51">
        <f t="shared" si="10"/>
        <v>0</v>
      </c>
      <c r="V15" s="51">
        <f t="shared" si="11"/>
        <v>0</v>
      </c>
      <c r="W15" s="51">
        <f t="shared" si="12"/>
        <v>0</v>
      </c>
      <c r="X15" s="51">
        <f t="shared" si="13"/>
        <v>0</v>
      </c>
      <c r="Y15" s="51">
        <f t="shared" si="14"/>
        <v>0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1781</v>
      </c>
      <c r="BQ15" s="51">
        <v>1673</v>
      </c>
      <c r="BR15" s="51">
        <v>15</v>
      </c>
      <c r="BS15" s="51">
        <v>0</v>
      </c>
      <c r="BT15" s="51">
        <v>0</v>
      </c>
      <c r="BU15" s="51">
        <v>0</v>
      </c>
      <c r="BV15" s="51">
        <v>93</v>
      </c>
      <c r="BW15" s="51">
        <v>0</v>
      </c>
    </row>
    <row r="16" spans="1:75" ht="13.5">
      <c r="A16" s="26" t="s">
        <v>23</v>
      </c>
      <c r="B16" s="49" t="s">
        <v>42</v>
      </c>
      <c r="C16" s="50" t="s">
        <v>43</v>
      </c>
      <c r="D16" s="51">
        <f t="shared" si="0"/>
        <v>2649</v>
      </c>
      <c r="E16" s="51">
        <f t="shared" si="1"/>
        <v>1778</v>
      </c>
      <c r="F16" s="51">
        <f t="shared" si="2"/>
        <v>371</v>
      </c>
      <c r="G16" s="51">
        <f t="shared" si="3"/>
        <v>383</v>
      </c>
      <c r="H16" s="51">
        <f t="shared" si="4"/>
        <v>58</v>
      </c>
      <c r="I16" s="51">
        <f t="shared" si="5"/>
        <v>0</v>
      </c>
      <c r="J16" s="51">
        <f t="shared" si="6"/>
        <v>49</v>
      </c>
      <c r="K16" s="51">
        <f t="shared" si="7"/>
        <v>10</v>
      </c>
      <c r="L16" s="51">
        <f t="shared" si="8"/>
        <v>23</v>
      </c>
      <c r="M16" s="51">
        <v>13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10</v>
      </c>
      <c r="T16" s="51">
        <f t="shared" si="9"/>
        <v>801</v>
      </c>
      <c r="U16" s="51">
        <f t="shared" si="10"/>
        <v>3</v>
      </c>
      <c r="V16" s="51">
        <f t="shared" si="11"/>
        <v>368</v>
      </c>
      <c r="W16" s="51">
        <f t="shared" si="12"/>
        <v>372</v>
      </c>
      <c r="X16" s="51">
        <f t="shared" si="13"/>
        <v>58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801</v>
      </c>
      <c r="AS16" s="51">
        <v>3</v>
      </c>
      <c r="AT16" s="51">
        <v>368</v>
      </c>
      <c r="AU16" s="51">
        <v>372</v>
      </c>
      <c r="AV16" s="51">
        <v>58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1825</v>
      </c>
      <c r="BQ16" s="51">
        <v>1762</v>
      </c>
      <c r="BR16" s="51">
        <v>3</v>
      </c>
      <c r="BS16" s="51">
        <v>11</v>
      </c>
      <c r="BT16" s="51">
        <v>0</v>
      </c>
      <c r="BU16" s="51">
        <v>0</v>
      </c>
      <c r="BV16" s="51">
        <v>49</v>
      </c>
      <c r="BW16" s="51">
        <v>0</v>
      </c>
    </row>
    <row r="17" spans="1:75" ht="13.5">
      <c r="A17" s="26" t="s">
        <v>23</v>
      </c>
      <c r="B17" s="49" t="s">
        <v>44</v>
      </c>
      <c r="C17" s="50" t="s">
        <v>45</v>
      </c>
      <c r="D17" s="51">
        <f t="shared" si="0"/>
        <v>4051</v>
      </c>
      <c r="E17" s="51">
        <f t="shared" si="1"/>
        <v>2275</v>
      </c>
      <c r="F17" s="51">
        <f t="shared" si="2"/>
        <v>644</v>
      </c>
      <c r="G17" s="51">
        <f t="shared" si="3"/>
        <v>336</v>
      </c>
      <c r="H17" s="51">
        <f t="shared" si="4"/>
        <v>80</v>
      </c>
      <c r="I17" s="51">
        <f t="shared" si="5"/>
        <v>20</v>
      </c>
      <c r="J17" s="51">
        <f t="shared" si="6"/>
        <v>42</v>
      </c>
      <c r="K17" s="51">
        <f t="shared" si="7"/>
        <v>654</v>
      </c>
      <c r="L17" s="51">
        <f t="shared" si="8"/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1696</v>
      </c>
      <c r="U17" s="51">
        <f t="shared" si="10"/>
        <v>0</v>
      </c>
      <c r="V17" s="51">
        <f t="shared" si="11"/>
        <v>613</v>
      </c>
      <c r="W17" s="51">
        <f t="shared" si="12"/>
        <v>329</v>
      </c>
      <c r="X17" s="51">
        <f t="shared" si="13"/>
        <v>80</v>
      </c>
      <c r="Y17" s="51">
        <f t="shared" si="14"/>
        <v>20</v>
      </c>
      <c r="Z17" s="51">
        <f t="shared" si="15"/>
        <v>0</v>
      </c>
      <c r="AA17" s="51">
        <f t="shared" si="16"/>
        <v>654</v>
      </c>
      <c r="AB17" s="51">
        <f t="shared" si="17"/>
        <v>760</v>
      </c>
      <c r="AC17" s="51">
        <v>0</v>
      </c>
      <c r="AD17" s="51">
        <v>158</v>
      </c>
      <c r="AE17" s="51">
        <v>0</v>
      </c>
      <c r="AF17" s="51">
        <v>0</v>
      </c>
      <c r="AG17" s="51">
        <v>0</v>
      </c>
      <c r="AH17" s="51">
        <v>0</v>
      </c>
      <c r="AI17" s="51">
        <v>602</v>
      </c>
      <c r="AJ17" s="51">
        <f t="shared" si="18"/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936</v>
      </c>
      <c r="AS17" s="51">
        <v>0</v>
      </c>
      <c r="AT17" s="51">
        <v>455</v>
      </c>
      <c r="AU17" s="51">
        <v>329</v>
      </c>
      <c r="AV17" s="51">
        <v>80</v>
      </c>
      <c r="AW17" s="51">
        <v>20</v>
      </c>
      <c r="AX17" s="51">
        <v>0</v>
      </c>
      <c r="AY17" s="51">
        <v>52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2355</v>
      </c>
      <c r="BQ17" s="51">
        <v>2275</v>
      </c>
      <c r="BR17" s="51">
        <v>31</v>
      </c>
      <c r="BS17" s="51">
        <v>7</v>
      </c>
      <c r="BT17" s="51">
        <v>0</v>
      </c>
      <c r="BU17" s="51">
        <v>0</v>
      </c>
      <c r="BV17" s="51">
        <v>42</v>
      </c>
      <c r="BW17" s="51">
        <v>0</v>
      </c>
    </row>
    <row r="18" spans="1:75" ht="13.5">
      <c r="A18" s="26" t="s">
        <v>23</v>
      </c>
      <c r="B18" s="49" t="s">
        <v>46</v>
      </c>
      <c r="C18" s="50" t="s">
        <v>47</v>
      </c>
      <c r="D18" s="51">
        <f t="shared" si="0"/>
        <v>4246</v>
      </c>
      <c r="E18" s="51">
        <f t="shared" si="1"/>
        <v>3079</v>
      </c>
      <c r="F18" s="51">
        <f t="shared" si="2"/>
        <v>294</v>
      </c>
      <c r="G18" s="51">
        <f t="shared" si="3"/>
        <v>603</v>
      </c>
      <c r="H18" s="51">
        <f t="shared" si="4"/>
        <v>86</v>
      </c>
      <c r="I18" s="51">
        <f t="shared" si="5"/>
        <v>0</v>
      </c>
      <c r="J18" s="51">
        <f t="shared" si="6"/>
        <v>184</v>
      </c>
      <c r="K18" s="51">
        <f t="shared" si="7"/>
        <v>0</v>
      </c>
      <c r="L18" s="51">
        <f t="shared" si="8"/>
        <v>1880</v>
      </c>
      <c r="M18" s="51">
        <v>1239</v>
      </c>
      <c r="N18" s="51">
        <v>0</v>
      </c>
      <c r="O18" s="51">
        <v>583</v>
      </c>
      <c r="P18" s="51">
        <v>0</v>
      </c>
      <c r="Q18" s="51">
        <v>0</v>
      </c>
      <c r="R18" s="51">
        <v>58</v>
      </c>
      <c r="S18" s="51">
        <v>0</v>
      </c>
      <c r="T18" s="51">
        <f t="shared" si="9"/>
        <v>371</v>
      </c>
      <c r="U18" s="51">
        <f t="shared" si="10"/>
        <v>0</v>
      </c>
      <c r="V18" s="51">
        <f t="shared" si="11"/>
        <v>285</v>
      </c>
      <c r="W18" s="51">
        <f t="shared" si="12"/>
        <v>0</v>
      </c>
      <c r="X18" s="51">
        <f t="shared" si="13"/>
        <v>86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371</v>
      </c>
      <c r="AS18" s="51">
        <v>0</v>
      </c>
      <c r="AT18" s="51">
        <v>285</v>
      </c>
      <c r="AU18" s="51">
        <v>0</v>
      </c>
      <c r="AV18" s="51">
        <v>86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1995</v>
      </c>
      <c r="BQ18" s="51">
        <v>1840</v>
      </c>
      <c r="BR18" s="51">
        <v>9</v>
      </c>
      <c r="BS18" s="51">
        <v>20</v>
      </c>
      <c r="BT18" s="51">
        <v>0</v>
      </c>
      <c r="BU18" s="51">
        <v>0</v>
      </c>
      <c r="BV18" s="51">
        <v>126</v>
      </c>
      <c r="BW18" s="51">
        <v>0</v>
      </c>
    </row>
    <row r="19" spans="1:75" ht="13.5">
      <c r="A19" s="26" t="s">
        <v>23</v>
      </c>
      <c r="B19" s="49" t="s">
        <v>48</v>
      </c>
      <c r="C19" s="50" t="s">
        <v>49</v>
      </c>
      <c r="D19" s="51">
        <f t="shared" si="0"/>
        <v>9559</v>
      </c>
      <c r="E19" s="51">
        <f t="shared" si="1"/>
        <v>6645</v>
      </c>
      <c r="F19" s="51">
        <f t="shared" si="2"/>
        <v>1383</v>
      </c>
      <c r="G19" s="51">
        <f t="shared" si="3"/>
        <v>1260</v>
      </c>
      <c r="H19" s="51">
        <f t="shared" si="4"/>
        <v>177</v>
      </c>
      <c r="I19" s="51">
        <f t="shared" si="5"/>
        <v>0</v>
      </c>
      <c r="J19" s="51">
        <f t="shared" si="6"/>
        <v>0</v>
      </c>
      <c r="K19" s="51">
        <f t="shared" si="7"/>
        <v>94</v>
      </c>
      <c r="L19" s="51">
        <f t="shared" si="8"/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9"/>
        <v>2849</v>
      </c>
      <c r="U19" s="51">
        <f t="shared" si="10"/>
        <v>116</v>
      </c>
      <c r="V19" s="51">
        <f t="shared" si="11"/>
        <v>1304</v>
      </c>
      <c r="W19" s="51">
        <f t="shared" si="12"/>
        <v>1248</v>
      </c>
      <c r="X19" s="51">
        <f t="shared" si="13"/>
        <v>177</v>
      </c>
      <c r="Y19" s="51">
        <f t="shared" si="14"/>
        <v>0</v>
      </c>
      <c r="Z19" s="51">
        <f t="shared" si="15"/>
        <v>0</v>
      </c>
      <c r="AA19" s="51">
        <f t="shared" si="16"/>
        <v>4</v>
      </c>
      <c r="AB19" s="51">
        <f t="shared" si="17"/>
        <v>275</v>
      </c>
      <c r="AC19" s="51">
        <v>0</v>
      </c>
      <c r="AD19" s="51">
        <v>275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532</v>
      </c>
      <c r="AK19" s="51">
        <v>0</v>
      </c>
      <c r="AL19" s="51">
        <v>532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2042</v>
      </c>
      <c r="AS19" s="51">
        <v>116</v>
      </c>
      <c r="AT19" s="51">
        <v>497</v>
      </c>
      <c r="AU19" s="51">
        <v>1248</v>
      </c>
      <c r="AV19" s="51">
        <v>177</v>
      </c>
      <c r="AW19" s="51">
        <v>0</v>
      </c>
      <c r="AX19" s="51">
        <v>0</v>
      </c>
      <c r="AY19" s="51">
        <v>4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6710</v>
      </c>
      <c r="BQ19" s="51">
        <v>6529</v>
      </c>
      <c r="BR19" s="51">
        <v>79</v>
      </c>
      <c r="BS19" s="51">
        <v>12</v>
      </c>
      <c r="BT19" s="51">
        <v>0</v>
      </c>
      <c r="BU19" s="51">
        <v>0</v>
      </c>
      <c r="BV19" s="51">
        <v>0</v>
      </c>
      <c r="BW19" s="51">
        <v>90</v>
      </c>
    </row>
    <row r="20" spans="1:75" ht="13.5">
      <c r="A20" s="26" t="s">
        <v>23</v>
      </c>
      <c r="B20" s="49" t="s">
        <v>50</v>
      </c>
      <c r="C20" s="50" t="s">
        <v>51</v>
      </c>
      <c r="D20" s="51">
        <f t="shared" si="0"/>
        <v>7918</v>
      </c>
      <c r="E20" s="51">
        <f t="shared" si="1"/>
        <v>4486</v>
      </c>
      <c r="F20" s="51">
        <f t="shared" si="2"/>
        <v>1125</v>
      </c>
      <c r="G20" s="51">
        <f t="shared" si="3"/>
        <v>585</v>
      </c>
      <c r="H20" s="51">
        <f t="shared" si="4"/>
        <v>96</v>
      </c>
      <c r="I20" s="51">
        <f t="shared" si="5"/>
        <v>43</v>
      </c>
      <c r="J20" s="51">
        <f t="shared" si="6"/>
        <v>0</v>
      </c>
      <c r="K20" s="51">
        <f t="shared" si="7"/>
        <v>1583</v>
      </c>
      <c r="L20" s="51">
        <f t="shared" si="8"/>
        <v>194</v>
      </c>
      <c r="M20" s="51">
        <v>115</v>
      </c>
      <c r="N20" s="51">
        <v>0</v>
      </c>
      <c r="O20" s="51">
        <v>79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3227</v>
      </c>
      <c r="U20" s="51">
        <f t="shared" si="10"/>
        <v>0</v>
      </c>
      <c r="V20" s="51">
        <f t="shared" si="11"/>
        <v>1095</v>
      </c>
      <c r="W20" s="51">
        <f t="shared" si="12"/>
        <v>502</v>
      </c>
      <c r="X20" s="51">
        <f t="shared" si="13"/>
        <v>96</v>
      </c>
      <c r="Y20" s="51">
        <f t="shared" si="14"/>
        <v>43</v>
      </c>
      <c r="Z20" s="51">
        <f t="shared" si="15"/>
        <v>0</v>
      </c>
      <c r="AA20" s="51">
        <f t="shared" si="16"/>
        <v>1491</v>
      </c>
      <c r="AB20" s="51">
        <f t="shared" si="17"/>
        <v>1782</v>
      </c>
      <c r="AC20" s="51">
        <v>0</v>
      </c>
      <c r="AD20" s="51">
        <v>291</v>
      </c>
      <c r="AE20" s="51">
        <v>0</v>
      </c>
      <c r="AF20" s="51">
        <v>0</v>
      </c>
      <c r="AG20" s="51">
        <v>0</v>
      </c>
      <c r="AH20" s="51">
        <v>0</v>
      </c>
      <c r="AI20" s="51">
        <v>1491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1445</v>
      </c>
      <c r="AS20" s="51">
        <v>0</v>
      </c>
      <c r="AT20" s="51">
        <v>804</v>
      </c>
      <c r="AU20" s="51">
        <v>502</v>
      </c>
      <c r="AV20" s="51">
        <v>96</v>
      </c>
      <c r="AW20" s="51">
        <v>43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4497</v>
      </c>
      <c r="BQ20" s="51">
        <v>4371</v>
      </c>
      <c r="BR20" s="51">
        <v>30</v>
      </c>
      <c r="BS20" s="51">
        <v>4</v>
      </c>
      <c r="BT20" s="51">
        <v>0</v>
      </c>
      <c r="BU20" s="51">
        <v>0</v>
      </c>
      <c r="BV20" s="51">
        <v>0</v>
      </c>
      <c r="BW20" s="51">
        <v>92</v>
      </c>
    </row>
    <row r="21" spans="1:75" ht="13.5">
      <c r="A21" s="26" t="s">
        <v>23</v>
      </c>
      <c r="B21" s="49" t="s">
        <v>52</v>
      </c>
      <c r="C21" s="50" t="s">
        <v>220</v>
      </c>
      <c r="D21" s="51">
        <f t="shared" si="0"/>
        <v>820</v>
      </c>
      <c r="E21" s="51">
        <f t="shared" si="1"/>
        <v>490</v>
      </c>
      <c r="F21" s="51">
        <f t="shared" si="2"/>
        <v>198</v>
      </c>
      <c r="G21" s="51">
        <f t="shared" si="3"/>
        <v>80</v>
      </c>
      <c r="H21" s="51">
        <f t="shared" si="4"/>
        <v>11</v>
      </c>
      <c r="I21" s="51">
        <f t="shared" si="5"/>
        <v>12</v>
      </c>
      <c r="J21" s="51">
        <f t="shared" si="6"/>
        <v>16</v>
      </c>
      <c r="K21" s="51">
        <f t="shared" si="7"/>
        <v>13</v>
      </c>
      <c r="L21" s="51">
        <f t="shared" si="8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392</v>
      </c>
      <c r="U21" s="51">
        <f t="shared" si="10"/>
        <v>75</v>
      </c>
      <c r="V21" s="51">
        <f t="shared" si="11"/>
        <v>198</v>
      </c>
      <c r="W21" s="51">
        <f t="shared" si="12"/>
        <v>80</v>
      </c>
      <c r="X21" s="51">
        <f t="shared" si="13"/>
        <v>11</v>
      </c>
      <c r="Y21" s="51">
        <f t="shared" si="14"/>
        <v>12</v>
      </c>
      <c r="Z21" s="51">
        <f t="shared" si="15"/>
        <v>16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392</v>
      </c>
      <c r="AS21" s="51">
        <v>75</v>
      </c>
      <c r="AT21" s="51">
        <v>198</v>
      </c>
      <c r="AU21" s="51">
        <v>80</v>
      </c>
      <c r="AV21" s="51">
        <v>11</v>
      </c>
      <c r="AW21" s="51">
        <v>12</v>
      </c>
      <c r="AX21" s="51">
        <v>16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428</v>
      </c>
      <c r="BQ21" s="51">
        <v>415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13</v>
      </c>
    </row>
    <row r="22" spans="1:75" ht="13.5">
      <c r="A22" s="26" t="s">
        <v>23</v>
      </c>
      <c r="B22" s="49" t="s">
        <v>53</v>
      </c>
      <c r="C22" s="50" t="s">
        <v>54</v>
      </c>
      <c r="D22" s="51">
        <f t="shared" si="0"/>
        <v>1468</v>
      </c>
      <c r="E22" s="51">
        <f t="shared" si="1"/>
        <v>1096</v>
      </c>
      <c r="F22" s="51">
        <f t="shared" si="2"/>
        <v>59</v>
      </c>
      <c r="G22" s="51">
        <f t="shared" si="3"/>
        <v>197</v>
      </c>
      <c r="H22" s="51">
        <f t="shared" si="4"/>
        <v>25</v>
      </c>
      <c r="I22" s="51">
        <f t="shared" si="5"/>
        <v>7</v>
      </c>
      <c r="J22" s="51">
        <f t="shared" si="6"/>
        <v>81</v>
      </c>
      <c r="K22" s="51">
        <f t="shared" si="7"/>
        <v>3</v>
      </c>
      <c r="L22" s="51">
        <f t="shared" si="8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277</v>
      </c>
      <c r="U22" s="51">
        <f t="shared" si="10"/>
        <v>0</v>
      </c>
      <c r="V22" s="51">
        <f t="shared" si="11"/>
        <v>45</v>
      </c>
      <c r="W22" s="51">
        <f t="shared" si="12"/>
        <v>197</v>
      </c>
      <c r="X22" s="51">
        <f t="shared" si="13"/>
        <v>25</v>
      </c>
      <c r="Y22" s="51">
        <f t="shared" si="14"/>
        <v>7</v>
      </c>
      <c r="Z22" s="51">
        <f t="shared" si="15"/>
        <v>0</v>
      </c>
      <c r="AA22" s="51">
        <f t="shared" si="16"/>
        <v>3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277</v>
      </c>
      <c r="AS22" s="51">
        <v>0</v>
      </c>
      <c r="AT22" s="51">
        <v>45</v>
      </c>
      <c r="AU22" s="51">
        <v>197</v>
      </c>
      <c r="AV22" s="51">
        <v>25</v>
      </c>
      <c r="AW22" s="51">
        <v>7</v>
      </c>
      <c r="AX22" s="51">
        <v>0</v>
      </c>
      <c r="AY22" s="51">
        <v>3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1191</v>
      </c>
      <c r="BQ22" s="51">
        <v>1096</v>
      </c>
      <c r="BR22" s="51">
        <v>14</v>
      </c>
      <c r="BS22" s="51">
        <v>0</v>
      </c>
      <c r="BT22" s="51">
        <v>0</v>
      </c>
      <c r="BU22" s="51">
        <v>0</v>
      </c>
      <c r="BV22" s="51">
        <v>81</v>
      </c>
      <c r="BW22" s="51">
        <v>0</v>
      </c>
    </row>
    <row r="23" spans="1:75" ht="13.5">
      <c r="A23" s="26" t="s">
        <v>23</v>
      </c>
      <c r="B23" s="49" t="s">
        <v>55</v>
      </c>
      <c r="C23" s="50" t="s">
        <v>56</v>
      </c>
      <c r="D23" s="51">
        <f t="shared" si="0"/>
        <v>2020</v>
      </c>
      <c r="E23" s="51">
        <f t="shared" si="1"/>
        <v>1248</v>
      </c>
      <c r="F23" s="51">
        <f t="shared" si="2"/>
        <v>491</v>
      </c>
      <c r="G23" s="51">
        <f t="shared" si="3"/>
        <v>207</v>
      </c>
      <c r="H23" s="51">
        <f t="shared" si="4"/>
        <v>44</v>
      </c>
      <c r="I23" s="51">
        <f t="shared" si="5"/>
        <v>0</v>
      </c>
      <c r="J23" s="51">
        <f t="shared" si="6"/>
        <v>3</v>
      </c>
      <c r="K23" s="51">
        <f t="shared" si="7"/>
        <v>27</v>
      </c>
      <c r="L23" s="51">
        <f t="shared" si="8"/>
        <v>585</v>
      </c>
      <c r="M23" s="51">
        <v>585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763</v>
      </c>
      <c r="U23" s="51">
        <f t="shared" si="10"/>
        <v>0</v>
      </c>
      <c r="V23" s="51">
        <f t="shared" si="11"/>
        <v>485</v>
      </c>
      <c r="W23" s="51">
        <f t="shared" si="12"/>
        <v>207</v>
      </c>
      <c r="X23" s="51">
        <f t="shared" si="13"/>
        <v>44</v>
      </c>
      <c r="Y23" s="51">
        <f t="shared" si="14"/>
        <v>0</v>
      </c>
      <c r="Z23" s="51">
        <f t="shared" si="15"/>
        <v>0</v>
      </c>
      <c r="AA23" s="51">
        <f t="shared" si="16"/>
        <v>27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763</v>
      </c>
      <c r="AS23" s="51">
        <v>0</v>
      </c>
      <c r="AT23" s="51">
        <v>485</v>
      </c>
      <c r="AU23" s="51">
        <v>207</v>
      </c>
      <c r="AV23" s="51">
        <v>44</v>
      </c>
      <c r="AW23" s="51">
        <v>0</v>
      </c>
      <c r="AX23" s="51">
        <v>0</v>
      </c>
      <c r="AY23" s="51">
        <v>27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672</v>
      </c>
      <c r="BQ23" s="51">
        <v>663</v>
      </c>
      <c r="BR23" s="51">
        <v>6</v>
      </c>
      <c r="BS23" s="51">
        <v>0</v>
      </c>
      <c r="BT23" s="51">
        <v>0</v>
      </c>
      <c r="BU23" s="51">
        <v>0</v>
      </c>
      <c r="BV23" s="51">
        <v>3</v>
      </c>
      <c r="BW23" s="51">
        <v>0</v>
      </c>
    </row>
    <row r="24" spans="1:75" ht="13.5">
      <c r="A24" s="26" t="s">
        <v>23</v>
      </c>
      <c r="B24" s="49" t="s">
        <v>57</v>
      </c>
      <c r="C24" s="50" t="s">
        <v>178</v>
      </c>
      <c r="D24" s="51">
        <f t="shared" si="0"/>
        <v>1602</v>
      </c>
      <c r="E24" s="51">
        <f t="shared" si="1"/>
        <v>1107</v>
      </c>
      <c r="F24" s="51">
        <f t="shared" si="2"/>
        <v>246</v>
      </c>
      <c r="G24" s="51">
        <f t="shared" si="3"/>
        <v>138</v>
      </c>
      <c r="H24" s="51">
        <f t="shared" si="4"/>
        <v>21</v>
      </c>
      <c r="I24" s="51">
        <f t="shared" si="5"/>
        <v>41</v>
      </c>
      <c r="J24" s="51">
        <f t="shared" si="6"/>
        <v>18</v>
      </c>
      <c r="K24" s="51">
        <f t="shared" si="7"/>
        <v>31</v>
      </c>
      <c r="L24" s="51">
        <f t="shared" si="8"/>
        <v>178</v>
      </c>
      <c r="M24" s="51">
        <v>0</v>
      </c>
      <c r="N24" s="51">
        <v>178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9"/>
        <v>948</v>
      </c>
      <c r="U24" s="51">
        <f t="shared" si="10"/>
        <v>679</v>
      </c>
      <c r="V24" s="51">
        <f t="shared" si="11"/>
        <v>36</v>
      </c>
      <c r="W24" s="51">
        <f t="shared" si="12"/>
        <v>138</v>
      </c>
      <c r="X24" s="51">
        <f t="shared" si="13"/>
        <v>21</v>
      </c>
      <c r="Y24" s="51">
        <f t="shared" si="14"/>
        <v>41</v>
      </c>
      <c r="Z24" s="51">
        <f t="shared" si="15"/>
        <v>2</v>
      </c>
      <c r="AA24" s="51">
        <f t="shared" si="16"/>
        <v>31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948</v>
      </c>
      <c r="AS24" s="51">
        <v>679</v>
      </c>
      <c r="AT24" s="51">
        <v>36</v>
      </c>
      <c r="AU24" s="51">
        <v>138</v>
      </c>
      <c r="AV24" s="51">
        <v>21</v>
      </c>
      <c r="AW24" s="51">
        <v>41</v>
      </c>
      <c r="AX24" s="51">
        <v>2</v>
      </c>
      <c r="AY24" s="51">
        <v>31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476</v>
      </c>
      <c r="BQ24" s="51">
        <v>428</v>
      </c>
      <c r="BR24" s="51">
        <v>32</v>
      </c>
      <c r="BS24" s="51">
        <v>0</v>
      </c>
      <c r="BT24" s="51">
        <v>0</v>
      </c>
      <c r="BU24" s="51">
        <v>0</v>
      </c>
      <c r="BV24" s="51">
        <v>16</v>
      </c>
      <c r="BW24" s="51">
        <v>0</v>
      </c>
    </row>
    <row r="25" spans="1:75" ht="13.5">
      <c r="A25" s="26" t="s">
        <v>23</v>
      </c>
      <c r="B25" s="49" t="s">
        <v>58</v>
      </c>
      <c r="C25" s="50" t="s">
        <v>59</v>
      </c>
      <c r="D25" s="51">
        <f t="shared" si="0"/>
        <v>897</v>
      </c>
      <c r="E25" s="51">
        <f t="shared" si="1"/>
        <v>364</v>
      </c>
      <c r="F25" s="51">
        <f t="shared" si="2"/>
        <v>158</v>
      </c>
      <c r="G25" s="51">
        <f t="shared" si="3"/>
        <v>115</v>
      </c>
      <c r="H25" s="51">
        <f t="shared" si="4"/>
        <v>18</v>
      </c>
      <c r="I25" s="51">
        <f t="shared" si="5"/>
        <v>203</v>
      </c>
      <c r="J25" s="51">
        <f t="shared" si="6"/>
        <v>29</v>
      </c>
      <c r="K25" s="51">
        <f t="shared" si="7"/>
        <v>10</v>
      </c>
      <c r="L25" s="51">
        <f t="shared" si="8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487</v>
      </c>
      <c r="U25" s="51">
        <f t="shared" si="10"/>
        <v>0</v>
      </c>
      <c r="V25" s="51">
        <f t="shared" si="11"/>
        <v>151</v>
      </c>
      <c r="W25" s="51">
        <f t="shared" si="12"/>
        <v>115</v>
      </c>
      <c r="X25" s="51">
        <f t="shared" si="13"/>
        <v>18</v>
      </c>
      <c r="Y25" s="51">
        <f t="shared" si="14"/>
        <v>203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68</v>
      </c>
      <c r="AK25" s="51">
        <v>0</v>
      </c>
      <c r="AL25" s="51">
        <v>68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419</v>
      </c>
      <c r="AS25" s="51">
        <v>0</v>
      </c>
      <c r="AT25" s="51">
        <v>83</v>
      </c>
      <c r="AU25" s="51">
        <v>115</v>
      </c>
      <c r="AV25" s="51">
        <v>18</v>
      </c>
      <c r="AW25" s="51">
        <v>203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410</v>
      </c>
      <c r="BQ25" s="51">
        <v>364</v>
      </c>
      <c r="BR25" s="51">
        <v>7</v>
      </c>
      <c r="BS25" s="51">
        <v>0</v>
      </c>
      <c r="BT25" s="51">
        <v>0</v>
      </c>
      <c r="BU25" s="51">
        <v>0</v>
      </c>
      <c r="BV25" s="51">
        <v>29</v>
      </c>
      <c r="BW25" s="51">
        <v>10</v>
      </c>
    </row>
    <row r="26" spans="1:75" ht="13.5">
      <c r="A26" s="26" t="s">
        <v>23</v>
      </c>
      <c r="B26" s="49" t="s">
        <v>60</v>
      </c>
      <c r="C26" s="50" t="s">
        <v>267</v>
      </c>
      <c r="D26" s="51">
        <f t="shared" si="0"/>
        <v>563</v>
      </c>
      <c r="E26" s="51">
        <f t="shared" si="1"/>
        <v>338</v>
      </c>
      <c r="F26" s="51">
        <f t="shared" si="2"/>
        <v>105</v>
      </c>
      <c r="G26" s="51">
        <f t="shared" si="3"/>
        <v>77</v>
      </c>
      <c r="H26" s="51">
        <f t="shared" si="4"/>
        <v>14</v>
      </c>
      <c r="I26" s="51">
        <f t="shared" si="5"/>
        <v>0</v>
      </c>
      <c r="J26" s="51">
        <f t="shared" si="6"/>
        <v>29</v>
      </c>
      <c r="K26" s="51">
        <f t="shared" si="7"/>
        <v>0</v>
      </c>
      <c r="L26" s="51">
        <f t="shared" si="8"/>
        <v>119</v>
      </c>
      <c r="M26" s="51">
        <v>0</v>
      </c>
      <c r="N26" s="51">
        <v>28</v>
      </c>
      <c r="O26" s="51">
        <v>77</v>
      </c>
      <c r="P26" s="51">
        <v>14</v>
      </c>
      <c r="Q26" s="51">
        <v>0</v>
      </c>
      <c r="R26" s="51">
        <v>0</v>
      </c>
      <c r="S26" s="51">
        <v>0</v>
      </c>
      <c r="T26" s="51">
        <f t="shared" si="9"/>
        <v>72</v>
      </c>
      <c r="U26" s="51">
        <f t="shared" si="10"/>
        <v>0</v>
      </c>
      <c r="V26" s="51">
        <f t="shared" si="11"/>
        <v>72</v>
      </c>
      <c r="W26" s="51">
        <f t="shared" si="12"/>
        <v>0</v>
      </c>
      <c r="X26" s="51">
        <f t="shared" si="13"/>
        <v>0</v>
      </c>
      <c r="Y26" s="51">
        <f t="shared" si="14"/>
        <v>0</v>
      </c>
      <c r="Z26" s="51">
        <f t="shared" si="15"/>
        <v>0</v>
      </c>
      <c r="AA26" s="51">
        <f t="shared" si="16"/>
        <v>0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72</v>
      </c>
      <c r="AK26" s="51">
        <v>0</v>
      </c>
      <c r="AL26" s="51">
        <v>72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372</v>
      </c>
      <c r="BQ26" s="51">
        <v>338</v>
      </c>
      <c r="BR26" s="51">
        <v>5</v>
      </c>
      <c r="BS26" s="51">
        <v>0</v>
      </c>
      <c r="BT26" s="51">
        <v>0</v>
      </c>
      <c r="BU26" s="51">
        <v>0</v>
      </c>
      <c r="BV26" s="51">
        <v>29</v>
      </c>
      <c r="BW26" s="51">
        <v>0</v>
      </c>
    </row>
    <row r="27" spans="1:75" ht="13.5">
      <c r="A27" s="26" t="s">
        <v>23</v>
      </c>
      <c r="B27" s="49" t="s">
        <v>61</v>
      </c>
      <c r="C27" s="50" t="s">
        <v>62</v>
      </c>
      <c r="D27" s="51">
        <f t="shared" si="0"/>
        <v>878</v>
      </c>
      <c r="E27" s="51">
        <f t="shared" si="1"/>
        <v>521</v>
      </c>
      <c r="F27" s="51">
        <f t="shared" si="2"/>
        <v>167</v>
      </c>
      <c r="G27" s="51">
        <f t="shared" si="3"/>
        <v>128</v>
      </c>
      <c r="H27" s="51">
        <f t="shared" si="4"/>
        <v>24</v>
      </c>
      <c r="I27" s="51">
        <f t="shared" si="5"/>
        <v>1</v>
      </c>
      <c r="J27" s="51">
        <f t="shared" si="6"/>
        <v>37</v>
      </c>
      <c r="K27" s="51">
        <f t="shared" si="7"/>
        <v>0</v>
      </c>
      <c r="L27" s="51">
        <f t="shared" si="8"/>
        <v>220</v>
      </c>
      <c r="M27" s="51">
        <v>0</v>
      </c>
      <c r="N27" s="51">
        <v>67</v>
      </c>
      <c r="O27" s="51">
        <v>128</v>
      </c>
      <c r="P27" s="51">
        <v>24</v>
      </c>
      <c r="Q27" s="51">
        <v>1</v>
      </c>
      <c r="R27" s="51">
        <v>0</v>
      </c>
      <c r="S27" s="51">
        <v>0</v>
      </c>
      <c r="T27" s="51">
        <f t="shared" si="9"/>
        <v>91</v>
      </c>
      <c r="U27" s="51">
        <f t="shared" si="10"/>
        <v>0</v>
      </c>
      <c r="V27" s="51">
        <f t="shared" si="11"/>
        <v>91</v>
      </c>
      <c r="W27" s="51">
        <f t="shared" si="12"/>
        <v>0</v>
      </c>
      <c r="X27" s="51">
        <f t="shared" si="13"/>
        <v>0</v>
      </c>
      <c r="Y27" s="51">
        <f t="shared" si="14"/>
        <v>0</v>
      </c>
      <c r="Z27" s="51">
        <f t="shared" si="15"/>
        <v>0</v>
      </c>
      <c r="AA27" s="51">
        <f t="shared" si="16"/>
        <v>0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91</v>
      </c>
      <c r="AK27" s="51">
        <v>0</v>
      </c>
      <c r="AL27" s="51">
        <v>91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567</v>
      </c>
      <c r="BQ27" s="51">
        <v>521</v>
      </c>
      <c r="BR27" s="51">
        <v>9</v>
      </c>
      <c r="BS27" s="51">
        <v>0</v>
      </c>
      <c r="BT27" s="51">
        <v>0</v>
      </c>
      <c r="BU27" s="51">
        <v>0</v>
      </c>
      <c r="BV27" s="51">
        <v>37</v>
      </c>
      <c r="BW27" s="51">
        <v>0</v>
      </c>
    </row>
    <row r="28" spans="1:75" ht="13.5">
      <c r="A28" s="26" t="s">
        <v>23</v>
      </c>
      <c r="B28" s="49" t="s">
        <v>63</v>
      </c>
      <c r="C28" s="50" t="s">
        <v>64</v>
      </c>
      <c r="D28" s="51">
        <f t="shared" si="0"/>
        <v>2357</v>
      </c>
      <c r="E28" s="51">
        <f t="shared" si="1"/>
        <v>1602</v>
      </c>
      <c r="F28" s="51">
        <f t="shared" si="2"/>
        <v>372</v>
      </c>
      <c r="G28" s="51">
        <f t="shared" si="3"/>
        <v>252</v>
      </c>
      <c r="H28" s="51">
        <f t="shared" si="4"/>
        <v>43</v>
      </c>
      <c r="I28" s="51">
        <f t="shared" si="5"/>
        <v>0</v>
      </c>
      <c r="J28" s="51">
        <f t="shared" si="6"/>
        <v>88</v>
      </c>
      <c r="K28" s="51">
        <f t="shared" si="7"/>
        <v>0</v>
      </c>
      <c r="L28" s="51">
        <f t="shared" si="8"/>
        <v>385</v>
      </c>
      <c r="M28" s="51">
        <v>0</v>
      </c>
      <c r="N28" s="51">
        <v>133</v>
      </c>
      <c r="O28" s="51">
        <v>252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248</v>
      </c>
      <c r="U28" s="51">
        <f t="shared" si="10"/>
        <v>0</v>
      </c>
      <c r="V28" s="51">
        <f t="shared" si="11"/>
        <v>205</v>
      </c>
      <c r="W28" s="51">
        <f t="shared" si="12"/>
        <v>0</v>
      </c>
      <c r="X28" s="51">
        <f t="shared" si="13"/>
        <v>43</v>
      </c>
      <c r="Y28" s="51">
        <f t="shared" si="14"/>
        <v>0</v>
      </c>
      <c r="Z28" s="51">
        <f t="shared" si="15"/>
        <v>0</v>
      </c>
      <c r="AA28" s="51">
        <f t="shared" si="16"/>
        <v>0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205</v>
      </c>
      <c r="AK28" s="51">
        <v>0</v>
      </c>
      <c r="AL28" s="51">
        <v>205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43</v>
      </c>
      <c r="AS28" s="51">
        <v>0</v>
      </c>
      <c r="AT28" s="51">
        <v>0</v>
      </c>
      <c r="AU28" s="51">
        <v>0</v>
      </c>
      <c r="AV28" s="51">
        <v>43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1724</v>
      </c>
      <c r="BQ28" s="51">
        <v>1602</v>
      </c>
      <c r="BR28" s="51">
        <v>34</v>
      </c>
      <c r="BS28" s="51">
        <v>0</v>
      </c>
      <c r="BT28" s="51">
        <v>0</v>
      </c>
      <c r="BU28" s="51">
        <v>0</v>
      </c>
      <c r="BV28" s="51">
        <v>88</v>
      </c>
      <c r="BW28" s="51">
        <v>0</v>
      </c>
    </row>
    <row r="29" spans="1:75" ht="13.5">
      <c r="A29" s="26" t="s">
        <v>23</v>
      </c>
      <c r="B29" s="49" t="s">
        <v>65</v>
      </c>
      <c r="C29" s="50" t="s">
        <v>66</v>
      </c>
      <c r="D29" s="51">
        <f t="shared" si="0"/>
        <v>408</v>
      </c>
      <c r="E29" s="51">
        <f t="shared" si="1"/>
        <v>269</v>
      </c>
      <c r="F29" s="51">
        <f t="shared" si="2"/>
        <v>65</v>
      </c>
      <c r="G29" s="51">
        <f t="shared" si="3"/>
        <v>66</v>
      </c>
      <c r="H29" s="51">
        <f t="shared" si="4"/>
        <v>8</v>
      </c>
      <c r="I29" s="51">
        <f t="shared" si="5"/>
        <v>0</v>
      </c>
      <c r="J29" s="51">
        <f t="shared" si="6"/>
        <v>0</v>
      </c>
      <c r="K29" s="51">
        <f t="shared" si="7"/>
        <v>0</v>
      </c>
      <c r="L29" s="51">
        <f t="shared" si="8"/>
        <v>98</v>
      </c>
      <c r="M29" s="51">
        <v>0</v>
      </c>
      <c r="N29" s="51">
        <v>24</v>
      </c>
      <c r="O29" s="51">
        <v>66</v>
      </c>
      <c r="P29" s="51">
        <v>8</v>
      </c>
      <c r="Q29" s="51">
        <v>0</v>
      </c>
      <c r="R29" s="51">
        <v>0</v>
      </c>
      <c r="S29" s="51">
        <v>0</v>
      </c>
      <c r="T29" s="51">
        <f t="shared" si="9"/>
        <v>41</v>
      </c>
      <c r="U29" s="51">
        <f t="shared" si="10"/>
        <v>0</v>
      </c>
      <c r="V29" s="51">
        <f t="shared" si="11"/>
        <v>41</v>
      </c>
      <c r="W29" s="51">
        <f t="shared" si="12"/>
        <v>0</v>
      </c>
      <c r="X29" s="51">
        <f t="shared" si="13"/>
        <v>0</v>
      </c>
      <c r="Y29" s="51">
        <f t="shared" si="14"/>
        <v>0</v>
      </c>
      <c r="Z29" s="51">
        <f t="shared" si="15"/>
        <v>0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41</v>
      </c>
      <c r="AK29" s="51">
        <v>0</v>
      </c>
      <c r="AL29" s="51">
        <v>41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269</v>
      </c>
      <c r="BQ29" s="51">
        <v>269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23</v>
      </c>
      <c r="B30" s="49" t="s">
        <v>67</v>
      </c>
      <c r="C30" s="50" t="s">
        <v>68</v>
      </c>
      <c r="D30" s="51">
        <f t="shared" si="0"/>
        <v>2115</v>
      </c>
      <c r="E30" s="51">
        <f t="shared" si="1"/>
        <v>1463</v>
      </c>
      <c r="F30" s="51">
        <f t="shared" si="2"/>
        <v>274</v>
      </c>
      <c r="G30" s="51">
        <f t="shared" si="3"/>
        <v>283</v>
      </c>
      <c r="H30" s="51">
        <f t="shared" si="4"/>
        <v>47</v>
      </c>
      <c r="I30" s="51">
        <f t="shared" si="5"/>
        <v>0</v>
      </c>
      <c r="J30" s="51">
        <f t="shared" si="6"/>
        <v>46</v>
      </c>
      <c r="K30" s="51">
        <f t="shared" si="7"/>
        <v>2</v>
      </c>
      <c r="L30" s="51">
        <f t="shared" si="8"/>
        <v>343</v>
      </c>
      <c r="M30" s="51">
        <v>0</v>
      </c>
      <c r="N30" s="51">
        <v>11</v>
      </c>
      <c r="O30" s="51">
        <v>283</v>
      </c>
      <c r="P30" s="51">
        <v>47</v>
      </c>
      <c r="Q30" s="51">
        <v>0</v>
      </c>
      <c r="R30" s="51">
        <v>0</v>
      </c>
      <c r="S30" s="51">
        <v>2</v>
      </c>
      <c r="T30" s="51">
        <f t="shared" si="9"/>
        <v>254</v>
      </c>
      <c r="U30" s="51">
        <f t="shared" si="10"/>
        <v>0</v>
      </c>
      <c r="V30" s="51">
        <f t="shared" si="11"/>
        <v>254</v>
      </c>
      <c r="W30" s="51">
        <f t="shared" si="12"/>
        <v>0</v>
      </c>
      <c r="X30" s="51">
        <f t="shared" si="13"/>
        <v>0</v>
      </c>
      <c r="Y30" s="51">
        <f t="shared" si="14"/>
        <v>0</v>
      </c>
      <c r="Z30" s="51">
        <f t="shared" si="15"/>
        <v>0</v>
      </c>
      <c r="AA30" s="51">
        <f t="shared" si="16"/>
        <v>0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254</v>
      </c>
      <c r="AK30" s="51">
        <v>0</v>
      </c>
      <c r="AL30" s="51">
        <v>254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1518</v>
      </c>
      <c r="BQ30" s="51">
        <v>1463</v>
      </c>
      <c r="BR30" s="51">
        <v>9</v>
      </c>
      <c r="BS30" s="51">
        <v>0</v>
      </c>
      <c r="BT30" s="51">
        <v>0</v>
      </c>
      <c r="BU30" s="51">
        <v>0</v>
      </c>
      <c r="BV30" s="51">
        <v>46</v>
      </c>
      <c r="BW30" s="51">
        <v>0</v>
      </c>
    </row>
    <row r="31" spans="1:75" ht="13.5">
      <c r="A31" s="26" t="s">
        <v>23</v>
      </c>
      <c r="B31" s="49" t="s">
        <v>69</v>
      </c>
      <c r="C31" s="50" t="s">
        <v>70</v>
      </c>
      <c r="D31" s="51">
        <f t="shared" si="0"/>
        <v>598</v>
      </c>
      <c r="E31" s="51">
        <f t="shared" si="1"/>
        <v>311</v>
      </c>
      <c r="F31" s="51">
        <f t="shared" si="2"/>
        <v>171</v>
      </c>
      <c r="G31" s="51">
        <f t="shared" si="3"/>
        <v>93</v>
      </c>
      <c r="H31" s="51">
        <f t="shared" si="4"/>
        <v>12</v>
      </c>
      <c r="I31" s="51">
        <f t="shared" si="5"/>
        <v>0</v>
      </c>
      <c r="J31" s="51">
        <f t="shared" si="6"/>
        <v>9</v>
      </c>
      <c r="K31" s="51">
        <f t="shared" si="7"/>
        <v>2</v>
      </c>
      <c r="L31" s="51">
        <f t="shared" si="8"/>
        <v>142</v>
      </c>
      <c r="M31" s="51">
        <v>0</v>
      </c>
      <c r="N31" s="51">
        <v>37</v>
      </c>
      <c r="O31" s="51">
        <v>93</v>
      </c>
      <c r="P31" s="51">
        <v>12</v>
      </c>
      <c r="Q31" s="51">
        <v>0</v>
      </c>
      <c r="R31" s="51">
        <v>0</v>
      </c>
      <c r="S31" s="51">
        <v>0</v>
      </c>
      <c r="T31" s="51">
        <f t="shared" si="9"/>
        <v>127</v>
      </c>
      <c r="U31" s="51">
        <f t="shared" si="10"/>
        <v>0</v>
      </c>
      <c r="V31" s="51">
        <f t="shared" si="11"/>
        <v>127</v>
      </c>
      <c r="W31" s="51">
        <f t="shared" si="12"/>
        <v>0</v>
      </c>
      <c r="X31" s="51">
        <f t="shared" si="13"/>
        <v>0</v>
      </c>
      <c r="Y31" s="51">
        <f t="shared" si="14"/>
        <v>0</v>
      </c>
      <c r="Z31" s="51">
        <f t="shared" si="15"/>
        <v>0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127</v>
      </c>
      <c r="AK31" s="51">
        <v>0</v>
      </c>
      <c r="AL31" s="51">
        <v>127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329</v>
      </c>
      <c r="BQ31" s="51">
        <v>311</v>
      </c>
      <c r="BR31" s="51">
        <v>7</v>
      </c>
      <c r="BS31" s="51">
        <v>0</v>
      </c>
      <c r="BT31" s="51">
        <v>0</v>
      </c>
      <c r="BU31" s="51">
        <v>0</v>
      </c>
      <c r="BV31" s="51">
        <v>9</v>
      </c>
      <c r="BW31" s="51">
        <v>2</v>
      </c>
    </row>
    <row r="32" spans="1:75" ht="13.5">
      <c r="A32" s="26" t="s">
        <v>23</v>
      </c>
      <c r="B32" s="49" t="s">
        <v>71</v>
      </c>
      <c r="C32" s="50" t="s">
        <v>72</v>
      </c>
      <c r="D32" s="51">
        <f t="shared" si="0"/>
        <v>1252</v>
      </c>
      <c r="E32" s="51">
        <f t="shared" si="1"/>
        <v>791</v>
      </c>
      <c r="F32" s="51">
        <f t="shared" si="2"/>
        <v>192</v>
      </c>
      <c r="G32" s="51">
        <f t="shared" si="3"/>
        <v>176</v>
      </c>
      <c r="H32" s="51">
        <f t="shared" si="4"/>
        <v>30</v>
      </c>
      <c r="I32" s="51">
        <f t="shared" si="5"/>
        <v>9</v>
      </c>
      <c r="J32" s="51">
        <f t="shared" si="6"/>
        <v>54</v>
      </c>
      <c r="K32" s="51">
        <f t="shared" si="7"/>
        <v>0</v>
      </c>
      <c r="L32" s="51">
        <f t="shared" si="8"/>
        <v>407</v>
      </c>
      <c r="M32" s="51">
        <v>0</v>
      </c>
      <c r="N32" s="51">
        <v>192</v>
      </c>
      <c r="O32" s="51">
        <v>176</v>
      </c>
      <c r="P32" s="51">
        <v>30</v>
      </c>
      <c r="Q32" s="51">
        <v>9</v>
      </c>
      <c r="R32" s="51">
        <v>0</v>
      </c>
      <c r="S32" s="51">
        <v>0</v>
      </c>
      <c r="T32" s="51">
        <f t="shared" si="9"/>
        <v>0</v>
      </c>
      <c r="U32" s="51">
        <f t="shared" si="10"/>
        <v>0</v>
      </c>
      <c r="V32" s="51">
        <f t="shared" si="11"/>
        <v>0</v>
      </c>
      <c r="W32" s="51">
        <f t="shared" si="12"/>
        <v>0</v>
      </c>
      <c r="X32" s="51">
        <f t="shared" si="13"/>
        <v>0</v>
      </c>
      <c r="Y32" s="51">
        <f t="shared" si="14"/>
        <v>0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845</v>
      </c>
      <c r="BQ32" s="51">
        <v>791</v>
      </c>
      <c r="BR32" s="51">
        <v>0</v>
      </c>
      <c r="BS32" s="51">
        <v>0</v>
      </c>
      <c r="BT32" s="51">
        <v>0</v>
      </c>
      <c r="BU32" s="51">
        <v>0</v>
      </c>
      <c r="BV32" s="51">
        <v>54</v>
      </c>
      <c r="BW32" s="51">
        <v>0</v>
      </c>
    </row>
    <row r="33" spans="1:75" ht="13.5">
      <c r="A33" s="26" t="s">
        <v>23</v>
      </c>
      <c r="B33" s="49" t="s">
        <v>73</v>
      </c>
      <c r="C33" s="50" t="s">
        <v>74</v>
      </c>
      <c r="D33" s="51">
        <f t="shared" si="0"/>
        <v>571</v>
      </c>
      <c r="E33" s="51">
        <f t="shared" si="1"/>
        <v>341</v>
      </c>
      <c r="F33" s="51">
        <f t="shared" si="2"/>
        <v>113</v>
      </c>
      <c r="G33" s="51">
        <f t="shared" si="3"/>
        <v>71</v>
      </c>
      <c r="H33" s="51">
        <f t="shared" si="4"/>
        <v>12</v>
      </c>
      <c r="I33" s="51">
        <f t="shared" si="5"/>
        <v>3</v>
      </c>
      <c r="J33" s="51">
        <f t="shared" si="6"/>
        <v>31</v>
      </c>
      <c r="K33" s="51">
        <f t="shared" si="7"/>
        <v>0</v>
      </c>
      <c r="L33" s="51">
        <f t="shared" si="8"/>
        <v>116</v>
      </c>
      <c r="M33" s="51">
        <v>0</v>
      </c>
      <c r="N33" s="51">
        <v>30</v>
      </c>
      <c r="O33" s="51">
        <v>71</v>
      </c>
      <c r="P33" s="51">
        <v>12</v>
      </c>
      <c r="Q33" s="51">
        <v>3</v>
      </c>
      <c r="R33" s="51">
        <v>0</v>
      </c>
      <c r="S33" s="51">
        <v>0</v>
      </c>
      <c r="T33" s="51">
        <f t="shared" si="9"/>
        <v>80</v>
      </c>
      <c r="U33" s="51">
        <f t="shared" si="10"/>
        <v>0</v>
      </c>
      <c r="V33" s="51">
        <f t="shared" si="11"/>
        <v>80</v>
      </c>
      <c r="W33" s="51">
        <f t="shared" si="12"/>
        <v>0</v>
      </c>
      <c r="X33" s="51">
        <f t="shared" si="13"/>
        <v>0</v>
      </c>
      <c r="Y33" s="51">
        <f t="shared" si="14"/>
        <v>0</v>
      </c>
      <c r="Z33" s="51">
        <f t="shared" si="15"/>
        <v>0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80</v>
      </c>
      <c r="AK33" s="51">
        <v>0</v>
      </c>
      <c r="AL33" s="51">
        <v>80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375</v>
      </c>
      <c r="BQ33" s="51">
        <v>341</v>
      </c>
      <c r="BR33" s="51">
        <v>3</v>
      </c>
      <c r="BS33" s="51">
        <v>0</v>
      </c>
      <c r="BT33" s="51">
        <v>0</v>
      </c>
      <c r="BU33" s="51">
        <v>0</v>
      </c>
      <c r="BV33" s="51">
        <v>31</v>
      </c>
      <c r="BW33" s="51">
        <v>0</v>
      </c>
    </row>
    <row r="34" spans="1:75" ht="13.5">
      <c r="A34" s="26" t="s">
        <v>23</v>
      </c>
      <c r="B34" s="49" t="s">
        <v>75</v>
      </c>
      <c r="C34" s="50" t="s">
        <v>76</v>
      </c>
      <c r="D34" s="51">
        <f t="shared" si="0"/>
        <v>968</v>
      </c>
      <c r="E34" s="51">
        <f aca="true" t="shared" si="23" ref="E34:E97">M34+U34+BQ34</f>
        <v>571</v>
      </c>
      <c r="F34" s="51">
        <f aca="true" t="shared" si="24" ref="F34:F97">N34+V34+BR34</f>
        <v>219</v>
      </c>
      <c r="G34" s="51">
        <f aca="true" t="shared" si="25" ref="G34:G97">O34+W34+BS34</f>
        <v>117</v>
      </c>
      <c r="H34" s="51">
        <f aca="true" t="shared" si="26" ref="H34:H97">P34+X34+BT34</f>
        <v>19</v>
      </c>
      <c r="I34" s="51">
        <f aca="true" t="shared" si="27" ref="I34:I97">Q34+Y34+BU34</f>
        <v>3</v>
      </c>
      <c r="J34" s="51">
        <f aca="true" t="shared" si="28" ref="J34:J97">R34+Z34+BV34</f>
        <v>39</v>
      </c>
      <c r="K34" s="51">
        <f aca="true" t="shared" si="29" ref="K34:K97">S34+AA34+BW34</f>
        <v>0</v>
      </c>
      <c r="L34" s="51">
        <f aca="true" t="shared" si="30" ref="L34:L97">SUM(M34:S34)</f>
        <v>219</v>
      </c>
      <c r="M34" s="51">
        <v>0</v>
      </c>
      <c r="N34" s="51">
        <v>80</v>
      </c>
      <c r="O34" s="51">
        <v>117</v>
      </c>
      <c r="P34" s="51">
        <v>19</v>
      </c>
      <c r="Q34" s="51">
        <v>3</v>
      </c>
      <c r="R34" s="51">
        <v>0</v>
      </c>
      <c r="S34" s="51">
        <v>0</v>
      </c>
      <c r="T34" s="51">
        <f aca="true" t="shared" si="31" ref="T34:T97">SUM(U34:AA34)</f>
        <v>124</v>
      </c>
      <c r="U34" s="51">
        <f aca="true" t="shared" si="32" ref="U34:U97">AC34+AK34+AS34+BA34+BI34</f>
        <v>0</v>
      </c>
      <c r="V34" s="51">
        <f aca="true" t="shared" si="33" ref="V34:V97">AD34+AL34+AT34+BB34+BJ34</f>
        <v>124</v>
      </c>
      <c r="W34" s="51">
        <f aca="true" t="shared" si="34" ref="W34:W97">AE34+AM34+AU34+BC34+BK34</f>
        <v>0</v>
      </c>
      <c r="X34" s="51">
        <f aca="true" t="shared" si="35" ref="X34:X97">AF34+AN34+AV34+BD34+BL34</f>
        <v>0</v>
      </c>
      <c r="Y34" s="51">
        <f aca="true" t="shared" si="36" ref="Y34:Y97">AG34+AO34+AW34+BE34+BM34</f>
        <v>0</v>
      </c>
      <c r="Z34" s="51">
        <f aca="true" t="shared" si="37" ref="Z34:Z97">AH34+AP34+AX34+BF34+BN34</f>
        <v>0</v>
      </c>
      <c r="AA34" s="51">
        <f aca="true" t="shared" si="38" ref="AA34:AA97">AI34+AQ34+AY34+BG34+BO34</f>
        <v>0</v>
      </c>
      <c r="AB34" s="51">
        <f aca="true" t="shared" si="39" ref="AB34:AB97">SUM(AC34:AI34)</f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aca="true" t="shared" si="40" ref="AJ34:AJ97">SUM(AK34:AQ34)</f>
        <v>124</v>
      </c>
      <c r="AK34" s="51">
        <v>0</v>
      </c>
      <c r="AL34" s="51">
        <v>124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aca="true" t="shared" si="41" ref="AR34:AR97">SUM(AS34:AY34)</f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aca="true" t="shared" si="42" ref="AZ34:AZ97">SUM(BA34:BG34)</f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aca="true" t="shared" si="43" ref="BH34:BH97">SUM(BI34:BO34)</f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aca="true" t="shared" si="44" ref="BP34:BP97">SUM(BQ34:BW34)</f>
        <v>625</v>
      </c>
      <c r="BQ34" s="51">
        <v>571</v>
      </c>
      <c r="BR34" s="51">
        <v>15</v>
      </c>
      <c r="BS34" s="51">
        <v>0</v>
      </c>
      <c r="BT34" s="51">
        <v>0</v>
      </c>
      <c r="BU34" s="51">
        <v>0</v>
      </c>
      <c r="BV34" s="51">
        <v>39</v>
      </c>
      <c r="BW34" s="51">
        <v>0</v>
      </c>
    </row>
    <row r="35" spans="1:75" ht="13.5">
      <c r="A35" s="26" t="s">
        <v>23</v>
      </c>
      <c r="B35" s="49" t="s">
        <v>77</v>
      </c>
      <c r="C35" s="50" t="s">
        <v>78</v>
      </c>
      <c r="D35" s="51">
        <f t="shared" si="0"/>
        <v>330</v>
      </c>
      <c r="E35" s="51">
        <f t="shared" si="23"/>
        <v>222</v>
      </c>
      <c r="F35" s="51">
        <f t="shared" si="24"/>
        <v>42</v>
      </c>
      <c r="G35" s="51">
        <f t="shared" si="25"/>
        <v>46</v>
      </c>
      <c r="H35" s="51">
        <f t="shared" si="26"/>
        <v>7</v>
      </c>
      <c r="I35" s="51">
        <f t="shared" si="27"/>
        <v>3</v>
      </c>
      <c r="J35" s="51">
        <f t="shared" si="28"/>
        <v>10</v>
      </c>
      <c r="K35" s="51">
        <f t="shared" si="29"/>
        <v>0</v>
      </c>
      <c r="L35" s="51">
        <f t="shared" si="30"/>
        <v>47</v>
      </c>
      <c r="M35" s="51">
        <v>0</v>
      </c>
      <c r="N35" s="51">
        <v>1</v>
      </c>
      <c r="O35" s="51">
        <v>46</v>
      </c>
      <c r="P35" s="51">
        <v>0</v>
      </c>
      <c r="Q35" s="51">
        <v>0</v>
      </c>
      <c r="R35" s="51">
        <v>0</v>
      </c>
      <c r="S35" s="51">
        <v>0</v>
      </c>
      <c r="T35" s="51">
        <f t="shared" si="31"/>
        <v>47</v>
      </c>
      <c r="U35" s="51">
        <f t="shared" si="32"/>
        <v>0</v>
      </c>
      <c r="V35" s="51">
        <f t="shared" si="33"/>
        <v>37</v>
      </c>
      <c r="W35" s="51">
        <f t="shared" si="34"/>
        <v>0</v>
      </c>
      <c r="X35" s="51">
        <f t="shared" si="35"/>
        <v>7</v>
      </c>
      <c r="Y35" s="51">
        <f t="shared" si="36"/>
        <v>3</v>
      </c>
      <c r="Z35" s="51">
        <f t="shared" si="37"/>
        <v>0</v>
      </c>
      <c r="AA35" s="51">
        <f t="shared" si="38"/>
        <v>0</v>
      </c>
      <c r="AB35" s="51">
        <f t="shared" si="3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40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41"/>
        <v>47</v>
      </c>
      <c r="AS35" s="51">
        <v>0</v>
      </c>
      <c r="AT35" s="51">
        <v>37</v>
      </c>
      <c r="AU35" s="51">
        <v>0</v>
      </c>
      <c r="AV35" s="51">
        <v>7</v>
      </c>
      <c r="AW35" s="51">
        <v>3</v>
      </c>
      <c r="AX35" s="51">
        <v>0</v>
      </c>
      <c r="AY35" s="51">
        <v>0</v>
      </c>
      <c r="AZ35" s="51">
        <f t="shared" si="4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4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44"/>
        <v>236</v>
      </c>
      <c r="BQ35" s="51">
        <v>222</v>
      </c>
      <c r="BR35" s="51">
        <v>4</v>
      </c>
      <c r="BS35" s="51">
        <v>0</v>
      </c>
      <c r="BT35" s="51">
        <v>0</v>
      </c>
      <c r="BU35" s="51">
        <v>0</v>
      </c>
      <c r="BV35" s="51">
        <v>10</v>
      </c>
      <c r="BW35" s="51">
        <v>0</v>
      </c>
    </row>
    <row r="36" spans="1:75" ht="13.5">
      <c r="A36" s="26" t="s">
        <v>23</v>
      </c>
      <c r="B36" s="49" t="s">
        <v>79</v>
      </c>
      <c r="C36" s="50" t="s">
        <v>80</v>
      </c>
      <c r="D36" s="51">
        <f t="shared" si="0"/>
        <v>1232</v>
      </c>
      <c r="E36" s="51">
        <f t="shared" si="23"/>
        <v>705</v>
      </c>
      <c r="F36" s="51">
        <f t="shared" si="24"/>
        <v>291</v>
      </c>
      <c r="G36" s="51">
        <f t="shared" si="25"/>
        <v>155</v>
      </c>
      <c r="H36" s="51">
        <f t="shared" si="26"/>
        <v>28</v>
      </c>
      <c r="I36" s="51">
        <f t="shared" si="27"/>
        <v>3</v>
      </c>
      <c r="J36" s="51">
        <f t="shared" si="28"/>
        <v>50</v>
      </c>
      <c r="K36" s="51">
        <f t="shared" si="29"/>
        <v>0</v>
      </c>
      <c r="L36" s="51">
        <f t="shared" si="30"/>
        <v>482</v>
      </c>
      <c r="M36" s="51">
        <v>5</v>
      </c>
      <c r="N36" s="51">
        <v>291</v>
      </c>
      <c r="O36" s="51">
        <v>155</v>
      </c>
      <c r="P36" s="51">
        <v>28</v>
      </c>
      <c r="Q36" s="51">
        <v>3</v>
      </c>
      <c r="R36" s="51">
        <v>0</v>
      </c>
      <c r="S36" s="51">
        <v>0</v>
      </c>
      <c r="T36" s="51">
        <f t="shared" si="31"/>
        <v>0</v>
      </c>
      <c r="U36" s="51">
        <f t="shared" si="32"/>
        <v>0</v>
      </c>
      <c r="V36" s="51">
        <f t="shared" si="33"/>
        <v>0</v>
      </c>
      <c r="W36" s="51">
        <f t="shared" si="34"/>
        <v>0</v>
      </c>
      <c r="X36" s="51">
        <f t="shared" si="35"/>
        <v>0</v>
      </c>
      <c r="Y36" s="51">
        <f t="shared" si="36"/>
        <v>0</v>
      </c>
      <c r="Z36" s="51">
        <f t="shared" si="37"/>
        <v>0</v>
      </c>
      <c r="AA36" s="51">
        <f t="shared" si="38"/>
        <v>0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41"/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750</v>
      </c>
      <c r="BQ36" s="51">
        <v>700</v>
      </c>
      <c r="BR36" s="51">
        <v>0</v>
      </c>
      <c r="BS36" s="51">
        <v>0</v>
      </c>
      <c r="BT36" s="51">
        <v>0</v>
      </c>
      <c r="BU36" s="51">
        <v>0</v>
      </c>
      <c r="BV36" s="51">
        <v>50</v>
      </c>
      <c r="BW36" s="51">
        <v>0</v>
      </c>
    </row>
    <row r="37" spans="1:75" ht="13.5">
      <c r="A37" s="26" t="s">
        <v>23</v>
      </c>
      <c r="B37" s="49" t="s">
        <v>81</v>
      </c>
      <c r="C37" s="50" t="s">
        <v>82</v>
      </c>
      <c r="D37" s="51">
        <f t="shared" si="0"/>
        <v>347</v>
      </c>
      <c r="E37" s="51">
        <f t="shared" si="23"/>
        <v>78</v>
      </c>
      <c r="F37" s="51">
        <f t="shared" si="24"/>
        <v>210</v>
      </c>
      <c r="G37" s="51">
        <f t="shared" si="25"/>
        <v>48</v>
      </c>
      <c r="H37" s="51">
        <f t="shared" si="26"/>
        <v>4</v>
      </c>
      <c r="I37" s="51">
        <f t="shared" si="27"/>
        <v>0</v>
      </c>
      <c r="J37" s="51">
        <f t="shared" si="28"/>
        <v>6</v>
      </c>
      <c r="K37" s="51">
        <f t="shared" si="29"/>
        <v>1</v>
      </c>
      <c r="L37" s="51">
        <f t="shared" si="30"/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31"/>
        <v>262</v>
      </c>
      <c r="U37" s="51">
        <f t="shared" si="32"/>
        <v>0</v>
      </c>
      <c r="V37" s="51">
        <f t="shared" si="33"/>
        <v>210</v>
      </c>
      <c r="W37" s="51">
        <f t="shared" si="34"/>
        <v>48</v>
      </c>
      <c r="X37" s="51">
        <f t="shared" si="35"/>
        <v>4</v>
      </c>
      <c r="Y37" s="51">
        <f t="shared" si="36"/>
        <v>0</v>
      </c>
      <c r="Z37" s="51">
        <f t="shared" si="37"/>
        <v>0</v>
      </c>
      <c r="AA37" s="51">
        <f t="shared" si="38"/>
        <v>0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262</v>
      </c>
      <c r="AS37" s="51">
        <v>0</v>
      </c>
      <c r="AT37" s="51">
        <v>210</v>
      </c>
      <c r="AU37" s="51">
        <v>48</v>
      </c>
      <c r="AV37" s="51">
        <v>4</v>
      </c>
      <c r="AW37" s="51">
        <v>0</v>
      </c>
      <c r="AX37" s="51">
        <v>0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85</v>
      </c>
      <c r="BQ37" s="51">
        <v>78</v>
      </c>
      <c r="BR37" s="51">
        <v>0</v>
      </c>
      <c r="BS37" s="51">
        <v>0</v>
      </c>
      <c r="BT37" s="51">
        <v>0</v>
      </c>
      <c r="BU37" s="51">
        <v>0</v>
      </c>
      <c r="BV37" s="51">
        <v>6</v>
      </c>
      <c r="BW37" s="51">
        <v>1</v>
      </c>
    </row>
    <row r="38" spans="1:75" ht="13.5">
      <c r="A38" s="26" t="s">
        <v>23</v>
      </c>
      <c r="B38" s="49" t="s">
        <v>83</v>
      </c>
      <c r="C38" s="50" t="s">
        <v>262</v>
      </c>
      <c r="D38" s="51">
        <f t="shared" si="0"/>
        <v>618</v>
      </c>
      <c r="E38" s="51">
        <f t="shared" si="23"/>
        <v>0</v>
      </c>
      <c r="F38" s="51">
        <f t="shared" si="24"/>
        <v>341</v>
      </c>
      <c r="G38" s="51">
        <f t="shared" si="25"/>
        <v>183</v>
      </c>
      <c r="H38" s="51">
        <f t="shared" si="26"/>
        <v>23</v>
      </c>
      <c r="I38" s="51">
        <f t="shared" si="27"/>
        <v>71</v>
      </c>
      <c r="J38" s="51">
        <f t="shared" si="28"/>
        <v>0</v>
      </c>
      <c r="K38" s="51">
        <f t="shared" si="29"/>
        <v>0</v>
      </c>
      <c r="L38" s="51">
        <f t="shared" si="30"/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f t="shared" si="31"/>
        <v>618</v>
      </c>
      <c r="U38" s="51">
        <f t="shared" si="32"/>
        <v>0</v>
      </c>
      <c r="V38" s="51">
        <f t="shared" si="33"/>
        <v>341</v>
      </c>
      <c r="W38" s="51">
        <f t="shared" si="34"/>
        <v>183</v>
      </c>
      <c r="X38" s="51">
        <f t="shared" si="35"/>
        <v>23</v>
      </c>
      <c r="Y38" s="51">
        <f t="shared" si="36"/>
        <v>71</v>
      </c>
      <c r="Z38" s="51">
        <f t="shared" si="37"/>
        <v>0</v>
      </c>
      <c r="AA38" s="51">
        <f t="shared" si="38"/>
        <v>0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618</v>
      </c>
      <c r="AS38" s="51">
        <v>0</v>
      </c>
      <c r="AT38" s="51">
        <v>341</v>
      </c>
      <c r="AU38" s="51">
        <v>183</v>
      </c>
      <c r="AV38" s="51">
        <v>23</v>
      </c>
      <c r="AW38" s="51">
        <v>71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23</v>
      </c>
      <c r="B39" s="49" t="s">
        <v>84</v>
      </c>
      <c r="C39" s="50" t="s">
        <v>175</v>
      </c>
      <c r="D39" s="51">
        <f t="shared" si="0"/>
        <v>1584</v>
      </c>
      <c r="E39" s="51">
        <f t="shared" si="23"/>
        <v>912</v>
      </c>
      <c r="F39" s="51">
        <f t="shared" si="24"/>
        <v>270</v>
      </c>
      <c r="G39" s="51">
        <f t="shared" si="25"/>
        <v>234</v>
      </c>
      <c r="H39" s="51">
        <f t="shared" si="26"/>
        <v>46</v>
      </c>
      <c r="I39" s="51">
        <f t="shared" si="27"/>
        <v>0</v>
      </c>
      <c r="J39" s="51">
        <f t="shared" si="28"/>
        <v>122</v>
      </c>
      <c r="K39" s="51">
        <f t="shared" si="29"/>
        <v>0</v>
      </c>
      <c r="L39" s="51">
        <f t="shared" si="30"/>
        <v>1014</v>
      </c>
      <c r="M39" s="51">
        <v>446</v>
      </c>
      <c r="N39" s="51">
        <v>200</v>
      </c>
      <c r="O39" s="51">
        <v>234</v>
      </c>
      <c r="P39" s="51">
        <v>46</v>
      </c>
      <c r="Q39" s="51">
        <v>0</v>
      </c>
      <c r="R39" s="51">
        <v>88</v>
      </c>
      <c r="S39" s="51">
        <v>0</v>
      </c>
      <c r="T39" s="51">
        <f t="shared" si="31"/>
        <v>70</v>
      </c>
      <c r="U39" s="51">
        <f t="shared" si="32"/>
        <v>0</v>
      </c>
      <c r="V39" s="51">
        <f t="shared" si="33"/>
        <v>70</v>
      </c>
      <c r="W39" s="51">
        <f t="shared" si="34"/>
        <v>0</v>
      </c>
      <c r="X39" s="51">
        <f t="shared" si="35"/>
        <v>0</v>
      </c>
      <c r="Y39" s="51">
        <f t="shared" si="36"/>
        <v>0</v>
      </c>
      <c r="Z39" s="51">
        <f t="shared" si="37"/>
        <v>0</v>
      </c>
      <c r="AA39" s="51">
        <f t="shared" si="38"/>
        <v>0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70</v>
      </c>
      <c r="AK39" s="51">
        <v>0</v>
      </c>
      <c r="AL39" s="51">
        <v>70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500</v>
      </c>
      <c r="BQ39" s="51">
        <v>466</v>
      </c>
      <c r="BR39" s="51">
        <v>0</v>
      </c>
      <c r="BS39" s="51">
        <v>0</v>
      </c>
      <c r="BT39" s="51">
        <v>0</v>
      </c>
      <c r="BU39" s="51">
        <v>0</v>
      </c>
      <c r="BV39" s="51">
        <v>34</v>
      </c>
      <c r="BW39" s="51">
        <v>0</v>
      </c>
    </row>
    <row r="40" spans="1:75" ht="13.5">
      <c r="A40" s="26" t="s">
        <v>23</v>
      </c>
      <c r="B40" s="49" t="s">
        <v>85</v>
      </c>
      <c r="C40" s="50" t="s">
        <v>86</v>
      </c>
      <c r="D40" s="51">
        <f t="shared" si="0"/>
        <v>130</v>
      </c>
      <c r="E40" s="51">
        <f t="shared" si="23"/>
        <v>51</v>
      </c>
      <c r="F40" s="51">
        <f t="shared" si="24"/>
        <v>52</v>
      </c>
      <c r="G40" s="51">
        <f t="shared" si="25"/>
        <v>25</v>
      </c>
      <c r="H40" s="51">
        <f t="shared" si="26"/>
        <v>1</v>
      </c>
      <c r="I40" s="51">
        <f t="shared" si="27"/>
        <v>0</v>
      </c>
      <c r="J40" s="51">
        <f t="shared" si="28"/>
        <v>1</v>
      </c>
      <c r="K40" s="51">
        <f t="shared" si="29"/>
        <v>0</v>
      </c>
      <c r="L40" s="51">
        <f t="shared" si="30"/>
        <v>130</v>
      </c>
      <c r="M40" s="51">
        <v>51</v>
      </c>
      <c r="N40" s="51">
        <v>52</v>
      </c>
      <c r="O40" s="51">
        <v>25</v>
      </c>
      <c r="P40" s="51">
        <v>1</v>
      </c>
      <c r="Q40" s="51">
        <v>0</v>
      </c>
      <c r="R40" s="51">
        <v>1</v>
      </c>
      <c r="S40" s="51">
        <v>0</v>
      </c>
      <c r="T40" s="51">
        <f t="shared" si="31"/>
        <v>0</v>
      </c>
      <c r="U40" s="51">
        <f t="shared" si="32"/>
        <v>0</v>
      </c>
      <c r="V40" s="51">
        <f t="shared" si="33"/>
        <v>0</v>
      </c>
      <c r="W40" s="51">
        <f t="shared" si="34"/>
        <v>0</v>
      </c>
      <c r="X40" s="51">
        <f t="shared" si="35"/>
        <v>0</v>
      </c>
      <c r="Y40" s="51">
        <f t="shared" si="36"/>
        <v>0</v>
      </c>
      <c r="Z40" s="51">
        <f t="shared" si="37"/>
        <v>0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23</v>
      </c>
      <c r="B41" s="49" t="s">
        <v>87</v>
      </c>
      <c r="C41" s="50" t="s">
        <v>88</v>
      </c>
      <c r="D41" s="51">
        <f t="shared" si="0"/>
        <v>57</v>
      </c>
      <c r="E41" s="51">
        <f t="shared" si="23"/>
        <v>36</v>
      </c>
      <c r="F41" s="51">
        <f t="shared" si="24"/>
        <v>8</v>
      </c>
      <c r="G41" s="51">
        <f t="shared" si="25"/>
        <v>13</v>
      </c>
      <c r="H41" s="51">
        <f t="shared" si="26"/>
        <v>0</v>
      </c>
      <c r="I41" s="51">
        <f t="shared" si="27"/>
        <v>0</v>
      </c>
      <c r="J41" s="51">
        <f t="shared" si="28"/>
        <v>0</v>
      </c>
      <c r="K41" s="51">
        <f t="shared" si="29"/>
        <v>0</v>
      </c>
      <c r="L41" s="51">
        <f t="shared" si="30"/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31"/>
        <v>57</v>
      </c>
      <c r="U41" s="51">
        <f t="shared" si="32"/>
        <v>36</v>
      </c>
      <c r="V41" s="51">
        <f t="shared" si="33"/>
        <v>8</v>
      </c>
      <c r="W41" s="51">
        <f t="shared" si="34"/>
        <v>13</v>
      </c>
      <c r="X41" s="51">
        <f t="shared" si="35"/>
        <v>0</v>
      </c>
      <c r="Y41" s="51">
        <f t="shared" si="36"/>
        <v>0</v>
      </c>
      <c r="Z41" s="51">
        <f t="shared" si="37"/>
        <v>0</v>
      </c>
      <c r="AA41" s="51">
        <f t="shared" si="38"/>
        <v>0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57</v>
      </c>
      <c r="AS41" s="51">
        <v>36</v>
      </c>
      <c r="AT41" s="51">
        <v>8</v>
      </c>
      <c r="AU41" s="51">
        <v>13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23</v>
      </c>
      <c r="B42" s="49" t="s">
        <v>89</v>
      </c>
      <c r="C42" s="50" t="s">
        <v>90</v>
      </c>
      <c r="D42" s="51">
        <f t="shared" si="0"/>
        <v>30</v>
      </c>
      <c r="E42" s="51">
        <f t="shared" si="23"/>
        <v>19</v>
      </c>
      <c r="F42" s="51">
        <f t="shared" si="24"/>
        <v>7</v>
      </c>
      <c r="G42" s="51">
        <f t="shared" si="25"/>
        <v>3</v>
      </c>
      <c r="H42" s="51">
        <f t="shared" si="26"/>
        <v>1</v>
      </c>
      <c r="I42" s="51">
        <f t="shared" si="27"/>
        <v>0</v>
      </c>
      <c r="J42" s="51">
        <f t="shared" si="28"/>
        <v>0</v>
      </c>
      <c r="K42" s="51">
        <f t="shared" si="29"/>
        <v>0</v>
      </c>
      <c r="L42" s="51">
        <f t="shared" si="30"/>
        <v>23</v>
      </c>
      <c r="M42" s="51">
        <v>19</v>
      </c>
      <c r="N42" s="51">
        <v>0</v>
      </c>
      <c r="O42" s="51">
        <v>3</v>
      </c>
      <c r="P42" s="51">
        <v>1</v>
      </c>
      <c r="Q42" s="51">
        <v>0</v>
      </c>
      <c r="R42" s="51">
        <v>0</v>
      </c>
      <c r="S42" s="51">
        <v>0</v>
      </c>
      <c r="T42" s="51">
        <f t="shared" si="31"/>
        <v>7</v>
      </c>
      <c r="U42" s="51">
        <f t="shared" si="32"/>
        <v>0</v>
      </c>
      <c r="V42" s="51">
        <f t="shared" si="33"/>
        <v>7</v>
      </c>
      <c r="W42" s="51">
        <f t="shared" si="34"/>
        <v>0</v>
      </c>
      <c r="X42" s="51">
        <f t="shared" si="35"/>
        <v>0</v>
      </c>
      <c r="Y42" s="51">
        <f t="shared" si="36"/>
        <v>0</v>
      </c>
      <c r="Z42" s="51">
        <f t="shared" si="37"/>
        <v>0</v>
      </c>
      <c r="AA42" s="51">
        <f t="shared" si="38"/>
        <v>0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7</v>
      </c>
      <c r="AS42" s="51">
        <v>0</v>
      </c>
      <c r="AT42" s="51">
        <v>7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23</v>
      </c>
      <c r="B43" s="49" t="s">
        <v>91</v>
      </c>
      <c r="C43" s="50" t="s">
        <v>92</v>
      </c>
      <c r="D43" s="51">
        <f t="shared" si="0"/>
        <v>34</v>
      </c>
      <c r="E43" s="51">
        <f t="shared" si="23"/>
        <v>8</v>
      </c>
      <c r="F43" s="51">
        <f t="shared" si="24"/>
        <v>24</v>
      </c>
      <c r="G43" s="51">
        <f t="shared" si="25"/>
        <v>0</v>
      </c>
      <c r="H43" s="51">
        <f t="shared" si="26"/>
        <v>1</v>
      </c>
      <c r="I43" s="51">
        <f t="shared" si="27"/>
        <v>1</v>
      </c>
      <c r="J43" s="51">
        <f t="shared" si="28"/>
        <v>0</v>
      </c>
      <c r="K43" s="51">
        <f t="shared" si="29"/>
        <v>0</v>
      </c>
      <c r="L43" s="51">
        <f t="shared" si="30"/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31"/>
        <v>26</v>
      </c>
      <c r="U43" s="51">
        <f t="shared" si="32"/>
        <v>0</v>
      </c>
      <c r="V43" s="51">
        <f t="shared" si="33"/>
        <v>24</v>
      </c>
      <c r="W43" s="51">
        <f t="shared" si="34"/>
        <v>0</v>
      </c>
      <c r="X43" s="51">
        <f t="shared" si="35"/>
        <v>1</v>
      </c>
      <c r="Y43" s="51">
        <f t="shared" si="36"/>
        <v>1</v>
      </c>
      <c r="Z43" s="51">
        <f t="shared" si="37"/>
        <v>0</v>
      </c>
      <c r="AA43" s="51">
        <f t="shared" si="38"/>
        <v>0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26</v>
      </c>
      <c r="AS43" s="51">
        <v>0</v>
      </c>
      <c r="AT43" s="51">
        <v>24</v>
      </c>
      <c r="AU43" s="51">
        <v>0</v>
      </c>
      <c r="AV43" s="51">
        <v>1</v>
      </c>
      <c r="AW43" s="51">
        <v>1</v>
      </c>
      <c r="AX43" s="51">
        <v>0</v>
      </c>
      <c r="AY43" s="51">
        <v>0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8</v>
      </c>
      <c r="BQ43" s="51">
        <v>8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23</v>
      </c>
      <c r="B44" s="49" t="s">
        <v>93</v>
      </c>
      <c r="C44" s="50" t="s">
        <v>94</v>
      </c>
      <c r="D44" s="51">
        <f t="shared" si="0"/>
        <v>1008</v>
      </c>
      <c r="E44" s="51">
        <f t="shared" si="23"/>
        <v>529</v>
      </c>
      <c r="F44" s="51">
        <f t="shared" si="24"/>
        <v>300</v>
      </c>
      <c r="G44" s="51">
        <f t="shared" si="25"/>
        <v>157</v>
      </c>
      <c r="H44" s="51">
        <f t="shared" si="26"/>
        <v>22</v>
      </c>
      <c r="I44" s="51">
        <f t="shared" si="27"/>
        <v>0</v>
      </c>
      <c r="J44" s="51">
        <f t="shared" si="28"/>
        <v>0</v>
      </c>
      <c r="K44" s="51">
        <f t="shared" si="29"/>
        <v>0</v>
      </c>
      <c r="L44" s="51">
        <f t="shared" si="30"/>
        <v>179</v>
      </c>
      <c r="M44" s="51">
        <v>0</v>
      </c>
      <c r="N44" s="51">
        <v>0</v>
      </c>
      <c r="O44" s="51">
        <v>157</v>
      </c>
      <c r="P44" s="51">
        <v>22</v>
      </c>
      <c r="Q44" s="51">
        <v>0</v>
      </c>
      <c r="R44" s="51">
        <v>0</v>
      </c>
      <c r="S44" s="51">
        <v>0</v>
      </c>
      <c r="T44" s="51">
        <f t="shared" si="31"/>
        <v>300</v>
      </c>
      <c r="U44" s="51">
        <f t="shared" si="32"/>
        <v>0</v>
      </c>
      <c r="V44" s="51">
        <f t="shared" si="33"/>
        <v>300</v>
      </c>
      <c r="W44" s="51">
        <f t="shared" si="34"/>
        <v>0</v>
      </c>
      <c r="X44" s="51">
        <f t="shared" si="35"/>
        <v>0</v>
      </c>
      <c r="Y44" s="51">
        <f t="shared" si="36"/>
        <v>0</v>
      </c>
      <c r="Z44" s="51">
        <f t="shared" si="37"/>
        <v>0</v>
      </c>
      <c r="AA44" s="51">
        <f t="shared" si="38"/>
        <v>0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300</v>
      </c>
      <c r="AS44" s="51">
        <v>0</v>
      </c>
      <c r="AT44" s="51">
        <v>300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529</v>
      </c>
      <c r="BQ44" s="51">
        <v>529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23</v>
      </c>
      <c r="B45" s="49" t="s">
        <v>95</v>
      </c>
      <c r="C45" s="50" t="s">
        <v>96</v>
      </c>
      <c r="D45" s="51">
        <f t="shared" si="0"/>
        <v>588</v>
      </c>
      <c r="E45" s="51">
        <f t="shared" si="23"/>
        <v>379</v>
      </c>
      <c r="F45" s="51">
        <f t="shared" si="24"/>
        <v>43</v>
      </c>
      <c r="G45" s="51">
        <f t="shared" si="25"/>
        <v>84</v>
      </c>
      <c r="H45" s="51">
        <f t="shared" si="26"/>
        <v>14</v>
      </c>
      <c r="I45" s="51">
        <f t="shared" si="27"/>
        <v>19</v>
      </c>
      <c r="J45" s="51">
        <f t="shared" si="28"/>
        <v>49</v>
      </c>
      <c r="K45" s="51">
        <f t="shared" si="29"/>
        <v>0</v>
      </c>
      <c r="L45" s="51">
        <f t="shared" si="30"/>
        <v>159</v>
      </c>
      <c r="M45" s="51">
        <v>0</v>
      </c>
      <c r="N45" s="51">
        <v>42</v>
      </c>
      <c r="O45" s="51">
        <v>84</v>
      </c>
      <c r="P45" s="51">
        <v>14</v>
      </c>
      <c r="Q45" s="51">
        <v>19</v>
      </c>
      <c r="R45" s="51">
        <v>0</v>
      </c>
      <c r="S45" s="51">
        <v>0</v>
      </c>
      <c r="T45" s="51">
        <f t="shared" si="31"/>
        <v>0</v>
      </c>
      <c r="U45" s="51">
        <f t="shared" si="32"/>
        <v>0</v>
      </c>
      <c r="V45" s="51">
        <f t="shared" si="33"/>
        <v>0</v>
      </c>
      <c r="W45" s="51">
        <f t="shared" si="34"/>
        <v>0</v>
      </c>
      <c r="X45" s="51">
        <f t="shared" si="35"/>
        <v>0</v>
      </c>
      <c r="Y45" s="51">
        <f t="shared" si="36"/>
        <v>0</v>
      </c>
      <c r="Z45" s="51">
        <f t="shared" si="37"/>
        <v>0</v>
      </c>
      <c r="AA45" s="51">
        <f t="shared" si="38"/>
        <v>0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429</v>
      </c>
      <c r="BQ45" s="51">
        <v>379</v>
      </c>
      <c r="BR45" s="51">
        <v>1</v>
      </c>
      <c r="BS45" s="51">
        <v>0</v>
      </c>
      <c r="BT45" s="51">
        <v>0</v>
      </c>
      <c r="BU45" s="51">
        <v>0</v>
      </c>
      <c r="BV45" s="51">
        <v>49</v>
      </c>
      <c r="BW45" s="51">
        <v>0</v>
      </c>
    </row>
    <row r="46" spans="1:75" ht="13.5">
      <c r="A46" s="26" t="s">
        <v>23</v>
      </c>
      <c r="B46" s="49" t="s">
        <v>97</v>
      </c>
      <c r="C46" s="50" t="s">
        <v>98</v>
      </c>
      <c r="D46" s="51">
        <f t="shared" si="0"/>
        <v>2136</v>
      </c>
      <c r="E46" s="51">
        <f t="shared" si="23"/>
        <v>1185</v>
      </c>
      <c r="F46" s="51">
        <f t="shared" si="24"/>
        <v>693</v>
      </c>
      <c r="G46" s="51">
        <f t="shared" si="25"/>
        <v>205</v>
      </c>
      <c r="H46" s="51">
        <f t="shared" si="26"/>
        <v>53</v>
      </c>
      <c r="I46" s="51">
        <f t="shared" si="27"/>
        <v>0</v>
      </c>
      <c r="J46" s="51">
        <f t="shared" si="28"/>
        <v>0</v>
      </c>
      <c r="K46" s="51">
        <f t="shared" si="29"/>
        <v>0</v>
      </c>
      <c r="L46" s="51">
        <f t="shared" si="30"/>
        <v>951</v>
      </c>
      <c r="M46" s="51">
        <v>0</v>
      </c>
      <c r="N46" s="51">
        <v>693</v>
      </c>
      <c r="O46" s="51">
        <v>205</v>
      </c>
      <c r="P46" s="51">
        <v>53</v>
      </c>
      <c r="Q46" s="51">
        <v>0</v>
      </c>
      <c r="R46" s="51">
        <v>0</v>
      </c>
      <c r="S46" s="51">
        <v>0</v>
      </c>
      <c r="T46" s="51">
        <f t="shared" si="31"/>
        <v>0</v>
      </c>
      <c r="U46" s="51">
        <f t="shared" si="32"/>
        <v>0</v>
      </c>
      <c r="V46" s="51">
        <f t="shared" si="33"/>
        <v>0</v>
      </c>
      <c r="W46" s="51">
        <f t="shared" si="34"/>
        <v>0</v>
      </c>
      <c r="X46" s="51">
        <f t="shared" si="35"/>
        <v>0</v>
      </c>
      <c r="Y46" s="51">
        <f t="shared" si="36"/>
        <v>0</v>
      </c>
      <c r="Z46" s="51">
        <f t="shared" si="37"/>
        <v>0</v>
      </c>
      <c r="AA46" s="51">
        <f t="shared" si="38"/>
        <v>0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1185</v>
      </c>
      <c r="BQ46" s="51">
        <v>1185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23</v>
      </c>
      <c r="B47" s="49" t="s">
        <v>99</v>
      </c>
      <c r="C47" s="50" t="s">
        <v>100</v>
      </c>
      <c r="D47" s="51">
        <f t="shared" si="0"/>
        <v>811</v>
      </c>
      <c r="E47" s="51">
        <f t="shared" si="23"/>
        <v>536</v>
      </c>
      <c r="F47" s="51">
        <f t="shared" si="24"/>
        <v>159</v>
      </c>
      <c r="G47" s="51">
        <f t="shared" si="25"/>
        <v>66</v>
      </c>
      <c r="H47" s="51">
        <f t="shared" si="26"/>
        <v>11</v>
      </c>
      <c r="I47" s="51">
        <f t="shared" si="27"/>
        <v>39</v>
      </c>
      <c r="J47" s="51">
        <f t="shared" si="28"/>
        <v>0</v>
      </c>
      <c r="K47" s="51">
        <f t="shared" si="29"/>
        <v>0</v>
      </c>
      <c r="L47" s="51">
        <f t="shared" si="30"/>
        <v>66</v>
      </c>
      <c r="M47" s="51">
        <v>0</v>
      </c>
      <c r="N47" s="51">
        <v>0</v>
      </c>
      <c r="O47" s="51">
        <v>66</v>
      </c>
      <c r="P47" s="51">
        <v>0</v>
      </c>
      <c r="Q47" s="51">
        <v>0</v>
      </c>
      <c r="R47" s="51">
        <v>0</v>
      </c>
      <c r="S47" s="51">
        <v>0</v>
      </c>
      <c r="T47" s="51">
        <f t="shared" si="31"/>
        <v>209</v>
      </c>
      <c r="U47" s="51">
        <f t="shared" si="32"/>
        <v>0</v>
      </c>
      <c r="V47" s="51">
        <f t="shared" si="33"/>
        <v>159</v>
      </c>
      <c r="W47" s="51">
        <f t="shared" si="34"/>
        <v>0</v>
      </c>
      <c r="X47" s="51">
        <f t="shared" si="35"/>
        <v>11</v>
      </c>
      <c r="Y47" s="51">
        <f t="shared" si="36"/>
        <v>39</v>
      </c>
      <c r="Z47" s="51">
        <f t="shared" si="37"/>
        <v>0</v>
      </c>
      <c r="AA47" s="51">
        <f t="shared" si="38"/>
        <v>0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209</v>
      </c>
      <c r="AS47" s="51">
        <v>0</v>
      </c>
      <c r="AT47" s="51">
        <v>159</v>
      </c>
      <c r="AU47" s="51">
        <v>0</v>
      </c>
      <c r="AV47" s="51">
        <v>11</v>
      </c>
      <c r="AW47" s="51">
        <v>39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536</v>
      </c>
      <c r="BQ47" s="51">
        <v>536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23</v>
      </c>
      <c r="B48" s="49" t="s">
        <v>101</v>
      </c>
      <c r="C48" s="50" t="s">
        <v>102</v>
      </c>
      <c r="D48" s="51">
        <f t="shared" si="0"/>
        <v>855</v>
      </c>
      <c r="E48" s="51">
        <f t="shared" si="23"/>
        <v>482</v>
      </c>
      <c r="F48" s="51">
        <f t="shared" si="24"/>
        <v>183</v>
      </c>
      <c r="G48" s="51">
        <f t="shared" si="25"/>
        <v>86</v>
      </c>
      <c r="H48" s="51">
        <f t="shared" si="26"/>
        <v>24</v>
      </c>
      <c r="I48" s="51">
        <f t="shared" si="27"/>
        <v>42</v>
      </c>
      <c r="J48" s="51">
        <f t="shared" si="28"/>
        <v>28</v>
      </c>
      <c r="K48" s="51">
        <f t="shared" si="29"/>
        <v>10</v>
      </c>
      <c r="L48" s="51">
        <f t="shared" si="30"/>
        <v>86</v>
      </c>
      <c r="M48" s="51">
        <v>0</v>
      </c>
      <c r="N48" s="51">
        <v>0</v>
      </c>
      <c r="O48" s="51">
        <v>86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276</v>
      </c>
      <c r="U48" s="51">
        <f t="shared" si="32"/>
        <v>19</v>
      </c>
      <c r="V48" s="51">
        <f t="shared" si="33"/>
        <v>181</v>
      </c>
      <c r="W48" s="51">
        <f t="shared" si="34"/>
        <v>0</v>
      </c>
      <c r="X48" s="51">
        <f t="shared" si="35"/>
        <v>24</v>
      </c>
      <c r="Y48" s="51">
        <f t="shared" si="36"/>
        <v>42</v>
      </c>
      <c r="Z48" s="51">
        <f t="shared" si="37"/>
        <v>0</v>
      </c>
      <c r="AA48" s="51">
        <f t="shared" si="38"/>
        <v>10</v>
      </c>
      <c r="AB48" s="51">
        <f t="shared" si="39"/>
        <v>10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10</v>
      </c>
      <c r="AJ48" s="51">
        <f t="shared" si="40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266</v>
      </c>
      <c r="AS48" s="51">
        <v>19</v>
      </c>
      <c r="AT48" s="51">
        <v>181</v>
      </c>
      <c r="AU48" s="51">
        <v>0</v>
      </c>
      <c r="AV48" s="51">
        <v>24</v>
      </c>
      <c r="AW48" s="51">
        <v>42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493</v>
      </c>
      <c r="BQ48" s="51">
        <v>463</v>
      </c>
      <c r="BR48" s="51">
        <v>2</v>
      </c>
      <c r="BS48" s="51">
        <v>0</v>
      </c>
      <c r="BT48" s="51">
        <v>0</v>
      </c>
      <c r="BU48" s="51">
        <v>0</v>
      </c>
      <c r="BV48" s="51">
        <v>28</v>
      </c>
      <c r="BW48" s="51">
        <v>0</v>
      </c>
    </row>
    <row r="49" spans="1:75" ht="13.5">
      <c r="A49" s="26" t="s">
        <v>23</v>
      </c>
      <c r="B49" s="49" t="s">
        <v>103</v>
      </c>
      <c r="C49" s="50" t="s">
        <v>104</v>
      </c>
      <c r="D49" s="51">
        <f t="shared" si="0"/>
        <v>1072</v>
      </c>
      <c r="E49" s="51">
        <f t="shared" si="23"/>
        <v>608</v>
      </c>
      <c r="F49" s="51">
        <f t="shared" si="24"/>
        <v>299</v>
      </c>
      <c r="G49" s="51">
        <f t="shared" si="25"/>
        <v>102</v>
      </c>
      <c r="H49" s="51">
        <f t="shared" si="26"/>
        <v>26</v>
      </c>
      <c r="I49" s="51">
        <f t="shared" si="27"/>
        <v>37</v>
      </c>
      <c r="J49" s="51">
        <f t="shared" si="28"/>
        <v>0</v>
      </c>
      <c r="K49" s="51">
        <f t="shared" si="29"/>
        <v>0</v>
      </c>
      <c r="L49" s="51">
        <f t="shared" si="30"/>
        <v>102</v>
      </c>
      <c r="M49" s="51">
        <v>0</v>
      </c>
      <c r="N49" s="51">
        <v>0</v>
      </c>
      <c r="O49" s="51">
        <v>102</v>
      </c>
      <c r="P49" s="51">
        <v>0</v>
      </c>
      <c r="Q49" s="51">
        <v>0</v>
      </c>
      <c r="R49" s="51">
        <v>0</v>
      </c>
      <c r="S49" s="51">
        <v>0</v>
      </c>
      <c r="T49" s="51">
        <f t="shared" si="31"/>
        <v>362</v>
      </c>
      <c r="U49" s="51">
        <f t="shared" si="32"/>
        <v>0</v>
      </c>
      <c r="V49" s="51">
        <f t="shared" si="33"/>
        <v>299</v>
      </c>
      <c r="W49" s="51">
        <f t="shared" si="34"/>
        <v>0</v>
      </c>
      <c r="X49" s="51">
        <f t="shared" si="35"/>
        <v>26</v>
      </c>
      <c r="Y49" s="51">
        <f t="shared" si="36"/>
        <v>37</v>
      </c>
      <c r="Z49" s="51">
        <f t="shared" si="37"/>
        <v>0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362</v>
      </c>
      <c r="AS49" s="51">
        <v>0</v>
      </c>
      <c r="AT49" s="51">
        <v>299</v>
      </c>
      <c r="AU49" s="51">
        <v>0</v>
      </c>
      <c r="AV49" s="51">
        <v>26</v>
      </c>
      <c r="AW49" s="51">
        <v>37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608</v>
      </c>
      <c r="BQ49" s="51">
        <v>608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23</v>
      </c>
      <c r="B50" s="49" t="s">
        <v>105</v>
      </c>
      <c r="C50" s="50" t="s">
        <v>106</v>
      </c>
      <c r="D50" s="51">
        <f t="shared" si="0"/>
        <v>396</v>
      </c>
      <c r="E50" s="51">
        <f t="shared" si="23"/>
        <v>65</v>
      </c>
      <c r="F50" s="51">
        <f t="shared" si="24"/>
        <v>120</v>
      </c>
      <c r="G50" s="51">
        <f t="shared" si="25"/>
        <v>198</v>
      </c>
      <c r="H50" s="51">
        <f t="shared" si="26"/>
        <v>11</v>
      </c>
      <c r="I50" s="51">
        <f t="shared" si="27"/>
        <v>0</v>
      </c>
      <c r="J50" s="51">
        <f t="shared" si="28"/>
        <v>0</v>
      </c>
      <c r="K50" s="51">
        <f t="shared" si="29"/>
        <v>2</v>
      </c>
      <c r="L50" s="51">
        <f t="shared" si="30"/>
        <v>115</v>
      </c>
      <c r="M50" s="51">
        <v>0</v>
      </c>
      <c r="N50" s="51">
        <v>50</v>
      </c>
      <c r="O50" s="51">
        <v>60</v>
      </c>
      <c r="P50" s="51">
        <v>3</v>
      </c>
      <c r="Q50" s="51">
        <v>0</v>
      </c>
      <c r="R50" s="51">
        <v>0</v>
      </c>
      <c r="S50" s="51">
        <v>2</v>
      </c>
      <c r="T50" s="51">
        <f t="shared" si="31"/>
        <v>158</v>
      </c>
      <c r="U50" s="51">
        <f t="shared" si="32"/>
        <v>0</v>
      </c>
      <c r="V50" s="51">
        <f t="shared" si="33"/>
        <v>70</v>
      </c>
      <c r="W50" s="51">
        <f t="shared" si="34"/>
        <v>80</v>
      </c>
      <c r="X50" s="51">
        <f t="shared" si="35"/>
        <v>8</v>
      </c>
      <c r="Y50" s="51">
        <f t="shared" si="36"/>
        <v>0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158</v>
      </c>
      <c r="AS50" s="51">
        <v>0</v>
      </c>
      <c r="AT50" s="51">
        <v>70</v>
      </c>
      <c r="AU50" s="51">
        <v>80</v>
      </c>
      <c r="AV50" s="51">
        <v>8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123</v>
      </c>
      <c r="BQ50" s="51">
        <v>65</v>
      </c>
      <c r="BR50" s="51">
        <v>0</v>
      </c>
      <c r="BS50" s="51">
        <v>58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23</v>
      </c>
      <c r="B51" s="49" t="s">
        <v>107</v>
      </c>
      <c r="C51" s="50" t="s">
        <v>108</v>
      </c>
      <c r="D51" s="51">
        <f t="shared" si="0"/>
        <v>1464</v>
      </c>
      <c r="E51" s="51">
        <f t="shared" si="23"/>
        <v>782</v>
      </c>
      <c r="F51" s="51">
        <f t="shared" si="24"/>
        <v>431</v>
      </c>
      <c r="G51" s="51">
        <f t="shared" si="25"/>
        <v>150</v>
      </c>
      <c r="H51" s="51">
        <f t="shared" si="26"/>
        <v>31</v>
      </c>
      <c r="I51" s="51">
        <f t="shared" si="27"/>
        <v>2</v>
      </c>
      <c r="J51" s="51">
        <f t="shared" si="28"/>
        <v>40</v>
      </c>
      <c r="K51" s="51">
        <f t="shared" si="29"/>
        <v>28</v>
      </c>
      <c r="L51" s="51">
        <f t="shared" si="30"/>
        <v>240</v>
      </c>
      <c r="M51" s="51">
        <v>0</v>
      </c>
      <c r="N51" s="51">
        <v>57</v>
      </c>
      <c r="O51" s="51">
        <v>150</v>
      </c>
      <c r="P51" s="51">
        <v>31</v>
      </c>
      <c r="Q51" s="51">
        <v>2</v>
      </c>
      <c r="R51" s="51">
        <v>0</v>
      </c>
      <c r="S51" s="51">
        <v>0</v>
      </c>
      <c r="T51" s="51">
        <f t="shared" si="31"/>
        <v>400</v>
      </c>
      <c r="U51" s="51">
        <f t="shared" si="32"/>
        <v>0</v>
      </c>
      <c r="V51" s="51">
        <f t="shared" si="33"/>
        <v>372</v>
      </c>
      <c r="W51" s="51">
        <f t="shared" si="34"/>
        <v>0</v>
      </c>
      <c r="X51" s="51">
        <f t="shared" si="35"/>
        <v>0</v>
      </c>
      <c r="Y51" s="51">
        <f t="shared" si="36"/>
        <v>0</v>
      </c>
      <c r="Z51" s="51">
        <f t="shared" si="37"/>
        <v>0</v>
      </c>
      <c r="AA51" s="51">
        <f t="shared" si="38"/>
        <v>28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400</v>
      </c>
      <c r="AK51" s="51">
        <v>0</v>
      </c>
      <c r="AL51" s="51">
        <v>372</v>
      </c>
      <c r="AM51" s="51">
        <v>0</v>
      </c>
      <c r="AN51" s="51">
        <v>0</v>
      </c>
      <c r="AO51" s="51">
        <v>0</v>
      </c>
      <c r="AP51" s="51">
        <v>0</v>
      </c>
      <c r="AQ51" s="51">
        <v>28</v>
      </c>
      <c r="AR51" s="51">
        <f t="shared" si="41"/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824</v>
      </c>
      <c r="BQ51" s="51">
        <v>782</v>
      </c>
      <c r="BR51" s="51">
        <v>2</v>
      </c>
      <c r="BS51" s="51">
        <v>0</v>
      </c>
      <c r="BT51" s="51">
        <v>0</v>
      </c>
      <c r="BU51" s="51">
        <v>0</v>
      </c>
      <c r="BV51" s="51">
        <v>40</v>
      </c>
      <c r="BW51" s="51">
        <v>0</v>
      </c>
    </row>
    <row r="52" spans="1:75" ht="13.5">
      <c r="A52" s="26" t="s">
        <v>23</v>
      </c>
      <c r="B52" s="49" t="s">
        <v>109</v>
      </c>
      <c r="C52" s="50" t="s">
        <v>110</v>
      </c>
      <c r="D52" s="51">
        <f t="shared" si="0"/>
        <v>260</v>
      </c>
      <c r="E52" s="51">
        <f t="shared" si="23"/>
        <v>132</v>
      </c>
      <c r="F52" s="51">
        <f t="shared" si="24"/>
        <v>94</v>
      </c>
      <c r="G52" s="51">
        <f t="shared" si="25"/>
        <v>26</v>
      </c>
      <c r="H52" s="51">
        <f t="shared" si="26"/>
        <v>4</v>
      </c>
      <c r="I52" s="51">
        <f t="shared" si="27"/>
        <v>0</v>
      </c>
      <c r="J52" s="51">
        <f t="shared" si="28"/>
        <v>4</v>
      </c>
      <c r="K52" s="51">
        <f t="shared" si="29"/>
        <v>0</v>
      </c>
      <c r="L52" s="51">
        <f t="shared" si="30"/>
        <v>40</v>
      </c>
      <c r="M52" s="51">
        <v>0</v>
      </c>
      <c r="N52" s="51">
        <v>10</v>
      </c>
      <c r="O52" s="51">
        <v>26</v>
      </c>
      <c r="P52" s="51">
        <v>4</v>
      </c>
      <c r="Q52" s="51">
        <v>0</v>
      </c>
      <c r="R52" s="51">
        <v>0</v>
      </c>
      <c r="S52" s="51">
        <v>0</v>
      </c>
      <c r="T52" s="51">
        <f t="shared" si="31"/>
        <v>84</v>
      </c>
      <c r="U52" s="51">
        <f t="shared" si="32"/>
        <v>0</v>
      </c>
      <c r="V52" s="51">
        <f t="shared" si="33"/>
        <v>84</v>
      </c>
      <c r="W52" s="51">
        <f t="shared" si="34"/>
        <v>0</v>
      </c>
      <c r="X52" s="51">
        <f t="shared" si="35"/>
        <v>0</v>
      </c>
      <c r="Y52" s="51">
        <f t="shared" si="36"/>
        <v>0</v>
      </c>
      <c r="Z52" s="51">
        <f t="shared" si="37"/>
        <v>0</v>
      </c>
      <c r="AA52" s="51">
        <f t="shared" si="38"/>
        <v>0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84</v>
      </c>
      <c r="AK52" s="51">
        <v>0</v>
      </c>
      <c r="AL52" s="51">
        <v>84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136</v>
      </c>
      <c r="BQ52" s="51">
        <v>132</v>
      </c>
      <c r="BR52" s="51">
        <v>0</v>
      </c>
      <c r="BS52" s="51">
        <v>0</v>
      </c>
      <c r="BT52" s="51">
        <v>0</v>
      </c>
      <c r="BU52" s="51">
        <v>0</v>
      </c>
      <c r="BV52" s="51">
        <v>4</v>
      </c>
      <c r="BW52" s="51">
        <v>0</v>
      </c>
    </row>
    <row r="53" spans="1:75" ht="13.5">
      <c r="A53" s="26" t="s">
        <v>23</v>
      </c>
      <c r="B53" s="49" t="s">
        <v>111</v>
      </c>
      <c r="C53" s="50" t="s">
        <v>292</v>
      </c>
      <c r="D53" s="51">
        <f t="shared" si="0"/>
        <v>603</v>
      </c>
      <c r="E53" s="51">
        <f t="shared" si="23"/>
        <v>402</v>
      </c>
      <c r="F53" s="51">
        <f t="shared" si="24"/>
        <v>60</v>
      </c>
      <c r="G53" s="51">
        <f t="shared" si="25"/>
        <v>120</v>
      </c>
      <c r="H53" s="51">
        <f t="shared" si="26"/>
        <v>11</v>
      </c>
      <c r="I53" s="51">
        <f t="shared" si="27"/>
        <v>0</v>
      </c>
      <c r="J53" s="51">
        <f t="shared" si="28"/>
        <v>8</v>
      </c>
      <c r="K53" s="51">
        <f t="shared" si="29"/>
        <v>2</v>
      </c>
      <c r="L53" s="51">
        <f t="shared" si="30"/>
        <v>133</v>
      </c>
      <c r="M53" s="51">
        <v>0</v>
      </c>
      <c r="N53" s="51">
        <v>29</v>
      </c>
      <c r="O53" s="51">
        <v>91</v>
      </c>
      <c r="P53" s="51">
        <v>11</v>
      </c>
      <c r="Q53" s="51">
        <v>0</v>
      </c>
      <c r="R53" s="51">
        <v>0</v>
      </c>
      <c r="S53" s="51">
        <v>2</v>
      </c>
      <c r="T53" s="51">
        <f t="shared" si="31"/>
        <v>24</v>
      </c>
      <c r="U53" s="51">
        <f t="shared" si="32"/>
        <v>0</v>
      </c>
      <c r="V53" s="51">
        <f t="shared" si="33"/>
        <v>24</v>
      </c>
      <c r="W53" s="51">
        <f t="shared" si="34"/>
        <v>0</v>
      </c>
      <c r="X53" s="51">
        <f t="shared" si="35"/>
        <v>0</v>
      </c>
      <c r="Y53" s="51">
        <f t="shared" si="36"/>
        <v>0</v>
      </c>
      <c r="Z53" s="51">
        <f t="shared" si="37"/>
        <v>0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24</v>
      </c>
      <c r="AK53" s="51">
        <v>0</v>
      </c>
      <c r="AL53" s="51">
        <v>24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446</v>
      </c>
      <c r="BQ53" s="51">
        <v>402</v>
      </c>
      <c r="BR53" s="51">
        <v>7</v>
      </c>
      <c r="BS53" s="51">
        <v>29</v>
      </c>
      <c r="BT53" s="51">
        <v>0</v>
      </c>
      <c r="BU53" s="51">
        <v>0</v>
      </c>
      <c r="BV53" s="51">
        <v>8</v>
      </c>
      <c r="BW53" s="51">
        <v>0</v>
      </c>
    </row>
    <row r="54" spans="1:75" ht="13.5">
      <c r="A54" s="26" t="s">
        <v>23</v>
      </c>
      <c r="B54" s="49" t="s">
        <v>112</v>
      </c>
      <c r="C54" s="50" t="s">
        <v>113</v>
      </c>
      <c r="D54" s="51">
        <f t="shared" si="0"/>
        <v>140</v>
      </c>
      <c r="E54" s="51">
        <f t="shared" si="23"/>
        <v>50</v>
      </c>
      <c r="F54" s="51">
        <f t="shared" si="24"/>
        <v>46</v>
      </c>
      <c r="G54" s="51">
        <f t="shared" si="25"/>
        <v>36</v>
      </c>
      <c r="H54" s="51">
        <f t="shared" si="26"/>
        <v>3</v>
      </c>
      <c r="I54" s="51">
        <f t="shared" si="27"/>
        <v>0</v>
      </c>
      <c r="J54" s="51">
        <f t="shared" si="28"/>
        <v>0</v>
      </c>
      <c r="K54" s="51">
        <f t="shared" si="29"/>
        <v>5</v>
      </c>
      <c r="L54" s="51">
        <f t="shared" si="30"/>
        <v>51</v>
      </c>
      <c r="M54" s="51">
        <v>0</v>
      </c>
      <c r="N54" s="51">
        <v>15</v>
      </c>
      <c r="O54" s="51">
        <v>36</v>
      </c>
      <c r="P54" s="51">
        <v>0</v>
      </c>
      <c r="Q54" s="51">
        <v>0</v>
      </c>
      <c r="R54" s="51">
        <v>0</v>
      </c>
      <c r="S54" s="51">
        <v>0</v>
      </c>
      <c r="T54" s="51">
        <f t="shared" si="31"/>
        <v>37</v>
      </c>
      <c r="U54" s="51">
        <f t="shared" si="32"/>
        <v>4</v>
      </c>
      <c r="V54" s="51">
        <f t="shared" si="33"/>
        <v>30</v>
      </c>
      <c r="W54" s="51">
        <f t="shared" si="34"/>
        <v>0</v>
      </c>
      <c r="X54" s="51">
        <f t="shared" si="35"/>
        <v>3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4</v>
      </c>
      <c r="AC54" s="51">
        <v>4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30</v>
      </c>
      <c r="AK54" s="51">
        <v>0</v>
      </c>
      <c r="AL54" s="51">
        <v>30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3</v>
      </c>
      <c r="AS54" s="51">
        <v>0</v>
      </c>
      <c r="AT54" s="51">
        <v>0</v>
      </c>
      <c r="AU54" s="51">
        <v>0</v>
      </c>
      <c r="AV54" s="51">
        <v>3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52</v>
      </c>
      <c r="BQ54" s="51">
        <v>46</v>
      </c>
      <c r="BR54" s="51">
        <v>1</v>
      </c>
      <c r="BS54" s="51">
        <v>0</v>
      </c>
      <c r="BT54" s="51">
        <v>0</v>
      </c>
      <c r="BU54" s="51">
        <v>0</v>
      </c>
      <c r="BV54" s="51">
        <v>0</v>
      </c>
      <c r="BW54" s="51">
        <v>5</v>
      </c>
    </row>
    <row r="55" spans="1:75" ht="13.5">
      <c r="A55" s="26" t="s">
        <v>23</v>
      </c>
      <c r="B55" s="49" t="s">
        <v>114</v>
      </c>
      <c r="C55" s="50" t="s">
        <v>115</v>
      </c>
      <c r="D55" s="51">
        <f t="shared" si="0"/>
        <v>127</v>
      </c>
      <c r="E55" s="51">
        <f t="shared" si="23"/>
        <v>70</v>
      </c>
      <c r="F55" s="51">
        <f t="shared" si="24"/>
        <v>33</v>
      </c>
      <c r="G55" s="51">
        <f t="shared" si="25"/>
        <v>21</v>
      </c>
      <c r="H55" s="51">
        <f t="shared" si="26"/>
        <v>2</v>
      </c>
      <c r="I55" s="51">
        <f t="shared" si="27"/>
        <v>1</v>
      </c>
      <c r="J55" s="51">
        <f t="shared" si="28"/>
        <v>0</v>
      </c>
      <c r="K55" s="51">
        <f t="shared" si="29"/>
        <v>0</v>
      </c>
      <c r="L55" s="51">
        <f t="shared" si="30"/>
        <v>28</v>
      </c>
      <c r="M55" s="51">
        <v>0</v>
      </c>
      <c r="N55" s="51">
        <v>7</v>
      </c>
      <c r="O55" s="51">
        <v>21</v>
      </c>
      <c r="P55" s="51">
        <v>0</v>
      </c>
      <c r="Q55" s="51">
        <v>0</v>
      </c>
      <c r="R55" s="51">
        <v>0</v>
      </c>
      <c r="S55" s="51">
        <v>0</v>
      </c>
      <c r="T55" s="51">
        <f t="shared" si="31"/>
        <v>32</v>
      </c>
      <c r="U55" s="51">
        <f t="shared" si="32"/>
        <v>3</v>
      </c>
      <c r="V55" s="51">
        <f t="shared" si="33"/>
        <v>26</v>
      </c>
      <c r="W55" s="51">
        <f t="shared" si="34"/>
        <v>0</v>
      </c>
      <c r="X55" s="51">
        <f t="shared" si="35"/>
        <v>2</v>
      </c>
      <c r="Y55" s="51">
        <f t="shared" si="36"/>
        <v>1</v>
      </c>
      <c r="Z55" s="51">
        <f t="shared" si="37"/>
        <v>0</v>
      </c>
      <c r="AA55" s="51">
        <f t="shared" si="38"/>
        <v>0</v>
      </c>
      <c r="AB55" s="51">
        <f t="shared" si="39"/>
        <v>3</v>
      </c>
      <c r="AC55" s="51">
        <v>3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26</v>
      </c>
      <c r="AK55" s="51">
        <v>0</v>
      </c>
      <c r="AL55" s="51">
        <v>26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3</v>
      </c>
      <c r="AS55" s="51">
        <v>0</v>
      </c>
      <c r="AT55" s="51">
        <v>0</v>
      </c>
      <c r="AU55" s="51">
        <v>0</v>
      </c>
      <c r="AV55" s="51">
        <v>2</v>
      </c>
      <c r="AW55" s="51">
        <v>1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67</v>
      </c>
      <c r="BQ55" s="51">
        <v>67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23</v>
      </c>
      <c r="B56" s="49" t="s">
        <v>116</v>
      </c>
      <c r="C56" s="50" t="s">
        <v>117</v>
      </c>
      <c r="D56" s="51">
        <f t="shared" si="0"/>
        <v>432</v>
      </c>
      <c r="E56" s="51">
        <f t="shared" si="23"/>
        <v>255</v>
      </c>
      <c r="F56" s="51">
        <f t="shared" si="24"/>
        <v>89</v>
      </c>
      <c r="G56" s="51">
        <f t="shared" si="25"/>
        <v>74</v>
      </c>
      <c r="H56" s="51">
        <f t="shared" si="26"/>
        <v>8</v>
      </c>
      <c r="I56" s="51">
        <f t="shared" si="27"/>
        <v>2</v>
      </c>
      <c r="J56" s="51">
        <f t="shared" si="28"/>
        <v>4</v>
      </c>
      <c r="K56" s="51">
        <f t="shared" si="29"/>
        <v>0</v>
      </c>
      <c r="L56" s="51">
        <f t="shared" si="30"/>
        <v>128</v>
      </c>
      <c r="M56" s="51">
        <v>45</v>
      </c>
      <c r="N56" s="51">
        <v>16</v>
      </c>
      <c r="O56" s="51">
        <v>67</v>
      </c>
      <c r="P56" s="51">
        <v>0</v>
      </c>
      <c r="Q56" s="51">
        <v>0</v>
      </c>
      <c r="R56" s="51">
        <v>0</v>
      </c>
      <c r="S56" s="51">
        <v>0</v>
      </c>
      <c r="T56" s="51">
        <f t="shared" si="31"/>
        <v>95</v>
      </c>
      <c r="U56" s="51">
        <f t="shared" si="32"/>
        <v>15</v>
      </c>
      <c r="V56" s="51">
        <f t="shared" si="33"/>
        <v>70</v>
      </c>
      <c r="W56" s="51">
        <f t="shared" si="34"/>
        <v>0</v>
      </c>
      <c r="X56" s="51">
        <f t="shared" si="35"/>
        <v>8</v>
      </c>
      <c r="Y56" s="51">
        <f t="shared" si="36"/>
        <v>2</v>
      </c>
      <c r="Z56" s="51">
        <f t="shared" si="37"/>
        <v>0</v>
      </c>
      <c r="AA56" s="51">
        <f t="shared" si="38"/>
        <v>0</v>
      </c>
      <c r="AB56" s="51">
        <f t="shared" si="39"/>
        <v>15</v>
      </c>
      <c r="AC56" s="51">
        <v>15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70</v>
      </c>
      <c r="AK56" s="51">
        <v>0</v>
      </c>
      <c r="AL56" s="51">
        <v>70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10</v>
      </c>
      <c r="AS56" s="51">
        <v>0</v>
      </c>
      <c r="AT56" s="51">
        <v>0</v>
      </c>
      <c r="AU56" s="51">
        <v>0</v>
      </c>
      <c r="AV56" s="51">
        <v>8</v>
      </c>
      <c r="AW56" s="51">
        <v>2</v>
      </c>
      <c r="AX56" s="51">
        <v>0</v>
      </c>
      <c r="AY56" s="51">
        <v>0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209</v>
      </c>
      <c r="BQ56" s="51">
        <v>195</v>
      </c>
      <c r="BR56" s="51">
        <v>3</v>
      </c>
      <c r="BS56" s="51">
        <v>7</v>
      </c>
      <c r="BT56" s="51">
        <v>0</v>
      </c>
      <c r="BU56" s="51">
        <v>0</v>
      </c>
      <c r="BV56" s="51">
        <v>4</v>
      </c>
      <c r="BW56" s="51">
        <v>0</v>
      </c>
    </row>
    <row r="57" spans="1:75" ht="13.5">
      <c r="A57" s="26" t="s">
        <v>23</v>
      </c>
      <c r="B57" s="49" t="s">
        <v>118</v>
      </c>
      <c r="C57" s="50" t="s">
        <v>119</v>
      </c>
      <c r="D57" s="51">
        <f t="shared" si="0"/>
        <v>115</v>
      </c>
      <c r="E57" s="51">
        <f t="shared" si="23"/>
        <v>10</v>
      </c>
      <c r="F57" s="51">
        <f t="shared" si="24"/>
        <v>57</v>
      </c>
      <c r="G57" s="51">
        <f t="shared" si="25"/>
        <v>42</v>
      </c>
      <c r="H57" s="51">
        <f t="shared" si="26"/>
        <v>5</v>
      </c>
      <c r="I57" s="51">
        <f t="shared" si="27"/>
        <v>1</v>
      </c>
      <c r="J57" s="51">
        <f t="shared" si="28"/>
        <v>0</v>
      </c>
      <c r="K57" s="51">
        <f t="shared" si="29"/>
        <v>0</v>
      </c>
      <c r="L57" s="51">
        <f t="shared" si="30"/>
        <v>50</v>
      </c>
      <c r="M57" s="51">
        <v>3</v>
      </c>
      <c r="N57" s="51">
        <v>5</v>
      </c>
      <c r="O57" s="51">
        <v>42</v>
      </c>
      <c r="P57" s="51">
        <v>0</v>
      </c>
      <c r="Q57" s="51">
        <v>0</v>
      </c>
      <c r="R57" s="51">
        <v>0</v>
      </c>
      <c r="S57" s="51">
        <v>0</v>
      </c>
      <c r="T57" s="51">
        <f t="shared" si="31"/>
        <v>65</v>
      </c>
      <c r="U57" s="51">
        <f t="shared" si="32"/>
        <v>7</v>
      </c>
      <c r="V57" s="51">
        <f t="shared" si="33"/>
        <v>52</v>
      </c>
      <c r="W57" s="51">
        <f t="shared" si="34"/>
        <v>0</v>
      </c>
      <c r="X57" s="51">
        <f t="shared" si="35"/>
        <v>5</v>
      </c>
      <c r="Y57" s="51">
        <f t="shared" si="36"/>
        <v>1</v>
      </c>
      <c r="Z57" s="51">
        <f t="shared" si="37"/>
        <v>0</v>
      </c>
      <c r="AA57" s="51">
        <f t="shared" si="38"/>
        <v>0</v>
      </c>
      <c r="AB57" s="51">
        <f t="shared" si="39"/>
        <v>7</v>
      </c>
      <c r="AC57" s="51">
        <v>7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52</v>
      </c>
      <c r="AK57" s="51">
        <v>0</v>
      </c>
      <c r="AL57" s="51">
        <v>52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6</v>
      </c>
      <c r="AS57" s="51">
        <v>0</v>
      </c>
      <c r="AT57" s="51">
        <v>0</v>
      </c>
      <c r="AU57" s="51">
        <v>0</v>
      </c>
      <c r="AV57" s="51">
        <v>5</v>
      </c>
      <c r="AW57" s="51">
        <v>1</v>
      </c>
      <c r="AX57" s="51">
        <v>0</v>
      </c>
      <c r="AY57" s="51">
        <v>0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23</v>
      </c>
      <c r="B58" s="49" t="s">
        <v>120</v>
      </c>
      <c r="C58" s="50" t="s">
        <v>121</v>
      </c>
      <c r="D58" s="51">
        <f t="shared" si="0"/>
        <v>28</v>
      </c>
      <c r="E58" s="51">
        <f t="shared" si="23"/>
        <v>2</v>
      </c>
      <c r="F58" s="51">
        <f t="shared" si="24"/>
        <v>24</v>
      </c>
      <c r="G58" s="51">
        <f t="shared" si="25"/>
        <v>0</v>
      </c>
      <c r="H58" s="51">
        <f t="shared" si="26"/>
        <v>1</v>
      </c>
      <c r="I58" s="51">
        <f t="shared" si="27"/>
        <v>1</v>
      </c>
      <c r="J58" s="51">
        <f t="shared" si="28"/>
        <v>0</v>
      </c>
      <c r="K58" s="51">
        <f t="shared" si="29"/>
        <v>0</v>
      </c>
      <c r="L58" s="51">
        <f t="shared" si="30"/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f t="shared" si="31"/>
        <v>28</v>
      </c>
      <c r="U58" s="51">
        <f t="shared" si="32"/>
        <v>2</v>
      </c>
      <c r="V58" s="51">
        <f t="shared" si="33"/>
        <v>24</v>
      </c>
      <c r="W58" s="51">
        <f t="shared" si="34"/>
        <v>0</v>
      </c>
      <c r="X58" s="51">
        <f t="shared" si="35"/>
        <v>1</v>
      </c>
      <c r="Y58" s="51">
        <f t="shared" si="36"/>
        <v>1</v>
      </c>
      <c r="Z58" s="51">
        <f t="shared" si="37"/>
        <v>0</v>
      </c>
      <c r="AA58" s="51">
        <f t="shared" si="38"/>
        <v>0</v>
      </c>
      <c r="AB58" s="51">
        <f t="shared" si="39"/>
        <v>2</v>
      </c>
      <c r="AC58" s="51">
        <v>2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24</v>
      </c>
      <c r="AK58" s="51">
        <v>0</v>
      </c>
      <c r="AL58" s="51">
        <v>24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2</v>
      </c>
      <c r="AS58" s="51">
        <v>0</v>
      </c>
      <c r="AT58" s="51">
        <v>0</v>
      </c>
      <c r="AU58" s="51">
        <v>0</v>
      </c>
      <c r="AV58" s="51">
        <v>1</v>
      </c>
      <c r="AW58" s="51">
        <v>1</v>
      </c>
      <c r="AX58" s="51">
        <v>0</v>
      </c>
      <c r="AY58" s="51">
        <v>0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23</v>
      </c>
      <c r="B59" s="49" t="s">
        <v>122</v>
      </c>
      <c r="C59" s="50" t="s">
        <v>266</v>
      </c>
      <c r="D59" s="51">
        <f t="shared" si="0"/>
        <v>940</v>
      </c>
      <c r="E59" s="51">
        <f t="shared" si="23"/>
        <v>482</v>
      </c>
      <c r="F59" s="51">
        <f t="shared" si="24"/>
        <v>228</v>
      </c>
      <c r="G59" s="51">
        <f t="shared" si="25"/>
        <v>201</v>
      </c>
      <c r="H59" s="51">
        <f t="shared" si="26"/>
        <v>22</v>
      </c>
      <c r="I59" s="51">
        <f t="shared" si="27"/>
        <v>7</v>
      </c>
      <c r="J59" s="51">
        <f t="shared" si="28"/>
        <v>0</v>
      </c>
      <c r="K59" s="51">
        <f t="shared" si="29"/>
        <v>0</v>
      </c>
      <c r="L59" s="51">
        <f t="shared" si="30"/>
        <v>37</v>
      </c>
      <c r="M59" s="51">
        <v>8</v>
      </c>
      <c r="N59" s="51">
        <v>0</v>
      </c>
      <c r="O59" s="51">
        <v>0</v>
      </c>
      <c r="P59" s="51">
        <v>22</v>
      </c>
      <c r="Q59" s="51">
        <v>7</v>
      </c>
      <c r="R59" s="51">
        <v>0</v>
      </c>
      <c r="S59" s="51">
        <v>0</v>
      </c>
      <c r="T59" s="51">
        <f t="shared" si="31"/>
        <v>429</v>
      </c>
      <c r="U59" s="51">
        <f t="shared" si="32"/>
        <v>0</v>
      </c>
      <c r="V59" s="51">
        <f t="shared" si="33"/>
        <v>228</v>
      </c>
      <c r="W59" s="51">
        <f t="shared" si="34"/>
        <v>201</v>
      </c>
      <c r="X59" s="51">
        <f t="shared" si="35"/>
        <v>0</v>
      </c>
      <c r="Y59" s="51">
        <f t="shared" si="36"/>
        <v>0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429</v>
      </c>
      <c r="AS59" s="51">
        <v>0</v>
      </c>
      <c r="AT59" s="51">
        <v>228</v>
      </c>
      <c r="AU59" s="51">
        <v>201</v>
      </c>
      <c r="AV59" s="51">
        <v>0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474</v>
      </c>
      <c r="BQ59" s="51">
        <v>474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23</v>
      </c>
      <c r="B60" s="49" t="s">
        <v>123</v>
      </c>
      <c r="C60" s="50" t="s">
        <v>176</v>
      </c>
      <c r="D60" s="51">
        <f t="shared" si="0"/>
        <v>311</v>
      </c>
      <c r="E60" s="51">
        <f t="shared" si="23"/>
        <v>68</v>
      </c>
      <c r="F60" s="51">
        <f t="shared" si="24"/>
        <v>153</v>
      </c>
      <c r="G60" s="51">
        <f t="shared" si="25"/>
        <v>78</v>
      </c>
      <c r="H60" s="51">
        <f t="shared" si="26"/>
        <v>5</v>
      </c>
      <c r="I60" s="51">
        <f t="shared" si="27"/>
        <v>2</v>
      </c>
      <c r="J60" s="51">
        <f t="shared" si="28"/>
        <v>0</v>
      </c>
      <c r="K60" s="51">
        <f t="shared" si="29"/>
        <v>5</v>
      </c>
      <c r="L60" s="51">
        <f t="shared" si="30"/>
        <v>76</v>
      </c>
      <c r="M60" s="51">
        <v>64</v>
      </c>
      <c r="N60" s="51">
        <v>0</v>
      </c>
      <c r="O60" s="51">
        <v>0</v>
      </c>
      <c r="P60" s="51">
        <v>5</v>
      </c>
      <c r="Q60" s="51">
        <v>2</v>
      </c>
      <c r="R60" s="51">
        <v>0</v>
      </c>
      <c r="S60" s="51">
        <v>5</v>
      </c>
      <c r="T60" s="51">
        <f t="shared" si="31"/>
        <v>224</v>
      </c>
      <c r="U60" s="51">
        <f t="shared" si="32"/>
        <v>0</v>
      </c>
      <c r="V60" s="51">
        <f t="shared" si="33"/>
        <v>146</v>
      </c>
      <c r="W60" s="51">
        <f t="shared" si="34"/>
        <v>78</v>
      </c>
      <c r="X60" s="51">
        <f t="shared" si="35"/>
        <v>0</v>
      </c>
      <c r="Y60" s="51">
        <f t="shared" si="36"/>
        <v>0</v>
      </c>
      <c r="Z60" s="51">
        <f t="shared" si="37"/>
        <v>0</v>
      </c>
      <c r="AA60" s="51">
        <f t="shared" si="38"/>
        <v>0</v>
      </c>
      <c r="AB60" s="51">
        <f t="shared" si="3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146</v>
      </c>
      <c r="AK60" s="51">
        <v>0</v>
      </c>
      <c r="AL60" s="51">
        <v>146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41"/>
        <v>78</v>
      </c>
      <c r="AS60" s="51">
        <v>0</v>
      </c>
      <c r="AT60" s="51">
        <v>0</v>
      </c>
      <c r="AU60" s="51">
        <v>78</v>
      </c>
      <c r="AV60" s="51">
        <v>0</v>
      </c>
      <c r="AW60" s="51">
        <v>0</v>
      </c>
      <c r="AX60" s="51">
        <v>0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11</v>
      </c>
      <c r="BQ60" s="51">
        <v>4</v>
      </c>
      <c r="BR60" s="51">
        <v>7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23</v>
      </c>
      <c r="B61" s="49" t="s">
        <v>124</v>
      </c>
      <c r="C61" s="50" t="s">
        <v>125</v>
      </c>
      <c r="D61" s="51">
        <f t="shared" si="0"/>
        <v>969</v>
      </c>
      <c r="E61" s="51">
        <f t="shared" si="23"/>
        <v>381</v>
      </c>
      <c r="F61" s="51">
        <f t="shared" si="24"/>
        <v>256</v>
      </c>
      <c r="G61" s="51">
        <f t="shared" si="25"/>
        <v>157</v>
      </c>
      <c r="H61" s="51">
        <f t="shared" si="26"/>
        <v>17</v>
      </c>
      <c r="I61" s="51">
        <f t="shared" si="27"/>
        <v>24</v>
      </c>
      <c r="J61" s="51">
        <f t="shared" si="28"/>
        <v>1</v>
      </c>
      <c r="K61" s="51">
        <f t="shared" si="29"/>
        <v>133</v>
      </c>
      <c r="L61" s="51">
        <f t="shared" si="30"/>
        <v>419</v>
      </c>
      <c r="M61" s="51">
        <v>352</v>
      </c>
      <c r="N61" s="51">
        <v>0</v>
      </c>
      <c r="O61" s="51">
        <v>0</v>
      </c>
      <c r="P61" s="51">
        <v>17</v>
      </c>
      <c r="Q61" s="51">
        <v>24</v>
      </c>
      <c r="R61" s="51">
        <v>0</v>
      </c>
      <c r="S61" s="51">
        <v>26</v>
      </c>
      <c r="T61" s="51">
        <f t="shared" si="31"/>
        <v>516</v>
      </c>
      <c r="U61" s="51">
        <f t="shared" si="32"/>
        <v>0</v>
      </c>
      <c r="V61" s="51">
        <f t="shared" si="33"/>
        <v>255</v>
      </c>
      <c r="W61" s="51">
        <f t="shared" si="34"/>
        <v>154</v>
      </c>
      <c r="X61" s="51">
        <f t="shared" si="35"/>
        <v>0</v>
      </c>
      <c r="Y61" s="51">
        <f t="shared" si="36"/>
        <v>0</v>
      </c>
      <c r="Z61" s="51">
        <f t="shared" si="37"/>
        <v>0</v>
      </c>
      <c r="AA61" s="51">
        <f t="shared" si="38"/>
        <v>107</v>
      </c>
      <c r="AB61" s="51">
        <f t="shared" si="39"/>
        <v>107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107</v>
      </c>
      <c r="AJ61" s="51">
        <f t="shared" si="40"/>
        <v>255</v>
      </c>
      <c r="AK61" s="51">
        <v>0</v>
      </c>
      <c r="AL61" s="51">
        <v>255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154</v>
      </c>
      <c r="AS61" s="51">
        <v>0</v>
      </c>
      <c r="AT61" s="51">
        <v>0</v>
      </c>
      <c r="AU61" s="51">
        <v>154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34</v>
      </c>
      <c r="BQ61" s="51">
        <v>29</v>
      </c>
      <c r="BR61" s="51">
        <v>1</v>
      </c>
      <c r="BS61" s="51">
        <v>3</v>
      </c>
      <c r="BT61" s="51">
        <v>0</v>
      </c>
      <c r="BU61" s="51">
        <v>0</v>
      </c>
      <c r="BV61" s="51">
        <v>1</v>
      </c>
      <c r="BW61" s="51">
        <v>0</v>
      </c>
    </row>
    <row r="62" spans="1:75" ht="13.5">
      <c r="A62" s="26" t="s">
        <v>23</v>
      </c>
      <c r="B62" s="49" t="s">
        <v>126</v>
      </c>
      <c r="C62" s="50" t="s">
        <v>127</v>
      </c>
      <c r="D62" s="51">
        <f t="shared" si="0"/>
        <v>235</v>
      </c>
      <c r="E62" s="51">
        <f t="shared" si="23"/>
        <v>105</v>
      </c>
      <c r="F62" s="51">
        <f t="shared" si="24"/>
        <v>47</v>
      </c>
      <c r="G62" s="51">
        <f t="shared" si="25"/>
        <v>71</v>
      </c>
      <c r="H62" s="51">
        <f t="shared" si="26"/>
        <v>7</v>
      </c>
      <c r="I62" s="51">
        <f t="shared" si="27"/>
        <v>3</v>
      </c>
      <c r="J62" s="51">
        <f t="shared" si="28"/>
        <v>2</v>
      </c>
      <c r="K62" s="51">
        <f t="shared" si="29"/>
        <v>0</v>
      </c>
      <c r="L62" s="51">
        <f t="shared" si="30"/>
        <v>45</v>
      </c>
      <c r="M62" s="51">
        <v>0</v>
      </c>
      <c r="N62" s="51">
        <v>45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f t="shared" si="31"/>
        <v>82</v>
      </c>
      <c r="U62" s="51">
        <f t="shared" si="32"/>
        <v>0</v>
      </c>
      <c r="V62" s="51">
        <f t="shared" si="33"/>
        <v>0</v>
      </c>
      <c r="W62" s="51">
        <f t="shared" si="34"/>
        <v>71</v>
      </c>
      <c r="X62" s="51">
        <f t="shared" si="35"/>
        <v>7</v>
      </c>
      <c r="Y62" s="51">
        <f t="shared" si="36"/>
        <v>3</v>
      </c>
      <c r="Z62" s="51">
        <f t="shared" si="37"/>
        <v>1</v>
      </c>
      <c r="AA62" s="51">
        <f t="shared" si="38"/>
        <v>0</v>
      </c>
      <c r="AB62" s="51">
        <f t="shared" si="3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82</v>
      </c>
      <c r="AS62" s="51">
        <v>0</v>
      </c>
      <c r="AT62" s="51">
        <v>0</v>
      </c>
      <c r="AU62" s="51">
        <v>71</v>
      </c>
      <c r="AV62" s="51">
        <v>7</v>
      </c>
      <c r="AW62" s="51">
        <v>3</v>
      </c>
      <c r="AX62" s="51">
        <v>1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108</v>
      </c>
      <c r="BQ62" s="51">
        <v>105</v>
      </c>
      <c r="BR62" s="51">
        <v>2</v>
      </c>
      <c r="BS62" s="51">
        <v>0</v>
      </c>
      <c r="BT62" s="51">
        <v>0</v>
      </c>
      <c r="BU62" s="51">
        <v>0</v>
      </c>
      <c r="BV62" s="51">
        <v>1</v>
      </c>
      <c r="BW62" s="51">
        <v>0</v>
      </c>
    </row>
    <row r="63" spans="1:75" ht="13.5">
      <c r="A63" s="26" t="s">
        <v>23</v>
      </c>
      <c r="B63" s="49" t="s">
        <v>128</v>
      </c>
      <c r="C63" s="50" t="s">
        <v>129</v>
      </c>
      <c r="D63" s="51">
        <f t="shared" si="0"/>
        <v>303</v>
      </c>
      <c r="E63" s="51">
        <f t="shared" si="23"/>
        <v>179</v>
      </c>
      <c r="F63" s="51">
        <f t="shared" si="24"/>
        <v>60</v>
      </c>
      <c r="G63" s="51">
        <f t="shared" si="25"/>
        <v>48</v>
      </c>
      <c r="H63" s="51">
        <f t="shared" si="26"/>
        <v>5</v>
      </c>
      <c r="I63" s="51">
        <f t="shared" si="27"/>
        <v>0</v>
      </c>
      <c r="J63" s="51">
        <f t="shared" si="28"/>
        <v>10</v>
      </c>
      <c r="K63" s="51">
        <f t="shared" si="29"/>
        <v>1</v>
      </c>
      <c r="L63" s="51">
        <f t="shared" si="30"/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31"/>
        <v>113</v>
      </c>
      <c r="U63" s="51">
        <f t="shared" si="32"/>
        <v>0</v>
      </c>
      <c r="V63" s="51">
        <f t="shared" si="33"/>
        <v>60</v>
      </c>
      <c r="W63" s="51">
        <f t="shared" si="34"/>
        <v>48</v>
      </c>
      <c r="X63" s="51">
        <f t="shared" si="35"/>
        <v>5</v>
      </c>
      <c r="Y63" s="51">
        <f t="shared" si="36"/>
        <v>0</v>
      </c>
      <c r="Z63" s="51">
        <f t="shared" si="37"/>
        <v>0</v>
      </c>
      <c r="AA63" s="51">
        <f t="shared" si="38"/>
        <v>0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113</v>
      </c>
      <c r="AS63" s="51">
        <v>0</v>
      </c>
      <c r="AT63" s="51">
        <v>60</v>
      </c>
      <c r="AU63" s="51">
        <v>48</v>
      </c>
      <c r="AV63" s="51">
        <v>5</v>
      </c>
      <c r="AW63" s="51">
        <v>0</v>
      </c>
      <c r="AX63" s="51">
        <v>0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190</v>
      </c>
      <c r="BQ63" s="51">
        <v>179</v>
      </c>
      <c r="BR63" s="51">
        <v>0</v>
      </c>
      <c r="BS63" s="51">
        <v>0</v>
      </c>
      <c r="BT63" s="51">
        <v>0</v>
      </c>
      <c r="BU63" s="51">
        <v>0</v>
      </c>
      <c r="BV63" s="51">
        <v>10</v>
      </c>
      <c r="BW63" s="51">
        <v>1</v>
      </c>
    </row>
    <row r="64" spans="1:75" ht="13.5">
      <c r="A64" s="26" t="s">
        <v>23</v>
      </c>
      <c r="B64" s="49" t="s">
        <v>130</v>
      </c>
      <c r="C64" s="50" t="s">
        <v>131</v>
      </c>
      <c r="D64" s="51">
        <f t="shared" si="0"/>
        <v>92</v>
      </c>
      <c r="E64" s="51">
        <f t="shared" si="23"/>
        <v>0</v>
      </c>
      <c r="F64" s="51">
        <f t="shared" si="24"/>
        <v>15</v>
      </c>
      <c r="G64" s="51">
        <f t="shared" si="25"/>
        <v>23</v>
      </c>
      <c r="H64" s="51">
        <f t="shared" si="26"/>
        <v>2</v>
      </c>
      <c r="I64" s="51">
        <f t="shared" si="27"/>
        <v>0</v>
      </c>
      <c r="J64" s="51">
        <f t="shared" si="28"/>
        <v>0</v>
      </c>
      <c r="K64" s="51">
        <f t="shared" si="29"/>
        <v>52</v>
      </c>
      <c r="L64" s="51">
        <f t="shared" si="30"/>
        <v>52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52</v>
      </c>
      <c r="T64" s="51">
        <f t="shared" si="31"/>
        <v>40</v>
      </c>
      <c r="U64" s="51">
        <f t="shared" si="32"/>
        <v>0</v>
      </c>
      <c r="V64" s="51">
        <f t="shared" si="33"/>
        <v>15</v>
      </c>
      <c r="W64" s="51">
        <f t="shared" si="34"/>
        <v>23</v>
      </c>
      <c r="X64" s="51">
        <f t="shared" si="35"/>
        <v>2</v>
      </c>
      <c r="Y64" s="51">
        <f t="shared" si="36"/>
        <v>0</v>
      </c>
      <c r="Z64" s="51">
        <f t="shared" si="37"/>
        <v>0</v>
      </c>
      <c r="AA64" s="51">
        <f t="shared" si="38"/>
        <v>0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40</v>
      </c>
      <c r="AS64" s="51">
        <v>0</v>
      </c>
      <c r="AT64" s="51">
        <v>15</v>
      </c>
      <c r="AU64" s="51">
        <v>23</v>
      </c>
      <c r="AV64" s="51">
        <v>2</v>
      </c>
      <c r="AW64" s="51">
        <v>0</v>
      </c>
      <c r="AX64" s="51">
        <v>0</v>
      </c>
      <c r="AY64" s="51">
        <v>0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23</v>
      </c>
      <c r="B65" s="49" t="s">
        <v>132</v>
      </c>
      <c r="C65" s="50" t="s">
        <v>133</v>
      </c>
      <c r="D65" s="51">
        <f t="shared" si="0"/>
        <v>43</v>
      </c>
      <c r="E65" s="51">
        <f t="shared" si="23"/>
        <v>0</v>
      </c>
      <c r="F65" s="51">
        <f t="shared" si="24"/>
        <v>22</v>
      </c>
      <c r="G65" s="51">
        <f t="shared" si="25"/>
        <v>19</v>
      </c>
      <c r="H65" s="51">
        <f t="shared" si="26"/>
        <v>1</v>
      </c>
      <c r="I65" s="51">
        <f t="shared" si="27"/>
        <v>0</v>
      </c>
      <c r="J65" s="51">
        <f t="shared" si="28"/>
        <v>0</v>
      </c>
      <c r="K65" s="51">
        <f t="shared" si="29"/>
        <v>1</v>
      </c>
      <c r="L65" s="51">
        <f t="shared" si="30"/>
        <v>2</v>
      </c>
      <c r="M65" s="51">
        <v>0</v>
      </c>
      <c r="N65" s="51">
        <v>0</v>
      </c>
      <c r="O65" s="51">
        <v>0</v>
      </c>
      <c r="P65" s="51">
        <v>1</v>
      </c>
      <c r="Q65" s="51">
        <v>0</v>
      </c>
      <c r="R65" s="51">
        <v>0</v>
      </c>
      <c r="S65" s="51">
        <v>1</v>
      </c>
      <c r="T65" s="51">
        <f t="shared" si="31"/>
        <v>41</v>
      </c>
      <c r="U65" s="51">
        <f t="shared" si="32"/>
        <v>0</v>
      </c>
      <c r="V65" s="51">
        <f t="shared" si="33"/>
        <v>22</v>
      </c>
      <c r="W65" s="51">
        <f t="shared" si="34"/>
        <v>19</v>
      </c>
      <c r="X65" s="51">
        <f t="shared" si="35"/>
        <v>0</v>
      </c>
      <c r="Y65" s="51">
        <f t="shared" si="36"/>
        <v>0</v>
      </c>
      <c r="Z65" s="51">
        <f t="shared" si="37"/>
        <v>0</v>
      </c>
      <c r="AA65" s="51">
        <f t="shared" si="38"/>
        <v>0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41</v>
      </c>
      <c r="AS65" s="51">
        <v>0</v>
      </c>
      <c r="AT65" s="51">
        <v>22</v>
      </c>
      <c r="AU65" s="51">
        <v>19</v>
      </c>
      <c r="AV65" s="51">
        <v>0</v>
      </c>
      <c r="AW65" s="51">
        <v>0</v>
      </c>
      <c r="AX65" s="51">
        <v>0</v>
      </c>
      <c r="AY65" s="51">
        <v>0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</row>
    <row r="66" spans="1:75" ht="13.5">
      <c r="A66" s="26" t="s">
        <v>23</v>
      </c>
      <c r="B66" s="49" t="s">
        <v>134</v>
      </c>
      <c r="C66" s="50" t="s">
        <v>135</v>
      </c>
      <c r="D66" s="51">
        <f t="shared" si="0"/>
        <v>653</v>
      </c>
      <c r="E66" s="51">
        <f t="shared" si="23"/>
        <v>320</v>
      </c>
      <c r="F66" s="51">
        <f t="shared" si="24"/>
        <v>90</v>
      </c>
      <c r="G66" s="51">
        <f t="shared" si="25"/>
        <v>52</v>
      </c>
      <c r="H66" s="51">
        <f t="shared" si="26"/>
        <v>12</v>
      </c>
      <c r="I66" s="51">
        <f t="shared" si="27"/>
        <v>3</v>
      </c>
      <c r="J66" s="51">
        <f t="shared" si="28"/>
        <v>18</v>
      </c>
      <c r="K66" s="51">
        <f t="shared" si="29"/>
        <v>158</v>
      </c>
      <c r="L66" s="51">
        <f t="shared" si="30"/>
        <v>2</v>
      </c>
      <c r="M66" s="51">
        <v>2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f t="shared" si="31"/>
        <v>311</v>
      </c>
      <c r="U66" s="51">
        <f t="shared" si="32"/>
        <v>0</v>
      </c>
      <c r="V66" s="51">
        <f t="shared" si="33"/>
        <v>86</v>
      </c>
      <c r="W66" s="51">
        <f t="shared" si="34"/>
        <v>52</v>
      </c>
      <c r="X66" s="51">
        <f t="shared" si="35"/>
        <v>12</v>
      </c>
      <c r="Y66" s="51">
        <f t="shared" si="36"/>
        <v>3</v>
      </c>
      <c r="Z66" s="51">
        <f t="shared" si="37"/>
        <v>0</v>
      </c>
      <c r="AA66" s="51">
        <f t="shared" si="38"/>
        <v>158</v>
      </c>
      <c r="AB66" s="51">
        <f t="shared" si="39"/>
        <v>154</v>
      </c>
      <c r="AC66" s="51">
        <v>0</v>
      </c>
      <c r="AD66" s="51">
        <v>23</v>
      </c>
      <c r="AE66" s="51">
        <v>0</v>
      </c>
      <c r="AF66" s="51">
        <v>0</v>
      </c>
      <c r="AG66" s="51">
        <v>0</v>
      </c>
      <c r="AH66" s="51">
        <v>0</v>
      </c>
      <c r="AI66" s="51">
        <v>131</v>
      </c>
      <c r="AJ66" s="51">
        <f t="shared" si="40"/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41"/>
        <v>157</v>
      </c>
      <c r="AS66" s="51">
        <v>0</v>
      </c>
      <c r="AT66" s="51">
        <v>63</v>
      </c>
      <c r="AU66" s="51">
        <v>52</v>
      </c>
      <c r="AV66" s="51">
        <v>12</v>
      </c>
      <c r="AW66" s="51">
        <v>3</v>
      </c>
      <c r="AX66" s="51">
        <v>0</v>
      </c>
      <c r="AY66" s="51">
        <v>27</v>
      </c>
      <c r="AZ66" s="51">
        <f t="shared" si="4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4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44"/>
        <v>340</v>
      </c>
      <c r="BQ66" s="51">
        <v>318</v>
      </c>
      <c r="BR66" s="51">
        <v>4</v>
      </c>
      <c r="BS66" s="51">
        <v>0</v>
      </c>
      <c r="BT66" s="51">
        <v>0</v>
      </c>
      <c r="BU66" s="51">
        <v>0</v>
      </c>
      <c r="BV66" s="51">
        <v>18</v>
      </c>
      <c r="BW66" s="51">
        <v>0</v>
      </c>
    </row>
    <row r="67" spans="1:75" ht="13.5">
      <c r="A67" s="26" t="s">
        <v>23</v>
      </c>
      <c r="B67" s="49" t="s">
        <v>136</v>
      </c>
      <c r="C67" s="50" t="s">
        <v>137</v>
      </c>
      <c r="D67" s="51">
        <f t="shared" si="0"/>
        <v>511</v>
      </c>
      <c r="E67" s="51">
        <f t="shared" si="23"/>
        <v>243</v>
      </c>
      <c r="F67" s="51">
        <f t="shared" si="24"/>
        <v>64</v>
      </c>
      <c r="G67" s="51">
        <f t="shared" si="25"/>
        <v>41</v>
      </c>
      <c r="H67" s="51">
        <f t="shared" si="26"/>
        <v>7</v>
      </c>
      <c r="I67" s="51">
        <f t="shared" si="27"/>
        <v>2</v>
      </c>
      <c r="J67" s="51">
        <f t="shared" si="28"/>
        <v>19</v>
      </c>
      <c r="K67" s="51">
        <f t="shared" si="29"/>
        <v>135</v>
      </c>
      <c r="L67" s="51">
        <f t="shared" si="30"/>
        <v>1</v>
      </c>
      <c r="M67" s="51">
        <v>1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f t="shared" si="31"/>
        <v>245</v>
      </c>
      <c r="U67" s="51">
        <f t="shared" si="32"/>
        <v>0</v>
      </c>
      <c r="V67" s="51">
        <f t="shared" si="33"/>
        <v>60</v>
      </c>
      <c r="W67" s="51">
        <f t="shared" si="34"/>
        <v>41</v>
      </c>
      <c r="X67" s="51">
        <f t="shared" si="35"/>
        <v>7</v>
      </c>
      <c r="Y67" s="51">
        <f t="shared" si="36"/>
        <v>2</v>
      </c>
      <c r="Z67" s="51">
        <f t="shared" si="37"/>
        <v>0</v>
      </c>
      <c r="AA67" s="51">
        <f t="shared" si="38"/>
        <v>135</v>
      </c>
      <c r="AB67" s="51">
        <f t="shared" si="39"/>
        <v>138</v>
      </c>
      <c r="AC67" s="51">
        <v>0</v>
      </c>
      <c r="AD67" s="51">
        <v>11</v>
      </c>
      <c r="AE67" s="51">
        <v>0</v>
      </c>
      <c r="AF67" s="51">
        <v>0</v>
      </c>
      <c r="AG67" s="51">
        <v>0</v>
      </c>
      <c r="AH67" s="51">
        <v>0</v>
      </c>
      <c r="AI67" s="51">
        <v>127</v>
      </c>
      <c r="AJ67" s="51">
        <f t="shared" si="40"/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41"/>
        <v>107</v>
      </c>
      <c r="AS67" s="51">
        <v>0</v>
      </c>
      <c r="AT67" s="51">
        <v>49</v>
      </c>
      <c r="AU67" s="51">
        <v>41</v>
      </c>
      <c r="AV67" s="51">
        <v>7</v>
      </c>
      <c r="AW67" s="51">
        <v>2</v>
      </c>
      <c r="AX67" s="51">
        <v>0</v>
      </c>
      <c r="AY67" s="51">
        <v>8</v>
      </c>
      <c r="AZ67" s="51">
        <f t="shared" si="4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4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44"/>
        <v>265</v>
      </c>
      <c r="BQ67" s="51">
        <v>242</v>
      </c>
      <c r="BR67" s="51">
        <v>4</v>
      </c>
      <c r="BS67" s="51">
        <v>0</v>
      </c>
      <c r="BT67" s="51">
        <v>0</v>
      </c>
      <c r="BU67" s="51">
        <v>0</v>
      </c>
      <c r="BV67" s="51">
        <v>19</v>
      </c>
      <c r="BW67" s="51">
        <v>0</v>
      </c>
    </row>
    <row r="68" spans="1:75" ht="13.5">
      <c r="A68" s="26" t="s">
        <v>23</v>
      </c>
      <c r="B68" s="49" t="s">
        <v>138</v>
      </c>
      <c r="C68" s="50" t="s">
        <v>139</v>
      </c>
      <c r="D68" s="51">
        <f t="shared" si="0"/>
        <v>902</v>
      </c>
      <c r="E68" s="51">
        <f t="shared" si="23"/>
        <v>455</v>
      </c>
      <c r="F68" s="51">
        <f t="shared" si="24"/>
        <v>143</v>
      </c>
      <c r="G68" s="51">
        <f t="shared" si="25"/>
        <v>83</v>
      </c>
      <c r="H68" s="51">
        <f t="shared" si="26"/>
        <v>8</v>
      </c>
      <c r="I68" s="51">
        <f t="shared" si="27"/>
        <v>0</v>
      </c>
      <c r="J68" s="51">
        <f t="shared" si="28"/>
        <v>0</v>
      </c>
      <c r="K68" s="51">
        <f t="shared" si="29"/>
        <v>213</v>
      </c>
      <c r="L68" s="51">
        <f t="shared" si="30"/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f t="shared" si="31"/>
        <v>408</v>
      </c>
      <c r="U68" s="51">
        <f t="shared" si="32"/>
        <v>0</v>
      </c>
      <c r="V68" s="51">
        <f t="shared" si="33"/>
        <v>134</v>
      </c>
      <c r="W68" s="51">
        <f t="shared" si="34"/>
        <v>78</v>
      </c>
      <c r="X68" s="51">
        <f t="shared" si="35"/>
        <v>8</v>
      </c>
      <c r="Y68" s="51">
        <f t="shared" si="36"/>
        <v>0</v>
      </c>
      <c r="Z68" s="51">
        <f t="shared" si="37"/>
        <v>0</v>
      </c>
      <c r="AA68" s="51">
        <f t="shared" si="38"/>
        <v>188</v>
      </c>
      <c r="AB68" s="51">
        <f t="shared" si="39"/>
        <v>176</v>
      </c>
      <c r="AC68" s="51">
        <v>0</v>
      </c>
      <c r="AD68" s="51">
        <v>21</v>
      </c>
      <c r="AE68" s="51">
        <v>0</v>
      </c>
      <c r="AF68" s="51">
        <v>0</v>
      </c>
      <c r="AG68" s="51">
        <v>0</v>
      </c>
      <c r="AH68" s="51">
        <v>0</v>
      </c>
      <c r="AI68" s="51">
        <v>155</v>
      </c>
      <c r="AJ68" s="51">
        <f t="shared" si="40"/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41"/>
        <v>232</v>
      </c>
      <c r="AS68" s="51">
        <v>0</v>
      </c>
      <c r="AT68" s="51">
        <v>113</v>
      </c>
      <c r="AU68" s="51">
        <v>78</v>
      </c>
      <c r="AV68" s="51">
        <v>8</v>
      </c>
      <c r="AW68" s="51">
        <v>0</v>
      </c>
      <c r="AX68" s="51">
        <v>0</v>
      </c>
      <c r="AY68" s="51">
        <v>33</v>
      </c>
      <c r="AZ68" s="51">
        <f t="shared" si="4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4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44"/>
        <v>494</v>
      </c>
      <c r="BQ68" s="51">
        <v>455</v>
      </c>
      <c r="BR68" s="51">
        <v>9</v>
      </c>
      <c r="BS68" s="51">
        <v>5</v>
      </c>
      <c r="BT68" s="51">
        <v>0</v>
      </c>
      <c r="BU68" s="51">
        <v>0</v>
      </c>
      <c r="BV68" s="51">
        <v>0</v>
      </c>
      <c r="BW68" s="51">
        <v>25</v>
      </c>
    </row>
    <row r="69" spans="1:75" ht="13.5">
      <c r="A69" s="26" t="s">
        <v>23</v>
      </c>
      <c r="B69" s="49" t="s">
        <v>140</v>
      </c>
      <c r="C69" s="50" t="s">
        <v>141</v>
      </c>
      <c r="D69" s="51">
        <f t="shared" si="0"/>
        <v>387</v>
      </c>
      <c r="E69" s="51">
        <f t="shared" si="23"/>
        <v>225</v>
      </c>
      <c r="F69" s="51">
        <f t="shared" si="24"/>
        <v>57</v>
      </c>
      <c r="G69" s="51">
        <f t="shared" si="25"/>
        <v>42</v>
      </c>
      <c r="H69" s="51">
        <f t="shared" si="26"/>
        <v>3</v>
      </c>
      <c r="I69" s="51">
        <f t="shared" si="27"/>
        <v>1</v>
      </c>
      <c r="J69" s="51">
        <f t="shared" si="28"/>
        <v>0</v>
      </c>
      <c r="K69" s="51">
        <f t="shared" si="29"/>
        <v>59</v>
      </c>
      <c r="L69" s="51">
        <f t="shared" si="30"/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31"/>
        <v>143</v>
      </c>
      <c r="U69" s="51">
        <f t="shared" si="32"/>
        <v>0</v>
      </c>
      <c r="V69" s="51">
        <f t="shared" si="33"/>
        <v>52</v>
      </c>
      <c r="W69" s="51">
        <f t="shared" si="34"/>
        <v>35</v>
      </c>
      <c r="X69" s="51">
        <f t="shared" si="35"/>
        <v>3</v>
      </c>
      <c r="Y69" s="51">
        <f t="shared" si="36"/>
        <v>1</v>
      </c>
      <c r="Z69" s="51">
        <f t="shared" si="37"/>
        <v>0</v>
      </c>
      <c r="AA69" s="51">
        <f t="shared" si="38"/>
        <v>52</v>
      </c>
      <c r="AB69" s="51">
        <f t="shared" si="39"/>
        <v>54</v>
      </c>
      <c r="AC69" s="51">
        <v>0</v>
      </c>
      <c r="AD69" s="51">
        <v>8</v>
      </c>
      <c r="AE69" s="51">
        <v>0</v>
      </c>
      <c r="AF69" s="51">
        <v>0</v>
      </c>
      <c r="AG69" s="51">
        <v>0</v>
      </c>
      <c r="AH69" s="51">
        <v>0</v>
      </c>
      <c r="AI69" s="51">
        <v>46</v>
      </c>
      <c r="AJ69" s="51">
        <f t="shared" si="40"/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41"/>
        <v>89</v>
      </c>
      <c r="AS69" s="51">
        <v>0</v>
      </c>
      <c r="AT69" s="51">
        <v>44</v>
      </c>
      <c r="AU69" s="51">
        <v>35</v>
      </c>
      <c r="AV69" s="51">
        <v>3</v>
      </c>
      <c r="AW69" s="51">
        <v>1</v>
      </c>
      <c r="AX69" s="51">
        <v>0</v>
      </c>
      <c r="AY69" s="51">
        <v>6</v>
      </c>
      <c r="AZ69" s="51">
        <f t="shared" si="4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4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44"/>
        <v>244</v>
      </c>
      <c r="BQ69" s="51">
        <v>225</v>
      </c>
      <c r="BR69" s="51">
        <v>5</v>
      </c>
      <c r="BS69" s="51">
        <v>7</v>
      </c>
      <c r="BT69" s="51">
        <v>0</v>
      </c>
      <c r="BU69" s="51">
        <v>0</v>
      </c>
      <c r="BV69" s="51">
        <v>0</v>
      </c>
      <c r="BW69" s="51">
        <v>7</v>
      </c>
    </row>
    <row r="70" spans="1:75" ht="13.5">
      <c r="A70" s="26" t="s">
        <v>23</v>
      </c>
      <c r="B70" s="49" t="s">
        <v>142</v>
      </c>
      <c r="C70" s="50" t="s">
        <v>143</v>
      </c>
      <c r="D70" s="51">
        <f t="shared" si="0"/>
        <v>1352</v>
      </c>
      <c r="E70" s="51">
        <f t="shared" si="23"/>
        <v>791</v>
      </c>
      <c r="F70" s="51">
        <f t="shared" si="24"/>
        <v>191</v>
      </c>
      <c r="G70" s="51">
        <f t="shared" si="25"/>
        <v>107</v>
      </c>
      <c r="H70" s="51">
        <f t="shared" si="26"/>
        <v>10</v>
      </c>
      <c r="I70" s="51">
        <f t="shared" si="27"/>
        <v>3</v>
      </c>
      <c r="J70" s="51">
        <f t="shared" si="28"/>
        <v>53</v>
      </c>
      <c r="K70" s="51">
        <f t="shared" si="29"/>
        <v>197</v>
      </c>
      <c r="L70" s="51">
        <f t="shared" si="30"/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31"/>
        <v>453</v>
      </c>
      <c r="U70" s="51">
        <f t="shared" si="32"/>
        <v>0</v>
      </c>
      <c r="V70" s="51">
        <f t="shared" si="33"/>
        <v>174</v>
      </c>
      <c r="W70" s="51">
        <f t="shared" si="34"/>
        <v>69</v>
      </c>
      <c r="X70" s="51">
        <f t="shared" si="35"/>
        <v>10</v>
      </c>
      <c r="Y70" s="51">
        <f t="shared" si="36"/>
        <v>3</v>
      </c>
      <c r="Z70" s="51">
        <f t="shared" si="37"/>
        <v>0</v>
      </c>
      <c r="AA70" s="51">
        <f t="shared" si="38"/>
        <v>197</v>
      </c>
      <c r="AB70" s="51">
        <f t="shared" si="39"/>
        <v>223</v>
      </c>
      <c r="AC70" s="51">
        <v>0</v>
      </c>
      <c r="AD70" s="51">
        <v>26</v>
      </c>
      <c r="AE70" s="51">
        <v>0</v>
      </c>
      <c r="AF70" s="51">
        <v>0</v>
      </c>
      <c r="AG70" s="51">
        <v>0</v>
      </c>
      <c r="AH70" s="51">
        <v>0</v>
      </c>
      <c r="AI70" s="51">
        <v>197</v>
      </c>
      <c r="AJ70" s="51">
        <f t="shared" si="40"/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41"/>
        <v>230</v>
      </c>
      <c r="AS70" s="51">
        <v>0</v>
      </c>
      <c r="AT70" s="51">
        <v>148</v>
      </c>
      <c r="AU70" s="51">
        <v>69</v>
      </c>
      <c r="AV70" s="51">
        <v>10</v>
      </c>
      <c r="AW70" s="51">
        <v>3</v>
      </c>
      <c r="AX70" s="51">
        <v>0</v>
      </c>
      <c r="AY70" s="51">
        <v>0</v>
      </c>
      <c r="AZ70" s="51">
        <f t="shared" si="4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4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44"/>
        <v>899</v>
      </c>
      <c r="BQ70" s="51">
        <v>791</v>
      </c>
      <c r="BR70" s="51">
        <v>17</v>
      </c>
      <c r="BS70" s="51">
        <v>38</v>
      </c>
      <c r="BT70" s="51">
        <v>0</v>
      </c>
      <c r="BU70" s="51">
        <v>0</v>
      </c>
      <c r="BV70" s="51">
        <v>53</v>
      </c>
      <c r="BW70" s="51">
        <v>0</v>
      </c>
    </row>
    <row r="71" spans="1:75" ht="13.5">
      <c r="A71" s="26" t="s">
        <v>23</v>
      </c>
      <c r="B71" s="49" t="s">
        <v>144</v>
      </c>
      <c r="C71" s="50" t="s">
        <v>145</v>
      </c>
      <c r="D71" s="51">
        <f aca="true" t="shared" si="45" ref="D71:D105">SUM(E71:K71)</f>
        <v>868</v>
      </c>
      <c r="E71" s="51">
        <f t="shared" si="23"/>
        <v>466</v>
      </c>
      <c r="F71" s="51">
        <f t="shared" si="24"/>
        <v>130</v>
      </c>
      <c r="G71" s="51">
        <f t="shared" si="25"/>
        <v>97</v>
      </c>
      <c r="H71" s="51">
        <f t="shared" si="26"/>
        <v>13</v>
      </c>
      <c r="I71" s="51">
        <f t="shared" si="27"/>
        <v>5</v>
      </c>
      <c r="J71" s="51">
        <f t="shared" si="28"/>
        <v>0</v>
      </c>
      <c r="K71" s="51">
        <f t="shared" si="29"/>
        <v>157</v>
      </c>
      <c r="L71" s="51">
        <f t="shared" si="30"/>
        <v>1</v>
      </c>
      <c r="M71" s="51">
        <v>1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f t="shared" si="31"/>
        <v>352</v>
      </c>
      <c r="U71" s="51">
        <f t="shared" si="32"/>
        <v>0</v>
      </c>
      <c r="V71" s="51">
        <f t="shared" si="33"/>
        <v>123</v>
      </c>
      <c r="W71" s="51">
        <f t="shared" si="34"/>
        <v>91</v>
      </c>
      <c r="X71" s="51">
        <f t="shared" si="35"/>
        <v>13</v>
      </c>
      <c r="Y71" s="51">
        <f t="shared" si="36"/>
        <v>5</v>
      </c>
      <c r="Z71" s="51">
        <f t="shared" si="37"/>
        <v>0</v>
      </c>
      <c r="AA71" s="51">
        <f t="shared" si="38"/>
        <v>120</v>
      </c>
      <c r="AB71" s="51">
        <f t="shared" si="39"/>
        <v>120</v>
      </c>
      <c r="AC71" s="51">
        <v>0</v>
      </c>
      <c r="AD71" s="51">
        <v>15</v>
      </c>
      <c r="AE71" s="51">
        <v>0</v>
      </c>
      <c r="AF71" s="51">
        <v>0</v>
      </c>
      <c r="AG71" s="51">
        <v>0</v>
      </c>
      <c r="AH71" s="51">
        <v>0</v>
      </c>
      <c r="AI71" s="51">
        <v>105</v>
      </c>
      <c r="AJ71" s="51">
        <f t="shared" si="40"/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41"/>
        <v>232</v>
      </c>
      <c r="AS71" s="51">
        <v>0</v>
      </c>
      <c r="AT71" s="51">
        <v>108</v>
      </c>
      <c r="AU71" s="51">
        <v>91</v>
      </c>
      <c r="AV71" s="51">
        <v>13</v>
      </c>
      <c r="AW71" s="51">
        <v>5</v>
      </c>
      <c r="AX71" s="51">
        <v>0</v>
      </c>
      <c r="AY71" s="51">
        <v>15</v>
      </c>
      <c r="AZ71" s="51">
        <f t="shared" si="4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4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44"/>
        <v>515</v>
      </c>
      <c r="BQ71" s="51">
        <v>465</v>
      </c>
      <c r="BR71" s="51">
        <v>7</v>
      </c>
      <c r="BS71" s="51">
        <v>6</v>
      </c>
      <c r="BT71" s="51">
        <v>0</v>
      </c>
      <c r="BU71" s="51">
        <v>0</v>
      </c>
      <c r="BV71" s="51">
        <v>0</v>
      </c>
      <c r="BW71" s="51">
        <v>37</v>
      </c>
    </row>
    <row r="72" spans="1:75" ht="13.5">
      <c r="A72" s="26" t="s">
        <v>23</v>
      </c>
      <c r="B72" s="49" t="s">
        <v>146</v>
      </c>
      <c r="C72" s="50" t="s">
        <v>147</v>
      </c>
      <c r="D72" s="51">
        <f t="shared" si="45"/>
        <v>303</v>
      </c>
      <c r="E72" s="51">
        <f t="shared" si="23"/>
        <v>146</v>
      </c>
      <c r="F72" s="51">
        <f t="shared" si="24"/>
        <v>36</v>
      </c>
      <c r="G72" s="51">
        <f t="shared" si="25"/>
        <v>30</v>
      </c>
      <c r="H72" s="51">
        <f t="shared" si="26"/>
        <v>3</v>
      </c>
      <c r="I72" s="51">
        <f t="shared" si="27"/>
        <v>2</v>
      </c>
      <c r="J72" s="51">
        <f t="shared" si="28"/>
        <v>16</v>
      </c>
      <c r="K72" s="51">
        <f t="shared" si="29"/>
        <v>70</v>
      </c>
      <c r="L72" s="51">
        <f t="shared" si="30"/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f t="shared" si="31"/>
        <v>131</v>
      </c>
      <c r="U72" s="51">
        <f t="shared" si="32"/>
        <v>0</v>
      </c>
      <c r="V72" s="51">
        <f t="shared" si="33"/>
        <v>32</v>
      </c>
      <c r="W72" s="51">
        <f t="shared" si="34"/>
        <v>24</v>
      </c>
      <c r="X72" s="51">
        <f t="shared" si="35"/>
        <v>3</v>
      </c>
      <c r="Y72" s="51">
        <f t="shared" si="36"/>
        <v>2</v>
      </c>
      <c r="Z72" s="51">
        <f t="shared" si="37"/>
        <v>0</v>
      </c>
      <c r="AA72" s="51">
        <f t="shared" si="38"/>
        <v>70</v>
      </c>
      <c r="AB72" s="51">
        <f t="shared" si="39"/>
        <v>66</v>
      </c>
      <c r="AC72" s="51">
        <v>0</v>
      </c>
      <c r="AD72" s="51">
        <v>2</v>
      </c>
      <c r="AE72" s="51">
        <v>0</v>
      </c>
      <c r="AF72" s="51">
        <v>0</v>
      </c>
      <c r="AG72" s="51">
        <v>0</v>
      </c>
      <c r="AH72" s="51">
        <v>0</v>
      </c>
      <c r="AI72" s="51">
        <v>64</v>
      </c>
      <c r="AJ72" s="51">
        <f t="shared" si="40"/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t="shared" si="41"/>
        <v>65</v>
      </c>
      <c r="AS72" s="51">
        <v>0</v>
      </c>
      <c r="AT72" s="51">
        <v>30</v>
      </c>
      <c r="AU72" s="51">
        <v>24</v>
      </c>
      <c r="AV72" s="51">
        <v>3</v>
      </c>
      <c r="AW72" s="51">
        <v>2</v>
      </c>
      <c r="AX72" s="51">
        <v>0</v>
      </c>
      <c r="AY72" s="51">
        <v>6</v>
      </c>
      <c r="AZ72" s="51">
        <f t="shared" si="42"/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t="shared" si="43"/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t="shared" si="44"/>
        <v>172</v>
      </c>
      <c r="BQ72" s="51">
        <v>146</v>
      </c>
      <c r="BR72" s="51">
        <v>4</v>
      </c>
      <c r="BS72" s="51">
        <v>6</v>
      </c>
      <c r="BT72" s="51">
        <v>0</v>
      </c>
      <c r="BU72" s="51">
        <v>0</v>
      </c>
      <c r="BV72" s="51">
        <v>16</v>
      </c>
      <c r="BW72" s="51">
        <v>0</v>
      </c>
    </row>
    <row r="73" spans="1:75" ht="13.5">
      <c r="A73" s="26" t="s">
        <v>23</v>
      </c>
      <c r="B73" s="49" t="s">
        <v>148</v>
      </c>
      <c r="C73" s="50" t="s">
        <v>149</v>
      </c>
      <c r="D73" s="51">
        <f t="shared" si="45"/>
        <v>1753</v>
      </c>
      <c r="E73" s="51">
        <f t="shared" si="23"/>
        <v>1075</v>
      </c>
      <c r="F73" s="51">
        <f t="shared" si="24"/>
        <v>240</v>
      </c>
      <c r="G73" s="51">
        <f t="shared" si="25"/>
        <v>144</v>
      </c>
      <c r="H73" s="51">
        <f t="shared" si="26"/>
        <v>19</v>
      </c>
      <c r="I73" s="51">
        <f t="shared" si="27"/>
        <v>5</v>
      </c>
      <c r="J73" s="51">
        <f t="shared" si="28"/>
        <v>20</v>
      </c>
      <c r="K73" s="51">
        <f t="shared" si="29"/>
        <v>250</v>
      </c>
      <c r="L73" s="51">
        <f t="shared" si="30"/>
        <v>4</v>
      </c>
      <c r="M73" s="51">
        <v>4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f t="shared" si="31"/>
        <v>621</v>
      </c>
      <c r="U73" s="51">
        <f t="shared" si="32"/>
        <v>0</v>
      </c>
      <c r="V73" s="51">
        <f t="shared" si="33"/>
        <v>220</v>
      </c>
      <c r="W73" s="51">
        <f t="shared" si="34"/>
        <v>127</v>
      </c>
      <c r="X73" s="51">
        <f t="shared" si="35"/>
        <v>19</v>
      </c>
      <c r="Y73" s="51">
        <f t="shared" si="36"/>
        <v>5</v>
      </c>
      <c r="Z73" s="51">
        <f t="shared" si="37"/>
        <v>0</v>
      </c>
      <c r="AA73" s="51">
        <f t="shared" si="38"/>
        <v>250</v>
      </c>
      <c r="AB73" s="51">
        <f t="shared" si="39"/>
        <v>300</v>
      </c>
      <c r="AC73" s="51">
        <v>0</v>
      </c>
      <c r="AD73" s="51">
        <v>50</v>
      </c>
      <c r="AE73" s="51">
        <v>0</v>
      </c>
      <c r="AF73" s="51">
        <v>0</v>
      </c>
      <c r="AG73" s="51">
        <v>0</v>
      </c>
      <c r="AH73" s="51">
        <v>0</v>
      </c>
      <c r="AI73" s="51">
        <v>250</v>
      </c>
      <c r="AJ73" s="51">
        <f t="shared" si="40"/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1"/>
        <v>321</v>
      </c>
      <c r="AS73" s="51">
        <v>0</v>
      </c>
      <c r="AT73" s="51">
        <v>170</v>
      </c>
      <c r="AU73" s="51">
        <v>127</v>
      </c>
      <c r="AV73" s="51">
        <v>19</v>
      </c>
      <c r="AW73" s="51">
        <v>5</v>
      </c>
      <c r="AX73" s="51">
        <v>0</v>
      </c>
      <c r="AY73" s="51">
        <v>0</v>
      </c>
      <c r="AZ73" s="51">
        <f t="shared" si="42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3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4"/>
        <v>1128</v>
      </c>
      <c r="BQ73" s="51">
        <v>1071</v>
      </c>
      <c r="BR73" s="51">
        <v>20</v>
      </c>
      <c r="BS73" s="51">
        <v>17</v>
      </c>
      <c r="BT73" s="51">
        <v>0</v>
      </c>
      <c r="BU73" s="51">
        <v>0</v>
      </c>
      <c r="BV73" s="51">
        <v>20</v>
      </c>
      <c r="BW73" s="51">
        <v>0</v>
      </c>
    </row>
    <row r="74" spans="1:75" ht="13.5">
      <c r="A74" s="26" t="s">
        <v>23</v>
      </c>
      <c r="B74" s="49" t="s">
        <v>150</v>
      </c>
      <c r="C74" s="50" t="s">
        <v>151</v>
      </c>
      <c r="D74" s="51">
        <f t="shared" si="45"/>
        <v>50</v>
      </c>
      <c r="E74" s="51">
        <f t="shared" si="23"/>
        <v>0</v>
      </c>
      <c r="F74" s="51">
        <f t="shared" si="24"/>
        <v>24</v>
      </c>
      <c r="G74" s="51">
        <f t="shared" si="25"/>
        <v>11</v>
      </c>
      <c r="H74" s="51">
        <f t="shared" si="26"/>
        <v>2</v>
      </c>
      <c r="I74" s="51">
        <f t="shared" si="27"/>
        <v>0</v>
      </c>
      <c r="J74" s="51">
        <f t="shared" si="28"/>
        <v>0</v>
      </c>
      <c r="K74" s="51">
        <f t="shared" si="29"/>
        <v>13</v>
      </c>
      <c r="L74" s="51">
        <f t="shared" si="30"/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f t="shared" si="31"/>
        <v>49</v>
      </c>
      <c r="U74" s="51">
        <f t="shared" si="32"/>
        <v>0</v>
      </c>
      <c r="V74" s="51">
        <f t="shared" si="33"/>
        <v>23</v>
      </c>
      <c r="W74" s="51">
        <f t="shared" si="34"/>
        <v>11</v>
      </c>
      <c r="X74" s="51">
        <f t="shared" si="35"/>
        <v>2</v>
      </c>
      <c r="Y74" s="51">
        <f t="shared" si="36"/>
        <v>0</v>
      </c>
      <c r="Z74" s="51">
        <f t="shared" si="37"/>
        <v>0</v>
      </c>
      <c r="AA74" s="51">
        <f t="shared" si="38"/>
        <v>13</v>
      </c>
      <c r="AB74" s="51">
        <f t="shared" si="39"/>
        <v>17</v>
      </c>
      <c r="AC74" s="51">
        <v>0</v>
      </c>
      <c r="AD74" s="51">
        <v>4</v>
      </c>
      <c r="AE74" s="51">
        <v>0</v>
      </c>
      <c r="AF74" s="51">
        <v>0</v>
      </c>
      <c r="AG74" s="51">
        <v>0</v>
      </c>
      <c r="AH74" s="51">
        <v>0</v>
      </c>
      <c r="AI74" s="51">
        <v>13</v>
      </c>
      <c r="AJ74" s="51">
        <f t="shared" si="40"/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1"/>
        <v>32</v>
      </c>
      <c r="AS74" s="51">
        <v>0</v>
      </c>
      <c r="AT74" s="51">
        <v>19</v>
      </c>
      <c r="AU74" s="51">
        <v>11</v>
      </c>
      <c r="AV74" s="51">
        <v>2</v>
      </c>
      <c r="AW74" s="51">
        <v>0</v>
      </c>
      <c r="AX74" s="51">
        <v>0</v>
      </c>
      <c r="AY74" s="51">
        <v>0</v>
      </c>
      <c r="AZ74" s="51">
        <f t="shared" si="42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3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4"/>
        <v>1</v>
      </c>
      <c r="BQ74" s="51">
        <v>0</v>
      </c>
      <c r="BR74" s="51">
        <v>1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</row>
    <row r="75" spans="1:75" ht="13.5">
      <c r="A75" s="26" t="s">
        <v>23</v>
      </c>
      <c r="B75" s="49" t="s">
        <v>152</v>
      </c>
      <c r="C75" s="50" t="s">
        <v>153</v>
      </c>
      <c r="D75" s="51">
        <f t="shared" si="45"/>
        <v>1130</v>
      </c>
      <c r="E75" s="51">
        <f t="shared" si="23"/>
        <v>730</v>
      </c>
      <c r="F75" s="51">
        <f t="shared" si="24"/>
        <v>199</v>
      </c>
      <c r="G75" s="51">
        <f t="shared" si="25"/>
        <v>117</v>
      </c>
      <c r="H75" s="51">
        <f t="shared" si="26"/>
        <v>16</v>
      </c>
      <c r="I75" s="51">
        <f t="shared" si="27"/>
        <v>0</v>
      </c>
      <c r="J75" s="51">
        <f t="shared" si="28"/>
        <v>54</v>
      </c>
      <c r="K75" s="51">
        <f t="shared" si="29"/>
        <v>14</v>
      </c>
      <c r="L75" s="51">
        <f t="shared" si="30"/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f t="shared" si="31"/>
        <v>492</v>
      </c>
      <c r="U75" s="51">
        <f t="shared" si="32"/>
        <v>128</v>
      </c>
      <c r="V75" s="51">
        <f t="shared" si="33"/>
        <v>196</v>
      </c>
      <c r="W75" s="51">
        <f t="shared" si="34"/>
        <v>117</v>
      </c>
      <c r="X75" s="51">
        <f t="shared" si="35"/>
        <v>16</v>
      </c>
      <c r="Y75" s="51">
        <f t="shared" si="36"/>
        <v>0</v>
      </c>
      <c r="Z75" s="51">
        <f t="shared" si="37"/>
        <v>21</v>
      </c>
      <c r="AA75" s="51">
        <f t="shared" si="38"/>
        <v>14</v>
      </c>
      <c r="AB75" s="51">
        <f t="shared" si="39"/>
        <v>22</v>
      </c>
      <c r="AC75" s="51">
        <v>0</v>
      </c>
      <c r="AD75" s="51">
        <v>22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0"/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1"/>
        <v>470</v>
      </c>
      <c r="AS75" s="51">
        <v>128</v>
      </c>
      <c r="AT75" s="51">
        <v>174</v>
      </c>
      <c r="AU75" s="51">
        <v>117</v>
      </c>
      <c r="AV75" s="51">
        <v>16</v>
      </c>
      <c r="AW75" s="51">
        <v>0</v>
      </c>
      <c r="AX75" s="51">
        <v>21</v>
      </c>
      <c r="AY75" s="51">
        <v>14</v>
      </c>
      <c r="AZ75" s="51">
        <f t="shared" si="42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3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4"/>
        <v>638</v>
      </c>
      <c r="BQ75" s="51">
        <v>602</v>
      </c>
      <c r="BR75" s="51">
        <v>3</v>
      </c>
      <c r="BS75" s="51">
        <v>0</v>
      </c>
      <c r="BT75" s="51">
        <v>0</v>
      </c>
      <c r="BU75" s="51">
        <v>0</v>
      </c>
      <c r="BV75" s="51">
        <v>33</v>
      </c>
      <c r="BW75" s="51">
        <v>0</v>
      </c>
    </row>
    <row r="76" spans="1:75" ht="13.5">
      <c r="A76" s="26" t="s">
        <v>23</v>
      </c>
      <c r="B76" s="49" t="s">
        <v>154</v>
      </c>
      <c r="C76" s="50" t="s">
        <v>155</v>
      </c>
      <c r="D76" s="51">
        <f t="shared" si="45"/>
        <v>336</v>
      </c>
      <c r="E76" s="51">
        <f t="shared" si="23"/>
        <v>281</v>
      </c>
      <c r="F76" s="51">
        <f t="shared" si="24"/>
        <v>13</v>
      </c>
      <c r="G76" s="51">
        <f t="shared" si="25"/>
        <v>35</v>
      </c>
      <c r="H76" s="51">
        <f t="shared" si="26"/>
        <v>5</v>
      </c>
      <c r="I76" s="51">
        <f t="shared" si="27"/>
        <v>0</v>
      </c>
      <c r="J76" s="51">
        <f t="shared" si="28"/>
        <v>2</v>
      </c>
      <c r="K76" s="51">
        <f t="shared" si="29"/>
        <v>0</v>
      </c>
      <c r="L76" s="51">
        <f t="shared" si="30"/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f t="shared" si="31"/>
        <v>52</v>
      </c>
      <c r="U76" s="51">
        <f t="shared" si="32"/>
        <v>0</v>
      </c>
      <c r="V76" s="51">
        <f t="shared" si="33"/>
        <v>12</v>
      </c>
      <c r="W76" s="51">
        <f t="shared" si="34"/>
        <v>35</v>
      </c>
      <c r="X76" s="51">
        <f t="shared" si="35"/>
        <v>5</v>
      </c>
      <c r="Y76" s="51">
        <f t="shared" si="36"/>
        <v>0</v>
      </c>
      <c r="Z76" s="51">
        <f t="shared" si="37"/>
        <v>0</v>
      </c>
      <c r="AA76" s="51">
        <f t="shared" si="38"/>
        <v>0</v>
      </c>
      <c r="AB76" s="51">
        <f t="shared" si="39"/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0"/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1"/>
        <v>52</v>
      </c>
      <c r="AS76" s="51">
        <v>0</v>
      </c>
      <c r="AT76" s="51">
        <v>12</v>
      </c>
      <c r="AU76" s="51">
        <v>35</v>
      </c>
      <c r="AV76" s="51">
        <v>5</v>
      </c>
      <c r="AW76" s="51">
        <v>0</v>
      </c>
      <c r="AX76" s="51">
        <v>0</v>
      </c>
      <c r="AY76" s="51">
        <v>0</v>
      </c>
      <c r="AZ76" s="51">
        <f t="shared" si="42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3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4"/>
        <v>284</v>
      </c>
      <c r="BQ76" s="51">
        <v>281</v>
      </c>
      <c r="BR76" s="51">
        <v>1</v>
      </c>
      <c r="BS76" s="51">
        <v>0</v>
      </c>
      <c r="BT76" s="51">
        <v>0</v>
      </c>
      <c r="BU76" s="51">
        <v>0</v>
      </c>
      <c r="BV76" s="51">
        <v>2</v>
      </c>
      <c r="BW76" s="51">
        <v>0</v>
      </c>
    </row>
    <row r="77" spans="1:75" ht="13.5">
      <c r="A77" s="26" t="s">
        <v>23</v>
      </c>
      <c r="B77" s="49" t="s">
        <v>156</v>
      </c>
      <c r="C77" s="50" t="s">
        <v>293</v>
      </c>
      <c r="D77" s="51">
        <f t="shared" si="45"/>
        <v>49</v>
      </c>
      <c r="E77" s="51">
        <f t="shared" si="23"/>
        <v>33</v>
      </c>
      <c r="F77" s="51">
        <f t="shared" si="24"/>
        <v>3</v>
      </c>
      <c r="G77" s="51">
        <f t="shared" si="25"/>
        <v>12</v>
      </c>
      <c r="H77" s="51">
        <f t="shared" si="26"/>
        <v>1</v>
      </c>
      <c r="I77" s="51">
        <f t="shared" si="27"/>
        <v>0</v>
      </c>
      <c r="J77" s="51">
        <f t="shared" si="28"/>
        <v>0</v>
      </c>
      <c r="K77" s="51">
        <f t="shared" si="29"/>
        <v>0</v>
      </c>
      <c r="L77" s="51">
        <f t="shared" si="30"/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f t="shared" si="31"/>
        <v>14</v>
      </c>
      <c r="U77" s="51">
        <f t="shared" si="32"/>
        <v>0</v>
      </c>
      <c r="V77" s="51">
        <f t="shared" si="33"/>
        <v>3</v>
      </c>
      <c r="W77" s="51">
        <f t="shared" si="34"/>
        <v>10</v>
      </c>
      <c r="X77" s="51">
        <f t="shared" si="35"/>
        <v>1</v>
      </c>
      <c r="Y77" s="51">
        <f t="shared" si="36"/>
        <v>0</v>
      </c>
      <c r="Z77" s="51">
        <f t="shared" si="37"/>
        <v>0</v>
      </c>
      <c r="AA77" s="51">
        <f t="shared" si="38"/>
        <v>0</v>
      </c>
      <c r="AB77" s="51">
        <f t="shared" si="39"/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f t="shared" si="40"/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1"/>
        <v>14</v>
      </c>
      <c r="AS77" s="51">
        <v>0</v>
      </c>
      <c r="AT77" s="51">
        <v>3</v>
      </c>
      <c r="AU77" s="51">
        <v>10</v>
      </c>
      <c r="AV77" s="51">
        <v>1</v>
      </c>
      <c r="AW77" s="51">
        <v>0</v>
      </c>
      <c r="AX77" s="51">
        <v>0</v>
      </c>
      <c r="AY77" s="51">
        <v>0</v>
      </c>
      <c r="AZ77" s="51">
        <f t="shared" si="42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3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4"/>
        <v>35</v>
      </c>
      <c r="BQ77" s="51">
        <v>33</v>
      </c>
      <c r="BR77" s="51">
        <v>0</v>
      </c>
      <c r="BS77" s="51">
        <v>2</v>
      </c>
      <c r="BT77" s="51">
        <v>0</v>
      </c>
      <c r="BU77" s="51">
        <v>0</v>
      </c>
      <c r="BV77" s="51">
        <v>0</v>
      </c>
      <c r="BW77" s="51">
        <v>0</v>
      </c>
    </row>
    <row r="78" spans="1:75" ht="13.5">
      <c r="A78" s="26" t="s">
        <v>23</v>
      </c>
      <c r="B78" s="49" t="s">
        <v>157</v>
      </c>
      <c r="C78" s="50" t="s">
        <v>158</v>
      </c>
      <c r="D78" s="51">
        <f t="shared" si="45"/>
        <v>160</v>
      </c>
      <c r="E78" s="51">
        <f t="shared" si="23"/>
        <v>115</v>
      </c>
      <c r="F78" s="51">
        <f t="shared" si="24"/>
        <v>5</v>
      </c>
      <c r="G78" s="51">
        <f t="shared" si="25"/>
        <v>38</v>
      </c>
      <c r="H78" s="51">
        <f t="shared" si="26"/>
        <v>2</v>
      </c>
      <c r="I78" s="51">
        <f t="shared" si="27"/>
        <v>0</v>
      </c>
      <c r="J78" s="51">
        <f t="shared" si="28"/>
        <v>0</v>
      </c>
      <c r="K78" s="51">
        <f t="shared" si="29"/>
        <v>0</v>
      </c>
      <c r="L78" s="51">
        <f t="shared" si="30"/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f t="shared" si="31"/>
        <v>31</v>
      </c>
      <c r="U78" s="51">
        <f t="shared" si="32"/>
        <v>0</v>
      </c>
      <c r="V78" s="51">
        <f t="shared" si="33"/>
        <v>5</v>
      </c>
      <c r="W78" s="51">
        <f t="shared" si="34"/>
        <v>24</v>
      </c>
      <c r="X78" s="51">
        <f t="shared" si="35"/>
        <v>2</v>
      </c>
      <c r="Y78" s="51">
        <f t="shared" si="36"/>
        <v>0</v>
      </c>
      <c r="Z78" s="51">
        <f t="shared" si="37"/>
        <v>0</v>
      </c>
      <c r="AA78" s="51">
        <f t="shared" si="38"/>
        <v>0</v>
      </c>
      <c r="AB78" s="51">
        <f t="shared" si="39"/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f t="shared" si="40"/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41"/>
        <v>31</v>
      </c>
      <c r="AS78" s="51">
        <v>0</v>
      </c>
      <c r="AT78" s="51">
        <v>5</v>
      </c>
      <c r="AU78" s="51">
        <v>24</v>
      </c>
      <c r="AV78" s="51">
        <v>2</v>
      </c>
      <c r="AW78" s="51">
        <v>0</v>
      </c>
      <c r="AX78" s="51">
        <v>0</v>
      </c>
      <c r="AY78" s="51">
        <v>0</v>
      </c>
      <c r="AZ78" s="51">
        <f t="shared" si="42"/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f t="shared" si="43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f t="shared" si="44"/>
        <v>129</v>
      </c>
      <c r="BQ78" s="51">
        <v>115</v>
      </c>
      <c r="BR78" s="51">
        <v>0</v>
      </c>
      <c r="BS78" s="51">
        <v>14</v>
      </c>
      <c r="BT78" s="51">
        <v>0</v>
      </c>
      <c r="BU78" s="51">
        <v>0</v>
      </c>
      <c r="BV78" s="51">
        <v>0</v>
      </c>
      <c r="BW78" s="51">
        <v>0</v>
      </c>
    </row>
    <row r="79" spans="1:75" ht="13.5">
      <c r="A79" s="26" t="s">
        <v>23</v>
      </c>
      <c r="B79" s="49" t="s">
        <v>159</v>
      </c>
      <c r="C79" s="50" t="s">
        <v>160</v>
      </c>
      <c r="D79" s="51">
        <f t="shared" si="45"/>
        <v>376</v>
      </c>
      <c r="E79" s="51">
        <f t="shared" si="23"/>
        <v>283</v>
      </c>
      <c r="F79" s="51">
        <f t="shared" si="24"/>
        <v>15</v>
      </c>
      <c r="G79" s="51">
        <f t="shared" si="25"/>
        <v>60</v>
      </c>
      <c r="H79" s="51">
        <f t="shared" si="26"/>
        <v>4</v>
      </c>
      <c r="I79" s="51">
        <f t="shared" si="27"/>
        <v>0</v>
      </c>
      <c r="J79" s="51">
        <f t="shared" si="28"/>
        <v>14</v>
      </c>
      <c r="K79" s="51">
        <f t="shared" si="29"/>
        <v>0</v>
      </c>
      <c r="L79" s="51">
        <f t="shared" si="30"/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f t="shared" si="31"/>
        <v>177</v>
      </c>
      <c r="U79" s="51">
        <f t="shared" si="32"/>
        <v>101</v>
      </c>
      <c r="V79" s="51">
        <f t="shared" si="33"/>
        <v>12</v>
      </c>
      <c r="W79" s="51">
        <f t="shared" si="34"/>
        <v>60</v>
      </c>
      <c r="X79" s="51">
        <f t="shared" si="35"/>
        <v>4</v>
      </c>
      <c r="Y79" s="51">
        <f t="shared" si="36"/>
        <v>0</v>
      </c>
      <c r="Z79" s="51">
        <f t="shared" si="37"/>
        <v>0</v>
      </c>
      <c r="AA79" s="51">
        <f t="shared" si="38"/>
        <v>0</v>
      </c>
      <c r="AB79" s="51">
        <f t="shared" si="39"/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f t="shared" si="40"/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f t="shared" si="41"/>
        <v>177</v>
      </c>
      <c r="AS79" s="51">
        <v>101</v>
      </c>
      <c r="AT79" s="51">
        <v>12</v>
      </c>
      <c r="AU79" s="51">
        <v>60</v>
      </c>
      <c r="AV79" s="51">
        <v>4</v>
      </c>
      <c r="AW79" s="51">
        <v>0</v>
      </c>
      <c r="AX79" s="51">
        <v>0</v>
      </c>
      <c r="AY79" s="51">
        <v>0</v>
      </c>
      <c r="AZ79" s="51">
        <f t="shared" si="42"/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f t="shared" si="43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f t="shared" si="44"/>
        <v>199</v>
      </c>
      <c r="BQ79" s="51">
        <v>182</v>
      </c>
      <c r="BR79" s="51">
        <v>3</v>
      </c>
      <c r="BS79" s="51">
        <v>0</v>
      </c>
      <c r="BT79" s="51">
        <v>0</v>
      </c>
      <c r="BU79" s="51">
        <v>0</v>
      </c>
      <c r="BV79" s="51">
        <v>14</v>
      </c>
      <c r="BW79" s="51">
        <v>0</v>
      </c>
    </row>
    <row r="80" spans="1:75" ht="13.5">
      <c r="A80" s="26" t="s">
        <v>23</v>
      </c>
      <c r="B80" s="49" t="s">
        <v>161</v>
      </c>
      <c r="C80" s="50" t="s">
        <v>291</v>
      </c>
      <c r="D80" s="51">
        <f t="shared" si="45"/>
        <v>314</v>
      </c>
      <c r="E80" s="51">
        <f t="shared" si="23"/>
        <v>227</v>
      </c>
      <c r="F80" s="51">
        <f t="shared" si="24"/>
        <v>15</v>
      </c>
      <c r="G80" s="51">
        <f t="shared" si="25"/>
        <v>64</v>
      </c>
      <c r="H80" s="51">
        <f t="shared" si="26"/>
        <v>5</v>
      </c>
      <c r="I80" s="51">
        <f t="shared" si="27"/>
        <v>0</v>
      </c>
      <c r="J80" s="51">
        <f t="shared" si="28"/>
        <v>3</v>
      </c>
      <c r="K80" s="51">
        <f t="shared" si="29"/>
        <v>0</v>
      </c>
      <c r="L80" s="51">
        <f t="shared" si="30"/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f t="shared" si="31"/>
        <v>75</v>
      </c>
      <c r="U80" s="51">
        <f t="shared" si="32"/>
        <v>0</v>
      </c>
      <c r="V80" s="51">
        <f t="shared" si="33"/>
        <v>13</v>
      </c>
      <c r="W80" s="51">
        <f t="shared" si="34"/>
        <v>57</v>
      </c>
      <c r="X80" s="51">
        <f t="shared" si="35"/>
        <v>5</v>
      </c>
      <c r="Y80" s="51">
        <f t="shared" si="36"/>
        <v>0</v>
      </c>
      <c r="Z80" s="51">
        <f t="shared" si="37"/>
        <v>0</v>
      </c>
      <c r="AA80" s="51">
        <f t="shared" si="38"/>
        <v>0</v>
      </c>
      <c r="AB80" s="51">
        <f t="shared" si="39"/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f t="shared" si="40"/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f t="shared" si="41"/>
        <v>75</v>
      </c>
      <c r="AS80" s="51">
        <v>0</v>
      </c>
      <c r="AT80" s="51">
        <v>13</v>
      </c>
      <c r="AU80" s="51">
        <v>57</v>
      </c>
      <c r="AV80" s="51">
        <v>5</v>
      </c>
      <c r="AW80" s="51">
        <v>0</v>
      </c>
      <c r="AX80" s="51">
        <v>0</v>
      </c>
      <c r="AY80" s="51">
        <v>0</v>
      </c>
      <c r="AZ80" s="51">
        <f t="shared" si="42"/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f t="shared" si="43"/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f t="shared" si="44"/>
        <v>239</v>
      </c>
      <c r="BQ80" s="51">
        <v>227</v>
      </c>
      <c r="BR80" s="51">
        <v>2</v>
      </c>
      <c r="BS80" s="51">
        <v>7</v>
      </c>
      <c r="BT80" s="51">
        <v>0</v>
      </c>
      <c r="BU80" s="51">
        <v>0</v>
      </c>
      <c r="BV80" s="51">
        <v>3</v>
      </c>
      <c r="BW80" s="51">
        <v>0</v>
      </c>
    </row>
    <row r="81" spans="1:75" ht="13.5">
      <c r="A81" s="26" t="s">
        <v>23</v>
      </c>
      <c r="B81" s="49" t="s">
        <v>162</v>
      </c>
      <c r="C81" s="50" t="s">
        <v>163</v>
      </c>
      <c r="D81" s="51">
        <f t="shared" si="45"/>
        <v>181</v>
      </c>
      <c r="E81" s="51">
        <f t="shared" si="23"/>
        <v>135</v>
      </c>
      <c r="F81" s="51">
        <f t="shared" si="24"/>
        <v>10</v>
      </c>
      <c r="G81" s="51">
        <f t="shared" si="25"/>
        <v>33</v>
      </c>
      <c r="H81" s="51">
        <f t="shared" si="26"/>
        <v>3</v>
      </c>
      <c r="I81" s="51">
        <f t="shared" si="27"/>
        <v>0</v>
      </c>
      <c r="J81" s="51">
        <f t="shared" si="28"/>
        <v>0</v>
      </c>
      <c r="K81" s="51">
        <f t="shared" si="29"/>
        <v>0</v>
      </c>
      <c r="L81" s="51">
        <f t="shared" si="30"/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f t="shared" si="31"/>
        <v>41</v>
      </c>
      <c r="U81" s="51">
        <f t="shared" si="32"/>
        <v>0</v>
      </c>
      <c r="V81" s="51">
        <f t="shared" si="33"/>
        <v>10</v>
      </c>
      <c r="W81" s="51">
        <f t="shared" si="34"/>
        <v>28</v>
      </c>
      <c r="X81" s="51">
        <f t="shared" si="35"/>
        <v>3</v>
      </c>
      <c r="Y81" s="51">
        <f t="shared" si="36"/>
        <v>0</v>
      </c>
      <c r="Z81" s="51">
        <f t="shared" si="37"/>
        <v>0</v>
      </c>
      <c r="AA81" s="51">
        <f t="shared" si="38"/>
        <v>0</v>
      </c>
      <c r="AB81" s="51">
        <f t="shared" si="39"/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f t="shared" si="40"/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f t="shared" si="41"/>
        <v>41</v>
      </c>
      <c r="AS81" s="51">
        <v>0</v>
      </c>
      <c r="AT81" s="51">
        <v>10</v>
      </c>
      <c r="AU81" s="51">
        <v>28</v>
      </c>
      <c r="AV81" s="51">
        <v>3</v>
      </c>
      <c r="AW81" s="51">
        <v>0</v>
      </c>
      <c r="AX81" s="51">
        <v>0</v>
      </c>
      <c r="AY81" s="51">
        <v>0</v>
      </c>
      <c r="AZ81" s="51">
        <f t="shared" si="42"/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f t="shared" si="43"/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f t="shared" si="44"/>
        <v>140</v>
      </c>
      <c r="BQ81" s="51">
        <v>135</v>
      </c>
      <c r="BR81" s="51">
        <v>0</v>
      </c>
      <c r="BS81" s="51">
        <v>5</v>
      </c>
      <c r="BT81" s="51">
        <v>0</v>
      </c>
      <c r="BU81" s="51">
        <v>0</v>
      </c>
      <c r="BV81" s="51">
        <v>0</v>
      </c>
      <c r="BW81" s="51">
        <v>0</v>
      </c>
    </row>
    <row r="82" spans="1:75" ht="13.5">
      <c r="A82" s="26" t="s">
        <v>23</v>
      </c>
      <c r="B82" s="49" t="s">
        <v>164</v>
      </c>
      <c r="C82" s="50" t="s">
        <v>165</v>
      </c>
      <c r="D82" s="51">
        <f t="shared" si="45"/>
        <v>322</v>
      </c>
      <c r="E82" s="51">
        <f t="shared" si="23"/>
        <v>268</v>
      </c>
      <c r="F82" s="51">
        <f t="shared" si="24"/>
        <v>54</v>
      </c>
      <c r="G82" s="51">
        <f t="shared" si="25"/>
        <v>0</v>
      </c>
      <c r="H82" s="51">
        <f t="shared" si="26"/>
        <v>0</v>
      </c>
      <c r="I82" s="51">
        <f t="shared" si="27"/>
        <v>0</v>
      </c>
      <c r="J82" s="51">
        <f t="shared" si="28"/>
        <v>0</v>
      </c>
      <c r="K82" s="51">
        <f t="shared" si="29"/>
        <v>0</v>
      </c>
      <c r="L82" s="51">
        <f t="shared" si="30"/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f t="shared" si="31"/>
        <v>54</v>
      </c>
      <c r="U82" s="51">
        <f t="shared" si="32"/>
        <v>0</v>
      </c>
      <c r="V82" s="51">
        <f t="shared" si="33"/>
        <v>54</v>
      </c>
      <c r="W82" s="51">
        <f t="shared" si="34"/>
        <v>0</v>
      </c>
      <c r="X82" s="51">
        <f t="shared" si="35"/>
        <v>0</v>
      </c>
      <c r="Y82" s="51">
        <f t="shared" si="36"/>
        <v>0</v>
      </c>
      <c r="Z82" s="51">
        <f t="shared" si="37"/>
        <v>0</v>
      </c>
      <c r="AA82" s="51">
        <f t="shared" si="38"/>
        <v>0</v>
      </c>
      <c r="AB82" s="51">
        <f t="shared" si="39"/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f t="shared" si="40"/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f t="shared" si="41"/>
        <v>54</v>
      </c>
      <c r="AS82" s="51">
        <v>0</v>
      </c>
      <c r="AT82" s="51">
        <v>54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f t="shared" si="42"/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f t="shared" si="43"/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f t="shared" si="44"/>
        <v>268</v>
      </c>
      <c r="BQ82" s="51">
        <v>268</v>
      </c>
      <c r="BR82" s="51">
        <v>0</v>
      </c>
      <c r="BS82" s="51">
        <v>0</v>
      </c>
      <c r="BT82" s="51">
        <v>0</v>
      </c>
      <c r="BU82" s="51">
        <v>0</v>
      </c>
      <c r="BV82" s="51">
        <v>0</v>
      </c>
      <c r="BW82" s="51">
        <v>0</v>
      </c>
    </row>
    <row r="83" spans="1:75" ht="13.5">
      <c r="A83" s="26" t="s">
        <v>23</v>
      </c>
      <c r="B83" s="49" t="s">
        <v>166</v>
      </c>
      <c r="C83" s="50" t="s">
        <v>167</v>
      </c>
      <c r="D83" s="51">
        <f t="shared" si="45"/>
        <v>414</v>
      </c>
      <c r="E83" s="51">
        <f t="shared" si="23"/>
        <v>266</v>
      </c>
      <c r="F83" s="51">
        <f t="shared" si="24"/>
        <v>82</v>
      </c>
      <c r="G83" s="51">
        <f t="shared" si="25"/>
        <v>41</v>
      </c>
      <c r="H83" s="51">
        <f t="shared" si="26"/>
        <v>6</v>
      </c>
      <c r="I83" s="51">
        <f t="shared" si="27"/>
        <v>0</v>
      </c>
      <c r="J83" s="51">
        <f t="shared" si="28"/>
        <v>19</v>
      </c>
      <c r="K83" s="51">
        <f t="shared" si="29"/>
        <v>0</v>
      </c>
      <c r="L83" s="51">
        <f t="shared" si="30"/>
        <v>69</v>
      </c>
      <c r="M83" s="51">
        <v>0</v>
      </c>
      <c r="N83" s="51">
        <v>22</v>
      </c>
      <c r="O83" s="51">
        <v>41</v>
      </c>
      <c r="P83" s="51">
        <v>6</v>
      </c>
      <c r="Q83" s="51">
        <v>0</v>
      </c>
      <c r="R83" s="51">
        <v>0</v>
      </c>
      <c r="S83" s="51">
        <v>0</v>
      </c>
      <c r="T83" s="51">
        <f t="shared" si="31"/>
        <v>58</v>
      </c>
      <c r="U83" s="51">
        <f t="shared" si="32"/>
        <v>0</v>
      </c>
      <c r="V83" s="51">
        <f t="shared" si="33"/>
        <v>58</v>
      </c>
      <c r="W83" s="51">
        <f t="shared" si="34"/>
        <v>0</v>
      </c>
      <c r="X83" s="51">
        <f t="shared" si="35"/>
        <v>0</v>
      </c>
      <c r="Y83" s="51">
        <f t="shared" si="36"/>
        <v>0</v>
      </c>
      <c r="Z83" s="51">
        <f t="shared" si="37"/>
        <v>0</v>
      </c>
      <c r="AA83" s="51">
        <f t="shared" si="38"/>
        <v>0</v>
      </c>
      <c r="AB83" s="51">
        <f t="shared" si="39"/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f t="shared" si="40"/>
        <v>58</v>
      </c>
      <c r="AK83" s="51">
        <v>0</v>
      </c>
      <c r="AL83" s="51">
        <v>58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f t="shared" si="41"/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f t="shared" si="42"/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f t="shared" si="43"/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f t="shared" si="44"/>
        <v>287</v>
      </c>
      <c r="BQ83" s="51">
        <v>266</v>
      </c>
      <c r="BR83" s="51">
        <v>2</v>
      </c>
      <c r="BS83" s="51">
        <v>0</v>
      </c>
      <c r="BT83" s="51">
        <v>0</v>
      </c>
      <c r="BU83" s="51">
        <v>0</v>
      </c>
      <c r="BV83" s="51">
        <v>19</v>
      </c>
      <c r="BW83" s="51">
        <v>0</v>
      </c>
    </row>
    <row r="84" spans="1:75" ht="13.5">
      <c r="A84" s="26" t="s">
        <v>23</v>
      </c>
      <c r="B84" s="49" t="s">
        <v>168</v>
      </c>
      <c r="C84" s="50" t="s">
        <v>221</v>
      </c>
      <c r="D84" s="51">
        <f t="shared" si="45"/>
        <v>550</v>
      </c>
      <c r="E84" s="51">
        <f t="shared" si="23"/>
        <v>398</v>
      </c>
      <c r="F84" s="51">
        <f t="shared" si="24"/>
        <v>51</v>
      </c>
      <c r="G84" s="51">
        <f t="shared" si="25"/>
        <v>66</v>
      </c>
      <c r="H84" s="51">
        <f t="shared" si="26"/>
        <v>10</v>
      </c>
      <c r="I84" s="51">
        <f t="shared" si="27"/>
        <v>0</v>
      </c>
      <c r="J84" s="51">
        <f t="shared" si="28"/>
        <v>25</v>
      </c>
      <c r="K84" s="51">
        <f t="shared" si="29"/>
        <v>0</v>
      </c>
      <c r="L84" s="51">
        <f t="shared" si="30"/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f t="shared" si="31"/>
        <v>123</v>
      </c>
      <c r="U84" s="51">
        <f t="shared" si="32"/>
        <v>0</v>
      </c>
      <c r="V84" s="51">
        <f t="shared" si="33"/>
        <v>47</v>
      </c>
      <c r="W84" s="51">
        <f t="shared" si="34"/>
        <v>66</v>
      </c>
      <c r="X84" s="51">
        <f t="shared" si="35"/>
        <v>10</v>
      </c>
      <c r="Y84" s="51">
        <f t="shared" si="36"/>
        <v>0</v>
      </c>
      <c r="Z84" s="51">
        <f t="shared" si="37"/>
        <v>0</v>
      </c>
      <c r="AA84" s="51">
        <f t="shared" si="38"/>
        <v>0</v>
      </c>
      <c r="AB84" s="51">
        <f t="shared" si="39"/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f t="shared" si="40"/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f t="shared" si="41"/>
        <v>123</v>
      </c>
      <c r="AS84" s="51">
        <v>0</v>
      </c>
      <c r="AT84" s="51">
        <v>47</v>
      </c>
      <c r="AU84" s="51">
        <v>66</v>
      </c>
      <c r="AV84" s="51">
        <v>10</v>
      </c>
      <c r="AW84" s="51">
        <v>0</v>
      </c>
      <c r="AX84" s="51">
        <v>0</v>
      </c>
      <c r="AY84" s="51">
        <v>0</v>
      </c>
      <c r="AZ84" s="51">
        <f t="shared" si="42"/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f t="shared" si="43"/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f t="shared" si="44"/>
        <v>427</v>
      </c>
      <c r="BQ84" s="51">
        <v>398</v>
      </c>
      <c r="BR84" s="51">
        <v>4</v>
      </c>
      <c r="BS84" s="51">
        <v>0</v>
      </c>
      <c r="BT84" s="51">
        <v>0</v>
      </c>
      <c r="BU84" s="51">
        <v>0</v>
      </c>
      <c r="BV84" s="51">
        <v>25</v>
      </c>
      <c r="BW84" s="51">
        <v>0</v>
      </c>
    </row>
    <row r="85" spans="1:75" ht="13.5">
      <c r="A85" s="26" t="s">
        <v>23</v>
      </c>
      <c r="B85" s="49" t="s">
        <v>222</v>
      </c>
      <c r="C85" s="50" t="s">
        <v>223</v>
      </c>
      <c r="D85" s="51">
        <f t="shared" si="45"/>
        <v>57</v>
      </c>
      <c r="E85" s="51">
        <f t="shared" si="23"/>
        <v>36</v>
      </c>
      <c r="F85" s="51">
        <f t="shared" si="24"/>
        <v>8</v>
      </c>
      <c r="G85" s="51">
        <f t="shared" si="25"/>
        <v>10</v>
      </c>
      <c r="H85" s="51">
        <f t="shared" si="26"/>
        <v>1</v>
      </c>
      <c r="I85" s="51">
        <f t="shared" si="27"/>
        <v>0</v>
      </c>
      <c r="J85" s="51">
        <f t="shared" si="28"/>
        <v>2</v>
      </c>
      <c r="K85" s="51">
        <f t="shared" si="29"/>
        <v>0</v>
      </c>
      <c r="L85" s="51">
        <f t="shared" si="30"/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f t="shared" si="31"/>
        <v>17</v>
      </c>
      <c r="U85" s="51">
        <f t="shared" si="32"/>
        <v>0</v>
      </c>
      <c r="V85" s="51">
        <f t="shared" si="33"/>
        <v>7</v>
      </c>
      <c r="W85" s="51">
        <f t="shared" si="34"/>
        <v>9</v>
      </c>
      <c r="X85" s="51">
        <f t="shared" si="35"/>
        <v>1</v>
      </c>
      <c r="Y85" s="51">
        <f t="shared" si="36"/>
        <v>0</v>
      </c>
      <c r="Z85" s="51">
        <f t="shared" si="37"/>
        <v>0</v>
      </c>
      <c r="AA85" s="51">
        <f t="shared" si="38"/>
        <v>0</v>
      </c>
      <c r="AB85" s="51">
        <f t="shared" si="39"/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f t="shared" si="40"/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f t="shared" si="41"/>
        <v>17</v>
      </c>
      <c r="AS85" s="51">
        <v>0</v>
      </c>
      <c r="AT85" s="51">
        <v>7</v>
      </c>
      <c r="AU85" s="51">
        <v>9</v>
      </c>
      <c r="AV85" s="51">
        <v>1</v>
      </c>
      <c r="AW85" s="51">
        <v>0</v>
      </c>
      <c r="AX85" s="51">
        <v>0</v>
      </c>
      <c r="AY85" s="51">
        <v>0</v>
      </c>
      <c r="AZ85" s="51">
        <f t="shared" si="42"/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f t="shared" si="43"/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f t="shared" si="44"/>
        <v>40</v>
      </c>
      <c r="BQ85" s="51">
        <v>36</v>
      </c>
      <c r="BR85" s="51">
        <v>1</v>
      </c>
      <c r="BS85" s="51">
        <v>1</v>
      </c>
      <c r="BT85" s="51">
        <v>0</v>
      </c>
      <c r="BU85" s="51">
        <v>0</v>
      </c>
      <c r="BV85" s="51">
        <v>2</v>
      </c>
      <c r="BW85" s="51">
        <v>0</v>
      </c>
    </row>
    <row r="86" spans="1:75" ht="13.5">
      <c r="A86" s="26" t="s">
        <v>23</v>
      </c>
      <c r="B86" s="49" t="s">
        <v>224</v>
      </c>
      <c r="C86" s="50" t="s">
        <v>225</v>
      </c>
      <c r="D86" s="51">
        <f t="shared" si="45"/>
        <v>187</v>
      </c>
      <c r="E86" s="51">
        <f t="shared" si="23"/>
        <v>112</v>
      </c>
      <c r="F86" s="51">
        <f t="shared" si="24"/>
        <v>14</v>
      </c>
      <c r="G86" s="51">
        <f t="shared" si="25"/>
        <v>49</v>
      </c>
      <c r="H86" s="51">
        <f t="shared" si="26"/>
        <v>2</v>
      </c>
      <c r="I86" s="51">
        <f t="shared" si="27"/>
        <v>0</v>
      </c>
      <c r="J86" s="51">
        <f t="shared" si="28"/>
        <v>7</v>
      </c>
      <c r="K86" s="51">
        <f t="shared" si="29"/>
        <v>3</v>
      </c>
      <c r="L86" s="51">
        <f t="shared" si="30"/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f t="shared" si="31"/>
        <v>45</v>
      </c>
      <c r="U86" s="51">
        <f t="shared" si="32"/>
        <v>0</v>
      </c>
      <c r="V86" s="51">
        <f t="shared" si="33"/>
        <v>14</v>
      </c>
      <c r="W86" s="51">
        <f t="shared" si="34"/>
        <v>29</v>
      </c>
      <c r="X86" s="51">
        <f t="shared" si="35"/>
        <v>2</v>
      </c>
      <c r="Y86" s="51">
        <f t="shared" si="36"/>
        <v>0</v>
      </c>
      <c r="Z86" s="51">
        <f t="shared" si="37"/>
        <v>0</v>
      </c>
      <c r="AA86" s="51">
        <f t="shared" si="38"/>
        <v>0</v>
      </c>
      <c r="AB86" s="51">
        <f t="shared" si="39"/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f t="shared" si="40"/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f t="shared" si="41"/>
        <v>45</v>
      </c>
      <c r="AS86" s="51">
        <v>0</v>
      </c>
      <c r="AT86" s="51">
        <v>14</v>
      </c>
      <c r="AU86" s="51">
        <v>29</v>
      </c>
      <c r="AV86" s="51">
        <v>2</v>
      </c>
      <c r="AW86" s="51">
        <v>0</v>
      </c>
      <c r="AX86" s="51">
        <v>0</v>
      </c>
      <c r="AY86" s="51">
        <v>0</v>
      </c>
      <c r="AZ86" s="51">
        <f t="shared" si="42"/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f t="shared" si="43"/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f t="shared" si="44"/>
        <v>142</v>
      </c>
      <c r="BQ86" s="51">
        <v>112</v>
      </c>
      <c r="BR86" s="51">
        <v>0</v>
      </c>
      <c r="BS86" s="51">
        <v>20</v>
      </c>
      <c r="BT86" s="51">
        <v>0</v>
      </c>
      <c r="BU86" s="51">
        <v>0</v>
      </c>
      <c r="BV86" s="51">
        <v>7</v>
      </c>
      <c r="BW86" s="51">
        <v>3</v>
      </c>
    </row>
    <row r="87" spans="1:75" ht="13.5">
      <c r="A87" s="26" t="s">
        <v>23</v>
      </c>
      <c r="B87" s="49" t="s">
        <v>226</v>
      </c>
      <c r="C87" s="50" t="s">
        <v>227</v>
      </c>
      <c r="D87" s="51">
        <f t="shared" si="45"/>
        <v>680</v>
      </c>
      <c r="E87" s="51">
        <f t="shared" si="23"/>
        <v>370</v>
      </c>
      <c r="F87" s="51">
        <f t="shared" si="24"/>
        <v>145</v>
      </c>
      <c r="G87" s="51">
        <f t="shared" si="25"/>
        <v>151</v>
      </c>
      <c r="H87" s="51">
        <f t="shared" si="26"/>
        <v>14</v>
      </c>
      <c r="I87" s="51">
        <f t="shared" si="27"/>
        <v>0</v>
      </c>
      <c r="J87" s="51">
        <f t="shared" si="28"/>
        <v>0</v>
      </c>
      <c r="K87" s="51">
        <f t="shared" si="29"/>
        <v>0</v>
      </c>
      <c r="L87" s="51">
        <f t="shared" si="30"/>
        <v>75</v>
      </c>
      <c r="M87" s="51">
        <v>75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f t="shared" si="31"/>
        <v>280</v>
      </c>
      <c r="U87" s="51">
        <f t="shared" si="32"/>
        <v>0</v>
      </c>
      <c r="V87" s="51">
        <f t="shared" si="33"/>
        <v>145</v>
      </c>
      <c r="W87" s="51">
        <f t="shared" si="34"/>
        <v>121</v>
      </c>
      <c r="X87" s="51">
        <f t="shared" si="35"/>
        <v>14</v>
      </c>
      <c r="Y87" s="51">
        <f t="shared" si="36"/>
        <v>0</v>
      </c>
      <c r="Z87" s="51">
        <f t="shared" si="37"/>
        <v>0</v>
      </c>
      <c r="AA87" s="51">
        <f t="shared" si="38"/>
        <v>0</v>
      </c>
      <c r="AB87" s="51">
        <f t="shared" si="39"/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f t="shared" si="40"/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f t="shared" si="41"/>
        <v>280</v>
      </c>
      <c r="AS87" s="51">
        <v>0</v>
      </c>
      <c r="AT87" s="51">
        <v>145</v>
      </c>
      <c r="AU87" s="51">
        <v>121</v>
      </c>
      <c r="AV87" s="51">
        <v>14</v>
      </c>
      <c r="AW87" s="51">
        <v>0</v>
      </c>
      <c r="AX87" s="51">
        <v>0</v>
      </c>
      <c r="AY87" s="51">
        <v>0</v>
      </c>
      <c r="AZ87" s="51">
        <f t="shared" si="42"/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f t="shared" si="43"/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f t="shared" si="44"/>
        <v>325</v>
      </c>
      <c r="BQ87" s="51">
        <v>295</v>
      </c>
      <c r="BR87" s="51">
        <v>0</v>
      </c>
      <c r="BS87" s="51">
        <v>30</v>
      </c>
      <c r="BT87" s="51">
        <v>0</v>
      </c>
      <c r="BU87" s="51">
        <v>0</v>
      </c>
      <c r="BV87" s="51">
        <v>0</v>
      </c>
      <c r="BW87" s="51">
        <v>0</v>
      </c>
    </row>
    <row r="88" spans="1:75" ht="13.5">
      <c r="A88" s="26" t="s">
        <v>23</v>
      </c>
      <c r="B88" s="49" t="s">
        <v>228</v>
      </c>
      <c r="C88" s="50" t="s">
        <v>177</v>
      </c>
      <c r="D88" s="51">
        <f t="shared" si="45"/>
        <v>349</v>
      </c>
      <c r="E88" s="51">
        <f t="shared" si="23"/>
        <v>220</v>
      </c>
      <c r="F88" s="51">
        <f t="shared" si="24"/>
        <v>55</v>
      </c>
      <c r="G88" s="51">
        <f t="shared" si="25"/>
        <v>70</v>
      </c>
      <c r="H88" s="51">
        <f t="shared" si="26"/>
        <v>4</v>
      </c>
      <c r="I88" s="51">
        <f t="shared" si="27"/>
        <v>0</v>
      </c>
      <c r="J88" s="51">
        <f t="shared" si="28"/>
        <v>0</v>
      </c>
      <c r="K88" s="51">
        <f t="shared" si="29"/>
        <v>0</v>
      </c>
      <c r="L88" s="51">
        <f t="shared" si="30"/>
        <v>24</v>
      </c>
      <c r="M88" s="51">
        <v>24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f t="shared" si="31"/>
        <v>101</v>
      </c>
      <c r="U88" s="51">
        <f t="shared" si="32"/>
        <v>0</v>
      </c>
      <c r="V88" s="51">
        <f t="shared" si="33"/>
        <v>52</v>
      </c>
      <c r="W88" s="51">
        <f t="shared" si="34"/>
        <v>45</v>
      </c>
      <c r="X88" s="51">
        <f t="shared" si="35"/>
        <v>4</v>
      </c>
      <c r="Y88" s="51">
        <f t="shared" si="36"/>
        <v>0</v>
      </c>
      <c r="Z88" s="51">
        <f t="shared" si="37"/>
        <v>0</v>
      </c>
      <c r="AA88" s="51">
        <f t="shared" si="38"/>
        <v>0</v>
      </c>
      <c r="AB88" s="51">
        <f t="shared" si="39"/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f t="shared" si="40"/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f t="shared" si="41"/>
        <v>101</v>
      </c>
      <c r="AS88" s="51">
        <v>0</v>
      </c>
      <c r="AT88" s="51">
        <v>52</v>
      </c>
      <c r="AU88" s="51">
        <v>45</v>
      </c>
      <c r="AV88" s="51">
        <v>4</v>
      </c>
      <c r="AW88" s="51">
        <v>0</v>
      </c>
      <c r="AX88" s="51">
        <v>0</v>
      </c>
      <c r="AY88" s="51">
        <v>0</v>
      </c>
      <c r="AZ88" s="51">
        <f t="shared" si="42"/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f t="shared" si="43"/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  <c r="BP88" s="51">
        <f t="shared" si="44"/>
        <v>224</v>
      </c>
      <c r="BQ88" s="51">
        <v>196</v>
      </c>
      <c r="BR88" s="51">
        <v>3</v>
      </c>
      <c r="BS88" s="51">
        <v>25</v>
      </c>
      <c r="BT88" s="51">
        <v>0</v>
      </c>
      <c r="BU88" s="51">
        <v>0</v>
      </c>
      <c r="BV88" s="51">
        <v>0</v>
      </c>
      <c r="BW88" s="51">
        <v>0</v>
      </c>
    </row>
    <row r="89" spans="1:75" ht="13.5">
      <c r="A89" s="26" t="s">
        <v>23</v>
      </c>
      <c r="B89" s="49" t="s">
        <v>229</v>
      </c>
      <c r="C89" s="50" t="s">
        <v>230</v>
      </c>
      <c r="D89" s="51">
        <f t="shared" si="45"/>
        <v>1199</v>
      </c>
      <c r="E89" s="51">
        <f t="shared" si="23"/>
        <v>671</v>
      </c>
      <c r="F89" s="51">
        <f t="shared" si="24"/>
        <v>251</v>
      </c>
      <c r="G89" s="51">
        <f t="shared" si="25"/>
        <v>256</v>
      </c>
      <c r="H89" s="51">
        <f t="shared" si="26"/>
        <v>10</v>
      </c>
      <c r="I89" s="51">
        <f t="shared" si="27"/>
        <v>0</v>
      </c>
      <c r="J89" s="51">
        <f t="shared" si="28"/>
        <v>11</v>
      </c>
      <c r="K89" s="51">
        <f t="shared" si="29"/>
        <v>0</v>
      </c>
      <c r="L89" s="51">
        <f t="shared" si="30"/>
        <v>144</v>
      </c>
      <c r="M89" s="51">
        <v>144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f t="shared" si="31"/>
        <v>514</v>
      </c>
      <c r="U89" s="51">
        <f t="shared" si="32"/>
        <v>0</v>
      </c>
      <c r="V89" s="51">
        <f t="shared" si="33"/>
        <v>248</v>
      </c>
      <c r="W89" s="51">
        <f t="shared" si="34"/>
        <v>256</v>
      </c>
      <c r="X89" s="51">
        <f t="shared" si="35"/>
        <v>10</v>
      </c>
      <c r="Y89" s="51">
        <f t="shared" si="36"/>
        <v>0</v>
      </c>
      <c r="Z89" s="51">
        <f t="shared" si="37"/>
        <v>0</v>
      </c>
      <c r="AA89" s="51">
        <f t="shared" si="38"/>
        <v>0</v>
      </c>
      <c r="AB89" s="51">
        <f t="shared" si="39"/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f t="shared" si="40"/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f t="shared" si="41"/>
        <v>514</v>
      </c>
      <c r="AS89" s="51">
        <v>0</v>
      </c>
      <c r="AT89" s="51">
        <v>248</v>
      </c>
      <c r="AU89" s="51">
        <v>256</v>
      </c>
      <c r="AV89" s="51">
        <v>10</v>
      </c>
      <c r="AW89" s="51">
        <v>0</v>
      </c>
      <c r="AX89" s="51">
        <v>0</v>
      </c>
      <c r="AY89" s="51">
        <v>0</v>
      </c>
      <c r="AZ89" s="51">
        <f t="shared" si="42"/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f t="shared" si="43"/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f t="shared" si="44"/>
        <v>541</v>
      </c>
      <c r="BQ89" s="51">
        <v>527</v>
      </c>
      <c r="BR89" s="51">
        <v>3</v>
      </c>
      <c r="BS89" s="51">
        <v>0</v>
      </c>
      <c r="BT89" s="51">
        <v>0</v>
      </c>
      <c r="BU89" s="51">
        <v>0</v>
      </c>
      <c r="BV89" s="51">
        <v>11</v>
      </c>
      <c r="BW89" s="51">
        <v>0</v>
      </c>
    </row>
    <row r="90" spans="1:75" ht="13.5">
      <c r="A90" s="26" t="s">
        <v>23</v>
      </c>
      <c r="B90" s="49" t="s">
        <v>231</v>
      </c>
      <c r="C90" s="50" t="s">
        <v>264</v>
      </c>
      <c r="D90" s="51">
        <f t="shared" si="45"/>
        <v>279</v>
      </c>
      <c r="E90" s="51">
        <f t="shared" si="23"/>
        <v>45</v>
      </c>
      <c r="F90" s="51">
        <f t="shared" si="24"/>
        <v>142</v>
      </c>
      <c r="G90" s="51">
        <f t="shared" si="25"/>
        <v>84</v>
      </c>
      <c r="H90" s="51">
        <f t="shared" si="26"/>
        <v>8</v>
      </c>
      <c r="I90" s="51">
        <f t="shared" si="27"/>
        <v>0</v>
      </c>
      <c r="J90" s="51">
        <f t="shared" si="28"/>
        <v>0</v>
      </c>
      <c r="K90" s="51">
        <f t="shared" si="29"/>
        <v>0</v>
      </c>
      <c r="L90" s="51">
        <f t="shared" si="30"/>
        <v>44</v>
      </c>
      <c r="M90" s="51">
        <v>44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f t="shared" si="31"/>
        <v>225</v>
      </c>
      <c r="U90" s="51">
        <f t="shared" si="32"/>
        <v>0</v>
      </c>
      <c r="V90" s="51">
        <f t="shared" si="33"/>
        <v>133</v>
      </c>
      <c r="W90" s="51">
        <f t="shared" si="34"/>
        <v>84</v>
      </c>
      <c r="X90" s="51">
        <f t="shared" si="35"/>
        <v>8</v>
      </c>
      <c r="Y90" s="51">
        <f t="shared" si="36"/>
        <v>0</v>
      </c>
      <c r="Z90" s="51">
        <f t="shared" si="37"/>
        <v>0</v>
      </c>
      <c r="AA90" s="51">
        <f t="shared" si="38"/>
        <v>0</v>
      </c>
      <c r="AB90" s="51">
        <f t="shared" si="39"/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f t="shared" si="40"/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f t="shared" si="41"/>
        <v>225</v>
      </c>
      <c r="AS90" s="51">
        <v>0</v>
      </c>
      <c r="AT90" s="51">
        <v>133</v>
      </c>
      <c r="AU90" s="51">
        <v>84</v>
      </c>
      <c r="AV90" s="51">
        <v>8</v>
      </c>
      <c r="AW90" s="51">
        <v>0</v>
      </c>
      <c r="AX90" s="51">
        <v>0</v>
      </c>
      <c r="AY90" s="51">
        <v>0</v>
      </c>
      <c r="AZ90" s="51">
        <f t="shared" si="42"/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f t="shared" si="43"/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f t="shared" si="44"/>
        <v>10</v>
      </c>
      <c r="BQ90" s="51">
        <v>1</v>
      </c>
      <c r="BR90" s="51">
        <v>9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</row>
    <row r="91" spans="1:75" ht="13.5">
      <c r="A91" s="26" t="s">
        <v>23</v>
      </c>
      <c r="B91" s="49" t="s">
        <v>232</v>
      </c>
      <c r="C91" s="50" t="s">
        <v>233</v>
      </c>
      <c r="D91" s="51">
        <f t="shared" si="45"/>
        <v>81</v>
      </c>
      <c r="E91" s="51">
        <f t="shared" si="23"/>
        <v>41</v>
      </c>
      <c r="F91" s="51">
        <f t="shared" si="24"/>
        <v>19</v>
      </c>
      <c r="G91" s="51">
        <f t="shared" si="25"/>
        <v>20</v>
      </c>
      <c r="H91" s="51">
        <f t="shared" si="26"/>
        <v>1</v>
      </c>
      <c r="I91" s="51">
        <f t="shared" si="27"/>
        <v>0</v>
      </c>
      <c r="J91" s="51">
        <f t="shared" si="28"/>
        <v>0</v>
      </c>
      <c r="K91" s="51">
        <f t="shared" si="29"/>
        <v>0</v>
      </c>
      <c r="L91" s="51">
        <f t="shared" si="30"/>
        <v>7</v>
      </c>
      <c r="M91" s="51">
        <v>7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f t="shared" si="31"/>
        <v>36</v>
      </c>
      <c r="U91" s="51">
        <f t="shared" si="32"/>
        <v>0</v>
      </c>
      <c r="V91" s="51">
        <f t="shared" si="33"/>
        <v>17</v>
      </c>
      <c r="W91" s="51">
        <f t="shared" si="34"/>
        <v>18</v>
      </c>
      <c r="X91" s="51">
        <f t="shared" si="35"/>
        <v>1</v>
      </c>
      <c r="Y91" s="51">
        <f t="shared" si="36"/>
        <v>0</v>
      </c>
      <c r="Z91" s="51">
        <f t="shared" si="37"/>
        <v>0</v>
      </c>
      <c r="AA91" s="51">
        <f t="shared" si="38"/>
        <v>0</v>
      </c>
      <c r="AB91" s="51">
        <f t="shared" si="39"/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f t="shared" si="40"/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f t="shared" si="41"/>
        <v>36</v>
      </c>
      <c r="AS91" s="51">
        <v>0</v>
      </c>
      <c r="AT91" s="51">
        <v>17</v>
      </c>
      <c r="AU91" s="51">
        <v>18</v>
      </c>
      <c r="AV91" s="51">
        <v>1</v>
      </c>
      <c r="AW91" s="51">
        <v>0</v>
      </c>
      <c r="AX91" s="51">
        <v>0</v>
      </c>
      <c r="AY91" s="51">
        <v>0</v>
      </c>
      <c r="AZ91" s="51">
        <f t="shared" si="42"/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f t="shared" si="43"/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f t="shared" si="44"/>
        <v>38</v>
      </c>
      <c r="BQ91" s="51">
        <v>34</v>
      </c>
      <c r="BR91" s="51">
        <v>2</v>
      </c>
      <c r="BS91" s="51">
        <v>2</v>
      </c>
      <c r="BT91" s="51">
        <v>0</v>
      </c>
      <c r="BU91" s="51">
        <v>0</v>
      </c>
      <c r="BV91" s="51">
        <v>0</v>
      </c>
      <c r="BW91" s="51">
        <v>0</v>
      </c>
    </row>
    <row r="92" spans="1:75" ht="13.5">
      <c r="A92" s="26" t="s">
        <v>23</v>
      </c>
      <c r="B92" s="49" t="s">
        <v>234</v>
      </c>
      <c r="C92" s="50" t="s">
        <v>235</v>
      </c>
      <c r="D92" s="51">
        <f t="shared" si="45"/>
        <v>270</v>
      </c>
      <c r="E92" s="51">
        <f t="shared" si="23"/>
        <v>181</v>
      </c>
      <c r="F92" s="51">
        <f t="shared" si="24"/>
        <v>17</v>
      </c>
      <c r="G92" s="51">
        <f t="shared" si="25"/>
        <v>49</v>
      </c>
      <c r="H92" s="51">
        <f t="shared" si="26"/>
        <v>3</v>
      </c>
      <c r="I92" s="51">
        <f t="shared" si="27"/>
        <v>0</v>
      </c>
      <c r="J92" s="51">
        <f t="shared" si="28"/>
        <v>0</v>
      </c>
      <c r="K92" s="51">
        <f t="shared" si="29"/>
        <v>20</v>
      </c>
      <c r="L92" s="51">
        <f t="shared" si="30"/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f t="shared" si="31"/>
        <v>78</v>
      </c>
      <c r="U92" s="51">
        <f t="shared" si="32"/>
        <v>0</v>
      </c>
      <c r="V92" s="51">
        <f t="shared" si="33"/>
        <v>15</v>
      </c>
      <c r="W92" s="51">
        <f t="shared" si="34"/>
        <v>40</v>
      </c>
      <c r="X92" s="51">
        <f t="shared" si="35"/>
        <v>3</v>
      </c>
      <c r="Y92" s="51">
        <f t="shared" si="36"/>
        <v>0</v>
      </c>
      <c r="Z92" s="51">
        <f t="shared" si="37"/>
        <v>0</v>
      </c>
      <c r="AA92" s="51">
        <f t="shared" si="38"/>
        <v>20</v>
      </c>
      <c r="AB92" s="51">
        <f t="shared" si="39"/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f t="shared" si="40"/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f t="shared" si="41"/>
        <v>78</v>
      </c>
      <c r="AS92" s="51">
        <v>0</v>
      </c>
      <c r="AT92" s="51">
        <v>15</v>
      </c>
      <c r="AU92" s="51">
        <v>40</v>
      </c>
      <c r="AV92" s="51">
        <v>3</v>
      </c>
      <c r="AW92" s="51">
        <v>0</v>
      </c>
      <c r="AX92" s="51">
        <v>0</v>
      </c>
      <c r="AY92" s="51">
        <v>20</v>
      </c>
      <c r="AZ92" s="51">
        <f t="shared" si="42"/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f t="shared" si="43"/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f t="shared" si="44"/>
        <v>192</v>
      </c>
      <c r="BQ92" s="51">
        <v>181</v>
      </c>
      <c r="BR92" s="51">
        <v>2</v>
      </c>
      <c r="BS92" s="51">
        <v>9</v>
      </c>
      <c r="BT92" s="51">
        <v>0</v>
      </c>
      <c r="BU92" s="51">
        <v>0</v>
      </c>
      <c r="BV92" s="51">
        <v>0</v>
      </c>
      <c r="BW92" s="51">
        <v>0</v>
      </c>
    </row>
    <row r="93" spans="1:75" ht="13.5">
      <c r="A93" s="26" t="s">
        <v>23</v>
      </c>
      <c r="B93" s="49" t="s">
        <v>236</v>
      </c>
      <c r="C93" s="50" t="s">
        <v>237</v>
      </c>
      <c r="D93" s="51">
        <f t="shared" si="45"/>
        <v>169</v>
      </c>
      <c r="E93" s="51">
        <f t="shared" si="23"/>
        <v>106</v>
      </c>
      <c r="F93" s="51">
        <f t="shared" si="24"/>
        <v>12</v>
      </c>
      <c r="G93" s="51">
        <f t="shared" si="25"/>
        <v>28</v>
      </c>
      <c r="H93" s="51">
        <f t="shared" si="26"/>
        <v>2</v>
      </c>
      <c r="I93" s="51">
        <f t="shared" si="27"/>
        <v>0</v>
      </c>
      <c r="J93" s="51">
        <f t="shared" si="28"/>
        <v>0</v>
      </c>
      <c r="K93" s="51">
        <f t="shared" si="29"/>
        <v>21</v>
      </c>
      <c r="L93" s="51">
        <f t="shared" si="30"/>
        <v>1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1</v>
      </c>
      <c r="T93" s="51">
        <f t="shared" si="31"/>
        <v>61</v>
      </c>
      <c r="U93" s="51">
        <f t="shared" si="32"/>
        <v>0</v>
      </c>
      <c r="V93" s="51">
        <f t="shared" si="33"/>
        <v>11</v>
      </c>
      <c r="W93" s="51">
        <f t="shared" si="34"/>
        <v>28</v>
      </c>
      <c r="X93" s="51">
        <f t="shared" si="35"/>
        <v>2</v>
      </c>
      <c r="Y93" s="51">
        <f t="shared" si="36"/>
        <v>0</v>
      </c>
      <c r="Z93" s="51">
        <f t="shared" si="37"/>
        <v>0</v>
      </c>
      <c r="AA93" s="51">
        <f t="shared" si="38"/>
        <v>20</v>
      </c>
      <c r="AB93" s="51">
        <f t="shared" si="39"/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f t="shared" si="40"/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f t="shared" si="41"/>
        <v>61</v>
      </c>
      <c r="AS93" s="51">
        <v>0</v>
      </c>
      <c r="AT93" s="51">
        <v>11</v>
      </c>
      <c r="AU93" s="51">
        <v>28</v>
      </c>
      <c r="AV93" s="51">
        <v>2</v>
      </c>
      <c r="AW93" s="51">
        <v>0</v>
      </c>
      <c r="AX93" s="51">
        <v>0</v>
      </c>
      <c r="AY93" s="51">
        <v>20</v>
      </c>
      <c r="AZ93" s="51">
        <f t="shared" si="42"/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f t="shared" si="43"/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f t="shared" si="44"/>
        <v>107</v>
      </c>
      <c r="BQ93" s="51">
        <v>106</v>
      </c>
      <c r="BR93" s="51">
        <v>1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</row>
    <row r="94" spans="1:75" ht="13.5">
      <c r="A94" s="26" t="s">
        <v>23</v>
      </c>
      <c r="B94" s="49" t="s">
        <v>238</v>
      </c>
      <c r="C94" s="50" t="s">
        <v>239</v>
      </c>
      <c r="D94" s="51">
        <f t="shared" si="45"/>
        <v>52</v>
      </c>
      <c r="E94" s="51">
        <f t="shared" si="23"/>
        <v>28</v>
      </c>
      <c r="F94" s="51">
        <f t="shared" si="24"/>
        <v>6</v>
      </c>
      <c r="G94" s="51">
        <f t="shared" si="25"/>
        <v>18</v>
      </c>
      <c r="H94" s="51">
        <f t="shared" si="26"/>
        <v>0</v>
      </c>
      <c r="I94" s="51">
        <f t="shared" si="27"/>
        <v>0</v>
      </c>
      <c r="J94" s="51">
        <f t="shared" si="28"/>
        <v>0</v>
      </c>
      <c r="K94" s="51">
        <f t="shared" si="29"/>
        <v>0</v>
      </c>
      <c r="L94" s="51">
        <f t="shared" si="30"/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f t="shared" si="31"/>
        <v>24</v>
      </c>
      <c r="U94" s="51">
        <f t="shared" si="32"/>
        <v>0</v>
      </c>
      <c r="V94" s="51">
        <f t="shared" si="33"/>
        <v>6</v>
      </c>
      <c r="W94" s="51">
        <f t="shared" si="34"/>
        <v>18</v>
      </c>
      <c r="X94" s="51">
        <f t="shared" si="35"/>
        <v>0</v>
      </c>
      <c r="Y94" s="51">
        <f t="shared" si="36"/>
        <v>0</v>
      </c>
      <c r="Z94" s="51">
        <f t="shared" si="37"/>
        <v>0</v>
      </c>
      <c r="AA94" s="51">
        <f t="shared" si="38"/>
        <v>0</v>
      </c>
      <c r="AB94" s="51">
        <f t="shared" si="39"/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f t="shared" si="40"/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f t="shared" si="41"/>
        <v>24</v>
      </c>
      <c r="AS94" s="51">
        <v>0</v>
      </c>
      <c r="AT94" s="51">
        <v>6</v>
      </c>
      <c r="AU94" s="51">
        <v>18</v>
      </c>
      <c r="AV94" s="51">
        <v>0</v>
      </c>
      <c r="AW94" s="51">
        <v>0</v>
      </c>
      <c r="AX94" s="51">
        <v>0</v>
      </c>
      <c r="AY94" s="51">
        <v>0</v>
      </c>
      <c r="AZ94" s="51">
        <f t="shared" si="42"/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f t="shared" si="43"/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f t="shared" si="44"/>
        <v>28</v>
      </c>
      <c r="BQ94" s="51">
        <v>28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</row>
    <row r="95" spans="1:75" ht="13.5">
      <c r="A95" s="26" t="s">
        <v>23</v>
      </c>
      <c r="B95" s="49" t="s">
        <v>240</v>
      </c>
      <c r="C95" s="50" t="s">
        <v>241</v>
      </c>
      <c r="D95" s="51">
        <f t="shared" si="45"/>
        <v>88</v>
      </c>
      <c r="E95" s="51">
        <f t="shared" si="23"/>
        <v>54</v>
      </c>
      <c r="F95" s="51">
        <f t="shared" si="24"/>
        <v>11</v>
      </c>
      <c r="G95" s="51">
        <f t="shared" si="25"/>
        <v>20</v>
      </c>
      <c r="H95" s="51">
        <f t="shared" si="26"/>
        <v>3</v>
      </c>
      <c r="I95" s="51">
        <f t="shared" si="27"/>
        <v>0</v>
      </c>
      <c r="J95" s="51">
        <f t="shared" si="28"/>
        <v>0</v>
      </c>
      <c r="K95" s="51">
        <f t="shared" si="29"/>
        <v>0</v>
      </c>
      <c r="L95" s="51">
        <f t="shared" si="30"/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f t="shared" si="31"/>
        <v>33</v>
      </c>
      <c r="U95" s="51">
        <f t="shared" si="32"/>
        <v>0</v>
      </c>
      <c r="V95" s="51">
        <f t="shared" si="33"/>
        <v>10</v>
      </c>
      <c r="W95" s="51">
        <f t="shared" si="34"/>
        <v>20</v>
      </c>
      <c r="X95" s="51">
        <f t="shared" si="35"/>
        <v>3</v>
      </c>
      <c r="Y95" s="51">
        <f t="shared" si="36"/>
        <v>0</v>
      </c>
      <c r="Z95" s="51">
        <f t="shared" si="37"/>
        <v>0</v>
      </c>
      <c r="AA95" s="51">
        <f t="shared" si="38"/>
        <v>0</v>
      </c>
      <c r="AB95" s="51">
        <f t="shared" si="39"/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f t="shared" si="40"/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f t="shared" si="41"/>
        <v>33</v>
      </c>
      <c r="AS95" s="51">
        <v>0</v>
      </c>
      <c r="AT95" s="51">
        <v>10</v>
      </c>
      <c r="AU95" s="51">
        <v>20</v>
      </c>
      <c r="AV95" s="51">
        <v>3</v>
      </c>
      <c r="AW95" s="51">
        <v>0</v>
      </c>
      <c r="AX95" s="51">
        <v>0</v>
      </c>
      <c r="AY95" s="51">
        <v>0</v>
      </c>
      <c r="AZ95" s="51">
        <f t="shared" si="42"/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f t="shared" si="43"/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0</v>
      </c>
      <c r="BP95" s="51">
        <f t="shared" si="44"/>
        <v>55</v>
      </c>
      <c r="BQ95" s="51">
        <v>54</v>
      </c>
      <c r="BR95" s="51">
        <v>1</v>
      </c>
      <c r="BS95" s="51">
        <v>0</v>
      </c>
      <c r="BT95" s="51">
        <v>0</v>
      </c>
      <c r="BU95" s="51">
        <v>0</v>
      </c>
      <c r="BV95" s="51">
        <v>0</v>
      </c>
      <c r="BW95" s="51">
        <v>0</v>
      </c>
    </row>
    <row r="96" spans="1:75" ht="13.5">
      <c r="A96" s="26" t="s">
        <v>23</v>
      </c>
      <c r="B96" s="49" t="s">
        <v>242</v>
      </c>
      <c r="C96" s="50" t="s">
        <v>243</v>
      </c>
      <c r="D96" s="51">
        <f t="shared" si="45"/>
        <v>242</v>
      </c>
      <c r="E96" s="51">
        <f t="shared" si="23"/>
        <v>146</v>
      </c>
      <c r="F96" s="51">
        <f t="shared" si="24"/>
        <v>55</v>
      </c>
      <c r="G96" s="51">
        <f t="shared" si="25"/>
        <v>35</v>
      </c>
      <c r="H96" s="51">
        <f t="shared" si="26"/>
        <v>6</v>
      </c>
      <c r="I96" s="51">
        <f t="shared" si="27"/>
        <v>0</v>
      </c>
      <c r="J96" s="51">
        <f t="shared" si="28"/>
        <v>0</v>
      </c>
      <c r="K96" s="51">
        <f t="shared" si="29"/>
        <v>0</v>
      </c>
      <c r="L96" s="51">
        <f t="shared" si="30"/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f t="shared" si="31"/>
        <v>95</v>
      </c>
      <c r="U96" s="51">
        <f t="shared" si="32"/>
        <v>0</v>
      </c>
      <c r="V96" s="51">
        <f t="shared" si="33"/>
        <v>54</v>
      </c>
      <c r="W96" s="51">
        <f t="shared" si="34"/>
        <v>35</v>
      </c>
      <c r="X96" s="51">
        <f t="shared" si="35"/>
        <v>6</v>
      </c>
      <c r="Y96" s="51">
        <f t="shared" si="36"/>
        <v>0</v>
      </c>
      <c r="Z96" s="51">
        <f t="shared" si="37"/>
        <v>0</v>
      </c>
      <c r="AA96" s="51">
        <f t="shared" si="38"/>
        <v>0</v>
      </c>
      <c r="AB96" s="51">
        <f t="shared" si="39"/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f t="shared" si="40"/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f t="shared" si="41"/>
        <v>95</v>
      </c>
      <c r="AS96" s="51">
        <v>0</v>
      </c>
      <c r="AT96" s="51">
        <v>54</v>
      </c>
      <c r="AU96" s="51">
        <v>35</v>
      </c>
      <c r="AV96" s="51">
        <v>6</v>
      </c>
      <c r="AW96" s="51">
        <v>0</v>
      </c>
      <c r="AX96" s="51">
        <v>0</v>
      </c>
      <c r="AY96" s="51">
        <v>0</v>
      </c>
      <c r="AZ96" s="51">
        <f t="shared" si="42"/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f t="shared" si="43"/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f t="shared" si="44"/>
        <v>147</v>
      </c>
      <c r="BQ96" s="51">
        <v>146</v>
      </c>
      <c r="BR96" s="51">
        <v>1</v>
      </c>
      <c r="BS96" s="51">
        <v>0</v>
      </c>
      <c r="BT96" s="51">
        <v>0</v>
      </c>
      <c r="BU96" s="51">
        <v>0</v>
      </c>
      <c r="BV96" s="51">
        <v>0</v>
      </c>
      <c r="BW96" s="51">
        <v>0</v>
      </c>
    </row>
    <row r="97" spans="1:75" ht="13.5">
      <c r="A97" s="26" t="s">
        <v>23</v>
      </c>
      <c r="B97" s="49" t="s">
        <v>244</v>
      </c>
      <c r="C97" s="50" t="s">
        <v>245</v>
      </c>
      <c r="D97" s="51">
        <f t="shared" si="45"/>
        <v>371</v>
      </c>
      <c r="E97" s="51">
        <f t="shared" si="23"/>
        <v>184</v>
      </c>
      <c r="F97" s="51">
        <f t="shared" si="24"/>
        <v>117</v>
      </c>
      <c r="G97" s="51">
        <f t="shared" si="25"/>
        <v>63</v>
      </c>
      <c r="H97" s="51">
        <f t="shared" si="26"/>
        <v>7</v>
      </c>
      <c r="I97" s="51">
        <f t="shared" si="27"/>
        <v>0</v>
      </c>
      <c r="J97" s="51">
        <f t="shared" si="28"/>
        <v>0</v>
      </c>
      <c r="K97" s="51">
        <f t="shared" si="29"/>
        <v>0</v>
      </c>
      <c r="L97" s="51">
        <f t="shared" si="30"/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f t="shared" si="31"/>
        <v>187</v>
      </c>
      <c r="U97" s="51">
        <f t="shared" si="32"/>
        <v>0</v>
      </c>
      <c r="V97" s="51">
        <f t="shared" si="33"/>
        <v>117</v>
      </c>
      <c r="W97" s="51">
        <f t="shared" si="34"/>
        <v>63</v>
      </c>
      <c r="X97" s="51">
        <f t="shared" si="35"/>
        <v>7</v>
      </c>
      <c r="Y97" s="51">
        <f t="shared" si="36"/>
        <v>0</v>
      </c>
      <c r="Z97" s="51">
        <f t="shared" si="37"/>
        <v>0</v>
      </c>
      <c r="AA97" s="51">
        <f t="shared" si="38"/>
        <v>0</v>
      </c>
      <c r="AB97" s="51">
        <f t="shared" si="39"/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f t="shared" si="40"/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f t="shared" si="41"/>
        <v>187</v>
      </c>
      <c r="AS97" s="51">
        <v>0</v>
      </c>
      <c r="AT97" s="51">
        <v>117</v>
      </c>
      <c r="AU97" s="51">
        <v>63</v>
      </c>
      <c r="AV97" s="51">
        <v>7</v>
      </c>
      <c r="AW97" s="51">
        <v>0</v>
      </c>
      <c r="AX97" s="51">
        <v>0</v>
      </c>
      <c r="AY97" s="51">
        <v>0</v>
      </c>
      <c r="AZ97" s="51">
        <f t="shared" si="42"/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f t="shared" si="43"/>
        <v>0</v>
      </c>
      <c r="BI97" s="51">
        <v>0</v>
      </c>
      <c r="BJ97" s="51">
        <v>0</v>
      </c>
      <c r="BK97" s="51">
        <v>0</v>
      </c>
      <c r="BL97" s="51">
        <v>0</v>
      </c>
      <c r="BM97" s="51">
        <v>0</v>
      </c>
      <c r="BN97" s="51">
        <v>0</v>
      </c>
      <c r="BO97" s="51">
        <v>0</v>
      </c>
      <c r="BP97" s="51">
        <f t="shared" si="44"/>
        <v>184</v>
      </c>
      <c r="BQ97" s="51">
        <v>184</v>
      </c>
      <c r="BR97" s="51">
        <v>0</v>
      </c>
      <c r="BS97" s="51">
        <v>0</v>
      </c>
      <c r="BT97" s="51">
        <v>0</v>
      </c>
      <c r="BU97" s="51">
        <v>0</v>
      </c>
      <c r="BV97" s="51">
        <v>0</v>
      </c>
      <c r="BW97" s="51">
        <v>0</v>
      </c>
    </row>
    <row r="98" spans="1:75" ht="13.5">
      <c r="A98" s="26" t="s">
        <v>23</v>
      </c>
      <c r="B98" s="49" t="s">
        <v>246</v>
      </c>
      <c r="C98" s="50" t="s">
        <v>265</v>
      </c>
      <c r="D98" s="51">
        <f t="shared" si="45"/>
        <v>81</v>
      </c>
      <c r="E98" s="51">
        <f aca="true" t="shared" si="46" ref="E98:E105">M98+U98+BQ98</f>
        <v>0</v>
      </c>
      <c r="F98" s="51">
        <f aca="true" t="shared" si="47" ref="F98:F105">N98+V98+BR98</f>
        <v>41</v>
      </c>
      <c r="G98" s="51">
        <f aca="true" t="shared" si="48" ref="G98:G105">O98+W98+BS98</f>
        <v>36</v>
      </c>
      <c r="H98" s="51">
        <f aca="true" t="shared" si="49" ref="H98:H105">P98+X98+BT98</f>
        <v>4</v>
      </c>
      <c r="I98" s="51">
        <f aca="true" t="shared" si="50" ref="I98:I105">Q98+Y98+BU98</f>
        <v>0</v>
      </c>
      <c r="J98" s="51">
        <f aca="true" t="shared" si="51" ref="J98:J105">R98+Z98+BV98</f>
        <v>0</v>
      </c>
      <c r="K98" s="51">
        <f aca="true" t="shared" si="52" ref="K98:K105">S98+AA98+BW98</f>
        <v>0</v>
      </c>
      <c r="L98" s="51">
        <f aca="true" t="shared" si="53" ref="L98:L105">SUM(M98:S98)</f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f aca="true" t="shared" si="54" ref="T98:T105">SUM(U98:AA98)</f>
        <v>81</v>
      </c>
      <c r="U98" s="51">
        <f aca="true" t="shared" si="55" ref="U98:U105">AC98+AK98+AS98+BA98+BI98</f>
        <v>0</v>
      </c>
      <c r="V98" s="51">
        <f aca="true" t="shared" si="56" ref="V98:V105">AD98+AL98+AT98+BB98+BJ98</f>
        <v>41</v>
      </c>
      <c r="W98" s="51">
        <f aca="true" t="shared" si="57" ref="W98:W105">AE98+AM98+AU98+BC98+BK98</f>
        <v>36</v>
      </c>
      <c r="X98" s="51">
        <f aca="true" t="shared" si="58" ref="X98:X105">AF98+AN98+AV98+BD98+BL98</f>
        <v>4</v>
      </c>
      <c r="Y98" s="51">
        <f aca="true" t="shared" si="59" ref="Y98:Y105">AG98+AO98+AW98+BE98+BM98</f>
        <v>0</v>
      </c>
      <c r="Z98" s="51">
        <f aca="true" t="shared" si="60" ref="Z98:Z105">AH98+AP98+AX98+BF98+BN98</f>
        <v>0</v>
      </c>
      <c r="AA98" s="51">
        <f aca="true" t="shared" si="61" ref="AA98:AA105">AI98+AQ98+AY98+BG98+BO98</f>
        <v>0</v>
      </c>
      <c r="AB98" s="51">
        <f aca="true" t="shared" si="62" ref="AB98:AB105">SUM(AC98:AI98)</f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f aca="true" t="shared" si="63" ref="AJ98:AJ105">SUM(AK98:AQ98)</f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f aca="true" t="shared" si="64" ref="AR98:AR105">SUM(AS98:AY98)</f>
        <v>81</v>
      </c>
      <c r="AS98" s="51">
        <v>0</v>
      </c>
      <c r="AT98" s="51">
        <v>41</v>
      </c>
      <c r="AU98" s="51">
        <v>36</v>
      </c>
      <c r="AV98" s="51">
        <v>4</v>
      </c>
      <c r="AW98" s="51">
        <v>0</v>
      </c>
      <c r="AX98" s="51">
        <v>0</v>
      </c>
      <c r="AY98" s="51">
        <v>0</v>
      </c>
      <c r="AZ98" s="51">
        <f aca="true" t="shared" si="65" ref="AZ98:AZ105">SUM(BA98:BG98)</f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0</v>
      </c>
      <c r="BH98" s="51">
        <f aca="true" t="shared" si="66" ref="BH98:BH105">SUM(BI98:BO98)</f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f aca="true" t="shared" si="67" ref="BP98:BP105">SUM(BQ98:BW98)</f>
        <v>0</v>
      </c>
      <c r="BQ98" s="51">
        <v>0</v>
      </c>
      <c r="BR98" s="51">
        <v>0</v>
      </c>
      <c r="BS98" s="51">
        <v>0</v>
      </c>
      <c r="BT98" s="51">
        <v>0</v>
      </c>
      <c r="BU98" s="51">
        <v>0</v>
      </c>
      <c r="BV98" s="51">
        <v>0</v>
      </c>
      <c r="BW98" s="51">
        <v>0</v>
      </c>
    </row>
    <row r="99" spans="1:75" ht="13.5">
      <c r="A99" s="26" t="s">
        <v>23</v>
      </c>
      <c r="B99" s="49" t="s">
        <v>247</v>
      </c>
      <c r="C99" s="50" t="s">
        <v>248</v>
      </c>
      <c r="D99" s="51">
        <f t="shared" si="45"/>
        <v>38</v>
      </c>
      <c r="E99" s="51">
        <f t="shared" si="46"/>
        <v>0</v>
      </c>
      <c r="F99" s="51">
        <f t="shared" si="47"/>
        <v>23</v>
      </c>
      <c r="G99" s="51">
        <f t="shared" si="48"/>
        <v>14</v>
      </c>
      <c r="H99" s="51">
        <f t="shared" si="49"/>
        <v>1</v>
      </c>
      <c r="I99" s="51">
        <f t="shared" si="50"/>
        <v>0</v>
      </c>
      <c r="J99" s="51">
        <f t="shared" si="51"/>
        <v>0</v>
      </c>
      <c r="K99" s="51">
        <f t="shared" si="52"/>
        <v>0</v>
      </c>
      <c r="L99" s="51">
        <f t="shared" si="53"/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f t="shared" si="54"/>
        <v>38</v>
      </c>
      <c r="U99" s="51">
        <f t="shared" si="55"/>
        <v>0</v>
      </c>
      <c r="V99" s="51">
        <f t="shared" si="56"/>
        <v>23</v>
      </c>
      <c r="W99" s="51">
        <f t="shared" si="57"/>
        <v>14</v>
      </c>
      <c r="X99" s="51">
        <f t="shared" si="58"/>
        <v>1</v>
      </c>
      <c r="Y99" s="51">
        <f t="shared" si="59"/>
        <v>0</v>
      </c>
      <c r="Z99" s="51">
        <f t="shared" si="60"/>
        <v>0</v>
      </c>
      <c r="AA99" s="51">
        <f t="shared" si="61"/>
        <v>0</v>
      </c>
      <c r="AB99" s="51">
        <f t="shared" si="62"/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f t="shared" si="63"/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f t="shared" si="64"/>
        <v>38</v>
      </c>
      <c r="AS99" s="51">
        <v>0</v>
      </c>
      <c r="AT99" s="51">
        <v>23</v>
      </c>
      <c r="AU99" s="51">
        <v>14</v>
      </c>
      <c r="AV99" s="51">
        <v>1</v>
      </c>
      <c r="AW99" s="51">
        <v>0</v>
      </c>
      <c r="AX99" s="51">
        <v>0</v>
      </c>
      <c r="AY99" s="51">
        <v>0</v>
      </c>
      <c r="AZ99" s="51">
        <f t="shared" si="65"/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0</v>
      </c>
      <c r="BH99" s="51">
        <f t="shared" si="66"/>
        <v>0</v>
      </c>
      <c r="BI99" s="51">
        <v>0</v>
      </c>
      <c r="BJ99" s="51">
        <v>0</v>
      </c>
      <c r="BK99" s="51">
        <v>0</v>
      </c>
      <c r="BL99" s="51">
        <v>0</v>
      </c>
      <c r="BM99" s="51">
        <v>0</v>
      </c>
      <c r="BN99" s="51">
        <v>0</v>
      </c>
      <c r="BO99" s="51">
        <v>0</v>
      </c>
      <c r="BP99" s="51">
        <f t="shared" si="67"/>
        <v>0</v>
      </c>
      <c r="BQ99" s="51">
        <v>0</v>
      </c>
      <c r="BR99" s="51">
        <v>0</v>
      </c>
      <c r="BS99" s="51">
        <v>0</v>
      </c>
      <c r="BT99" s="51">
        <v>0</v>
      </c>
      <c r="BU99" s="51">
        <v>0</v>
      </c>
      <c r="BV99" s="51">
        <v>0</v>
      </c>
      <c r="BW99" s="51">
        <v>0</v>
      </c>
    </row>
    <row r="100" spans="1:75" ht="13.5">
      <c r="A100" s="26" t="s">
        <v>23</v>
      </c>
      <c r="B100" s="49" t="s">
        <v>249</v>
      </c>
      <c r="C100" s="50" t="s">
        <v>250</v>
      </c>
      <c r="D100" s="51">
        <f t="shared" si="45"/>
        <v>1160</v>
      </c>
      <c r="E100" s="51">
        <f t="shared" si="46"/>
        <v>832</v>
      </c>
      <c r="F100" s="51">
        <f t="shared" si="47"/>
        <v>113</v>
      </c>
      <c r="G100" s="51">
        <f t="shared" si="48"/>
        <v>134</v>
      </c>
      <c r="H100" s="51">
        <f t="shared" si="49"/>
        <v>14</v>
      </c>
      <c r="I100" s="51">
        <f t="shared" si="50"/>
        <v>0</v>
      </c>
      <c r="J100" s="51">
        <f t="shared" si="51"/>
        <v>10</v>
      </c>
      <c r="K100" s="51">
        <f t="shared" si="52"/>
        <v>57</v>
      </c>
      <c r="L100" s="51">
        <f t="shared" si="53"/>
        <v>39</v>
      </c>
      <c r="M100" s="51">
        <v>39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f t="shared" si="54"/>
        <v>318</v>
      </c>
      <c r="U100" s="51">
        <f t="shared" si="55"/>
        <v>0</v>
      </c>
      <c r="V100" s="51">
        <f t="shared" si="56"/>
        <v>113</v>
      </c>
      <c r="W100" s="51">
        <f t="shared" si="57"/>
        <v>134</v>
      </c>
      <c r="X100" s="51">
        <f t="shared" si="58"/>
        <v>14</v>
      </c>
      <c r="Y100" s="51">
        <f t="shared" si="59"/>
        <v>0</v>
      </c>
      <c r="Z100" s="51">
        <f t="shared" si="60"/>
        <v>0</v>
      </c>
      <c r="AA100" s="51">
        <f t="shared" si="61"/>
        <v>57</v>
      </c>
      <c r="AB100" s="51">
        <f t="shared" si="62"/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f t="shared" si="63"/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f t="shared" si="64"/>
        <v>318</v>
      </c>
      <c r="AS100" s="51">
        <v>0</v>
      </c>
      <c r="AT100" s="51">
        <v>113</v>
      </c>
      <c r="AU100" s="51">
        <v>134</v>
      </c>
      <c r="AV100" s="51">
        <v>14</v>
      </c>
      <c r="AW100" s="51">
        <v>0</v>
      </c>
      <c r="AX100" s="51">
        <v>0</v>
      </c>
      <c r="AY100" s="51">
        <v>57</v>
      </c>
      <c r="AZ100" s="51">
        <f t="shared" si="65"/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f t="shared" si="66"/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f t="shared" si="67"/>
        <v>803</v>
      </c>
      <c r="BQ100" s="51">
        <v>793</v>
      </c>
      <c r="BR100" s="51">
        <v>0</v>
      </c>
      <c r="BS100" s="51">
        <v>0</v>
      </c>
      <c r="BT100" s="51">
        <v>0</v>
      </c>
      <c r="BU100" s="51">
        <v>0</v>
      </c>
      <c r="BV100" s="51">
        <v>10</v>
      </c>
      <c r="BW100" s="51">
        <v>0</v>
      </c>
    </row>
    <row r="101" spans="1:75" ht="13.5">
      <c r="A101" s="26" t="s">
        <v>23</v>
      </c>
      <c r="B101" s="49" t="s">
        <v>251</v>
      </c>
      <c r="C101" s="50" t="s">
        <v>252</v>
      </c>
      <c r="D101" s="51">
        <f t="shared" si="45"/>
        <v>454</v>
      </c>
      <c r="E101" s="51">
        <f t="shared" si="46"/>
        <v>276</v>
      </c>
      <c r="F101" s="51">
        <f t="shared" si="47"/>
        <v>68</v>
      </c>
      <c r="G101" s="51">
        <f t="shared" si="48"/>
        <v>73</v>
      </c>
      <c r="H101" s="51">
        <f t="shared" si="49"/>
        <v>5</v>
      </c>
      <c r="I101" s="51">
        <f t="shared" si="50"/>
        <v>0</v>
      </c>
      <c r="J101" s="51">
        <f t="shared" si="51"/>
        <v>11</v>
      </c>
      <c r="K101" s="51">
        <f t="shared" si="52"/>
        <v>21</v>
      </c>
      <c r="L101" s="51">
        <f t="shared" si="53"/>
        <v>284</v>
      </c>
      <c r="M101" s="51">
        <v>273</v>
      </c>
      <c r="N101" s="51">
        <v>0</v>
      </c>
      <c r="O101" s="51">
        <v>0</v>
      </c>
      <c r="P101" s="51">
        <v>0</v>
      </c>
      <c r="Q101" s="51">
        <v>0</v>
      </c>
      <c r="R101" s="51">
        <v>11</v>
      </c>
      <c r="S101" s="51">
        <v>0</v>
      </c>
      <c r="T101" s="51">
        <f t="shared" si="54"/>
        <v>170</v>
      </c>
      <c r="U101" s="51">
        <f t="shared" si="55"/>
        <v>3</v>
      </c>
      <c r="V101" s="51">
        <f t="shared" si="56"/>
        <v>68</v>
      </c>
      <c r="W101" s="51">
        <f t="shared" si="57"/>
        <v>73</v>
      </c>
      <c r="X101" s="51">
        <f t="shared" si="58"/>
        <v>5</v>
      </c>
      <c r="Y101" s="51">
        <f t="shared" si="59"/>
        <v>0</v>
      </c>
      <c r="Z101" s="51">
        <f t="shared" si="60"/>
        <v>0</v>
      </c>
      <c r="AA101" s="51">
        <f t="shared" si="61"/>
        <v>21</v>
      </c>
      <c r="AB101" s="51">
        <f t="shared" si="62"/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f t="shared" si="63"/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f t="shared" si="64"/>
        <v>170</v>
      </c>
      <c r="AS101" s="51">
        <v>3</v>
      </c>
      <c r="AT101" s="51">
        <v>68</v>
      </c>
      <c r="AU101" s="51">
        <v>73</v>
      </c>
      <c r="AV101" s="51">
        <v>5</v>
      </c>
      <c r="AW101" s="51">
        <v>0</v>
      </c>
      <c r="AX101" s="51">
        <v>0</v>
      </c>
      <c r="AY101" s="51">
        <v>21</v>
      </c>
      <c r="AZ101" s="51">
        <f t="shared" si="65"/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f t="shared" si="66"/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  <c r="BP101" s="51">
        <f t="shared" si="67"/>
        <v>0</v>
      </c>
      <c r="BQ101" s="51">
        <v>0</v>
      </c>
      <c r="BR101" s="51">
        <v>0</v>
      </c>
      <c r="BS101" s="51">
        <v>0</v>
      </c>
      <c r="BT101" s="51">
        <v>0</v>
      </c>
      <c r="BU101" s="51">
        <v>0</v>
      </c>
      <c r="BV101" s="51">
        <v>0</v>
      </c>
      <c r="BW101" s="51">
        <v>0</v>
      </c>
    </row>
    <row r="102" spans="1:75" ht="13.5">
      <c r="A102" s="26" t="s">
        <v>23</v>
      </c>
      <c r="B102" s="49" t="s">
        <v>253</v>
      </c>
      <c r="C102" s="50" t="s">
        <v>254</v>
      </c>
      <c r="D102" s="51">
        <f t="shared" si="45"/>
        <v>126</v>
      </c>
      <c r="E102" s="51">
        <f t="shared" si="46"/>
        <v>83</v>
      </c>
      <c r="F102" s="51">
        <f t="shared" si="47"/>
        <v>20</v>
      </c>
      <c r="G102" s="51">
        <f t="shared" si="48"/>
        <v>20</v>
      </c>
      <c r="H102" s="51">
        <f t="shared" si="49"/>
        <v>2</v>
      </c>
      <c r="I102" s="51">
        <f t="shared" si="50"/>
        <v>0</v>
      </c>
      <c r="J102" s="51">
        <f t="shared" si="51"/>
        <v>1</v>
      </c>
      <c r="K102" s="51">
        <f t="shared" si="52"/>
        <v>0</v>
      </c>
      <c r="L102" s="51">
        <f t="shared" si="53"/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f t="shared" si="54"/>
        <v>41</v>
      </c>
      <c r="U102" s="51">
        <f t="shared" si="55"/>
        <v>0</v>
      </c>
      <c r="V102" s="51">
        <f t="shared" si="56"/>
        <v>19</v>
      </c>
      <c r="W102" s="51">
        <f t="shared" si="57"/>
        <v>20</v>
      </c>
      <c r="X102" s="51">
        <f t="shared" si="58"/>
        <v>2</v>
      </c>
      <c r="Y102" s="51">
        <f t="shared" si="59"/>
        <v>0</v>
      </c>
      <c r="Z102" s="51">
        <f t="shared" si="60"/>
        <v>0</v>
      </c>
      <c r="AA102" s="51">
        <f t="shared" si="61"/>
        <v>0</v>
      </c>
      <c r="AB102" s="51">
        <f t="shared" si="62"/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f t="shared" si="63"/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f t="shared" si="64"/>
        <v>41</v>
      </c>
      <c r="AS102" s="51">
        <v>0</v>
      </c>
      <c r="AT102" s="51">
        <v>19</v>
      </c>
      <c r="AU102" s="51">
        <v>20</v>
      </c>
      <c r="AV102" s="51">
        <v>2</v>
      </c>
      <c r="AW102" s="51">
        <v>0</v>
      </c>
      <c r="AX102" s="51">
        <v>0</v>
      </c>
      <c r="AY102" s="51">
        <v>0</v>
      </c>
      <c r="AZ102" s="51">
        <f t="shared" si="65"/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1">
        <v>0</v>
      </c>
      <c r="BG102" s="51">
        <v>0</v>
      </c>
      <c r="BH102" s="51">
        <f t="shared" si="66"/>
        <v>0</v>
      </c>
      <c r="BI102" s="51">
        <v>0</v>
      </c>
      <c r="BJ102" s="51">
        <v>0</v>
      </c>
      <c r="BK102" s="51">
        <v>0</v>
      </c>
      <c r="BL102" s="51">
        <v>0</v>
      </c>
      <c r="BM102" s="51">
        <v>0</v>
      </c>
      <c r="BN102" s="51">
        <v>0</v>
      </c>
      <c r="BO102" s="51">
        <v>0</v>
      </c>
      <c r="BP102" s="51">
        <f t="shared" si="67"/>
        <v>85</v>
      </c>
      <c r="BQ102" s="51">
        <v>83</v>
      </c>
      <c r="BR102" s="51">
        <v>1</v>
      </c>
      <c r="BS102" s="51">
        <v>0</v>
      </c>
      <c r="BT102" s="51">
        <v>0</v>
      </c>
      <c r="BU102" s="51">
        <v>0</v>
      </c>
      <c r="BV102" s="51">
        <v>1</v>
      </c>
      <c r="BW102" s="51">
        <v>0</v>
      </c>
    </row>
    <row r="103" spans="1:75" ht="13.5">
      <c r="A103" s="26" t="s">
        <v>23</v>
      </c>
      <c r="B103" s="49" t="s">
        <v>255</v>
      </c>
      <c r="C103" s="50" t="s">
        <v>256</v>
      </c>
      <c r="D103" s="51">
        <f t="shared" si="45"/>
        <v>9</v>
      </c>
      <c r="E103" s="51">
        <f t="shared" si="46"/>
        <v>9</v>
      </c>
      <c r="F103" s="51">
        <f t="shared" si="47"/>
        <v>0</v>
      </c>
      <c r="G103" s="51">
        <f t="shared" si="48"/>
        <v>0</v>
      </c>
      <c r="H103" s="51">
        <f t="shared" si="49"/>
        <v>0</v>
      </c>
      <c r="I103" s="51">
        <f t="shared" si="50"/>
        <v>0</v>
      </c>
      <c r="J103" s="51">
        <f t="shared" si="51"/>
        <v>0</v>
      </c>
      <c r="K103" s="51">
        <f t="shared" si="52"/>
        <v>0</v>
      </c>
      <c r="L103" s="51">
        <f t="shared" si="53"/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f t="shared" si="54"/>
        <v>0</v>
      </c>
      <c r="U103" s="51">
        <f t="shared" si="55"/>
        <v>0</v>
      </c>
      <c r="V103" s="51">
        <f t="shared" si="56"/>
        <v>0</v>
      </c>
      <c r="W103" s="51">
        <f t="shared" si="57"/>
        <v>0</v>
      </c>
      <c r="X103" s="51">
        <f t="shared" si="58"/>
        <v>0</v>
      </c>
      <c r="Y103" s="51">
        <f t="shared" si="59"/>
        <v>0</v>
      </c>
      <c r="Z103" s="51">
        <f t="shared" si="60"/>
        <v>0</v>
      </c>
      <c r="AA103" s="51">
        <f t="shared" si="61"/>
        <v>0</v>
      </c>
      <c r="AB103" s="51">
        <f t="shared" si="62"/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f t="shared" si="63"/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f t="shared" si="64"/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f t="shared" si="65"/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1">
        <v>0</v>
      </c>
      <c r="BG103" s="51">
        <v>0</v>
      </c>
      <c r="BH103" s="51">
        <f t="shared" si="66"/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  <c r="BP103" s="51">
        <f t="shared" si="67"/>
        <v>9</v>
      </c>
      <c r="BQ103" s="51">
        <v>9</v>
      </c>
      <c r="BR103" s="51">
        <v>0</v>
      </c>
      <c r="BS103" s="51">
        <v>0</v>
      </c>
      <c r="BT103" s="51">
        <v>0</v>
      </c>
      <c r="BU103" s="51">
        <v>0</v>
      </c>
      <c r="BV103" s="51">
        <v>0</v>
      </c>
      <c r="BW103" s="51">
        <v>0</v>
      </c>
    </row>
    <row r="104" spans="1:75" ht="13.5">
      <c r="A104" s="26" t="s">
        <v>23</v>
      </c>
      <c r="B104" s="49" t="s">
        <v>257</v>
      </c>
      <c r="C104" s="50" t="s">
        <v>263</v>
      </c>
      <c r="D104" s="51">
        <f t="shared" si="45"/>
        <v>1513</v>
      </c>
      <c r="E104" s="51">
        <f t="shared" si="46"/>
        <v>909</v>
      </c>
      <c r="F104" s="51">
        <f t="shared" si="47"/>
        <v>383</v>
      </c>
      <c r="G104" s="51">
        <f t="shared" si="48"/>
        <v>168</v>
      </c>
      <c r="H104" s="51">
        <f t="shared" si="49"/>
        <v>5</v>
      </c>
      <c r="I104" s="51">
        <f t="shared" si="50"/>
        <v>0</v>
      </c>
      <c r="J104" s="51">
        <f t="shared" si="51"/>
        <v>5</v>
      </c>
      <c r="K104" s="51">
        <f t="shared" si="52"/>
        <v>43</v>
      </c>
      <c r="L104" s="51">
        <f t="shared" si="53"/>
        <v>823</v>
      </c>
      <c r="M104" s="51">
        <v>253</v>
      </c>
      <c r="N104" s="51">
        <v>359</v>
      </c>
      <c r="O104" s="51">
        <v>168</v>
      </c>
      <c r="P104" s="51">
        <v>0</v>
      </c>
      <c r="Q104" s="51">
        <v>0</v>
      </c>
      <c r="R104" s="51">
        <v>0</v>
      </c>
      <c r="S104" s="51">
        <v>43</v>
      </c>
      <c r="T104" s="51">
        <f t="shared" si="54"/>
        <v>23</v>
      </c>
      <c r="U104" s="51">
        <f t="shared" si="55"/>
        <v>0</v>
      </c>
      <c r="V104" s="51">
        <f t="shared" si="56"/>
        <v>18</v>
      </c>
      <c r="W104" s="51">
        <f t="shared" si="57"/>
        <v>0</v>
      </c>
      <c r="X104" s="51">
        <f t="shared" si="58"/>
        <v>5</v>
      </c>
      <c r="Y104" s="51">
        <f t="shared" si="59"/>
        <v>0</v>
      </c>
      <c r="Z104" s="51">
        <f t="shared" si="60"/>
        <v>0</v>
      </c>
      <c r="AA104" s="51">
        <f t="shared" si="61"/>
        <v>0</v>
      </c>
      <c r="AB104" s="51">
        <f t="shared" si="62"/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f t="shared" si="63"/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f t="shared" si="64"/>
        <v>23</v>
      </c>
      <c r="AS104" s="51">
        <v>0</v>
      </c>
      <c r="AT104" s="51">
        <v>18</v>
      </c>
      <c r="AU104" s="51">
        <v>0</v>
      </c>
      <c r="AV104" s="51">
        <v>5</v>
      </c>
      <c r="AW104" s="51">
        <v>0</v>
      </c>
      <c r="AX104" s="51">
        <v>0</v>
      </c>
      <c r="AY104" s="51">
        <v>0</v>
      </c>
      <c r="AZ104" s="51">
        <f t="shared" si="65"/>
        <v>0</v>
      </c>
      <c r="BA104" s="51">
        <v>0</v>
      </c>
      <c r="BB104" s="51">
        <v>0</v>
      </c>
      <c r="BC104" s="51">
        <v>0</v>
      </c>
      <c r="BD104" s="51">
        <v>0</v>
      </c>
      <c r="BE104" s="51">
        <v>0</v>
      </c>
      <c r="BF104" s="51">
        <v>0</v>
      </c>
      <c r="BG104" s="51">
        <v>0</v>
      </c>
      <c r="BH104" s="51">
        <f t="shared" si="66"/>
        <v>0</v>
      </c>
      <c r="BI104" s="51">
        <v>0</v>
      </c>
      <c r="BJ104" s="51">
        <v>0</v>
      </c>
      <c r="BK104" s="51">
        <v>0</v>
      </c>
      <c r="BL104" s="51">
        <v>0</v>
      </c>
      <c r="BM104" s="51">
        <v>0</v>
      </c>
      <c r="BN104" s="51">
        <v>0</v>
      </c>
      <c r="BO104" s="51">
        <v>0</v>
      </c>
      <c r="BP104" s="51">
        <f t="shared" si="67"/>
        <v>667</v>
      </c>
      <c r="BQ104" s="51">
        <v>656</v>
      </c>
      <c r="BR104" s="51">
        <v>6</v>
      </c>
      <c r="BS104" s="51">
        <v>0</v>
      </c>
      <c r="BT104" s="51">
        <v>0</v>
      </c>
      <c r="BU104" s="51">
        <v>0</v>
      </c>
      <c r="BV104" s="51">
        <v>5</v>
      </c>
      <c r="BW104" s="51">
        <v>0</v>
      </c>
    </row>
    <row r="105" spans="1:75" ht="13.5">
      <c r="A105" s="26" t="s">
        <v>23</v>
      </c>
      <c r="B105" s="49" t="s">
        <v>258</v>
      </c>
      <c r="C105" s="50" t="s">
        <v>259</v>
      </c>
      <c r="D105" s="51">
        <f t="shared" si="45"/>
        <v>696</v>
      </c>
      <c r="E105" s="51">
        <f t="shared" si="46"/>
        <v>325</v>
      </c>
      <c r="F105" s="51">
        <f t="shared" si="47"/>
        <v>208</v>
      </c>
      <c r="G105" s="51">
        <f t="shared" si="48"/>
        <v>145</v>
      </c>
      <c r="H105" s="51">
        <f t="shared" si="49"/>
        <v>6</v>
      </c>
      <c r="I105" s="51">
        <f t="shared" si="50"/>
        <v>0</v>
      </c>
      <c r="J105" s="51">
        <f t="shared" si="51"/>
        <v>0</v>
      </c>
      <c r="K105" s="51">
        <f t="shared" si="52"/>
        <v>12</v>
      </c>
      <c r="L105" s="51">
        <f t="shared" si="53"/>
        <v>593</v>
      </c>
      <c r="M105" s="51">
        <v>252</v>
      </c>
      <c r="N105" s="51">
        <v>185</v>
      </c>
      <c r="O105" s="51">
        <v>144</v>
      </c>
      <c r="P105" s="51">
        <v>0</v>
      </c>
      <c r="Q105" s="51">
        <v>0</v>
      </c>
      <c r="R105" s="51">
        <v>0</v>
      </c>
      <c r="S105" s="51">
        <v>12</v>
      </c>
      <c r="T105" s="51">
        <f t="shared" si="54"/>
        <v>27</v>
      </c>
      <c r="U105" s="51">
        <f t="shared" si="55"/>
        <v>0</v>
      </c>
      <c r="V105" s="51">
        <f t="shared" si="56"/>
        <v>21</v>
      </c>
      <c r="W105" s="51">
        <f t="shared" si="57"/>
        <v>0</v>
      </c>
      <c r="X105" s="51">
        <f t="shared" si="58"/>
        <v>6</v>
      </c>
      <c r="Y105" s="51">
        <f t="shared" si="59"/>
        <v>0</v>
      </c>
      <c r="Z105" s="51">
        <f t="shared" si="60"/>
        <v>0</v>
      </c>
      <c r="AA105" s="51">
        <f t="shared" si="61"/>
        <v>0</v>
      </c>
      <c r="AB105" s="51">
        <f t="shared" si="62"/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f t="shared" si="63"/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f t="shared" si="64"/>
        <v>27</v>
      </c>
      <c r="AS105" s="51">
        <v>0</v>
      </c>
      <c r="AT105" s="51">
        <v>21</v>
      </c>
      <c r="AU105" s="51">
        <v>0</v>
      </c>
      <c r="AV105" s="51">
        <v>6</v>
      </c>
      <c r="AW105" s="51">
        <v>0</v>
      </c>
      <c r="AX105" s="51">
        <v>0</v>
      </c>
      <c r="AY105" s="51">
        <v>0</v>
      </c>
      <c r="AZ105" s="51">
        <f t="shared" si="65"/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1">
        <v>0</v>
      </c>
      <c r="BG105" s="51">
        <v>0</v>
      </c>
      <c r="BH105" s="51">
        <f t="shared" si="66"/>
        <v>0</v>
      </c>
      <c r="BI105" s="51">
        <v>0</v>
      </c>
      <c r="BJ105" s="51">
        <v>0</v>
      </c>
      <c r="BK105" s="51">
        <v>0</v>
      </c>
      <c r="BL105" s="51">
        <v>0</v>
      </c>
      <c r="BM105" s="51">
        <v>0</v>
      </c>
      <c r="BN105" s="51">
        <v>0</v>
      </c>
      <c r="BO105" s="51">
        <v>0</v>
      </c>
      <c r="BP105" s="51">
        <f t="shared" si="67"/>
        <v>76</v>
      </c>
      <c r="BQ105" s="51">
        <v>73</v>
      </c>
      <c r="BR105" s="51">
        <v>2</v>
      </c>
      <c r="BS105" s="51">
        <v>1</v>
      </c>
      <c r="BT105" s="51">
        <v>0</v>
      </c>
      <c r="BU105" s="51">
        <v>0</v>
      </c>
      <c r="BV105" s="51">
        <v>0</v>
      </c>
      <c r="BW105" s="51">
        <v>0</v>
      </c>
    </row>
    <row r="106" spans="1:75" ht="13.5">
      <c r="A106" s="79" t="s">
        <v>290</v>
      </c>
      <c r="B106" s="80"/>
      <c r="C106" s="81"/>
      <c r="D106" s="51">
        <f>SUM(D7:D105)</f>
        <v>174175</v>
      </c>
      <c r="E106" s="51">
        <f aca="true" t="shared" si="68" ref="E106:BP106">SUM(E7:E105)</f>
        <v>107387</v>
      </c>
      <c r="F106" s="51">
        <f t="shared" si="68"/>
        <v>29929</v>
      </c>
      <c r="G106" s="51">
        <f t="shared" si="68"/>
        <v>21364</v>
      </c>
      <c r="H106" s="51">
        <f t="shared" si="68"/>
        <v>3553</v>
      </c>
      <c r="I106" s="51">
        <f t="shared" si="68"/>
        <v>1169</v>
      </c>
      <c r="J106" s="51">
        <f t="shared" si="68"/>
        <v>3346</v>
      </c>
      <c r="K106" s="51">
        <f t="shared" si="68"/>
        <v>7427</v>
      </c>
      <c r="L106" s="51">
        <f t="shared" si="68"/>
        <v>33756</v>
      </c>
      <c r="M106" s="51">
        <f t="shared" si="68"/>
        <v>16495</v>
      </c>
      <c r="N106" s="51">
        <f t="shared" si="68"/>
        <v>7422</v>
      </c>
      <c r="O106" s="51">
        <f t="shared" si="68"/>
        <v>7011</v>
      </c>
      <c r="P106" s="51">
        <f t="shared" si="68"/>
        <v>806</v>
      </c>
      <c r="Q106" s="51">
        <f t="shared" si="68"/>
        <v>412</v>
      </c>
      <c r="R106" s="51">
        <f t="shared" si="68"/>
        <v>237</v>
      </c>
      <c r="S106" s="51">
        <f t="shared" si="68"/>
        <v>1373</v>
      </c>
      <c r="T106" s="51">
        <f t="shared" si="68"/>
        <v>46793</v>
      </c>
      <c r="U106" s="51">
        <f t="shared" si="68"/>
        <v>4114</v>
      </c>
      <c r="V106" s="51">
        <f t="shared" si="68"/>
        <v>21528</v>
      </c>
      <c r="W106" s="51">
        <f t="shared" si="68"/>
        <v>13551</v>
      </c>
      <c r="X106" s="51">
        <f t="shared" si="68"/>
        <v>2747</v>
      </c>
      <c r="Y106" s="51">
        <f t="shared" si="68"/>
        <v>757</v>
      </c>
      <c r="Z106" s="51">
        <f t="shared" si="68"/>
        <v>78</v>
      </c>
      <c r="AA106" s="51">
        <f t="shared" si="68"/>
        <v>4018</v>
      </c>
      <c r="AB106" s="51">
        <f t="shared" si="68"/>
        <v>5062</v>
      </c>
      <c r="AC106" s="51">
        <f t="shared" si="68"/>
        <v>367</v>
      </c>
      <c r="AD106" s="51">
        <f t="shared" si="68"/>
        <v>1397</v>
      </c>
      <c r="AE106" s="51">
        <f t="shared" si="68"/>
        <v>0</v>
      </c>
      <c r="AF106" s="51">
        <f t="shared" si="68"/>
        <v>0</v>
      </c>
      <c r="AG106" s="51">
        <f t="shared" si="68"/>
        <v>0</v>
      </c>
      <c r="AH106" s="51">
        <f t="shared" si="68"/>
        <v>0</v>
      </c>
      <c r="AI106" s="51">
        <f t="shared" si="68"/>
        <v>3298</v>
      </c>
      <c r="AJ106" s="51">
        <f t="shared" si="68"/>
        <v>8214</v>
      </c>
      <c r="AK106" s="51">
        <f t="shared" si="68"/>
        <v>0</v>
      </c>
      <c r="AL106" s="51">
        <f t="shared" si="68"/>
        <v>8069</v>
      </c>
      <c r="AM106" s="51">
        <f t="shared" si="68"/>
        <v>0</v>
      </c>
      <c r="AN106" s="51">
        <f t="shared" si="68"/>
        <v>0</v>
      </c>
      <c r="AO106" s="51">
        <f t="shared" si="68"/>
        <v>0</v>
      </c>
      <c r="AP106" s="51">
        <f t="shared" si="68"/>
        <v>0</v>
      </c>
      <c r="AQ106" s="51">
        <f t="shared" si="68"/>
        <v>145</v>
      </c>
      <c r="AR106" s="51">
        <f t="shared" si="68"/>
        <v>33414</v>
      </c>
      <c r="AS106" s="51">
        <f t="shared" si="68"/>
        <v>3747</v>
      </c>
      <c r="AT106" s="51">
        <f t="shared" si="68"/>
        <v>12062</v>
      </c>
      <c r="AU106" s="51">
        <f t="shared" si="68"/>
        <v>13551</v>
      </c>
      <c r="AV106" s="51">
        <f t="shared" si="68"/>
        <v>2747</v>
      </c>
      <c r="AW106" s="51">
        <f t="shared" si="68"/>
        <v>757</v>
      </c>
      <c r="AX106" s="51">
        <f t="shared" si="68"/>
        <v>78</v>
      </c>
      <c r="AY106" s="51">
        <f t="shared" si="68"/>
        <v>472</v>
      </c>
      <c r="AZ106" s="51">
        <f t="shared" si="68"/>
        <v>103</v>
      </c>
      <c r="BA106" s="51">
        <f t="shared" si="68"/>
        <v>0</v>
      </c>
      <c r="BB106" s="51">
        <f t="shared" si="68"/>
        <v>0</v>
      </c>
      <c r="BC106" s="51">
        <f t="shared" si="68"/>
        <v>0</v>
      </c>
      <c r="BD106" s="51">
        <f t="shared" si="68"/>
        <v>0</v>
      </c>
      <c r="BE106" s="51">
        <f t="shared" si="68"/>
        <v>0</v>
      </c>
      <c r="BF106" s="51">
        <f t="shared" si="68"/>
        <v>0</v>
      </c>
      <c r="BG106" s="51">
        <f t="shared" si="68"/>
        <v>103</v>
      </c>
      <c r="BH106" s="51">
        <f t="shared" si="68"/>
        <v>0</v>
      </c>
      <c r="BI106" s="51">
        <f t="shared" si="68"/>
        <v>0</v>
      </c>
      <c r="BJ106" s="51">
        <f t="shared" si="68"/>
        <v>0</v>
      </c>
      <c r="BK106" s="51">
        <f t="shared" si="68"/>
        <v>0</v>
      </c>
      <c r="BL106" s="51">
        <f t="shared" si="68"/>
        <v>0</v>
      </c>
      <c r="BM106" s="51">
        <f t="shared" si="68"/>
        <v>0</v>
      </c>
      <c r="BN106" s="51">
        <f t="shared" si="68"/>
        <v>0</v>
      </c>
      <c r="BO106" s="51">
        <f t="shared" si="68"/>
        <v>0</v>
      </c>
      <c r="BP106" s="51">
        <f t="shared" si="68"/>
        <v>93626</v>
      </c>
      <c r="BQ106" s="51">
        <f aca="true" t="shared" si="69" ref="BQ106:BW106">SUM(BQ7:BQ105)</f>
        <v>86778</v>
      </c>
      <c r="BR106" s="51">
        <f t="shared" si="69"/>
        <v>979</v>
      </c>
      <c r="BS106" s="51">
        <f t="shared" si="69"/>
        <v>802</v>
      </c>
      <c r="BT106" s="51">
        <f t="shared" si="69"/>
        <v>0</v>
      </c>
      <c r="BU106" s="51">
        <f t="shared" si="69"/>
        <v>0</v>
      </c>
      <c r="BV106" s="51">
        <f t="shared" si="69"/>
        <v>3031</v>
      </c>
      <c r="BW106" s="51">
        <f t="shared" si="69"/>
        <v>2036</v>
      </c>
    </row>
  </sheetData>
  <mergeCells count="85">
    <mergeCell ref="A106:C106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2004-03-03T00:10:59Z</dcterms:modified>
  <cp:category/>
  <cp:version/>
  <cp:contentType/>
  <cp:contentStatus/>
</cp:coreProperties>
</file>