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'市町村分担金内訳'!$A$2:$DU$15</definedName>
    <definedName name="_xlnm.Print_Area" localSheetId="2">'組合分担金内訳'!$A$2:$BE$42</definedName>
    <definedName name="_xlnm.Print_Area" localSheetId="1">'廃棄物事業経費（歳出）'!$A$2:$BH$50</definedName>
    <definedName name="_xlnm.Print_Area" localSheetId="0">'廃棄物事業経費（歳入）'!$A$2:$AD$50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<sst xmlns="http://schemas.openxmlformats.org/spreadsheetml/2006/main" count="1519" uniqueCount="194">
  <si>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</si>
  <si>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</si>
  <si>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</si>
  <si>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</si>
  <si>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</si>
  <si>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</si>
  <si>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</si>
  <si>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</si>
  <si>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</si>
  <si>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</si>
  <si>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</si>
  <si>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</si>
  <si>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</si>
  <si>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</si>
  <si>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</si>
  <si>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</si>
  <si>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</si>
  <si>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</si>
  <si>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</si>
  <si>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</si>
  <si>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</si>
  <si>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</si>
  <si>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</si>
  <si>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</si>
  <si>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</si>
  <si>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</si>
  <si>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</si>
  <si>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</si>
  <si>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</si>
  <si>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</si>
  <si>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</si>
  <si>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</si>
  <si>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</si>
  <si>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</si>
  <si>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</si>
  <si>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</si>
  <si>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</si>
  <si>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</si>
  <si>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</si>
  <si>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</si>
  <si>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</si>
  <si>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</si>
  <si>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</si>
  <si>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</si>
  <si>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</si>
  <si>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</si>
  <si>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</si>
  <si>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</si>
  <si>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</si>
  <si>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</si>
  <si>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</si>
  <si>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</si>
  <si>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</si>
  <si>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</si>
  <si>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</si>
  <si>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</si>
  <si>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</si>
  <si>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</si>
  <si>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</si>
  <si>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</si>
  <si>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</si>
  <si>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</si>
  <si>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</si>
  <si>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</si>
  <si>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</si>
  <si>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</si>
  <si>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</si>
  <si>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</si>
  <si>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</si>
  <si>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</si>
  <si>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</si>
  <si>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</si>
  <si>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</si>
  <si>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</si>
  <si>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</si>
  <si>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</si>
  <si>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</si>
  <si>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</si>
  <si>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</si>
  <si>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</si>
  <si>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</si>
  <si>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</si>
  <si>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</si>
  <si>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</si>
  <si>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大島町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</si>
  <si>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</si>
  <si>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</si>
  <si>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</si>
  <si>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</si>
  <si>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</si>
  <si>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</si>
  <si>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</si>
  <si>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</si>
  <si>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</si>
  <si>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</si>
  <si>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</si>
  <si>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</si>
  <si>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</si>
  <si>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</si>
  <si>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</si>
  <si>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</si>
  <si>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</si>
  <si>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</si>
  <si>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</si>
  <si>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</si>
  <si>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</si>
  <si>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</si>
  <si>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</si>
  <si>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</si>
  <si>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</si>
  <si>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</si>
  <si>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</si>
  <si>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</si>
  <si>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</si>
  <si>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</si>
  <si>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</si>
  <si>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</si>
  <si>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</si>
  <si>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</si>
  <si>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</si>
  <si>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</si>
  <si>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</si>
  <si>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</si>
  <si>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</si>
  <si>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</si>
  <si>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</si>
  <si>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</si>
  <si>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</si>
  <si>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</si>
  <si>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</si>
  <si>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</si>
  <si>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</si>
  <si>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</si>
  <si>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</si>
  <si>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</si>
  <si>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</si>
  <si>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</si>
  <si>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</si>
  <si>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</si>
  <si>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</si>
  <si>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</si>
  <si>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</si>
  <si>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</si>
  <si>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</si>
  <si>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</si>
  <si>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</si>
  <si>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</si>
  <si>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</si>
  <si>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</si>
  <si>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</si>
  <si>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</si>
  <si>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</si>
  <si>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</si>
  <si>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</si>
  <si>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</si>
  <si>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</si>
  <si>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</si>
  <si>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</si>
  <si>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</si>
  <si>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</si>
  <si>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</si>
  <si>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</si>
  <si>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</si>
  <si>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</si>
  <si>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</si>
  <si>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</si>
  <si>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16842</t>
  </si>
  <si>
    <t>砺波地方衛生施設組合</t>
  </si>
  <si>
    <t>16845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</si>
  <si>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</si>
  <si>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</si>
  <si>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</si>
  <si>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</si>
  <si>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</si>
  <si>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</si>
  <si>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</si>
  <si>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</si>
  <si>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</si>
  <si>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</si>
  <si>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</si>
  <si>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</si>
  <si>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</si>
  <si>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－</t>
  </si>
  <si>
    <t>富山県合計</t>
  </si>
  <si>
    <t>富山県合計</t>
  </si>
  <si>
    <t>－</t>
  </si>
  <si>
    <t>朝日町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</si>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</sst>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50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190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8</v>
      </c>
      <c r="C2" s="104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11</v>
      </c>
    </row>
    <row r="5" spans="1:30" s="70" customFormat="1" ht="22.5" customHeight="1">
      <c r="A5" s="99"/>
      <c r="B5" s="102"/>
      <c r="C5" s="99"/>
      <c r="D5" s="7"/>
      <c r="E5" s="7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15</v>
      </c>
      <c r="AB5" s="12" t="s">
        <v>16</v>
      </c>
      <c r="AC5" s="12" t="s">
        <v>17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97</v>
      </c>
      <c r="B7" s="76" t="s">
        <v>98</v>
      </c>
      <c r="C7" s="77" t="s">
        <v>99</v>
      </c>
      <c r="D7" s="87">
        <f aca="true" t="shared" si="0" ref="D7:D46">E7+L7</f>
        <v>3193977</v>
      </c>
      <c r="E7" s="87">
        <f aca="true" t="shared" si="1" ref="E7:E46">F7+G7+H7+I7+K7</f>
        <v>205671</v>
      </c>
      <c r="F7" s="87">
        <v>0</v>
      </c>
      <c r="G7" s="87">
        <v>3120</v>
      </c>
      <c r="H7" s="87">
        <v>46300</v>
      </c>
      <c r="I7" s="87">
        <v>97125</v>
      </c>
      <c r="J7" s="87" t="s">
        <v>182</v>
      </c>
      <c r="K7" s="87">
        <v>59126</v>
      </c>
      <c r="L7" s="87">
        <v>2988306</v>
      </c>
      <c r="M7" s="87">
        <f aca="true" t="shared" si="2" ref="M7:M46">N7+U7</f>
        <v>543418</v>
      </c>
      <c r="N7" s="87">
        <f aca="true" t="shared" si="3" ref="N7:N46">O7+P7+Q7+R7+T7</f>
        <v>243477</v>
      </c>
      <c r="O7" s="87">
        <v>44237</v>
      </c>
      <c r="P7" s="87">
        <v>2914</v>
      </c>
      <c r="Q7" s="87">
        <v>22384</v>
      </c>
      <c r="R7" s="87">
        <v>147034</v>
      </c>
      <c r="S7" s="87" t="s">
        <v>182</v>
      </c>
      <c r="T7" s="87">
        <v>26908</v>
      </c>
      <c r="U7" s="87">
        <v>299941</v>
      </c>
      <c r="V7" s="87">
        <f aca="true" t="shared" si="4" ref="V7:AD38">D7+M7</f>
        <v>3737395</v>
      </c>
      <c r="W7" s="87">
        <f t="shared" si="4"/>
        <v>449148</v>
      </c>
      <c r="X7" s="87">
        <f t="shared" si="4"/>
        <v>44237</v>
      </c>
      <c r="Y7" s="87">
        <f t="shared" si="4"/>
        <v>6034</v>
      </c>
      <c r="Z7" s="87">
        <f t="shared" si="4"/>
        <v>68684</v>
      </c>
      <c r="AA7" s="87">
        <f t="shared" si="4"/>
        <v>244159</v>
      </c>
      <c r="AB7" s="87" t="s">
        <v>20</v>
      </c>
      <c r="AC7" s="87">
        <f t="shared" si="4"/>
        <v>86034</v>
      </c>
      <c r="AD7" s="87">
        <f t="shared" si="4"/>
        <v>3288247</v>
      </c>
    </row>
    <row r="8" spans="1:30" ht="13.5">
      <c r="A8" s="17" t="s">
        <v>97</v>
      </c>
      <c r="B8" s="76" t="s">
        <v>100</v>
      </c>
      <c r="C8" s="77" t="s">
        <v>101</v>
      </c>
      <c r="D8" s="87">
        <f t="shared" si="0"/>
        <v>4095698</v>
      </c>
      <c r="E8" s="87">
        <f t="shared" si="1"/>
        <v>2203088</v>
      </c>
      <c r="F8" s="87">
        <v>757064</v>
      </c>
      <c r="G8" s="87">
        <v>7465</v>
      </c>
      <c r="H8" s="87">
        <v>981100</v>
      </c>
      <c r="I8" s="87">
        <v>396547</v>
      </c>
      <c r="J8" s="87" t="s">
        <v>182</v>
      </c>
      <c r="K8" s="87">
        <v>60912</v>
      </c>
      <c r="L8" s="87">
        <v>1892610</v>
      </c>
      <c r="M8" s="87">
        <f t="shared" si="2"/>
        <v>565417</v>
      </c>
      <c r="N8" s="87">
        <f t="shared" si="3"/>
        <v>543600</v>
      </c>
      <c r="O8" s="87">
        <v>0</v>
      </c>
      <c r="P8" s="87">
        <v>0</v>
      </c>
      <c r="Q8" s="87">
        <v>543600</v>
      </c>
      <c r="R8" s="87">
        <v>0</v>
      </c>
      <c r="S8" s="87" t="s">
        <v>182</v>
      </c>
      <c r="T8" s="87">
        <v>0</v>
      </c>
      <c r="U8" s="87">
        <v>21817</v>
      </c>
      <c r="V8" s="87">
        <f t="shared" si="4"/>
        <v>4661115</v>
      </c>
      <c r="W8" s="87">
        <f t="shared" si="4"/>
        <v>2746688</v>
      </c>
      <c r="X8" s="87">
        <f t="shared" si="4"/>
        <v>757064</v>
      </c>
      <c r="Y8" s="87">
        <f t="shared" si="4"/>
        <v>7465</v>
      </c>
      <c r="Z8" s="87">
        <f t="shared" si="4"/>
        <v>1524700</v>
      </c>
      <c r="AA8" s="87">
        <f t="shared" si="4"/>
        <v>396547</v>
      </c>
      <c r="AB8" s="87" t="s">
        <v>20</v>
      </c>
      <c r="AC8" s="87">
        <f t="shared" si="4"/>
        <v>60912</v>
      </c>
      <c r="AD8" s="87">
        <f t="shared" si="4"/>
        <v>1914427</v>
      </c>
    </row>
    <row r="9" spans="1:30" ht="13.5">
      <c r="A9" s="17" t="s">
        <v>97</v>
      </c>
      <c r="B9" s="76" t="s">
        <v>102</v>
      </c>
      <c r="C9" s="77" t="s">
        <v>103</v>
      </c>
      <c r="D9" s="87">
        <f t="shared" si="0"/>
        <v>363725</v>
      </c>
      <c r="E9" s="87">
        <f t="shared" si="1"/>
        <v>1501</v>
      </c>
      <c r="F9" s="87">
        <v>0</v>
      </c>
      <c r="G9" s="87">
        <v>1451</v>
      </c>
      <c r="H9" s="87">
        <v>0</v>
      </c>
      <c r="I9" s="87">
        <v>0</v>
      </c>
      <c r="J9" s="87" t="s">
        <v>182</v>
      </c>
      <c r="K9" s="87">
        <v>50</v>
      </c>
      <c r="L9" s="87">
        <v>362224</v>
      </c>
      <c r="M9" s="87">
        <f t="shared" si="2"/>
        <v>80571</v>
      </c>
      <c r="N9" s="87">
        <f t="shared" si="3"/>
        <v>18329</v>
      </c>
      <c r="O9" s="87">
        <v>0</v>
      </c>
      <c r="P9" s="87">
        <v>0</v>
      </c>
      <c r="Q9" s="87">
        <v>0</v>
      </c>
      <c r="R9" s="87">
        <v>18324</v>
      </c>
      <c r="S9" s="87" t="s">
        <v>182</v>
      </c>
      <c r="T9" s="87">
        <v>5</v>
      </c>
      <c r="U9" s="87">
        <v>62242</v>
      </c>
      <c r="V9" s="87">
        <f t="shared" si="4"/>
        <v>444296</v>
      </c>
      <c r="W9" s="87">
        <f t="shared" si="4"/>
        <v>19830</v>
      </c>
      <c r="X9" s="87">
        <f t="shared" si="4"/>
        <v>0</v>
      </c>
      <c r="Y9" s="87">
        <f t="shared" si="4"/>
        <v>1451</v>
      </c>
      <c r="Z9" s="87">
        <f t="shared" si="4"/>
        <v>0</v>
      </c>
      <c r="AA9" s="87">
        <f t="shared" si="4"/>
        <v>18324</v>
      </c>
      <c r="AB9" s="87" t="s">
        <v>20</v>
      </c>
      <c r="AC9" s="87">
        <f t="shared" si="4"/>
        <v>55</v>
      </c>
      <c r="AD9" s="87">
        <f t="shared" si="4"/>
        <v>424466</v>
      </c>
    </row>
    <row r="10" spans="1:30" ht="13.5">
      <c r="A10" s="17" t="s">
        <v>97</v>
      </c>
      <c r="B10" s="76" t="s">
        <v>104</v>
      </c>
      <c r="C10" s="77" t="s">
        <v>105</v>
      </c>
      <c r="D10" s="87">
        <f t="shared" si="0"/>
        <v>399401</v>
      </c>
      <c r="E10" s="87">
        <f t="shared" si="1"/>
        <v>2023</v>
      </c>
      <c r="F10" s="87">
        <v>0</v>
      </c>
      <c r="G10" s="87">
        <v>600</v>
      </c>
      <c r="H10" s="87">
        <v>0</v>
      </c>
      <c r="I10" s="87">
        <v>0</v>
      </c>
      <c r="J10" s="87" t="s">
        <v>182</v>
      </c>
      <c r="K10" s="87">
        <v>1423</v>
      </c>
      <c r="L10" s="87">
        <v>397378</v>
      </c>
      <c r="M10" s="87">
        <f t="shared" si="2"/>
        <v>201380</v>
      </c>
      <c r="N10" s="87">
        <f t="shared" si="3"/>
        <v>59892</v>
      </c>
      <c r="O10" s="87">
        <v>7959</v>
      </c>
      <c r="P10" s="87">
        <v>7959</v>
      </c>
      <c r="Q10" s="87">
        <v>0</v>
      </c>
      <c r="R10" s="87">
        <v>43974</v>
      </c>
      <c r="S10" s="87" t="s">
        <v>182</v>
      </c>
      <c r="T10" s="87">
        <v>0</v>
      </c>
      <c r="U10" s="87">
        <v>141488</v>
      </c>
      <c r="V10" s="87">
        <f t="shared" si="4"/>
        <v>600781</v>
      </c>
      <c r="W10" s="87">
        <f t="shared" si="4"/>
        <v>61915</v>
      </c>
      <c r="X10" s="87">
        <f t="shared" si="4"/>
        <v>7959</v>
      </c>
      <c r="Y10" s="87">
        <f t="shared" si="4"/>
        <v>8559</v>
      </c>
      <c r="Z10" s="87">
        <f t="shared" si="4"/>
        <v>0</v>
      </c>
      <c r="AA10" s="87">
        <f t="shared" si="4"/>
        <v>43974</v>
      </c>
      <c r="AB10" s="87" t="s">
        <v>20</v>
      </c>
      <c r="AC10" s="87">
        <f t="shared" si="4"/>
        <v>1423</v>
      </c>
      <c r="AD10" s="87">
        <f t="shared" si="4"/>
        <v>538866</v>
      </c>
    </row>
    <row r="11" spans="1:30" ht="13.5">
      <c r="A11" s="17" t="s">
        <v>97</v>
      </c>
      <c r="B11" s="76" t="s">
        <v>106</v>
      </c>
      <c r="C11" s="77" t="s">
        <v>107</v>
      </c>
      <c r="D11" s="87">
        <f t="shared" si="0"/>
        <v>681311</v>
      </c>
      <c r="E11" s="87">
        <f t="shared" si="1"/>
        <v>226563</v>
      </c>
      <c r="F11" s="87">
        <v>59979</v>
      </c>
      <c r="G11" s="87">
        <v>3529</v>
      </c>
      <c r="H11" s="87">
        <v>131600</v>
      </c>
      <c r="I11" s="87">
        <v>24290</v>
      </c>
      <c r="J11" s="87" t="s">
        <v>182</v>
      </c>
      <c r="K11" s="87">
        <v>7165</v>
      </c>
      <c r="L11" s="87">
        <v>454748</v>
      </c>
      <c r="M11" s="87">
        <f t="shared" si="2"/>
        <v>233281</v>
      </c>
      <c r="N11" s="87">
        <f t="shared" si="3"/>
        <v>78335</v>
      </c>
      <c r="O11" s="87">
        <v>10859</v>
      </c>
      <c r="P11" s="87">
        <v>12060</v>
      </c>
      <c r="Q11" s="87">
        <v>0</v>
      </c>
      <c r="R11" s="87">
        <v>55416</v>
      </c>
      <c r="S11" s="87" t="s">
        <v>182</v>
      </c>
      <c r="T11" s="87">
        <v>0</v>
      </c>
      <c r="U11" s="87">
        <v>154946</v>
      </c>
      <c r="V11" s="87">
        <f t="shared" si="4"/>
        <v>914592</v>
      </c>
      <c r="W11" s="87">
        <f t="shared" si="4"/>
        <v>304898</v>
      </c>
      <c r="X11" s="87">
        <f t="shared" si="4"/>
        <v>70838</v>
      </c>
      <c r="Y11" s="87">
        <f t="shared" si="4"/>
        <v>15589</v>
      </c>
      <c r="Z11" s="87">
        <f t="shared" si="4"/>
        <v>131600</v>
      </c>
      <c r="AA11" s="87">
        <f t="shared" si="4"/>
        <v>79706</v>
      </c>
      <c r="AB11" s="87" t="s">
        <v>20</v>
      </c>
      <c r="AC11" s="87">
        <f t="shared" si="4"/>
        <v>7165</v>
      </c>
      <c r="AD11" s="87">
        <f t="shared" si="4"/>
        <v>609694</v>
      </c>
    </row>
    <row r="12" spans="1:30" ht="13.5">
      <c r="A12" s="17" t="s">
        <v>97</v>
      </c>
      <c r="B12" s="76" t="s">
        <v>108</v>
      </c>
      <c r="C12" s="77" t="s">
        <v>109</v>
      </c>
      <c r="D12" s="87">
        <f t="shared" si="0"/>
        <v>295659</v>
      </c>
      <c r="E12" s="87">
        <f t="shared" si="1"/>
        <v>14277</v>
      </c>
      <c r="F12" s="87">
        <v>0</v>
      </c>
      <c r="G12" s="87">
        <v>1636</v>
      </c>
      <c r="H12" s="87">
        <v>0</v>
      </c>
      <c r="I12" s="87">
        <v>6406</v>
      </c>
      <c r="J12" s="87" t="s">
        <v>182</v>
      </c>
      <c r="K12" s="87">
        <v>6235</v>
      </c>
      <c r="L12" s="87">
        <v>281382</v>
      </c>
      <c r="M12" s="87">
        <f t="shared" si="2"/>
        <v>76767</v>
      </c>
      <c r="N12" s="87">
        <f t="shared" si="3"/>
        <v>30019</v>
      </c>
      <c r="O12" s="87">
        <v>0</v>
      </c>
      <c r="P12" s="87">
        <v>0</v>
      </c>
      <c r="Q12" s="87">
        <v>0</v>
      </c>
      <c r="R12" s="87">
        <v>30019</v>
      </c>
      <c r="S12" s="87" t="s">
        <v>182</v>
      </c>
      <c r="T12" s="87">
        <v>0</v>
      </c>
      <c r="U12" s="87">
        <v>46748</v>
      </c>
      <c r="V12" s="87">
        <f t="shared" si="4"/>
        <v>372426</v>
      </c>
      <c r="W12" s="87">
        <f t="shared" si="4"/>
        <v>44296</v>
      </c>
      <c r="X12" s="87">
        <f t="shared" si="4"/>
        <v>0</v>
      </c>
      <c r="Y12" s="87">
        <f t="shared" si="4"/>
        <v>1636</v>
      </c>
      <c r="Z12" s="87">
        <f t="shared" si="4"/>
        <v>0</v>
      </c>
      <c r="AA12" s="87">
        <f t="shared" si="4"/>
        <v>36425</v>
      </c>
      <c r="AB12" s="87" t="s">
        <v>20</v>
      </c>
      <c r="AC12" s="87">
        <f t="shared" si="4"/>
        <v>6235</v>
      </c>
      <c r="AD12" s="87">
        <f t="shared" si="4"/>
        <v>328130</v>
      </c>
    </row>
    <row r="13" spans="1:30" ht="13.5">
      <c r="A13" s="17" t="s">
        <v>97</v>
      </c>
      <c r="B13" s="76" t="s">
        <v>110</v>
      </c>
      <c r="C13" s="77" t="s">
        <v>111</v>
      </c>
      <c r="D13" s="87">
        <f t="shared" si="0"/>
        <v>307201</v>
      </c>
      <c r="E13" s="87">
        <f t="shared" si="1"/>
        <v>2386</v>
      </c>
      <c r="F13" s="87">
        <v>0</v>
      </c>
      <c r="G13" s="87">
        <v>551</v>
      </c>
      <c r="H13" s="87">
        <v>0</v>
      </c>
      <c r="I13" s="87">
        <v>85</v>
      </c>
      <c r="J13" s="87" t="s">
        <v>182</v>
      </c>
      <c r="K13" s="87">
        <v>1750</v>
      </c>
      <c r="L13" s="87">
        <v>304815</v>
      </c>
      <c r="M13" s="87">
        <f t="shared" si="2"/>
        <v>97946</v>
      </c>
      <c r="N13" s="87">
        <f t="shared" si="3"/>
        <v>23157</v>
      </c>
      <c r="O13" s="87">
        <v>0</v>
      </c>
      <c r="P13" s="87">
        <v>0</v>
      </c>
      <c r="Q13" s="87">
        <v>0</v>
      </c>
      <c r="R13" s="87">
        <v>23157</v>
      </c>
      <c r="S13" s="87" t="s">
        <v>182</v>
      </c>
      <c r="T13" s="87">
        <v>0</v>
      </c>
      <c r="U13" s="87">
        <v>74789</v>
      </c>
      <c r="V13" s="87">
        <f t="shared" si="4"/>
        <v>405147</v>
      </c>
      <c r="W13" s="87">
        <f t="shared" si="4"/>
        <v>25543</v>
      </c>
      <c r="X13" s="87">
        <f t="shared" si="4"/>
        <v>0</v>
      </c>
      <c r="Y13" s="87">
        <f t="shared" si="4"/>
        <v>551</v>
      </c>
      <c r="Z13" s="87">
        <f t="shared" si="4"/>
        <v>0</v>
      </c>
      <c r="AA13" s="87">
        <f t="shared" si="4"/>
        <v>23242</v>
      </c>
      <c r="AB13" s="87" t="s">
        <v>20</v>
      </c>
      <c r="AC13" s="87">
        <f t="shared" si="4"/>
        <v>1750</v>
      </c>
      <c r="AD13" s="87">
        <f t="shared" si="4"/>
        <v>379604</v>
      </c>
    </row>
    <row r="14" spans="1:30" ht="13.5">
      <c r="A14" s="17" t="s">
        <v>97</v>
      </c>
      <c r="B14" s="76" t="s">
        <v>112</v>
      </c>
      <c r="C14" s="77" t="s">
        <v>113</v>
      </c>
      <c r="D14" s="87">
        <f t="shared" si="0"/>
        <v>245638</v>
      </c>
      <c r="E14" s="87">
        <f t="shared" si="1"/>
        <v>49537</v>
      </c>
      <c r="F14" s="87">
        <v>0</v>
      </c>
      <c r="G14" s="87">
        <v>645</v>
      </c>
      <c r="H14" s="87">
        <v>0</v>
      </c>
      <c r="I14" s="87">
        <v>48892</v>
      </c>
      <c r="J14" s="87" t="s">
        <v>182</v>
      </c>
      <c r="K14" s="87">
        <v>0</v>
      </c>
      <c r="L14" s="87">
        <v>196101</v>
      </c>
      <c r="M14" s="87">
        <f t="shared" si="2"/>
        <v>171080</v>
      </c>
      <c r="N14" s="87">
        <f t="shared" si="3"/>
        <v>49207</v>
      </c>
      <c r="O14" s="87">
        <v>9173</v>
      </c>
      <c r="P14" s="87">
        <v>9173</v>
      </c>
      <c r="Q14" s="87">
        <v>0</v>
      </c>
      <c r="R14" s="87">
        <v>30861</v>
      </c>
      <c r="S14" s="87" t="s">
        <v>182</v>
      </c>
      <c r="T14" s="87">
        <v>0</v>
      </c>
      <c r="U14" s="87">
        <v>121873</v>
      </c>
      <c r="V14" s="87">
        <f t="shared" si="4"/>
        <v>416718</v>
      </c>
      <c r="W14" s="87">
        <f t="shared" si="4"/>
        <v>98744</v>
      </c>
      <c r="X14" s="87">
        <f t="shared" si="4"/>
        <v>9173</v>
      </c>
      <c r="Y14" s="87">
        <f t="shared" si="4"/>
        <v>9818</v>
      </c>
      <c r="Z14" s="87">
        <f t="shared" si="4"/>
        <v>0</v>
      </c>
      <c r="AA14" s="87">
        <f t="shared" si="4"/>
        <v>79753</v>
      </c>
      <c r="AB14" s="87" t="s">
        <v>20</v>
      </c>
      <c r="AC14" s="87">
        <f t="shared" si="4"/>
        <v>0</v>
      </c>
      <c r="AD14" s="87">
        <f t="shared" si="4"/>
        <v>317974</v>
      </c>
    </row>
    <row r="15" spans="1:30" ht="13.5">
      <c r="A15" s="17" t="s">
        <v>97</v>
      </c>
      <c r="B15" s="76" t="s">
        <v>114</v>
      </c>
      <c r="C15" s="77" t="s">
        <v>115</v>
      </c>
      <c r="D15" s="87">
        <f t="shared" si="0"/>
        <v>254906</v>
      </c>
      <c r="E15" s="87">
        <f t="shared" si="1"/>
        <v>56432</v>
      </c>
      <c r="F15" s="87">
        <v>0</v>
      </c>
      <c r="G15" s="87">
        <v>640</v>
      </c>
      <c r="H15" s="87">
        <v>0</v>
      </c>
      <c r="I15" s="87">
        <v>54814</v>
      </c>
      <c r="J15" s="87" t="s">
        <v>182</v>
      </c>
      <c r="K15" s="87">
        <v>978</v>
      </c>
      <c r="L15" s="87">
        <v>198474</v>
      </c>
      <c r="M15" s="87">
        <f t="shared" si="2"/>
        <v>130134</v>
      </c>
      <c r="N15" s="87">
        <f t="shared" si="3"/>
        <v>48197</v>
      </c>
      <c r="O15" s="87">
        <v>9481</v>
      </c>
      <c r="P15" s="87">
        <v>9481</v>
      </c>
      <c r="Q15" s="87">
        <v>0</v>
      </c>
      <c r="R15" s="87">
        <v>29235</v>
      </c>
      <c r="S15" s="87" t="s">
        <v>182</v>
      </c>
      <c r="T15" s="87">
        <v>0</v>
      </c>
      <c r="U15" s="87">
        <v>81937</v>
      </c>
      <c r="V15" s="87">
        <f t="shared" si="4"/>
        <v>385040</v>
      </c>
      <c r="W15" s="87">
        <f t="shared" si="4"/>
        <v>104629</v>
      </c>
      <c r="X15" s="87">
        <f t="shared" si="4"/>
        <v>9481</v>
      </c>
      <c r="Y15" s="87">
        <f t="shared" si="4"/>
        <v>10121</v>
      </c>
      <c r="Z15" s="87">
        <f t="shared" si="4"/>
        <v>0</v>
      </c>
      <c r="AA15" s="87">
        <f t="shared" si="4"/>
        <v>84049</v>
      </c>
      <c r="AB15" s="87" t="s">
        <v>20</v>
      </c>
      <c r="AC15" s="87">
        <f t="shared" si="4"/>
        <v>978</v>
      </c>
      <c r="AD15" s="87">
        <f t="shared" si="4"/>
        <v>280411</v>
      </c>
    </row>
    <row r="16" spans="1:30" ht="13.5">
      <c r="A16" s="17" t="s">
        <v>97</v>
      </c>
      <c r="B16" s="76" t="s">
        <v>116</v>
      </c>
      <c r="C16" s="77" t="s">
        <v>117</v>
      </c>
      <c r="D16" s="87">
        <f t="shared" si="0"/>
        <v>146921</v>
      </c>
      <c r="E16" s="87">
        <f t="shared" si="1"/>
        <v>7405</v>
      </c>
      <c r="F16" s="87">
        <v>0</v>
      </c>
      <c r="G16" s="87">
        <v>2109</v>
      </c>
      <c r="H16" s="87">
        <v>0</v>
      </c>
      <c r="I16" s="87">
        <v>0</v>
      </c>
      <c r="J16" s="87" t="s">
        <v>182</v>
      </c>
      <c r="K16" s="87">
        <v>5296</v>
      </c>
      <c r="L16" s="87">
        <v>139516</v>
      </c>
      <c r="M16" s="87">
        <f t="shared" si="2"/>
        <v>49183</v>
      </c>
      <c r="N16" s="87">
        <f t="shared" si="3"/>
        <v>4128</v>
      </c>
      <c r="O16" s="87">
        <v>2064</v>
      </c>
      <c r="P16" s="87">
        <v>2064</v>
      </c>
      <c r="Q16" s="87">
        <v>0</v>
      </c>
      <c r="R16" s="87">
        <v>0</v>
      </c>
      <c r="S16" s="87" t="s">
        <v>182</v>
      </c>
      <c r="T16" s="87">
        <v>0</v>
      </c>
      <c r="U16" s="87">
        <v>45055</v>
      </c>
      <c r="V16" s="87">
        <f t="shared" si="4"/>
        <v>196104</v>
      </c>
      <c r="W16" s="87">
        <f t="shared" si="4"/>
        <v>11533</v>
      </c>
      <c r="X16" s="87">
        <f t="shared" si="4"/>
        <v>2064</v>
      </c>
      <c r="Y16" s="87">
        <f t="shared" si="4"/>
        <v>4173</v>
      </c>
      <c r="Z16" s="87">
        <f t="shared" si="4"/>
        <v>0</v>
      </c>
      <c r="AA16" s="87">
        <f t="shared" si="4"/>
        <v>0</v>
      </c>
      <c r="AB16" s="87" t="s">
        <v>20</v>
      </c>
      <c r="AC16" s="87">
        <f t="shared" si="4"/>
        <v>5296</v>
      </c>
      <c r="AD16" s="87">
        <f t="shared" si="4"/>
        <v>184571</v>
      </c>
    </row>
    <row r="17" spans="1:30" ht="13.5">
      <c r="A17" s="17" t="s">
        <v>97</v>
      </c>
      <c r="B17" s="76" t="s">
        <v>118</v>
      </c>
      <c r="C17" s="77" t="s">
        <v>119</v>
      </c>
      <c r="D17" s="87">
        <f t="shared" si="0"/>
        <v>94702</v>
      </c>
      <c r="E17" s="87">
        <f t="shared" si="1"/>
        <v>2035</v>
      </c>
      <c r="F17" s="87">
        <v>0</v>
      </c>
      <c r="G17" s="87">
        <v>2035</v>
      </c>
      <c r="H17" s="87">
        <v>0</v>
      </c>
      <c r="I17" s="87">
        <v>0</v>
      </c>
      <c r="J17" s="87" t="s">
        <v>182</v>
      </c>
      <c r="K17" s="87">
        <v>0</v>
      </c>
      <c r="L17" s="87">
        <v>92667</v>
      </c>
      <c r="M17" s="87">
        <f t="shared" si="2"/>
        <v>18241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182</v>
      </c>
      <c r="T17" s="87">
        <v>0</v>
      </c>
      <c r="U17" s="87">
        <v>18241</v>
      </c>
      <c r="V17" s="87">
        <f t="shared" si="4"/>
        <v>112943</v>
      </c>
      <c r="W17" s="87">
        <f t="shared" si="4"/>
        <v>2035</v>
      </c>
      <c r="X17" s="87">
        <f t="shared" si="4"/>
        <v>0</v>
      </c>
      <c r="Y17" s="87">
        <f t="shared" si="4"/>
        <v>2035</v>
      </c>
      <c r="Z17" s="87">
        <f t="shared" si="4"/>
        <v>0</v>
      </c>
      <c r="AA17" s="87">
        <f t="shared" si="4"/>
        <v>0</v>
      </c>
      <c r="AB17" s="87" t="s">
        <v>20</v>
      </c>
      <c r="AC17" s="87">
        <f t="shared" si="4"/>
        <v>0</v>
      </c>
      <c r="AD17" s="87">
        <f t="shared" si="4"/>
        <v>110908</v>
      </c>
    </row>
    <row r="18" spans="1:30" ht="13.5">
      <c r="A18" s="17" t="s">
        <v>97</v>
      </c>
      <c r="B18" s="76" t="s">
        <v>120</v>
      </c>
      <c r="C18" s="77" t="s">
        <v>121</v>
      </c>
      <c r="D18" s="87">
        <f t="shared" si="0"/>
        <v>17874</v>
      </c>
      <c r="E18" s="87">
        <f t="shared" si="1"/>
        <v>876</v>
      </c>
      <c r="F18" s="87">
        <v>0</v>
      </c>
      <c r="G18" s="87">
        <v>410</v>
      </c>
      <c r="H18" s="87">
        <v>0</v>
      </c>
      <c r="I18" s="87">
        <v>0</v>
      </c>
      <c r="J18" s="87" t="s">
        <v>182</v>
      </c>
      <c r="K18" s="87">
        <v>466</v>
      </c>
      <c r="L18" s="87">
        <v>16998</v>
      </c>
      <c r="M18" s="87">
        <f t="shared" si="2"/>
        <v>3784</v>
      </c>
      <c r="N18" s="87">
        <f t="shared" si="3"/>
        <v>1958</v>
      </c>
      <c r="O18" s="87">
        <v>0</v>
      </c>
      <c r="P18" s="87">
        <v>0</v>
      </c>
      <c r="Q18" s="87">
        <v>0</v>
      </c>
      <c r="R18" s="87">
        <v>1958</v>
      </c>
      <c r="S18" s="87" t="s">
        <v>182</v>
      </c>
      <c r="T18" s="87">
        <v>0</v>
      </c>
      <c r="U18" s="87">
        <v>1826</v>
      </c>
      <c r="V18" s="87">
        <f t="shared" si="4"/>
        <v>21658</v>
      </c>
      <c r="W18" s="87">
        <f t="shared" si="4"/>
        <v>2834</v>
      </c>
      <c r="X18" s="87">
        <f t="shared" si="4"/>
        <v>0</v>
      </c>
      <c r="Y18" s="87">
        <f t="shared" si="4"/>
        <v>410</v>
      </c>
      <c r="Z18" s="87">
        <f t="shared" si="4"/>
        <v>0</v>
      </c>
      <c r="AA18" s="87">
        <f t="shared" si="4"/>
        <v>1958</v>
      </c>
      <c r="AB18" s="87" t="s">
        <v>20</v>
      </c>
      <c r="AC18" s="87">
        <f t="shared" si="4"/>
        <v>466</v>
      </c>
      <c r="AD18" s="87">
        <f t="shared" si="4"/>
        <v>18824</v>
      </c>
    </row>
    <row r="19" spans="1:30" ht="13.5">
      <c r="A19" s="17" t="s">
        <v>97</v>
      </c>
      <c r="B19" s="76" t="s">
        <v>122</v>
      </c>
      <c r="C19" s="77" t="s">
        <v>123</v>
      </c>
      <c r="D19" s="87">
        <f t="shared" si="0"/>
        <v>176471</v>
      </c>
      <c r="E19" s="87">
        <f t="shared" si="1"/>
        <v>3278</v>
      </c>
      <c r="F19" s="87">
        <v>0</v>
      </c>
      <c r="G19" s="87">
        <v>0</v>
      </c>
      <c r="H19" s="87">
        <v>0</v>
      </c>
      <c r="I19" s="87">
        <v>0</v>
      </c>
      <c r="J19" s="87" t="s">
        <v>182</v>
      </c>
      <c r="K19" s="87">
        <v>3278</v>
      </c>
      <c r="L19" s="87">
        <v>173193</v>
      </c>
      <c r="M19" s="87">
        <f t="shared" si="2"/>
        <v>54084</v>
      </c>
      <c r="N19" s="87">
        <f t="shared" si="3"/>
        <v>2265</v>
      </c>
      <c r="O19" s="87">
        <v>0</v>
      </c>
      <c r="P19" s="87">
        <v>0</v>
      </c>
      <c r="Q19" s="87">
        <v>0</v>
      </c>
      <c r="R19" s="87">
        <v>0</v>
      </c>
      <c r="S19" s="87" t="s">
        <v>182</v>
      </c>
      <c r="T19" s="87">
        <v>2265</v>
      </c>
      <c r="U19" s="87">
        <v>51819</v>
      </c>
      <c r="V19" s="87">
        <f t="shared" si="4"/>
        <v>230555</v>
      </c>
      <c r="W19" s="87">
        <f t="shared" si="4"/>
        <v>5543</v>
      </c>
      <c r="X19" s="87">
        <f t="shared" si="4"/>
        <v>0</v>
      </c>
      <c r="Y19" s="87">
        <f t="shared" si="4"/>
        <v>0</v>
      </c>
      <c r="Z19" s="87">
        <f t="shared" si="4"/>
        <v>0</v>
      </c>
      <c r="AA19" s="87">
        <f t="shared" si="4"/>
        <v>0</v>
      </c>
      <c r="AB19" s="87" t="s">
        <v>20</v>
      </c>
      <c r="AC19" s="87">
        <f t="shared" si="4"/>
        <v>5543</v>
      </c>
      <c r="AD19" s="87">
        <f t="shared" si="4"/>
        <v>225012</v>
      </c>
    </row>
    <row r="20" spans="1:30" ht="13.5">
      <c r="A20" s="17" t="s">
        <v>97</v>
      </c>
      <c r="B20" s="76" t="s">
        <v>124</v>
      </c>
      <c r="C20" s="77" t="s">
        <v>125</v>
      </c>
      <c r="D20" s="87">
        <f t="shared" si="0"/>
        <v>221598</v>
      </c>
      <c r="E20" s="87">
        <f t="shared" si="1"/>
        <v>584</v>
      </c>
      <c r="F20" s="87">
        <v>0</v>
      </c>
      <c r="G20" s="87">
        <v>503</v>
      </c>
      <c r="H20" s="87">
        <v>0</v>
      </c>
      <c r="I20" s="87">
        <v>76</v>
      </c>
      <c r="J20" s="87" t="s">
        <v>182</v>
      </c>
      <c r="K20" s="87">
        <v>5</v>
      </c>
      <c r="L20" s="87">
        <v>221014</v>
      </c>
      <c r="M20" s="87">
        <f t="shared" si="2"/>
        <v>54832</v>
      </c>
      <c r="N20" s="87">
        <f t="shared" si="3"/>
        <v>1080</v>
      </c>
      <c r="O20" s="87">
        <v>0</v>
      </c>
      <c r="P20" s="87">
        <v>0</v>
      </c>
      <c r="Q20" s="87">
        <v>0</v>
      </c>
      <c r="R20" s="87">
        <v>1059</v>
      </c>
      <c r="S20" s="87" t="s">
        <v>182</v>
      </c>
      <c r="T20" s="87">
        <v>21</v>
      </c>
      <c r="U20" s="87">
        <v>53752</v>
      </c>
      <c r="V20" s="87">
        <f t="shared" si="4"/>
        <v>276430</v>
      </c>
      <c r="W20" s="87">
        <f t="shared" si="4"/>
        <v>1664</v>
      </c>
      <c r="X20" s="87">
        <f t="shared" si="4"/>
        <v>0</v>
      </c>
      <c r="Y20" s="87">
        <f t="shared" si="4"/>
        <v>503</v>
      </c>
      <c r="Z20" s="87">
        <f t="shared" si="4"/>
        <v>0</v>
      </c>
      <c r="AA20" s="87">
        <f t="shared" si="4"/>
        <v>1135</v>
      </c>
      <c r="AB20" s="87" t="s">
        <v>20</v>
      </c>
      <c r="AC20" s="87">
        <f t="shared" si="4"/>
        <v>26</v>
      </c>
      <c r="AD20" s="87">
        <f t="shared" si="4"/>
        <v>274766</v>
      </c>
    </row>
    <row r="21" spans="1:30" ht="13.5">
      <c r="A21" s="17" t="s">
        <v>97</v>
      </c>
      <c r="B21" s="76" t="s">
        <v>126</v>
      </c>
      <c r="C21" s="77" t="s">
        <v>127</v>
      </c>
      <c r="D21" s="87">
        <f t="shared" si="0"/>
        <v>87763</v>
      </c>
      <c r="E21" s="87">
        <f t="shared" si="1"/>
        <v>8118</v>
      </c>
      <c r="F21" s="87">
        <v>8000</v>
      </c>
      <c r="G21" s="87">
        <v>110</v>
      </c>
      <c r="H21" s="87">
        <v>0</v>
      </c>
      <c r="I21" s="87">
        <v>0</v>
      </c>
      <c r="J21" s="87" t="s">
        <v>182</v>
      </c>
      <c r="K21" s="87">
        <v>8</v>
      </c>
      <c r="L21" s="87">
        <v>79645</v>
      </c>
      <c r="M21" s="87">
        <f t="shared" si="2"/>
        <v>22505</v>
      </c>
      <c r="N21" s="87">
        <f t="shared" si="3"/>
        <v>3704</v>
      </c>
      <c r="O21" s="87">
        <v>0</v>
      </c>
      <c r="P21" s="87">
        <v>0</v>
      </c>
      <c r="Q21" s="87">
        <v>0</v>
      </c>
      <c r="R21" s="87">
        <v>3704</v>
      </c>
      <c r="S21" s="87" t="s">
        <v>182</v>
      </c>
      <c r="T21" s="87">
        <v>0</v>
      </c>
      <c r="U21" s="87">
        <v>18801</v>
      </c>
      <c r="V21" s="87">
        <f t="shared" si="4"/>
        <v>110268</v>
      </c>
      <c r="W21" s="87">
        <f t="shared" si="4"/>
        <v>11822</v>
      </c>
      <c r="X21" s="87">
        <f t="shared" si="4"/>
        <v>8000</v>
      </c>
      <c r="Y21" s="87">
        <f t="shared" si="4"/>
        <v>110</v>
      </c>
      <c r="Z21" s="87">
        <f t="shared" si="4"/>
        <v>0</v>
      </c>
      <c r="AA21" s="87">
        <f t="shared" si="4"/>
        <v>3704</v>
      </c>
      <c r="AB21" s="87" t="s">
        <v>20</v>
      </c>
      <c r="AC21" s="87">
        <f t="shared" si="4"/>
        <v>8</v>
      </c>
      <c r="AD21" s="87">
        <f t="shared" si="4"/>
        <v>98446</v>
      </c>
    </row>
    <row r="22" spans="1:30" ht="13.5">
      <c r="A22" s="17" t="s">
        <v>97</v>
      </c>
      <c r="B22" s="76" t="s">
        <v>128</v>
      </c>
      <c r="C22" s="77" t="s">
        <v>129</v>
      </c>
      <c r="D22" s="87">
        <f t="shared" si="0"/>
        <v>218670</v>
      </c>
      <c r="E22" s="87">
        <f t="shared" si="1"/>
        <v>1720</v>
      </c>
      <c r="F22" s="87">
        <v>0</v>
      </c>
      <c r="G22" s="87">
        <v>1716</v>
      </c>
      <c r="H22" s="87">
        <v>0</v>
      </c>
      <c r="I22" s="87">
        <v>0</v>
      </c>
      <c r="J22" s="87" t="s">
        <v>182</v>
      </c>
      <c r="K22" s="87">
        <v>4</v>
      </c>
      <c r="L22" s="87">
        <v>216950</v>
      </c>
      <c r="M22" s="87">
        <f t="shared" si="2"/>
        <v>103177</v>
      </c>
      <c r="N22" s="87">
        <f t="shared" si="3"/>
        <v>51315</v>
      </c>
      <c r="O22" s="87">
        <v>8352</v>
      </c>
      <c r="P22" s="87">
        <v>8352</v>
      </c>
      <c r="Q22" s="87">
        <v>0</v>
      </c>
      <c r="R22" s="87">
        <v>34611</v>
      </c>
      <c r="S22" s="87" t="s">
        <v>182</v>
      </c>
      <c r="T22" s="87">
        <v>0</v>
      </c>
      <c r="U22" s="87">
        <v>51862</v>
      </c>
      <c r="V22" s="87">
        <f t="shared" si="4"/>
        <v>321847</v>
      </c>
      <c r="W22" s="87">
        <f t="shared" si="4"/>
        <v>53035</v>
      </c>
      <c r="X22" s="87">
        <f t="shared" si="4"/>
        <v>8352</v>
      </c>
      <c r="Y22" s="87">
        <f t="shared" si="4"/>
        <v>10068</v>
      </c>
      <c r="Z22" s="87">
        <f t="shared" si="4"/>
        <v>0</v>
      </c>
      <c r="AA22" s="87">
        <f t="shared" si="4"/>
        <v>34611</v>
      </c>
      <c r="AB22" s="87" t="s">
        <v>20</v>
      </c>
      <c r="AC22" s="87">
        <f t="shared" si="4"/>
        <v>4</v>
      </c>
      <c r="AD22" s="87">
        <f t="shared" si="4"/>
        <v>268812</v>
      </c>
    </row>
    <row r="23" spans="1:30" ht="13.5">
      <c r="A23" s="17" t="s">
        <v>97</v>
      </c>
      <c r="B23" s="76" t="s">
        <v>130</v>
      </c>
      <c r="C23" s="77" t="s">
        <v>186</v>
      </c>
      <c r="D23" s="87">
        <f t="shared" si="0"/>
        <v>128773</v>
      </c>
      <c r="E23" s="87">
        <f t="shared" si="1"/>
        <v>524</v>
      </c>
      <c r="F23" s="87">
        <v>0</v>
      </c>
      <c r="G23" s="87">
        <v>496</v>
      </c>
      <c r="H23" s="87">
        <v>0</v>
      </c>
      <c r="I23" s="87">
        <v>0</v>
      </c>
      <c r="J23" s="87" t="s">
        <v>182</v>
      </c>
      <c r="K23" s="87">
        <v>28</v>
      </c>
      <c r="L23" s="87">
        <v>128249</v>
      </c>
      <c r="M23" s="87">
        <f t="shared" si="2"/>
        <v>87242</v>
      </c>
      <c r="N23" s="87">
        <f t="shared" si="3"/>
        <v>38583</v>
      </c>
      <c r="O23" s="87">
        <v>6733</v>
      </c>
      <c r="P23" s="87">
        <v>6733</v>
      </c>
      <c r="Q23" s="87">
        <v>0</v>
      </c>
      <c r="R23" s="87">
        <v>25117</v>
      </c>
      <c r="S23" s="87" t="s">
        <v>182</v>
      </c>
      <c r="T23" s="87">
        <v>0</v>
      </c>
      <c r="U23" s="87">
        <v>48659</v>
      </c>
      <c r="V23" s="87">
        <f t="shared" si="4"/>
        <v>216015</v>
      </c>
      <c r="W23" s="87">
        <f t="shared" si="4"/>
        <v>39107</v>
      </c>
      <c r="X23" s="87">
        <f t="shared" si="4"/>
        <v>6733</v>
      </c>
      <c r="Y23" s="87">
        <f t="shared" si="4"/>
        <v>7229</v>
      </c>
      <c r="Z23" s="87">
        <f t="shared" si="4"/>
        <v>0</v>
      </c>
      <c r="AA23" s="87">
        <f t="shared" si="4"/>
        <v>25117</v>
      </c>
      <c r="AB23" s="87" t="s">
        <v>20</v>
      </c>
      <c r="AC23" s="87">
        <f t="shared" si="4"/>
        <v>28</v>
      </c>
      <c r="AD23" s="87">
        <f t="shared" si="4"/>
        <v>176908</v>
      </c>
    </row>
    <row r="24" spans="1:30" ht="13.5">
      <c r="A24" s="17" t="s">
        <v>97</v>
      </c>
      <c r="B24" s="76" t="s">
        <v>131</v>
      </c>
      <c r="C24" s="77" t="s">
        <v>132</v>
      </c>
      <c r="D24" s="87">
        <f t="shared" si="0"/>
        <v>156933</v>
      </c>
      <c r="E24" s="87">
        <f t="shared" si="1"/>
        <v>5298</v>
      </c>
      <c r="F24" s="87">
        <v>0</v>
      </c>
      <c r="G24" s="87">
        <v>0</v>
      </c>
      <c r="H24" s="87">
        <v>0</v>
      </c>
      <c r="I24" s="87">
        <v>668</v>
      </c>
      <c r="J24" s="87" t="s">
        <v>182</v>
      </c>
      <c r="K24" s="87">
        <v>4630</v>
      </c>
      <c r="L24" s="87">
        <v>151635</v>
      </c>
      <c r="M24" s="87">
        <f t="shared" si="2"/>
        <v>119846</v>
      </c>
      <c r="N24" s="87">
        <f t="shared" si="3"/>
        <v>46364</v>
      </c>
      <c r="O24" s="87">
        <v>4165</v>
      </c>
      <c r="P24" s="87">
        <v>4165</v>
      </c>
      <c r="Q24" s="87">
        <v>0</v>
      </c>
      <c r="R24" s="87">
        <v>38034</v>
      </c>
      <c r="S24" s="87" t="s">
        <v>182</v>
      </c>
      <c r="T24" s="87">
        <v>0</v>
      </c>
      <c r="U24" s="87">
        <v>73482</v>
      </c>
      <c r="V24" s="87">
        <f t="shared" si="4"/>
        <v>276779</v>
      </c>
      <c r="W24" s="87">
        <f t="shared" si="4"/>
        <v>51662</v>
      </c>
      <c r="X24" s="87">
        <f t="shared" si="4"/>
        <v>4165</v>
      </c>
      <c r="Y24" s="87">
        <f t="shared" si="4"/>
        <v>4165</v>
      </c>
      <c r="Z24" s="87">
        <f t="shared" si="4"/>
        <v>0</v>
      </c>
      <c r="AA24" s="87">
        <f t="shared" si="4"/>
        <v>38702</v>
      </c>
      <c r="AB24" s="87" t="s">
        <v>20</v>
      </c>
      <c r="AC24" s="87">
        <f t="shared" si="4"/>
        <v>4630</v>
      </c>
      <c r="AD24" s="87">
        <f t="shared" si="4"/>
        <v>225117</v>
      </c>
    </row>
    <row r="25" spans="1:30" ht="13.5">
      <c r="A25" s="17" t="s">
        <v>97</v>
      </c>
      <c r="B25" s="76" t="s">
        <v>133</v>
      </c>
      <c r="C25" s="77" t="s">
        <v>134</v>
      </c>
      <c r="D25" s="87">
        <f t="shared" si="0"/>
        <v>280139</v>
      </c>
      <c r="E25" s="87">
        <f t="shared" si="1"/>
        <v>8573</v>
      </c>
      <c r="F25" s="87">
        <v>0</v>
      </c>
      <c r="G25" s="87">
        <v>375</v>
      </c>
      <c r="H25" s="87">
        <v>0</v>
      </c>
      <c r="I25" s="87">
        <v>0</v>
      </c>
      <c r="J25" s="87" t="s">
        <v>182</v>
      </c>
      <c r="K25" s="87">
        <v>8198</v>
      </c>
      <c r="L25" s="87">
        <v>271566</v>
      </c>
      <c r="M25" s="87">
        <f t="shared" si="2"/>
        <v>124096</v>
      </c>
      <c r="N25" s="87">
        <f t="shared" si="3"/>
        <v>15498</v>
      </c>
      <c r="O25" s="87">
        <v>6514</v>
      </c>
      <c r="P25" s="87">
        <v>6514</v>
      </c>
      <c r="Q25" s="87">
        <v>0</v>
      </c>
      <c r="R25" s="87">
        <v>2434</v>
      </c>
      <c r="S25" s="87" t="s">
        <v>182</v>
      </c>
      <c r="T25" s="87">
        <v>36</v>
      </c>
      <c r="U25" s="87">
        <v>108598</v>
      </c>
      <c r="V25" s="87">
        <f t="shared" si="4"/>
        <v>404235</v>
      </c>
      <c r="W25" s="87">
        <f t="shared" si="4"/>
        <v>24071</v>
      </c>
      <c r="X25" s="87">
        <f t="shared" si="4"/>
        <v>6514</v>
      </c>
      <c r="Y25" s="87">
        <f t="shared" si="4"/>
        <v>6889</v>
      </c>
      <c r="Z25" s="87">
        <f t="shared" si="4"/>
        <v>0</v>
      </c>
      <c r="AA25" s="87">
        <f t="shared" si="4"/>
        <v>2434</v>
      </c>
      <c r="AB25" s="87" t="s">
        <v>20</v>
      </c>
      <c r="AC25" s="87">
        <f t="shared" si="4"/>
        <v>8234</v>
      </c>
      <c r="AD25" s="87">
        <f t="shared" si="4"/>
        <v>380164</v>
      </c>
    </row>
    <row r="26" spans="1:30" ht="13.5">
      <c r="A26" s="17" t="s">
        <v>97</v>
      </c>
      <c r="B26" s="76" t="s">
        <v>135</v>
      </c>
      <c r="C26" s="77" t="s">
        <v>136</v>
      </c>
      <c r="D26" s="87">
        <f t="shared" si="0"/>
        <v>15019</v>
      </c>
      <c r="E26" s="87">
        <f t="shared" si="1"/>
        <v>501</v>
      </c>
      <c r="F26" s="87">
        <v>0</v>
      </c>
      <c r="G26" s="87">
        <v>100</v>
      </c>
      <c r="H26" s="87">
        <v>0</v>
      </c>
      <c r="I26" s="87">
        <v>401</v>
      </c>
      <c r="J26" s="87" t="s">
        <v>182</v>
      </c>
      <c r="K26" s="87">
        <v>0</v>
      </c>
      <c r="L26" s="87">
        <v>14518</v>
      </c>
      <c r="M26" s="87">
        <f t="shared" si="2"/>
        <v>1805</v>
      </c>
      <c r="N26" s="87">
        <f t="shared" si="3"/>
        <v>157</v>
      </c>
      <c r="O26" s="87">
        <v>0</v>
      </c>
      <c r="P26" s="87">
        <v>0</v>
      </c>
      <c r="Q26" s="87">
        <v>0</v>
      </c>
      <c r="R26" s="87">
        <v>157</v>
      </c>
      <c r="S26" s="87" t="s">
        <v>182</v>
      </c>
      <c r="T26" s="87">
        <v>0</v>
      </c>
      <c r="U26" s="87">
        <v>1648</v>
      </c>
      <c r="V26" s="87">
        <f t="shared" si="4"/>
        <v>16824</v>
      </c>
      <c r="W26" s="87">
        <f t="shared" si="4"/>
        <v>658</v>
      </c>
      <c r="X26" s="87">
        <f t="shared" si="4"/>
        <v>0</v>
      </c>
      <c r="Y26" s="87">
        <f t="shared" si="4"/>
        <v>100</v>
      </c>
      <c r="Z26" s="87">
        <f t="shared" si="4"/>
        <v>0</v>
      </c>
      <c r="AA26" s="87">
        <f t="shared" si="4"/>
        <v>558</v>
      </c>
      <c r="AB26" s="87" t="s">
        <v>20</v>
      </c>
      <c r="AC26" s="87">
        <f t="shared" si="4"/>
        <v>0</v>
      </c>
      <c r="AD26" s="87">
        <f t="shared" si="4"/>
        <v>16166</v>
      </c>
    </row>
    <row r="27" spans="1:30" ht="13.5">
      <c r="A27" s="17" t="s">
        <v>97</v>
      </c>
      <c r="B27" s="76" t="s">
        <v>137</v>
      </c>
      <c r="C27" s="77" t="s">
        <v>138</v>
      </c>
      <c r="D27" s="87">
        <f t="shared" si="0"/>
        <v>15716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182</v>
      </c>
      <c r="K27" s="87">
        <v>0</v>
      </c>
      <c r="L27" s="87">
        <v>15716</v>
      </c>
      <c r="M27" s="87">
        <f t="shared" si="2"/>
        <v>10504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182</v>
      </c>
      <c r="T27" s="87">
        <v>0</v>
      </c>
      <c r="U27" s="87">
        <v>10504</v>
      </c>
      <c r="V27" s="87">
        <f t="shared" si="4"/>
        <v>26220</v>
      </c>
      <c r="W27" s="87">
        <f t="shared" si="4"/>
        <v>0</v>
      </c>
      <c r="X27" s="87">
        <f t="shared" si="4"/>
        <v>0</v>
      </c>
      <c r="Y27" s="87">
        <f t="shared" si="4"/>
        <v>0</v>
      </c>
      <c r="Z27" s="87">
        <f t="shared" si="4"/>
        <v>0</v>
      </c>
      <c r="AA27" s="87">
        <f t="shared" si="4"/>
        <v>0</v>
      </c>
      <c r="AB27" s="87" t="s">
        <v>20</v>
      </c>
      <c r="AC27" s="87">
        <f t="shared" si="4"/>
        <v>0</v>
      </c>
      <c r="AD27" s="87">
        <f t="shared" si="4"/>
        <v>26220</v>
      </c>
    </row>
    <row r="28" spans="1:30" ht="13.5">
      <c r="A28" s="17" t="s">
        <v>97</v>
      </c>
      <c r="B28" s="76" t="s">
        <v>139</v>
      </c>
      <c r="C28" s="77" t="s">
        <v>140</v>
      </c>
      <c r="D28" s="87">
        <f t="shared" si="0"/>
        <v>270659</v>
      </c>
      <c r="E28" s="87">
        <f t="shared" si="1"/>
        <v>16592</v>
      </c>
      <c r="F28" s="87">
        <v>0</v>
      </c>
      <c r="G28" s="87">
        <v>136</v>
      </c>
      <c r="H28" s="87">
        <v>0</v>
      </c>
      <c r="I28" s="87">
        <v>16456</v>
      </c>
      <c r="J28" s="87" t="s">
        <v>182</v>
      </c>
      <c r="K28" s="87">
        <v>0</v>
      </c>
      <c r="L28" s="87">
        <v>254067</v>
      </c>
      <c r="M28" s="87">
        <f t="shared" si="2"/>
        <v>94985</v>
      </c>
      <c r="N28" s="87">
        <f t="shared" si="3"/>
        <v>22345</v>
      </c>
      <c r="O28" s="87">
        <v>0</v>
      </c>
      <c r="P28" s="87">
        <v>0</v>
      </c>
      <c r="Q28" s="87">
        <v>0</v>
      </c>
      <c r="R28" s="87">
        <v>22342</v>
      </c>
      <c r="S28" s="87" t="s">
        <v>182</v>
      </c>
      <c r="T28" s="87">
        <v>3</v>
      </c>
      <c r="U28" s="87">
        <v>72640</v>
      </c>
      <c r="V28" s="87">
        <f t="shared" si="4"/>
        <v>365644</v>
      </c>
      <c r="W28" s="87">
        <f t="shared" si="4"/>
        <v>38937</v>
      </c>
      <c r="X28" s="87">
        <f t="shared" si="4"/>
        <v>0</v>
      </c>
      <c r="Y28" s="87">
        <f t="shared" si="4"/>
        <v>136</v>
      </c>
      <c r="Z28" s="87">
        <f t="shared" si="4"/>
        <v>0</v>
      </c>
      <c r="AA28" s="87">
        <f t="shared" si="4"/>
        <v>38798</v>
      </c>
      <c r="AB28" s="87" t="s">
        <v>20</v>
      </c>
      <c r="AC28" s="87">
        <f t="shared" si="4"/>
        <v>3</v>
      </c>
      <c r="AD28" s="87">
        <f t="shared" si="4"/>
        <v>326707</v>
      </c>
    </row>
    <row r="29" spans="1:30" ht="13.5">
      <c r="A29" s="17" t="s">
        <v>97</v>
      </c>
      <c r="B29" s="76" t="s">
        <v>141</v>
      </c>
      <c r="C29" s="77" t="s">
        <v>142</v>
      </c>
      <c r="D29" s="87">
        <f t="shared" si="0"/>
        <v>147854</v>
      </c>
      <c r="E29" s="87">
        <f t="shared" si="1"/>
        <v>6144</v>
      </c>
      <c r="F29" s="87">
        <v>0</v>
      </c>
      <c r="G29" s="87">
        <v>764</v>
      </c>
      <c r="H29" s="87">
        <v>0</v>
      </c>
      <c r="I29" s="87">
        <v>5380</v>
      </c>
      <c r="J29" s="87" t="s">
        <v>182</v>
      </c>
      <c r="K29" s="87">
        <v>0</v>
      </c>
      <c r="L29" s="87">
        <v>141710</v>
      </c>
      <c r="M29" s="87">
        <f t="shared" si="2"/>
        <v>35598</v>
      </c>
      <c r="N29" s="87">
        <f t="shared" si="3"/>
        <v>7756</v>
      </c>
      <c r="O29" s="87">
        <v>0</v>
      </c>
      <c r="P29" s="87">
        <v>0</v>
      </c>
      <c r="Q29" s="87">
        <v>0</v>
      </c>
      <c r="R29" s="87">
        <v>7756</v>
      </c>
      <c r="S29" s="87" t="s">
        <v>182</v>
      </c>
      <c r="T29" s="87">
        <v>0</v>
      </c>
      <c r="U29" s="87">
        <v>27842</v>
      </c>
      <c r="V29" s="87">
        <f t="shared" si="4"/>
        <v>183452</v>
      </c>
      <c r="W29" s="87">
        <f t="shared" si="4"/>
        <v>13900</v>
      </c>
      <c r="X29" s="87">
        <f t="shared" si="4"/>
        <v>0</v>
      </c>
      <c r="Y29" s="87">
        <f t="shared" si="4"/>
        <v>764</v>
      </c>
      <c r="Z29" s="87">
        <f t="shared" si="4"/>
        <v>0</v>
      </c>
      <c r="AA29" s="87">
        <f t="shared" si="4"/>
        <v>13136</v>
      </c>
      <c r="AB29" s="87" t="s">
        <v>20</v>
      </c>
      <c r="AC29" s="87">
        <f t="shared" si="4"/>
        <v>0</v>
      </c>
      <c r="AD29" s="87">
        <f t="shared" si="4"/>
        <v>169552</v>
      </c>
    </row>
    <row r="30" spans="1:30" ht="13.5">
      <c r="A30" s="17" t="s">
        <v>97</v>
      </c>
      <c r="B30" s="76" t="s">
        <v>143</v>
      </c>
      <c r="C30" s="77" t="s">
        <v>144</v>
      </c>
      <c r="D30" s="87">
        <f t="shared" si="0"/>
        <v>15949</v>
      </c>
      <c r="E30" s="87">
        <f t="shared" si="1"/>
        <v>592</v>
      </c>
      <c r="F30" s="87">
        <v>0</v>
      </c>
      <c r="G30" s="87">
        <v>100</v>
      </c>
      <c r="H30" s="87">
        <v>0</v>
      </c>
      <c r="I30" s="87">
        <v>0</v>
      </c>
      <c r="J30" s="87" t="s">
        <v>182</v>
      </c>
      <c r="K30" s="87">
        <v>492</v>
      </c>
      <c r="L30" s="87">
        <v>15357</v>
      </c>
      <c r="M30" s="87">
        <f t="shared" si="2"/>
        <v>2038</v>
      </c>
      <c r="N30" s="87">
        <f t="shared" si="3"/>
        <v>40</v>
      </c>
      <c r="O30" s="87">
        <v>0</v>
      </c>
      <c r="P30" s="87">
        <v>0</v>
      </c>
      <c r="Q30" s="87">
        <v>0</v>
      </c>
      <c r="R30" s="87">
        <v>40</v>
      </c>
      <c r="S30" s="87" t="s">
        <v>182</v>
      </c>
      <c r="T30" s="87">
        <v>0</v>
      </c>
      <c r="U30" s="87">
        <v>1998</v>
      </c>
      <c r="V30" s="87">
        <f t="shared" si="4"/>
        <v>17987</v>
      </c>
      <c r="W30" s="87">
        <f t="shared" si="4"/>
        <v>632</v>
      </c>
      <c r="X30" s="87">
        <f t="shared" si="4"/>
        <v>0</v>
      </c>
      <c r="Y30" s="87">
        <f t="shared" si="4"/>
        <v>100</v>
      </c>
      <c r="Z30" s="87">
        <f t="shared" si="4"/>
        <v>0</v>
      </c>
      <c r="AA30" s="87">
        <f t="shared" si="4"/>
        <v>40</v>
      </c>
      <c r="AB30" s="87" t="s">
        <v>20</v>
      </c>
      <c r="AC30" s="87">
        <f t="shared" si="4"/>
        <v>492</v>
      </c>
      <c r="AD30" s="87">
        <f t="shared" si="4"/>
        <v>17355</v>
      </c>
    </row>
    <row r="31" spans="1:30" ht="13.5">
      <c r="A31" s="17" t="s">
        <v>97</v>
      </c>
      <c r="B31" s="76" t="s">
        <v>145</v>
      </c>
      <c r="C31" s="77" t="s">
        <v>84</v>
      </c>
      <c r="D31" s="87">
        <f t="shared" si="0"/>
        <v>76368</v>
      </c>
      <c r="E31" s="87">
        <f t="shared" si="1"/>
        <v>4472</v>
      </c>
      <c r="F31" s="87">
        <v>0</v>
      </c>
      <c r="G31" s="87">
        <v>230</v>
      </c>
      <c r="H31" s="87">
        <v>0</v>
      </c>
      <c r="I31" s="87">
        <v>0</v>
      </c>
      <c r="J31" s="87" t="s">
        <v>182</v>
      </c>
      <c r="K31" s="87">
        <v>4242</v>
      </c>
      <c r="L31" s="87">
        <v>71896</v>
      </c>
      <c r="M31" s="87">
        <f t="shared" si="2"/>
        <v>38997</v>
      </c>
      <c r="N31" s="87">
        <f t="shared" si="3"/>
        <v>7691</v>
      </c>
      <c r="O31" s="87">
        <v>0</v>
      </c>
      <c r="P31" s="87">
        <v>0</v>
      </c>
      <c r="Q31" s="87">
        <v>0</v>
      </c>
      <c r="R31" s="87">
        <v>7691</v>
      </c>
      <c r="S31" s="87" t="s">
        <v>182</v>
      </c>
      <c r="T31" s="87">
        <v>0</v>
      </c>
      <c r="U31" s="87">
        <v>31306</v>
      </c>
      <c r="V31" s="87">
        <f t="shared" si="4"/>
        <v>115365</v>
      </c>
      <c r="W31" s="87">
        <f t="shared" si="4"/>
        <v>12163</v>
      </c>
      <c r="X31" s="87">
        <f t="shared" si="4"/>
        <v>0</v>
      </c>
      <c r="Y31" s="87">
        <f t="shared" si="4"/>
        <v>230</v>
      </c>
      <c r="Z31" s="87">
        <f t="shared" si="4"/>
        <v>0</v>
      </c>
      <c r="AA31" s="87">
        <f t="shared" si="4"/>
        <v>7691</v>
      </c>
      <c r="AB31" s="87" t="s">
        <v>20</v>
      </c>
      <c r="AC31" s="87">
        <f t="shared" si="4"/>
        <v>4242</v>
      </c>
      <c r="AD31" s="87">
        <f t="shared" si="4"/>
        <v>103202</v>
      </c>
    </row>
    <row r="32" spans="1:30" ht="13.5">
      <c r="A32" s="17" t="s">
        <v>97</v>
      </c>
      <c r="B32" s="76" t="s">
        <v>146</v>
      </c>
      <c r="C32" s="77" t="s">
        <v>147</v>
      </c>
      <c r="D32" s="87">
        <f t="shared" si="0"/>
        <v>53618</v>
      </c>
      <c r="E32" s="87">
        <f t="shared" si="1"/>
        <v>5419</v>
      </c>
      <c r="F32" s="87">
        <v>0</v>
      </c>
      <c r="G32" s="87">
        <v>375</v>
      </c>
      <c r="H32" s="87">
        <v>0</v>
      </c>
      <c r="I32" s="87">
        <v>5039</v>
      </c>
      <c r="J32" s="87" t="s">
        <v>182</v>
      </c>
      <c r="K32" s="87">
        <v>5</v>
      </c>
      <c r="L32" s="87">
        <v>48199</v>
      </c>
      <c r="M32" s="87">
        <f t="shared" si="2"/>
        <v>23436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182</v>
      </c>
      <c r="T32" s="87">
        <v>0</v>
      </c>
      <c r="U32" s="87">
        <v>23436</v>
      </c>
      <c r="V32" s="87">
        <f t="shared" si="4"/>
        <v>77054</v>
      </c>
      <c r="W32" s="87">
        <f t="shared" si="4"/>
        <v>5419</v>
      </c>
      <c r="X32" s="87">
        <f t="shared" si="4"/>
        <v>0</v>
      </c>
      <c r="Y32" s="87">
        <f t="shared" si="4"/>
        <v>375</v>
      </c>
      <c r="Z32" s="87">
        <f t="shared" si="4"/>
        <v>0</v>
      </c>
      <c r="AA32" s="87">
        <f t="shared" si="4"/>
        <v>5039</v>
      </c>
      <c r="AB32" s="87" t="s">
        <v>20</v>
      </c>
      <c r="AC32" s="87">
        <f t="shared" si="4"/>
        <v>5</v>
      </c>
      <c r="AD32" s="87">
        <f t="shared" si="4"/>
        <v>71635</v>
      </c>
    </row>
    <row r="33" spans="1:30" ht="13.5">
      <c r="A33" s="17" t="s">
        <v>97</v>
      </c>
      <c r="B33" s="76" t="s">
        <v>148</v>
      </c>
      <c r="C33" s="77" t="s">
        <v>149</v>
      </c>
      <c r="D33" s="87">
        <f t="shared" si="0"/>
        <v>8583</v>
      </c>
      <c r="E33" s="87">
        <f t="shared" si="1"/>
        <v>698</v>
      </c>
      <c r="F33" s="87">
        <v>0</v>
      </c>
      <c r="G33" s="87">
        <v>100</v>
      </c>
      <c r="H33" s="87">
        <v>0</v>
      </c>
      <c r="I33" s="87">
        <v>598</v>
      </c>
      <c r="J33" s="87" t="s">
        <v>182</v>
      </c>
      <c r="K33" s="87">
        <v>0</v>
      </c>
      <c r="L33" s="87">
        <v>7885</v>
      </c>
      <c r="M33" s="87">
        <f t="shared" si="2"/>
        <v>9918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182</v>
      </c>
      <c r="T33" s="87">
        <v>0</v>
      </c>
      <c r="U33" s="87">
        <v>9918</v>
      </c>
      <c r="V33" s="87">
        <f t="shared" si="4"/>
        <v>18501</v>
      </c>
      <c r="W33" s="87">
        <f t="shared" si="4"/>
        <v>698</v>
      </c>
      <c r="X33" s="87">
        <f t="shared" si="4"/>
        <v>0</v>
      </c>
      <c r="Y33" s="87">
        <f t="shared" si="4"/>
        <v>100</v>
      </c>
      <c r="Z33" s="87">
        <f t="shared" si="4"/>
        <v>0</v>
      </c>
      <c r="AA33" s="87">
        <f t="shared" si="4"/>
        <v>598</v>
      </c>
      <c r="AB33" s="87" t="s">
        <v>20</v>
      </c>
      <c r="AC33" s="87">
        <f t="shared" si="4"/>
        <v>0</v>
      </c>
      <c r="AD33" s="87">
        <f t="shared" si="4"/>
        <v>17803</v>
      </c>
    </row>
    <row r="34" spans="1:30" ht="13.5">
      <c r="A34" s="17" t="s">
        <v>97</v>
      </c>
      <c r="B34" s="76" t="s">
        <v>150</v>
      </c>
      <c r="C34" s="77" t="s">
        <v>151</v>
      </c>
      <c r="D34" s="87">
        <f t="shared" si="0"/>
        <v>6913</v>
      </c>
      <c r="E34" s="87">
        <f t="shared" si="1"/>
        <v>953</v>
      </c>
      <c r="F34" s="87">
        <v>0</v>
      </c>
      <c r="G34" s="87">
        <v>100</v>
      </c>
      <c r="H34" s="87">
        <v>0</v>
      </c>
      <c r="I34" s="87">
        <v>853</v>
      </c>
      <c r="J34" s="87" t="s">
        <v>182</v>
      </c>
      <c r="K34" s="87">
        <v>0</v>
      </c>
      <c r="L34" s="87">
        <v>5960</v>
      </c>
      <c r="M34" s="87">
        <f t="shared" si="2"/>
        <v>4544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182</v>
      </c>
      <c r="T34" s="87">
        <v>0</v>
      </c>
      <c r="U34" s="87">
        <v>4544</v>
      </c>
      <c r="V34" s="87">
        <f t="shared" si="4"/>
        <v>11457</v>
      </c>
      <c r="W34" s="87">
        <f t="shared" si="4"/>
        <v>953</v>
      </c>
      <c r="X34" s="87">
        <f t="shared" si="4"/>
        <v>0</v>
      </c>
      <c r="Y34" s="87">
        <f t="shared" si="4"/>
        <v>100</v>
      </c>
      <c r="Z34" s="87">
        <f t="shared" si="4"/>
        <v>0</v>
      </c>
      <c r="AA34" s="87">
        <f t="shared" si="4"/>
        <v>853</v>
      </c>
      <c r="AB34" s="87" t="s">
        <v>20</v>
      </c>
      <c r="AC34" s="87">
        <f t="shared" si="4"/>
        <v>0</v>
      </c>
      <c r="AD34" s="87">
        <f t="shared" si="4"/>
        <v>10504</v>
      </c>
    </row>
    <row r="35" spans="1:30" ht="13.5">
      <c r="A35" s="17" t="s">
        <v>97</v>
      </c>
      <c r="B35" s="76" t="s">
        <v>152</v>
      </c>
      <c r="C35" s="77" t="s">
        <v>153</v>
      </c>
      <c r="D35" s="87">
        <f t="shared" si="0"/>
        <v>20366</v>
      </c>
      <c r="E35" s="87">
        <f t="shared" si="1"/>
        <v>1236</v>
      </c>
      <c r="F35" s="87">
        <v>0</v>
      </c>
      <c r="G35" s="87">
        <v>110</v>
      </c>
      <c r="H35" s="87">
        <v>0</v>
      </c>
      <c r="I35" s="87">
        <v>68</v>
      </c>
      <c r="J35" s="87" t="s">
        <v>182</v>
      </c>
      <c r="K35" s="87">
        <v>1058</v>
      </c>
      <c r="L35" s="87">
        <v>19130</v>
      </c>
      <c r="M35" s="87">
        <f t="shared" si="2"/>
        <v>4592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182</v>
      </c>
      <c r="T35" s="87">
        <v>0</v>
      </c>
      <c r="U35" s="87">
        <v>4592</v>
      </c>
      <c r="V35" s="87">
        <f t="shared" si="4"/>
        <v>24958</v>
      </c>
      <c r="W35" s="87">
        <f t="shared" si="4"/>
        <v>1236</v>
      </c>
      <c r="X35" s="87">
        <f t="shared" si="4"/>
        <v>0</v>
      </c>
      <c r="Y35" s="87">
        <f t="shared" si="4"/>
        <v>110</v>
      </c>
      <c r="Z35" s="87">
        <f t="shared" si="4"/>
        <v>0</v>
      </c>
      <c r="AA35" s="87">
        <f t="shared" si="4"/>
        <v>68</v>
      </c>
      <c r="AB35" s="87" t="s">
        <v>20</v>
      </c>
      <c r="AC35" s="87">
        <f t="shared" si="4"/>
        <v>1058</v>
      </c>
      <c r="AD35" s="87">
        <f t="shared" si="4"/>
        <v>23722</v>
      </c>
    </row>
    <row r="36" spans="1:30" ht="13.5">
      <c r="A36" s="17" t="s">
        <v>97</v>
      </c>
      <c r="B36" s="76" t="s">
        <v>154</v>
      </c>
      <c r="C36" s="77" t="s">
        <v>155</v>
      </c>
      <c r="D36" s="87">
        <f t="shared" si="0"/>
        <v>64254</v>
      </c>
      <c r="E36" s="87">
        <f t="shared" si="1"/>
        <v>5722</v>
      </c>
      <c r="F36" s="87">
        <v>0</v>
      </c>
      <c r="G36" s="87">
        <v>0</v>
      </c>
      <c r="H36" s="87">
        <v>0</v>
      </c>
      <c r="I36" s="87">
        <v>0</v>
      </c>
      <c r="J36" s="87" t="s">
        <v>182</v>
      </c>
      <c r="K36" s="87">
        <v>5722</v>
      </c>
      <c r="L36" s="87">
        <v>58532</v>
      </c>
      <c r="M36" s="87">
        <f t="shared" si="2"/>
        <v>32578</v>
      </c>
      <c r="N36" s="87">
        <f t="shared" si="3"/>
        <v>8906</v>
      </c>
      <c r="O36" s="87">
        <v>1874</v>
      </c>
      <c r="P36" s="87">
        <v>1874</v>
      </c>
      <c r="Q36" s="87">
        <v>0</v>
      </c>
      <c r="R36" s="87">
        <v>5158</v>
      </c>
      <c r="S36" s="87" t="s">
        <v>182</v>
      </c>
      <c r="T36" s="87">
        <v>0</v>
      </c>
      <c r="U36" s="87">
        <v>23672</v>
      </c>
      <c r="V36" s="87">
        <f t="shared" si="4"/>
        <v>96832</v>
      </c>
      <c r="W36" s="87">
        <f t="shared" si="4"/>
        <v>14628</v>
      </c>
      <c r="X36" s="87">
        <f t="shared" si="4"/>
        <v>1874</v>
      </c>
      <c r="Y36" s="87">
        <f t="shared" si="4"/>
        <v>1874</v>
      </c>
      <c r="Z36" s="87">
        <f t="shared" si="4"/>
        <v>0</v>
      </c>
      <c r="AA36" s="87">
        <f t="shared" si="4"/>
        <v>5158</v>
      </c>
      <c r="AB36" s="87" t="s">
        <v>20</v>
      </c>
      <c r="AC36" s="87">
        <f t="shared" si="4"/>
        <v>5722</v>
      </c>
      <c r="AD36" s="87">
        <f t="shared" si="4"/>
        <v>82204</v>
      </c>
    </row>
    <row r="37" spans="1:30" ht="13.5">
      <c r="A37" s="17" t="s">
        <v>97</v>
      </c>
      <c r="B37" s="76" t="s">
        <v>156</v>
      </c>
      <c r="C37" s="77" t="s">
        <v>157</v>
      </c>
      <c r="D37" s="87">
        <f t="shared" si="0"/>
        <v>97137</v>
      </c>
      <c r="E37" s="87">
        <f t="shared" si="1"/>
        <v>9406</v>
      </c>
      <c r="F37" s="87">
        <v>0</v>
      </c>
      <c r="G37" s="87">
        <v>406</v>
      </c>
      <c r="H37" s="87">
        <v>0</v>
      </c>
      <c r="I37" s="87">
        <v>9000</v>
      </c>
      <c r="J37" s="87" t="s">
        <v>182</v>
      </c>
      <c r="K37" s="87">
        <v>0</v>
      </c>
      <c r="L37" s="87">
        <v>87731</v>
      </c>
      <c r="M37" s="87">
        <f t="shared" si="2"/>
        <v>22712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182</v>
      </c>
      <c r="T37" s="87">
        <v>0</v>
      </c>
      <c r="U37" s="87">
        <v>22712</v>
      </c>
      <c r="V37" s="87">
        <f t="shared" si="4"/>
        <v>119849</v>
      </c>
      <c r="W37" s="87">
        <f t="shared" si="4"/>
        <v>9406</v>
      </c>
      <c r="X37" s="87">
        <f t="shared" si="4"/>
        <v>0</v>
      </c>
      <c r="Y37" s="87">
        <f t="shared" si="4"/>
        <v>406</v>
      </c>
      <c r="Z37" s="87">
        <f t="shared" si="4"/>
        <v>0</v>
      </c>
      <c r="AA37" s="87">
        <f t="shared" si="4"/>
        <v>9000</v>
      </c>
      <c r="AB37" s="87" t="s">
        <v>20</v>
      </c>
      <c r="AC37" s="87">
        <f t="shared" si="4"/>
        <v>0</v>
      </c>
      <c r="AD37" s="87">
        <f t="shared" si="4"/>
        <v>110443</v>
      </c>
    </row>
    <row r="38" spans="1:30" ht="13.5">
      <c r="A38" s="17" t="s">
        <v>97</v>
      </c>
      <c r="B38" s="76" t="s">
        <v>158</v>
      </c>
      <c r="C38" s="77" t="s">
        <v>159</v>
      </c>
      <c r="D38" s="87">
        <f t="shared" si="0"/>
        <v>7500</v>
      </c>
      <c r="E38" s="87">
        <f t="shared" si="1"/>
        <v>642</v>
      </c>
      <c r="F38" s="87">
        <v>0</v>
      </c>
      <c r="G38" s="87">
        <v>0</v>
      </c>
      <c r="H38" s="87">
        <v>0</v>
      </c>
      <c r="I38" s="87">
        <v>633</v>
      </c>
      <c r="J38" s="87" t="s">
        <v>182</v>
      </c>
      <c r="K38" s="87">
        <v>9</v>
      </c>
      <c r="L38" s="87">
        <v>6858</v>
      </c>
      <c r="M38" s="87">
        <f t="shared" si="2"/>
        <v>3975</v>
      </c>
      <c r="N38" s="87">
        <f t="shared" si="3"/>
        <v>3</v>
      </c>
      <c r="O38" s="87">
        <v>0</v>
      </c>
      <c r="P38" s="87">
        <v>0</v>
      </c>
      <c r="Q38" s="87">
        <v>0</v>
      </c>
      <c r="R38" s="87">
        <v>0</v>
      </c>
      <c r="S38" s="87" t="s">
        <v>182</v>
      </c>
      <c r="T38" s="87">
        <v>3</v>
      </c>
      <c r="U38" s="87">
        <v>3972</v>
      </c>
      <c r="V38" s="87">
        <f t="shared" si="4"/>
        <v>11475</v>
      </c>
      <c r="W38" s="87">
        <f t="shared" si="4"/>
        <v>645</v>
      </c>
      <c r="X38" s="87">
        <f t="shared" si="4"/>
        <v>0</v>
      </c>
      <c r="Y38" s="87">
        <f t="shared" si="4"/>
        <v>0</v>
      </c>
      <c r="Z38" s="87">
        <f t="shared" si="4"/>
        <v>0</v>
      </c>
      <c r="AA38" s="87">
        <f t="shared" si="4"/>
        <v>633</v>
      </c>
      <c r="AB38" s="87" t="s">
        <v>20</v>
      </c>
      <c r="AC38" s="87">
        <f t="shared" si="4"/>
        <v>12</v>
      </c>
      <c r="AD38" s="87">
        <f aca="true" t="shared" si="5" ref="V38:AD49">L38+U38</f>
        <v>10830</v>
      </c>
    </row>
    <row r="39" spans="1:30" ht="13.5">
      <c r="A39" s="17" t="s">
        <v>97</v>
      </c>
      <c r="B39" s="76" t="s">
        <v>160</v>
      </c>
      <c r="C39" s="77" t="s">
        <v>161</v>
      </c>
      <c r="D39" s="87">
        <f t="shared" si="0"/>
        <v>112271</v>
      </c>
      <c r="E39" s="87">
        <f t="shared" si="1"/>
        <v>15300</v>
      </c>
      <c r="F39" s="87">
        <v>0</v>
      </c>
      <c r="G39" s="87">
        <v>0</v>
      </c>
      <c r="H39" s="87">
        <v>0</v>
      </c>
      <c r="I39" s="87">
        <v>15300</v>
      </c>
      <c r="J39" s="87" t="s">
        <v>182</v>
      </c>
      <c r="K39" s="87">
        <v>0</v>
      </c>
      <c r="L39" s="87">
        <v>96971</v>
      </c>
      <c r="M39" s="87">
        <f t="shared" si="2"/>
        <v>25756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182</v>
      </c>
      <c r="T39" s="87">
        <v>0</v>
      </c>
      <c r="U39" s="87">
        <v>25756</v>
      </c>
      <c r="V39" s="87">
        <f t="shared" si="5"/>
        <v>138027</v>
      </c>
      <c r="W39" s="87">
        <f t="shared" si="5"/>
        <v>15300</v>
      </c>
      <c r="X39" s="87">
        <f t="shared" si="5"/>
        <v>0</v>
      </c>
      <c r="Y39" s="87">
        <f t="shared" si="5"/>
        <v>0</v>
      </c>
      <c r="Z39" s="87">
        <f t="shared" si="5"/>
        <v>0</v>
      </c>
      <c r="AA39" s="87">
        <f t="shared" si="5"/>
        <v>15300</v>
      </c>
      <c r="AB39" s="87" t="s">
        <v>20</v>
      </c>
      <c r="AC39" s="87">
        <f t="shared" si="5"/>
        <v>0</v>
      </c>
      <c r="AD39" s="87">
        <f t="shared" si="5"/>
        <v>122727</v>
      </c>
    </row>
    <row r="40" spans="1:30" ht="13.5">
      <c r="A40" s="17" t="s">
        <v>97</v>
      </c>
      <c r="B40" s="76" t="s">
        <v>162</v>
      </c>
      <c r="C40" s="77" t="s">
        <v>163</v>
      </c>
      <c r="D40" s="87">
        <f t="shared" si="0"/>
        <v>140575</v>
      </c>
      <c r="E40" s="87">
        <f t="shared" si="1"/>
        <v>10423</v>
      </c>
      <c r="F40" s="87">
        <v>0</v>
      </c>
      <c r="G40" s="87">
        <v>400</v>
      </c>
      <c r="H40" s="87">
        <v>0</v>
      </c>
      <c r="I40" s="87">
        <v>0</v>
      </c>
      <c r="J40" s="87" t="s">
        <v>182</v>
      </c>
      <c r="K40" s="87">
        <v>10023</v>
      </c>
      <c r="L40" s="87">
        <v>130152</v>
      </c>
      <c r="M40" s="87">
        <f t="shared" si="2"/>
        <v>49641</v>
      </c>
      <c r="N40" s="87">
        <f t="shared" si="3"/>
        <v>19990</v>
      </c>
      <c r="O40" s="87">
        <v>0</v>
      </c>
      <c r="P40" s="87">
        <v>0</v>
      </c>
      <c r="Q40" s="87">
        <v>0</v>
      </c>
      <c r="R40" s="87">
        <v>19990</v>
      </c>
      <c r="S40" s="87" t="s">
        <v>182</v>
      </c>
      <c r="T40" s="87">
        <v>0</v>
      </c>
      <c r="U40" s="87">
        <v>29651</v>
      </c>
      <c r="V40" s="87">
        <f t="shared" si="5"/>
        <v>190216</v>
      </c>
      <c r="W40" s="87">
        <f t="shared" si="5"/>
        <v>30413</v>
      </c>
      <c r="X40" s="87">
        <f t="shared" si="5"/>
        <v>0</v>
      </c>
      <c r="Y40" s="87">
        <f t="shared" si="5"/>
        <v>400</v>
      </c>
      <c r="Z40" s="87">
        <f t="shared" si="5"/>
        <v>0</v>
      </c>
      <c r="AA40" s="87">
        <f t="shared" si="5"/>
        <v>19990</v>
      </c>
      <c r="AB40" s="87" t="s">
        <v>20</v>
      </c>
      <c r="AC40" s="87">
        <f t="shared" si="5"/>
        <v>10023</v>
      </c>
      <c r="AD40" s="87">
        <f t="shared" si="5"/>
        <v>159803</v>
      </c>
    </row>
    <row r="41" spans="1:30" ht="13.5">
      <c r="A41" s="17" t="s">
        <v>97</v>
      </c>
      <c r="B41" s="76" t="s">
        <v>164</v>
      </c>
      <c r="C41" s="77" t="s">
        <v>165</v>
      </c>
      <c r="D41" s="87">
        <f t="shared" si="0"/>
        <v>397756</v>
      </c>
      <c r="E41" s="87">
        <f t="shared" si="1"/>
        <v>270914</v>
      </c>
      <c r="F41" s="87">
        <v>68717</v>
      </c>
      <c r="G41" s="87">
        <v>108</v>
      </c>
      <c r="H41" s="87">
        <v>195800</v>
      </c>
      <c r="I41" s="87">
        <v>2783</v>
      </c>
      <c r="J41" s="87" t="s">
        <v>182</v>
      </c>
      <c r="K41" s="87">
        <v>3506</v>
      </c>
      <c r="L41" s="87">
        <v>126842</v>
      </c>
      <c r="M41" s="87">
        <f t="shared" si="2"/>
        <v>51861</v>
      </c>
      <c r="N41" s="87">
        <f t="shared" si="3"/>
        <v>8538</v>
      </c>
      <c r="O41" s="87">
        <v>4148</v>
      </c>
      <c r="P41" s="87">
        <v>4390</v>
      </c>
      <c r="Q41" s="87">
        <v>0</v>
      </c>
      <c r="R41" s="87">
        <v>0</v>
      </c>
      <c r="S41" s="87" t="s">
        <v>182</v>
      </c>
      <c r="T41" s="87">
        <v>0</v>
      </c>
      <c r="U41" s="87">
        <v>43323</v>
      </c>
      <c r="V41" s="87">
        <f t="shared" si="5"/>
        <v>449617</v>
      </c>
      <c r="W41" s="87">
        <f t="shared" si="5"/>
        <v>279452</v>
      </c>
      <c r="X41" s="87">
        <f t="shared" si="5"/>
        <v>72865</v>
      </c>
      <c r="Y41" s="87">
        <f t="shared" si="5"/>
        <v>4498</v>
      </c>
      <c r="Z41" s="87">
        <f t="shared" si="5"/>
        <v>195800</v>
      </c>
      <c r="AA41" s="87">
        <f t="shared" si="5"/>
        <v>2783</v>
      </c>
      <c r="AB41" s="87" t="s">
        <v>20</v>
      </c>
      <c r="AC41" s="87">
        <f t="shared" si="5"/>
        <v>3506</v>
      </c>
      <c r="AD41" s="87">
        <f t="shared" si="5"/>
        <v>170165</v>
      </c>
    </row>
    <row r="42" spans="1:30" ht="13.5">
      <c r="A42" s="17" t="s">
        <v>97</v>
      </c>
      <c r="B42" s="78" t="s">
        <v>166</v>
      </c>
      <c r="C42" s="79" t="s">
        <v>167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f t="shared" si="2"/>
        <v>2911</v>
      </c>
      <c r="N42" s="87">
        <f t="shared" si="3"/>
        <v>2875</v>
      </c>
      <c r="O42" s="87">
        <v>0</v>
      </c>
      <c r="P42" s="87">
        <v>0</v>
      </c>
      <c r="Q42" s="87">
        <v>0</v>
      </c>
      <c r="R42" s="87">
        <v>0</v>
      </c>
      <c r="S42" s="87">
        <v>299688</v>
      </c>
      <c r="T42" s="87">
        <v>2875</v>
      </c>
      <c r="U42" s="87">
        <v>36</v>
      </c>
      <c r="V42" s="87">
        <f t="shared" si="5"/>
        <v>2911</v>
      </c>
      <c r="W42" s="87">
        <f t="shared" si="5"/>
        <v>2875</v>
      </c>
      <c r="X42" s="87">
        <f t="shared" si="5"/>
        <v>0</v>
      </c>
      <c r="Y42" s="87">
        <f t="shared" si="5"/>
        <v>0</v>
      </c>
      <c r="Z42" s="87">
        <f t="shared" si="5"/>
        <v>0</v>
      </c>
      <c r="AA42" s="87">
        <f t="shared" si="5"/>
        <v>0</v>
      </c>
      <c r="AB42" s="87">
        <f aca="true" t="shared" si="6" ref="AB42:AB49">J42+S42</f>
        <v>299688</v>
      </c>
      <c r="AC42" s="87">
        <f t="shared" si="5"/>
        <v>2875</v>
      </c>
      <c r="AD42" s="87">
        <f t="shared" si="5"/>
        <v>36</v>
      </c>
    </row>
    <row r="43" spans="1:30" ht="13.5">
      <c r="A43" s="17" t="s">
        <v>97</v>
      </c>
      <c r="B43" s="78" t="s">
        <v>168</v>
      </c>
      <c r="C43" s="79" t="s">
        <v>169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f t="shared" si="2"/>
        <v>23241</v>
      </c>
      <c r="N43" s="87">
        <f t="shared" si="3"/>
        <v>5766</v>
      </c>
      <c r="O43" s="87">
        <v>0</v>
      </c>
      <c r="P43" s="87">
        <v>0</v>
      </c>
      <c r="Q43" s="87">
        <v>0</v>
      </c>
      <c r="R43" s="87">
        <v>5766</v>
      </c>
      <c r="S43" s="87">
        <v>277619</v>
      </c>
      <c r="T43" s="87">
        <v>0</v>
      </c>
      <c r="U43" s="87">
        <v>17475</v>
      </c>
      <c r="V43" s="87">
        <f t="shared" si="5"/>
        <v>23241</v>
      </c>
      <c r="W43" s="87">
        <f t="shared" si="5"/>
        <v>5766</v>
      </c>
      <c r="X43" s="87">
        <f t="shared" si="5"/>
        <v>0</v>
      </c>
      <c r="Y43" s="87">
        <f t="shared" si="5"/>
        <v>0</v>
      </c>
      <c r="Z43" s="87">
        <f t="shared" si="5"/>
        <v>0</v>
      </c>
      <c r="AA43" s="87">
        <f t="shared" si="5"/>
        <v>5766</v>
      </c>
      <c r="AB43" s="87">
        <f t="shared" si="6"/>
        <v>277619</v>
      </c>
      <c r="AC43" s="87">
        <f t="shared" si="5"/>
        <v>0</v>
      </c>
      <c r="AD43" s="87">
        <f t="shared" si="5"/>
        <v>17475</v>
      </c>
    </row>
    <row r="44" spans="1:30" ht="13.5">
      <c r="A44" s="17" t="s">
        <v>97</v>
      </c>
      <c r="B44" s="78" t="s">
        <v>170</v>
      </c>
      <c r="C44" s="79" t="s">
        <v>171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f t="shared" si="2"/>
        <v>6387</v>
      </c>
      <c r="N44" s="87">
        <f t="shared" si="3"/>
        <v>6387</v>
      </c>
      <c r="O44" s="87">
        <v>0</v>
      </c>
      <c r="P44" s="87">
        <v>0</v>
      </c>
      <c r="Q44" s="87">
        <v>0</v>
      </c>
      <c r="R44" s="87">
        <v>6387</v>
      </c>
      <c r="S44" s="87">
        <v>144492</v>
      </c>
      <c r="T44" s="87">
        <v>0</v>
      </c>
      <c r="U44" s="87">
        <v>0</v>
      </c>
      <c r="V44" s="87">
        <f t="shared" si="5"/>
        <v>6387</v>
      </c>
      <c r="W44" s="87">
        <f t="shared" si="5"/>
        <v>6387</v>
      </c>
      <c r="X44" s="87">
        <f t="shared" si="5"/>
        <v>0</v>
      </c>
      <c r="Y44" s="87">
        <f t="shared" si="5"/>
        <v>0</v>
      </c>
      <c r="Z44" s="87">
        <f t="shared" si="5"/>
        <v>0</v>
      </c>
      <c r="AA44" s="87">
        <f t="shared" si="5"/>
        <v>6387</v>
      </c>
      <c r="AB44" s="87">
        <f t="shared" si="6"/>
        <v>144492</v>
      </c>
      <c r="AC44" s="87">
        <f t="shared" si="5"/>
        <v>0</v>
      </c>
      <c r="AD44" s="87">
        <f t="shared" si="5"/>
        <v>0</v>
      </c>
    </row>
    <row r="45" spans="1:30" ht="13.5">
      <c r="A45" s="17" t="s">
        <v>97</v>
      </c>
      <c r="B45" s="78" t="s">
        <v>172</v>
      </c>
      <c r="C45" s="79" t="s">
        <v>173</v>
      </c>
      <c r="D45" s="87">
        <f t="shared" si="0"/>
        <v>5219013</v>
      </c>
      <c r="E45" s="87">
        <f t="shared" si="1"/>
        <v>5219013</v>
      </c>
      <c r="F45" s="87">
        <v>2052233</v>
      </c>
      <c r="G45" s="87">
        <v>5994</v>
      </c>
      <c r="H45" s="87">
        <v>3047500</v>
      </c>
      <c r="I45" s="87">
        <v>113286</v>
      </c>
      <c r="J45" s="87">
        <v>554449</v>
      </c>
      <c r="K45" s="87">
        <v>0</v>
      </c>
      <c r="L45" s="87">
        <v>0</v>
      </c>
      <c r="M45" s="87">
        <f t="shared" si="2"/>
        <v>42049</v>
      </c>
      <c r="N45" s="87">
        <f t="shared" si="3"/>
        <v>3881</v>
      </c>
      <c r="O45" s="87">
        <v>0</v>
      </c>
      <c r="P45" s="87">
        <v>0</v>
      </c>
      <c r="Q45" s="87">
        <v>0</v>
      </c>
      <c r="R45" s="87">
        <v>3881</v>
      </c>
      <c r="S45" s="87">
        <v>157937</v>
      </c>
      <c r="T45" s="87">
        <v>0</v>
      </c>
      <c r="U45" s="87">
        <v>38168</v>
      </c>
      <c r="V45" s="87">
        <f t="shared" si="5"/>
        <v>5261062</v>
      </c>
      <c r="W45" s="87">
        <f t="shared" si="5"/>
        <v>5222894</v>
      </c>
      <c r="X45" s="87">
        <f t="shared" si="5"/>
        <v>2052233</v>
      </c>
      <c r="Y45" s="87">
        <f t="shared" si="5"/>
        <v>5994</v>
      </c>
      <c r="Z45" s="87">
        <f t="shared" si="5"/>
        <v>3047500</v>
      </c>
      <c r="AA45" s="87">
        <f t="shared" si="5"/>
        <v>117167</v>
      </c>
      <c r="AB45" s="87">
        <f t="shared" si="6"/>
        <v>712386</v>
      </c>
      <c r="AC45" s="87">
        <f t="shared" si="5"/>
        <v>0</v>
      </c>
      <c r="AD45" s="87">
        <f t="shared" si="5"/>
        <v>38168</v>
      </c>
    </row>
    <row r="46" spans="1:30" ht="13.5">
      <c r="A46" s="17" t="s">
        <v>97</v>
      </c>
      <c r="B46" s="78" t="s">
        <v>174</v>
      </c>
      <c r="C46" s="79" t="s">
        <v>175</v>
      </c>
      <c r="D46" s="87">
        <f t="shared" si="0"/>
        <v>839522</v>
      </c>
      <c r="E46" s="87">
        <f t="shared" si="1"/>
        <v>812962</v>
      </c>
      <c r="F46" s="87">
        <v>199398</v>
      </c>
      <c r="G46" s="87">
        <v>1654</v>
      </c>
      <c r="H46" s="87">
        <v>505200</v>
      </c>
      <c r="I46" s="87">
        <v>102806</v>
      </c>
      <c r="J46" s="87">
        <v>393751</v>
      </c>
      <c r="K46" s="87">
        <v>3904</v>
      </c>
      <c r="L46" s="87">
        <v>26560</v>
      </c>
      <c r="M46" s="87">
        <f t="shared" si="2"/>
        <v>3950</v>
      </c>
      <c r="N46" s="87">
        <f t="shared" si="3"/>
        <v>3950</v>
      </c>
      <c r="O46" s="87">
        <v>0</v>
      </c>
      <c r="P46" s="87">
        <v>0</v>
      </c>
      <c r="Q46" s="87">
        <v>0</v>
      </c>
      <c r="R46" s="87">
        <v>2038</v>
      </c>
      <c r="S46" s="87">
        <v>10997</v>
      </c>
      <c r="T46" s="87">
        <v>1912</v>
      </c>
      <c r="U46" s="87">
        <v>0</v>
      </c>
      <c r="V46" s="87">
        <f t="shared" si="5"/>
        <v>843472</v>
      </c>
      <c r="W46" s="87">
        <f t="shared" si="5"/>
        <v>816912</v>
      </c>
      <c r="X46" s="87">
        <f t="shared" si="5"/>
        <v>199398</v>
      </c>
      <c r="Y46" s="87">
        <f t="shared" si="5"/>
        <v>1654</v>
      </c>
      <c r="Z46" s="87">
        <f t="shared" si="5"/>
        <v>505200</v>
      </c>
      <c r="AA46" s="87">
        <f t="shared" si="5"/>
        <v>104844</v>
      </c>
      <c r="AB46" s="87">
        <f t="shared" si="6"/>
        <v>404748</v>
      </c>
      <c r="AC46" s="87">
        <f t="shared" si="5"/>
        <v>5816</v>
      </c>
      <c r="AD46" s="87">
        <f t="shared" si="5"/>
        <v>26560</v>
      </c>
    </row>
    <row r="47" spans="1:30" ht="13.5">
      <c r="A47" s="17" t="s">
        <v>97</v>
      </c>
      <c r="B47" s="78" t="s">
        <v>176</v>
      </c>
      <c r="C47" s="79" t="s">
        <v>177</v>
      </c>
      <c r="D47" s="87">
        <f>E47+L47</f>
        <v>59763</v>
      </c>
      <c r="E47" s="87">
        <f>F47+G47+H47+I47+K47</f>
        <v>56531</v>
      </c>
      <c r="F47" s="87">
        <v>3318</v>
      </c>
      <c r="G47" s="87">
        <v>102</v>
      </c>
      <c r="H47" s="87">
        <v>0</v>
      </c>
      <c r="I47" s="87">
        <v>45831</v>
      </c>
      <c r="J47" s="87">
        <v>525441</v>
      </c>
      <c r="K47" s="87">
        <v>7280</v>
      </c>
      <c r="L47" s="87">
        <v>3232</v>
      </c>
      <c r="M47" s="87">
        <f>N47+U47</f>
        <v>7096</v>
      </c>
      <c r="N47" s="87">
        <f>O47+P47+Q47+R47+T47</f>
        <v>7096</v>
      </c>
      <c r="O47" s="87">
        <v>0</v>
      </c>
      <c r="P47" s="87">
        <v>0</v>
      </c>
      <c r="Q47" s="87">
        <v>0</v>
      </c>
      <c r="R47" s="87">
        <v>7027</v>
      </c>
      <c r="S47" s="87">
        <v>298452</v>
      </c>
      <c r="T47" s="87">
        <v>69</v>
      </c>
      <c r="U47" s="87">
        <v>0</v>
      </c>
      <c r="V47" s="87">
        <f t="shared" si="5"/>
        <v>66859</v>
      </c>
      <c r="W47" s="87">
        <f t="shared" si="5"/>
        <v>63627</v>
      </c>
      <c r="X47" s="87">
        <f t="shared" si="5"/>
        <v>3318</v>
      </c>
      <c r="Y47" s="87">
        <f t="shared" si="5"/>
        <v>102</v>
      </c>
      <c r="Z47" s="87">
        <f t="shared" si="5"/>
        <v>0</v>
      </c>
      <c r="AA47" s="87">
        <f t="shared" si="5"/>
        <v>52858</v>
      </c>
      <c r="AB47" s="87">
        <f t="shared" si="6"/>
        <v>823893</v>
      </c>
      <c r="AC47" s="87">
        <f t="shared" si="5"/>
        <v>7349</v>
      </c>
      <c r="AD47" s="87">
        <f t="shared" si="5"/>
        <v>3232</v>
      </c>
    </row>
    <row r="48" spans="1:30" ht="13.5">
      <c r="A48" s="17" t="s">
        <v>97</v>
      </c>
      <c r="B48" s="78" t="s">
        <v>178</v>
      </c>
      <c r="C48" s="79" t="s">
        <v>179</v>
      </c>
      <c r="D48" s="87">
        <f>E48+L48</f>
        <v>11355337</v>
      </c>
      <c r="E48" s="87">
        <f>F48+G48+H48+I48+K48</f>
        <v>11089983</v>
      </c>
      <c r="F48" s="87">
        <v>4320560</v>
      </c>
      <c r="G48" s="87">
        <v>20871</v>
      </c>
      <c r="H48" s="87">
        <v>5721200</v>
      </c>
      <c r="I48" s="87">
        <v>465572</v>
      </c>
      <c r="J48" s="87">
        <v>1395139</v>
      </c>
      <c r="K48" s="87">
        <v>561780</v>
      </c>
      <c r="L48" s="87">
        <v>265354</v>
      </c>
      <c r="M48" s="87">
        <f>N48+U48</f>
        <v>0</v>
      </c>
      <c r="N48" s="87">
        <f>O48+P48+Q48+R48+T48</f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 t="shared" si="5"/>
        <v>11355337</v>
      </c>
      <c r="W48" s="87">
        <f t="shared" si="5"/>
        <v>11089983</v>
      </c>
      <c r="X48" s="87">
        <f t="shared" si="5"/>
        <v>4320560</v>
      </c>
      <c r="Y48" s="87">
        <f t="shared" si="5"/>
        <v>20871</v>
      </c>
      <c r="Z48" s="87">
        <f t="shared" si="5"/>
        <v>5721200</v>
      </c>
      <c r="AA48" s="87">
        <f t="shared" si="5"/>
        <v>465572</v>
      </c>
      <c r="AB48" s="87">
        <f t="shared" si="6"/>
        <v>1395139</v>
      </c>
      <c r="AC48" s="87">
        <f t="shared" si="5"/>
        <v>561780</v>
      </c>
      <c r="AD48" s="87">
        <f t="shared" si="5"/>
        <v>265354</v>
      </c>
    </row>
    <row r="49" spans="1:30" ht="13.5">
      <c r="A49" s="17" t="s">
        <v>97</v>
      </c>
      <c r="B49" s="78" t="s">
        <v>180</v>
      </c>
      <c r="C49" s="79" t="s">
        <v>181</v>
      </c>
      <c r="D49" s="87">
        <f>E49+L49</f>
        <v>111478</v>
      </c>
      <c r="E49" s="87">
        <f>F49+G49+H49+I49+K49</f>
        <v>0</v>
      </c>
      <c r="F49" s="87">
        <v>0</v>
      </c>
      <c r="G49" s="87">
        <v>0</v>
      </c>
      <c r="H49" s="87">
        <v>0</v>
      </c>
      <c r="I49" s="87">
        <v>0</v>
      </c>
      <c r="J49" s="87">
        <v>54092</v>
      </c>
      <c r="K49" s="87">
        <v>0</v>
      </c>
      <c r="L49" s="87">
        <v>111478</v>
      </c>
      <c r="M49" s="87">
        <f>N49+U49</f>
        <v>0</v>
      </c>
      <c r="N49" s="87">
        <f>O49+P49+Q49+R49+T49</f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 t="shared" si="5"/>
        <v>111478</v>
      </c>
      <c r="W49" s="87">
        <f t="shared" si="5"/>
        <v>0</v>
      </c>
      <c r="X49" s="87">
        <f t="shared" si="5"/>
        <v>0</v>
      </c>
      <c r="Y49" s="87">
        <f t="shared" si="5"/>
        <v>0</v>
      </c>
      <c r="Z49" s="87">
        <f t="shared" si="5"/>
        <v>0</v>
      </c>
      <c r="AA49" s="87">
        <f t="shared" si="5"/>
        <v>0</v>
      </c>
      <c r="AB49" s="87">
        <f t="shared" si="6"/>
        <v>54092</v>
      </c>
      <c r="AC49" s="87">
        <f t="shared" si="5"/>
        <v>0</v>
      </c>
      <c r="AD49" s="87">
        <f t="shared" si="5"/>
        <v>111478</v>
      </c>
    </row>
    <row r="50" spans="1:30" ht="13.5">
      <c r="A50" s="95" t="s">
        <v>183</v>
      </c>
      <c r="B50" s="96"/>
      <c r="C50" s="97"/>
      <c r="D50" s="87">
        <f aca="true" t="shared" si="7" ref="D50:AD50">SUM(D7:D49)</f>
        <v>30403011</v>
      </c>
      <c r="E50" s="87">
        <f t="shared" si="7"/>
        <v>20327392</v>
      </c>
      <c r="F50" s="87">
        <f t="shared" si="7"/>
        <v>7469269</v>
      </c>
      <c r="G50" s="87">
        <f t="shared" si="7"/>
        <v>58941</v>
      </c>
      <c r="H50" s="87">
        <f t="shared" si="7"/>
        <v>10628700</v>
      </c>
      <c r="I50" s="87">
        <f t="shared" si="7"/>
        <v>1412909</v>
      </c>
      <c r="J50" s="87">
        <f t="shared" si="7"/>
        <v>2922872</v>
      </c>
      <c r="K50" s="87">
        <f t="shared" si="7"/>
        <v>757573</v>
      </c>
      <c r="L50" s="87">
        <f t="shared" si="7"/>
        <v>10075619</v>
      </c>
      <c r="M50" s="87">
        <f t="shared" si="7"/>
        <v>3235558</v>
      </c>
      <c r="N50" s="87">
        <f t="shared" si="7"/>
        <v>1364489</v>
      </c>
      <c r="O50" s="87">
        <f t="shared" si="7"/>
        <v>115559</v>
      </c>
      <c r="P50" s="87">
        <f t="shared" si="7"/>
        <v>75679</v>
      </c>
      <c r="Q50" s="87">
        <f t="shared" si="7"/>
        <v>565984</v>
      </c>
      <c r="R50" s="87">
        <f t="shared" si="7"/>
        <v>573170</v>
      </c>
      <c r="S50" s="87">
        <f t="shared" si="7"/>
        <v>1189185</v>
      </c>
      <c r="T50" s="87">
        <f t="shared" si="7"/>
        <v>34097</v>
      </c>
      <c r="U50" s="87">
        <f t="shared" si="7"/>
        <v>1871069</v>
      </c>
      <c r="V50" s="87">
        <f t="shared" si="7"/>
        <v>33638569</v>
      </c>
      <c r="W50" s="87">
        <f t="shared" si="7"/>
        <v>21691881</v>
      </c>
      <c r="X50" s="87">
        <f t="shared" si="7"/>
        <v>7584828</v>
      </c>
      <c r="Y50" s="87">
        <f t="shared" si="7"/>
        <v>134620</v>
      </c>
      <c r="Z50" s="87">
        <f t="shared" si="7"/>
        <v>11194684</v>
      </c>
      <c r="AA50" s="87">
        <f t="shared" si="7"/>
        <v>1986079</v>
      </c>
      <c r="AB50" s="87">
        <f t="shared" si="7"/>
        <v>4112057</v>
      </c>
      <c r="AC50" s="87">
        <f t="shared" si="7"/>
        <v>791670</v>
      </c>
      <c r="AD50" s="87">
        <f t="shared" si="7"/>
        <v>11946688</v>
      </c>
    </row>
  </sheetData>
  <mergeCells count="4">
    <mergeCell ref="A2:A6"/>
    <mergeCell ref="B2:B6"/>
    <mergeCell ref="C2:C6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50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193</v>
      </c>
    </row>
    <row r="2" spans="1:60" s="70" customFormat="1" ht="22.5" customHeight="1">
      <c r="A2" s="107" t="s">
        <v>77</v>
      </c>
      <c r="B2" s="109" t="s">
        <v>21</v>
      </c>
      <c r="C2" s="105" t="s">
        <v>58</v>
      </c>
      <c r="D2" s="25" t="s">
        <v>59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78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79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60</v>
      </c>
      <c r="E3" s="26"/>
      <c r="F3" s="26"/>
      <c r="G3" s="26"/>
      <c r="H3" s="26"/>
      <c r="I3" s="29"/>
      <c r="J3" s="91" t="s">
        <v>61</v>
      </c>
      <c r="K3" s="28" t="s">
        <v>80</v>
      </c>
      <c r="L3" s="26"/>
      <c r="M3" s="26"/>
      <c r="N3" s="26"/>
      <c r="O3" s="26"/>
      <c r="P3" s="26"/>
      <c r="Q3" s="26"/>
      <c r="R3" s="26"/>
      <c r="S3" s="29"/>
      <c r="T3" s="105" t="s">
        <v>62</v>
      </c>
      <c r="U3" s="105" t="s">
        <v>63</v>
      </c>
      <c r="V3" s="27" t="s">
        <v>81</v>
      </c>
      <c r="W3" s="28" t="s">
        <v>64</v>
      </c>
      <c r="X3" s="26"/>
      <c r="Y3" s="26"/>
      <c r="Z3" s="26"/>
      <c r="AA3" s="26"/>
      <c r="AB3" s="29"/>
      <c r="AC3" s="91" t="s">
        <v>65</v>
      </c>
      <c r="AD3" s="28" t="s">
        <v>80</v>
      </c>
      <c r="AE3" s="26"/>
      <c r="AF3" s="26"/>
      <c r="AG3" s="26"/>
      <c r="AH3" s="26"/>
      <c r="AI3" s="26"/>
      <c r="AJ3" s="26"/>
      <c r="AK3" s="26"/>
      <c r="AL3" s="29"/>
      <c r="AM3" s="105" t="s">
        <v>62</v>
      </c>
      <c r="AN3" s="105" t="s">
        <v>63</v>
      </c>
      <c r="AO3" s="27" t="s">
        <v>81</v>
      </c>
      <c r="AP3" s="28" t="s">
        <v>64</v>
      </c>
      <c r="AQ3" s="26"/>
      <c r="AR3" s="26"/>
      <c r="AS3" s="26"/>
      <c r="AT3" s="26"/>
      <c r="AU3" s="29"/>
      <c r="AV3" s="91" t="s">
        <v>65</v>
      </c>
      <c r="AW3" s="28" t="s">
        <v>80</v>
      </c>
      <c r="AX3" s="26"/>
      <c r="AY3" s="26"/>
      <c r="AZ3" s="26"/>
      <c r="BA3" s="26"/>
      <c r="BB3" s="26"/>
      <c r="BC3" s="26"/>
      <c r="BD3" s="26"/>
      <c r="BE3" s="29"/>
      <c r="BF3" s="105" t="s">
        <v>62</v>
      </c>
      <c r="BG3" s="105" t="s">
        <v>63</v>
      </c>
      <c r="BH3" s="27" t="s">
        <v>81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82</v>
      </c>
      <c r="F4" s="31"/>
      <c r="G4" s="32"/>
      <c r="H4" s="29"/>
      <c r="I4" s="93" t="s">
        <v>66</v>
      </c>
      <c r="J4" s="92"/>
      <c r="K4" s="27" t="s">
        <v>3</v>
      </c>
      <c r="L4" s="105" t="s">
        <v>67</v>
      </c>
      <c r="M4" s="28" t="s">
        <v>83</v>
      </c>
      <c r="N4" s="26"/>
      <c r="O4" s="26"/>
      <c r="P4" s="29"/>
      <c r="Q4" s="105" t="s">
        <v>68</v>
      </c>
      <c r="R4" s="105" t="s">
        <v>69</v>
      </c>
      <c r="S4" s="105" t="s">
        <v>70</v>
      </c>
      <c r="T4" s="106"/>
      <c r="U4" s="106"/>
      <c r="V4" s="34"/>
      <c r="W4" s="27" t="s">
        <v>3</v>
      </c>
      <c r="X4" s="30" t="s">
        <v>82</v>
      </c>
      <c r="Y4" s="31"/>
      <c r="Z4" s="32"/>
      <c r="AA4" s="29"/>
      <c r="AB4" s="93" t="s">
        <v>66</v>
      </c>
      <c r="AC4" s="92"/>
      <c r="AD4" s="27" t="s">
        <v>3</v>
      </c>
      <c r="AE4" s="105" t="s">
        <v>67</v>
      </c>
      <c r="AF4" s="28" t="s">
        <v>83</v>
      </c>
      <c r="AG4" s="26"/>
      <c r="AH4" s="26"/>
      <c r="AI4" s="29"/>
      <c r="AJ4" s="105" t="s">
        <v>68</v>
      </c>
      <c r="AK4" s="105" t="s">
        <v>69</v>
      </c>
      <c r="AL4" s="105" t="s">
        <v>70</v>
      </c>
      <c r="AM4" s="106"/>
      <c r="AN4" s="106"/>
      <c r="AO4" s="34"/>
      <c r="AP4" s="27" t="s">
        <v>3</v>
      </c>
      <c r="AQ4" s="30" t="s">
        <v>82</v>
      </c>
      <c r="AR4" s="31"/>
      <c r="AS4" s="32"/>
      <c r="AT4" s="29"/>
      <c r="AU4" s="93" t="s">
        <v>66</v>
      </c>
      <c r="AV4" s="92"/>
      <c r="AW4" s="27" t="s">
        <v>3</v>
      </c>
      <c r="AX4" s="105" t="s">
        <v>67</v>
      </c>
      <c r="AY4" s="28" t="s">
        <v>83</v>
      </c>
      <c r="AZ4" s="26"/>
      <c r="BA4" s="26"/>
      <c r="BB4" s="29"/>
      <c r="BC4" s="105" t="s">
        <v>68</v>
      </c>
      <c r="BD4" s="105" t="s">
        <v>69</v>
      </c>
      <c r="BE4" s="105" t="s">
        <v>70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71</v>
      </c>
      <c r="G5" s="33" t="s">
        <v>72</v>
      </c>
      <c r="H5" s="33" t="s">
        <v>73</v>
      </c>
      <c r="I5" s="94"/>
      <c r="J5" s="92"/>
      <c r="K5" s="34"/>
      <c r="L5" s="106"/>
      <c r="M5" s="27" t="s">
        <v>3</v>
      </c>
      <c r="N5" s="24" t="s">
        <v>74</v>
      </c>
      <c r="O5" s="24" t="s">
        <v>75</v>
      </c>
      <c r="P5" s="24" t="s">
        <v>76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71</v>
      </c>
      <c r="Z5" s="33" t="s">
        <v>72</v>
      </c>
      <c r="AA5" s="33" t="s">
        <v>73</v>
      </c>
      <c r="AB5" s="94"/>
      <c r="AC5" s="92"/>
      <c r="AD5" s="34"/>
      <c r="AE5" s="106"/>
      <c r="AF5" s="27" t="s">
        <v>3</v>
      </c>
      <c r="AG5" s="24" t="s">
        <v>74</v>
      </c>
      <c r="AH5" s="24" t="s">
        <v>75</v>
      </c>
      <c r="AI5" s="24" t="s">
        <v>76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71</v>
      </c>
      <c r="AS5" s="33" t="s">
        <v>72</v>
      </c>
      <c r="AT5" s="33" t="s">
        <v>73</v>
      </c>
      <c r="AU5" s="94"/>
      <c r="AV5" s="92"/>
      <c r="AW5" s="34"/>
      <c r="AX5" s="106"/>
      <c r="AY5" s="27" t="s">
        <v>3</v>
      </c>
      <c r="AZ5" s="24" t="s">
        <v>74</v>
      </c>
      <c r="BA5" s="24" t="s">
        <v>75</v>
      </c>
      <c r="BB5" s="24" t="s">
        <v>76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97</v>
      </c>
      <c r="B7" s="76" t="s">
        <v>98</v>
      </c>
      <c r="C7" s="77" t="s">
        <v>99</v>
      </c>
      <c r="D7" s="87">
        <f aca="true" t="shared" si="0" ref="D7:D45">E7+I7</f>
        <v>22155</v>
      </c>
      <c r="E7" s="87">
        <f aca="true" t="shared" si="1" ref="E7:E45">SUM(F7:H7)</f>
        <v>22155</v>
      </c>
      <c r="F7" s="87">
        <v>0</v>
      </c>
      <c r="G7" s="87">
        <v>22155</v>
      </c>
      <c r="H7" s="87">
        <v>0</v>
      </c>
      <c r="I7" s="87">
        <v>0</v>
      </c>
      <c r="J7" s="87">
        <v>258191</v>
      </c>
      <c r="K7" s="87">
        <f aca="true" t="shared" si="2" ref="K7:K45">L7+M7+Q7+R7+S7</f>
        <v>1773062</v>
      </c>
      <c r="L7" s="87">
        <v>1334584</v>
      </c>
      <c r="M7" s="88">
        <f aca="true" t="shared" si="3" ref="M7:M45">SUM(N7:P7)</f>
        <v>142258</v>
      </c>
      <c r="N7" s="87">
        <v>129592</v>
      </c>
      <c r="O7" s="87">
        <v>0</v>
      </c>
      <c r="P7" s="87">
        <v>12666</v>
      </c>
      <c r="Q7" s="87">
        <v>66339</v>
      </c>
      <c r="R7" s="87">
        <v>229881</v>
      </c>
      <c r="S7" s="87">
        <v>0</v>
      </c>
      <c r="T7" s="87">
        <v>707225</v>
      </c>
      <c r="U7" s="87">
        <v>433344</v>
      </c>
      <c r="V7" s="87">
        <f aca="true" t="shared" si="4" ref="V7:V45">D7+K7+U7</f>
        <v>2228561</v>
      </c>
      <c r="W7" s="87">
        <f aca="true" t="shared" si="5" ref="W7:W45">X7+AB7</f>
        <v>101691</v>
      </c>
      <c r="X7" s="87">
        <f aca="true" t="shared" si="6" ref="X7:X45">SUM(Y7:AA7)</f>
        <v>101691</v>
      </c>
      <c r="Y7" s="87">
        <v>101691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45">AE7+AF7+AJ7+AK7+AL7</f>
        <v>33633</v>
      </c>
      <c r="AE7" s="87">
        <v>0</v>
      </c>
      <c r="AF7" s="88">
        <f aca="true" t="shared" si="8" ref="AF7:AF45">SUM(AG7:AI7)</f>
        <v>0</v>
      </c>
      <c r="AG7" s="87">
        <v>0</v>
      </c>
      <c r="AH7" s="87">
        <v>0</v>
      </c>
      <c r="AI7" s="87">
        <v>0</v>
      </c>
      <c r="AJ7" s="87">
        <v>0</v>
      </c>
      <c r="AK7" s="87">
        <v>33633</v>
      </c>
      <c r="AL7" s="87">
        <v>0</v>
      </c>
      <c r="AM7" s="87">
        <v>181873</v>
      </c>
      <c r="AN7" s="87">
        <v>226221</v>
      </c>
      <c r="AO7" s="87">
        <f aca="true" t="shared" si="9" ref="AO7:AO45">W7+AD7+AN7</f>
        <v>361545</v>
      </c>
      <c r="AP7" s="87">
        <f aca="true" t="shared" si="10" ref="AP7:AS27">D7+W7</f>
        <v>123846</v>
      </c>
      <c r="AQ7" s="87">
        <f t="shared" si="10"/>
        <v>123846</v>
      </c>
      <c r="AR7" s="87">
        <f t="shared" si="10"/>
        <v>101691</v>
      </c>
      <c r="AS7" s="87">
        <f t="shared" si="10"/>
        <v>22155</v>
      </c>
      <c r="AT7" s="87">
        <f aca="true" t="shared" si="11" ref="AT7:AT43">H7+AA7</f>
        <v>0</v>
      </c>
      <c r="AU7" s="87">
        <f aca="true" t="shared" si="12" ref="AU7:AV43">I7+AB7</f>
        <v>0</v>
      </c>
      <c r="AV7" s="87">
        <f t="shared" si="12"/>
        <v>258191</v>
      </c>
      <c r="AW7" s="87">
        <f aca="true" t="shared" si="13" ref="AW7:AW49">K7+AD7</f>
        <v>1806695</v>
      </c>
      <c r="AX7" s="87">
        <f aca="true" t="shared" si="14" ref="AX7:AX49">L7+AE7</f>
        <v>1334584</v>
      </c>
      <c r="AY7" s="87">
        <f aca="true" t="shared" si="15" ref="AY7:AY49">M7+AF7</f>
        <v>142258</v>
      </c>
      <c r="AZ7" s="87">
        <f aca="true" t="shared" si="16" ref="AZ7:AZ49">N7+AG7</f>
        <v>129592</v>
      </c>
      <c r="BA7" s="87">
        <f aca="true" t="shared" si="17" ref="BA7:BA49">O7+AH7</f>
        <v>0</v>
      </c>
      <c r="BB7" s="87">
        <f aca="true" t="shared" si="18" ref="BB7:BB49">P7+AI7</f>
        <v>12666</v>
      </c>
      <c r="BC7" s="87">
        <f aca="true" t="shared" si="19" ref="BC7:BC49">Q7+AJ7</f>
        <v>66339</v>
      </c>
      <c r="BD7" s="87">
        <f aca="true" t="shared" si="20" ref="BD7:BD49">R7+AK7</f>
        <v>263514</v>
      </c>
      <c r="BE7" s="87">
        <f aca="true" t="shared" si="21" ref="BE7:BF16">S7+AL7</f>
        <v>0</v>
      </c>
      <c r="BF7" s="87">
        <f t="shared" si="21"/>
        <v>889098</v>
      </c>
      <c r="BG7" s="87">
        <f aca="true" t="shared" si="22" ref="BG7:BG15">U7+AN7</f>
        <v>659565</v>
      </c>
      <c r="BH7" s="87">
        <f aca="true" t="shared" si="23" ref="BH7:BH15">V7+AO7</f>
        <v>2590106</v>
      </c>
    </row>
    <row r="8" spans="1:60" ht="13.5">
      <c r="A8" s="17" t="s">
        <v>97</v>
      </c>
      <c r="B8" s="76" t="s">
        <v>100</v>
      </c>
      <c r="C8" s="77" t="s">
        <v>101</v>
      </c>
      <c r="D8" s="87">
        <f t="shared" si="0"/>
        <v>1873473</v>
      </c>
      <c r="E8" s="87">
        <f t="shared" si="1"/>
        <v>1873473</v>
      </c>
      <c r="F8" s="87">
        <v>1796018</v>
      </c>
      <c r="G8" s="87">
        <v>77455</v>
      </c>
      <c r="H8" s="87">
        <v>0</v>
      </c>
      <c r="I8" s="87">
        <v>0</v>
      </c>
      <c r="J8" s="87">
        <v>36242</v>
      </c>
      <c r="K8" s="87">
        <f t="shared" si="2"/>
        <v>2185983</v>
      </c>
      <c r="L8" s="87">
        <v>1451626</v>
      </c>
      <c r="M8" s="88">
        <f t="shared" si="3"/>
        <v>371097</v>
      </c>
      <c r="N8" s="87">
        <v>36342</v>
      </c>
      <c r="O8" s="87">
        <v>315113</v>
      </c>
      <c r="P8" s="87">
        <v>19642</v>
      </c>
      <c r="Q8" s="87">
        <v>18383</v>
      </c>
      <c r="R8" s="87">
        <v>159180</v>
      </c>
      <c r="S8" s="87">
        <v>185697</v>
      </c>
      <c r="T8" s="87">
        <v>0</v>
      </c>
      <c r="U8" s="87">
        <v>0</v>
      </c>
      <c r="V8" s="87">
        <f t="shared" si="4"/>
        <v>4059456</v>
      </c>
      <c r="W8" s="87">
        <f t="shared" si="5"/>
        <v>545010</v>
      </c>
      <c r="X8" s="87">
        <f t="shared" si="6"/>
        <v>545010</v>
      </c>
      <c r="Y8" s="87">
        <v>545010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20407</v>
      </c>
      <c r="AE8" s="87">
        <v>9871</v>
      </c>
      <c r="AF8" s="88">
        <f t="shared" si="8"/>
        <v>10536</v>
      </c>
      <c r="AG8" s="87">
        <v>0</v>
      </c>
      <c r="AH8" s="87">
        <v>10536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f t="shared" si="9"/>
        <v>565417</v>
      </c>
      <c r="AP8" s="87">
        <f t="shared" si="10"/>
        <v>2418483</v>
      </c>
      <c r="AQ8" s="87">
        <f t="shared" si="10"/>
        <v>2418483</v>
      </c>
      <c r="AR8" s="87">
        <f t="shared" si="10"/>
        <v>2341028</v>
      </c>
      <c r="AS8" s="87">
        <f t="shared" si="10"/>
        <v>77455</v>
      </c>
      <c r="AT8" s="87">
        <f t="shared" si="11"/>
        <v>0</v>
      </c>
      <c r="AU8" s="87">
        <f t="shared" si="12"/>
        <v>0</v>
      </c>
      <c r="AV8" s="87">
        <f t="shared" si="12"/>
        <v>36242</v>
      </c>
      <c r="AW8" s="87">
        <f t="shared" si="13"/>
        <v>2206390</v>
      </c>
      <c r="AX8" s="87">
        <f t="shared" si="14"/>
        <v>1461497</v>
      </c>
      <c r="AY8" s="87">
        <f t="shared" si="15"/>
        <v>381633</v>
      </c>
      <c r="AZ8" s="87">
        <f t="shared" si="16"/>
        <v>36342</v>
      </c>
      <c r="BA8" s="87">
        <f t="shared" si="17"/>
        <v>325649</v>
      </c>
      <c r="BB8" s="87">
        <f t="shared" si="18"/>
        <v>19642</v>
      </c>
      <c r="BC8" s="87">
        <f t="shared" si="19"/>
        <v>18383</v>
      </c>
      <c r="BD8" s="87">
        <f t="shared" si="20"/>
        <v>159180</v>
      </c>
      <c r="BE8" s="87">
        <f t="shared" si="21"/>
        <v>185697</v>
      </c>
      <c r="BF8" s="87">
        <f t="shared" si="21"/>
        <v>0</v>
      </c>
      <c r="BG8" s="87">
        <f t="shared" si="22"/>
        <v>0</v>
      </c>
      <c r="BH8" s="87">
        <f t="shared" si="23"/>
        <v>4624873</v>
      </c>
    </row>
    <row r="9" spans="1:60" ht="13.5">
      <c r="A9" s="17" t="s">
        <v>97</v>
      </c>
      <c r="B9" s="76" t="s">
        <v>102</v>
      </c>
      <c r="C9" s="77" t="s">
        <v>103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98279</v>
      </c>
      <c r="K9" s="87">
        <f t="shared" si="2"/>
        <v>135248</v>
      </c>
      <c r="L9" s="87">
        <v>32865</v>
      </c>
      <c r="M9" s="88">
        <f t="shared" si="3"/>
        <v>2654</v>
      </c>
      <c r="N9" s="87">
        <v>2654</v>
      </c>
      <c r="O9" s="87">
        <v>0</v>
      </c>
      <c r="P9" s="87">
        <v>0</v>
      </c>
      <c r="Q9" s="87">
        <v>0</v>
      </c>
      <c r="R9" s="87">
        <v>99729</v>
      </c>
      <c r="S9" s="87">
        <v>0</v>
      </c>
      <c r="T9" s="87">
        <v>111276</v>
      </c>
      <c r="U9" s="87">
        <v>18922</v>
      </c>
      <c r="V9" s="87">
        <f t="shared" si="4"/>
        <v>154170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12008</v>
      </c>
      <c r="AD9" s="87">
        <f t="shared" si="7"/>
        <v>26453</v>
      </c>
      <c r="AE9" s="87">
        <v>6573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19880</v>
      </c>
      <c r="AL9" s="87">
        <v>0</v>
      </c>
      <c r="AM9" s="87">
        <v>41466</v>
      </c>
      <c r="AN9" s="87">
        <v>644</v>
      </c>
      <c r="AO9" s="87">
        <f t="shared" si="9"/>
        <v>27097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110287</v>
      </c>
      <c r="AW9" s="87">
        <f t="shared" si="13"/>
        <v>161701</v>
      </c>
      <c r="AX9" s="87">
        <f t="shared" si="14"/>
        <v>39438</v>
      </c>
      <c r="AY9" s="87">
        <f t="shared" si="15"/>
        <v>2654</v>
      </c>
      <c r="AZ9" s="87">
        <f t="shared" si="16"/>
        <v>2654</v>
      </c>
      <c r="BA9" s="87">
        <f t="shared" si="17"/>
        <v>0</v>
      </c>
      <c r="BB9" s="87">
        <f t="shared" si="18"/>
        <v>0</v>
      </c>
      <c r="BC9" s="87">
        <f t="shared" si="19"/>
        <v>0</v>
      </c>
      <c r="BD9" s="87">
        <f t="shared" si="20"/>
        <v>119609</v>
      </c>
      <c r="BE9" s="87">
        <f t="shared" si="21"/>
        <v>0</v>
      </c>
      <c r="BF9" s="87">
        <f t="shared" si="21"/>
        <v>152742</v>
      </c>
      <c r="BG9" s="87">
        <f t="shared" si="22"/>
        <v>19566</v>
      </c>
      <c r="BH9" s="87">
        <f t="shared" si="23"/>
        <v>181267</v>
      </c>
    </row>
    <row r="10" spans="1:60" ht="13.5">
      <c r="A10" s="17" t="s">
        <v>97</v>
      </c>
      <c r="B10" s="76" t="s">
        <v>104</v>
      </c>
      <c r="C10" s="77" t="s">
        <v>105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214559</v>
      </c>
      <c r="L10" s="87">
        <v>16929</v>
      </c>
      <c r="M10" s="88">
        <f t="shared" si="3"/>
        <v>159</v>
      </c>
      <c r="N10" s="87">
        <v>0</v>
      </c>
      <c r="O10" s="87">
        <v>0</v>
      </c>
      <c r="P10" s="87">
        <v>159</v>
      </c>
      <c r="Q10" s="87">
        <v>0</v>
      </c>
      <c r="R10" s="87">
        <v>197471</v>
      </c>
      <c r="S10" s="87">
        <v>0</v>
      </c>
      <c r="T10" s="87">
        <v>168544</v>
      </c>
      <c r="U10" s="87">
        <v>16298</v>
      </c>
      <c r="V10" s="87">
        <f t="shared" si="4"/>
        <v>230857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69029</v>
      </c>
      <c r="AE10" s="87">
        <v>9629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59400</v>
      </c>
      <c r="AL10" s="87">
        <v>0</v>
      </c>
      <c r="AM10" s="87">
        <v>105827</v>
      </c>
      <c r="AN10" s="87">
        <v>26524</v>
      </c>
      <c r="AO10" s="87">
        <f t="shared" si="9"/>
        <v>95553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283588</v>
      </c>
      <c r="AX10" s="87">
        <f t="shared" si="14"/>
        <v>26558</v>
      </c>
      <c r="AY10" s="87">
        <f t="shared" si="15"/>
        <v>159</v>
      </c>
      <c r="AZ10" s="87">
        <f t="shared" si="16"/>
        <v>0</v>
      </c>
      <c r="BA10" s="87">
        <f t="shared" si="17"/>
        <v>0</v>
      </c>
      <c r="BB10" s="87">
        <f t="shared" si="18"/>
        <v>159</v>
      </c>
      <c r="BC10" s="87">
        <f t="shared" si="19"/>
        <v>0</v>
      </c>
      <c r="BD10" s="87">
        <f t="shared" si="20"/>
        <v>256871</v>
      </c>
      <c r="BE10" s="87">
        <f t="shared" si="21"/>
        <v>0</v>
      </c>
      <c r="BF10" s="87">
        <f t="shared" si="21"/>
        <v>274371</v>
      </c>
      <c r="BG10" s="87">
        <f t="shared" si="22"/>
        <v>42822</v>
      </c>
      <c r="BH10" s="87">
        <f t="shared" si="23"/>
        <v>326410</v>
      </c>
    </row>
    <row r="11" spans="1:60" ht="13.5">
      <c r="A11" s="17" t="s">
        <v>97</v>
      </c>
      <c r="B11" s="76" t="s">
        <v>106</v>
      </c>
      <c r="C11" s="77" t="s">
        <v>107</v>
      </c>
      <c r="D11" s="87">
        <f t="shared" si="0"/>
        <v>191913</v>
      </c>
      <c r="E11" s="87">
        <f t="shared" si="1"/>
        <v>191913</v>
      </c>
      <c r="F11" s="87">
        <v>191913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467496</v>
      </c>
      <c r="L11" s="87">
        <v>115900</v>
      </c>
      <c r="M11" s="88">
        <f t="shared" si="3"/>
        <v>86129</v>
      </c>
      <c r="N11" s="87">
        <v>0</v>
      </c>
      <c r="O11" s="87">
        <v>76646</v>
      </c>
      <c r="P11" s="87">
        <v>9483</v>
      </c>
      <c r="Q11" s="87">
        <v>0</v>
      </c>
      <c r="R11" s="87">
        <v>255012</v>
      </c>
      <c r="S11" s="87">
        <v>10455</v>
      </c>
      <c r="T11" s="87">
        <v>10440</v>
      </c>
      <c r="U11" s="87">
        <v>11462</v>
      </c>
      <c r="V11" s="87">
        <f t="shared" si="4"/>
        <v>670871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196864</v>
      </c>
      <c r="AE11" s="87">
        <v>15334</v>
      </c>
      <c r="AF11" s="88">
        <f t="shared" si="8"/>
        <v>68175</v>
      </c>
      <c r="AG11" s="87">
        <v>0</v>
      </c>
      <c r="AH11" s="87">
        <v>68175</v>
      </c>
      <c r="AI11" s="87">
        <v>0</v>
      </c>
      <c r="AJ11" s="87">
        <v>0</v>
      </c>
      <c r="AK11" s="87">
        <v>112623</v>
      </c>
      <c r="AL11" s="87">
        <v>732</v>
      </c>
      <c r="AM11" s="87">
        <v>0</v>
      </c>
      <c r="AN11" s="87">
        <v>36417</v>
      </c>
      <c r="AO11" s="87">
        <f t="shared" si="9"/>
        <v>233281</v>
      </c>
      <c r="AP11" s="87">
        <f t="shared" si="10"/>
        <v>191913</v>
      </c>
      <c r="AQ11" s="87">
        <f t="shared" si="10"/>
        <v>191913</v>
      </c>
      <c r="AR11" s="87">
        <f t="shared" si="10"/>
        <v>191913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664360</v>
      </c>
      <c r="AX11" s="87">
        <f t="shared" si="14"/>
        <v>131234</v>
      </c>
      <c r="AY11" s="87">
        <f t="shared" si="15"/>
        <v>154304</v>
      </c>
      <c r="AZ11" s="87">
        <f t="shared" si="16"/>
        <v>0</v>
      </c>
      <c r="BA11" s="87">
        <f t="shared" si="17"/>
        <v>144821</v>
      </c>
      <c r="BB11" s="87">
        <f t="shared" si="18"/>
        <v>9483</v>
      </c>
      <c r="BC11" s="87">
        <f t="shared" si="19"/>
        <v>0</v>
      </c>
      <c r="BD11" s="87">
        <f t="shared" si="20"/>
        <v>367635</v>
      </c>
      <c r="BE11" s="87">
        <f t="shared" si="21"/>
        <v>11187</v>
      </c>
      <c r="BF11" s="87">
        <f t="shared" si="21"/>
        <v>10440</v>
      </c>
      <c r="BG11" s="87">
        <f t="shared" si="22"/>
        <v>47879</v>
      </c>
      <c r="BH11" s="87">
        <f t="shared" si="23"/>
        <v>904152</v>
      </c>
    </row>
    <row r="12" spans="1:60" ht="13.5">
      <c r="A12" s="17" t="s">
        <v>97</v>
      </c>
      <c r="B12" s="76" t="s">
        <v>108</v>
      </c>
      <c r="C12" s="77" t="s">
        <v>109</v>
      </c>
      <c r="D12" s="87">
        <f t="shared" si="0"/>
        <v>14657</v>
      </c>
      <c r="E12" s="87">
        <f t="shared" si="1"/>
        <v>14657</v>
      </c>
      <c r="F12" s="87">
        <v>13965</v>
      </c>
      <c r="G12" s="87">
        <v>0</v>
      </c>
      <c r="H12" s="87">
        <v>692</v>
      </c>
      <c r="I12" s="87">
        <v>0</v>
      </c>
      <c r="J12" s="87">
        <v>26866</v>
      </c>
      <c r="K12" s="87">
        <f t="shared" si="2"/>
        <v>184044</v>
      </c>
      <c r="L12" s="87">
        <v>1559</v>
      </c>
      <c r="M12" s="88">
        <f t="shared" si="3"/>
        <v>7178</v>
      </c>
      <c r="N12" s="87">
        <v>0</v>
      </c>
      <c r="O12" s="87">
        <v>6581</v>
      </c>
      <c r="P12" s="87">
        <v>597</v>
      </c>
      <c r="Q12" s="87">
        <v>0</v>
      </c>
      <c r="R12" s="87">
        <v>175307</v>
      </c>
      <c r="S12" s="87">
        <v>0</v>
      </c>
      <c r="T12" s="87">
        <v>48140</v>
      </c>
      <c r="U12" s="87">
        <v>21952</v>
      </c>
      <c r="V12" s="87">
        <f t="shared" si="4"/>
        <v>220653</v>
      </c>
      <c r="W12" s="87">
        <f t="shared" si="5"/>
        <v>3892</v>
      </c>
      <c r="X12" s="87">
        <f t="shared" si="6"/>
        <v>3892</v>
      </c>
      <c r="Y12" s="87">
        <v>3570</v>
      </c>
      <c r="Z12" s="87">
        <v>0</v>
      </c>
      <c r="AA12" s="87">
        <v>322</v>
      </c>
      <c r="AB12" s="87">
        <v>0</v>
      </c>
      <c r="AC12" s="87">
        <v>0</v>
      </c>
      <c r="AD12" s="87">
        <f t="shared" si="7"/>
        <v>72875</v>
      </c>
      <c r="AE12" s="87">
        <v>727</v>
      </c>
      <c r="AF12" s="88">
        <f t="shared" si="8"/>
        <v>12421</v>
      </c>
      <c r="AG12" s="87">
        <v>0</v>
      </c>
      <c r="AH12" s="87">
        <v>12421</v>
      </c>
      <c r="AI12" s="87">
        <v>0</v>
      </c>
      <c r="AJ12" s="87">
        <v>0</v>
      </c>
      <c r="AK12" s="87">
        <v>59727</v>
      </c>
      <c r="AL12" s="87">
        <v>0</v>
      </c>
      <c r="AM12" s="87">
        <v>0</v>
      </c>
      <c r="AN12" s="87">
        <v>0</v>
      </c>
      <c r="AO12" s="87">
        <f t="shared" si="9"/>
        <v>76767</v>
      </c>
      <c r="AP12" s="87">
        <f t="shared" si="10"/>
        <v>18549</v>
      </c>
      <c r="AQ12" s="87">
        <f t="shared" si="10"/>
        <v>18549</v>
      </c>
      <c r="AR12" s="87">
        <f t="shared" si="10"/>
        <v>17535</v>
      </c>
      <c r="AS12" s="87">
        <f t="shared" si="10"/>
        <v>0</v>
      </c>
      <c r="AT12" s="87">
        <f t="shared" si="11"/>
        <v>1014</v>
      </c>
      <c r="AU12" s="87">
        <f t="shared" si="12"/>
        <v>0</v>
      </c>
      <c r="AV12" s="87">
        <f t="shared" si="12"/>
        <v>26866</v>
      </c>
      <c r="AW12" s="87">
        <f t="shared" si="13"/>
        <v>256919</v>
      </c>
      <c r="AX12" s="87">
        <f t="shared" si="14"/>
        <v>2286</v>
      </c>
      <c r="AY12" s="87">
        <f t="shared" si="15"/>
        <v>19599</v>
      </c>
      <c r="AZ12" s="87">
        <f t="shared" si="16"/>
        <v>0</v>
      </c>
      <c r="BA12" s="87">
        <f t="shared" si="17"/>
        <v>19002</v>
      </c>
      <c r="BB12" s="87">
        <f t="shared" si="18"/>
        <v>597</v>
      </c>
      <c r="BC12" s="87">
        <f t="shared" si="19"/>
        <v>0</v>
      </c>
      <c r="BD12" s="87">
        <f t="shared" si="20"/>
        <v>235034</v>
      </c>
      <c r="BE12" s="87">
        <f t="shared" si="21"/>
        <v>0</v>
      </c>
      <c r="BF12" s="87">
        <f t="shared" si="21"/>
        <v>48140</v>
      </c>
      <c r="BG12" s="87">
        <f t="shared" si="22"/>
        <v>21952</v>
      </c>
      <c r="BH12" s="87">
        <f t="shared" si="23"/>
        <v>297420</v>
      </c>
    </row>
    <row r="13" spans="1:60" ht="13.5">
      <c r="A13" s="17" t="s">
        <v>97</v>
      </c>
      <c r="B13" s="76" t="s">
        <v>110</v>
      </c>
      <c r="C13" s="77" t="s">
        <v>111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172178</v>
      </c>
      <c r="L13" s="87">
        <v>14238</v>
      </c>
      <c r="M13" s="88">
        <f t="shared" si="3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150299</v>
      </c>
      <c r="S13" s="87">
        <v>7641</v>
      </c>
      <c r="T13" s="87">
        <v>135023</v>
      </c>
      <c r="U13" s="87">
        <v>0</v>
      </c>
      <c r="V13" s="87">
        <f t="shared" si="4"/>
        <v>172178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26180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23490</v>
      </c>
      <c r="AL13" s="87">
        <v>2690</v>
      </c>
      <c r="AM13" s="87">
        <v>71766</v>
      </c>
      <c r="AN13" s="87">
        <v>0</v>
      </c>
      <c r="AO13" s="87">
        <f t="shared" si="9"/>
        <v>26180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198358</v>
      </c>
      <c r="AX13" s="87">
        <f t="shared" si="14"/>
        <v>14238</v>
      </c>
      <c r="AY13" s="87">
        <f t="shared" si="15"/>
        <v>0</v>
      </c>
      <c r="AZ13" s="87">
        <f t="shared" si="16"/>
        <v>0</v>
      </c>
      <c r="BA13" s="87">
        <f t="shared" si="17"/>
        <v>0</v>
      </c>
      <c r="BB13" s="87">
        <f t="shared" si="18"/>
        <v>0</v>
      </c>
      <c r="BC13" s="87">
        <f t="shared" si="19"/>
        <v>0</v>
      </c>
      <c r="BD13" s="87">
        <f t="shared" si="20"/>
        <v>173789</v>
      </c>
      <c r="BE13" s="87">
        <f t="shared" si="21"/>
        <v>10331</v>
      </c>
      <c r="BF13" s="87">
        <f t="shared" si="21"/>
        <v>206789</v>
      </c>
      <c r="BG13" s="87">
        <f t="shared" si="22"/>
        <v>0</v>
      </c>
      <c r="BH13" s="87">
        <f t="shared" si="23"/>
        <v>198358</v>
      </c>
    </row>
    <row r="14" spans="1:60" ht="13.5">
      <c r="A14" s="17" t="s">
        <v>97</v>
      </c>
      <c r="B14" s="76" t="s">
        <v>112</v>
      </c>
      <c r="C14" s="77" t="s">
        <v>113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37611</v>
      </c>
      <c r="K14" s="87">
        <f t="shared" si="2"/>
        <v>91034</v>
      </c>
      <c r="L14" s="87">
        <v>0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57486</v>
      </c>
      <c r="S14" s="87">
        <v>33548</v>
      </c>
      <c r="T14" s="87">
        <v>116493</v>
      </c>
      <c r="U14" s="87">
        <v>500</v>
      </c>
      <c r="V14" s="87">
        <f t="shared" si="4"/>
        <v>91534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15892</v>
      </c>
      <c r="AD14" s="87">
        <f t="shared" si="7"/>
        <v>71766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30107</v>
      </c>
      <c r="AL14" s="87">
        <v>41659</v>
      </c>
      <c r="AM14" s="87">
        <v>65076</v>
      </c>
      <c r="AN14" s="87">
        <v>18346</v>
      </c>
      <c r="AO14" s="87">
        <f t="shared" si="9"/>
        <v>90112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53503</v>
      </c>
      <c r="AW14" s="87">
        <f t="shared" si="13"/>
        <v>162800</v>
      </c>
      <c r="AX14" s="87">
        <f t="shared" si="14"/>
        <v>0</v>
      </c>
      <c r="AY14" s="87">
        <f t="shared" si="15"/>
        <v>0</v>
      </c>
      <c r="AZ14" s="87">
        <f t="shared" si="16"/>
        <v>0</v>
      </c>
      <c r="BA14" s="87">
        <f t="shared" si="17"/>
        <v>0</v>
      </c>
      <c r="BB14" s="87">
        <f t="shared" si="18"/>
        <v>0</v>
      </c>
      <c r="BC14" s="87">
        <f t="shared" si="19"/>
        <v>0</v>
      </c>
      <c r="BD14" s="87">
        <f t="shared" si="20"/>
        <v>87593</v>
      </c>
      <c r="BE14" s="87">
        <f t="shared" si="21"/>
        <v>75207</v>
      </c>
      <c r="BF14" s="87">
        <f t="shared" si="21"/>
        <v>181569</v>
      </c>
      <c r="BG14" s="87">
        <f t="shared" si="22"/>
        <v>18846</v>
      </c>
      <c r="BH14" s="87">
        <f t="shared" si="23"/>
        <v>181646</v>
      </c>
    </row>
    <row r="15" spans="1:60" ht="13.5">
      <c r="A15" s="17" t="s">
        <v>97</v>
      </c>
      <c r="B15" s="76" t="s">
        <v>114</v>
      </c>
      <c r="C15" s="77" t="s">
        <v>115</v>
      </c>
      <c r="D15" s="87">
        <f t="shared" si="0"/>
        <v>46673</v>
      </c>
      <c r="E15" s="87">
        <f t="shared" si="1"/>
        <v>37748</v>
      </c>
      <c r="F15" s="87">
        <v>36750</v>
      </c>
      <c r="G15" s="87">
        <v>998</v>
      </c>
      <c r="H15" s="87">
        <v>0</v>
      </c>
      <c r="I15" s="87">
        <v>8925</v>
      </c>
      <c r="J15" s="87">
        <v>0</v>
      </c>
      <c r="K15" s="87">
        <f t="shared" si="2"/>
        <v>191411</v>
      </c>
      <c r="L15" s="87">
        <v>43392</v>
      </c>
      <c r="M15" s="88">
        <f t="shared" si="3"/>
        <v>30830</v>
      </c>
      <c r="N15" s="87">
        <v>0</v>
      </c>
      <c r="O15" s="87">
        <v>25600</v>
      </c>
      <c r="P15" s="87">
        <v>5230</v>
      </c>
      <c r="Q15" s="87">
        <v>0</v>
      </c>
      <c r="R15" s="87">
        <v>117189</v>
      </c>
      <c r="S15" s="87">
        <v>0</v>
      </c>
      <c r="T15" s="87">
        <v>5355</v>
      </c>
      <c r="U15" s="87">
        <v>11467</v>
      </c>
      <c r="V15" s="87">
        <f t="shared" si="4"/>
        <v>249551</v>
      </c>
      <c r="W15" s="87">
        <f t="shared" si="5"/>
        <v>28485</v>
      </c>
      <c r="X15" s="87">
        <f t="shared" si="6"/>
        <v>28485</v>
      </c>
      <c r="Y15" s="87">
        <v>0</v>
      </c>
      <c r="Z15" s="87">
        <v>0</v>
      </c>
      <c r="AA15" s="87">
        <v>28485</v>
      </c>
      <c r="AB15" s="87">
        <v>0</v>
      </c>
      <c r="AC15" s="87">
        <v>0</v>
      </c>
      <c r="AD15" s="87">
        <f t="shared" si="7"/>
        <v>29250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29250</v>
      </c>
      <c r="AL15" s="87">
        <v>0</v>
      </c>
      <c r="AM15" s="87">
        <v>72142</v>
      </c>
      <c r="AN15" s="87">
        <v>257</v>
      </c>
      <c r="AO15" s="87">
        <f t="shared" si="9"/>
        <v>57992</v>
      </c>
      <c r="AP15" s="87">
        <f t="shared" si="10"/>
        <v>75158</v>
      </c>
      <c r="AQ15" s="87">
        <f t="shared" si="10"/>
        <v>66233</v>
      </c>
      <c r="AR15" s="87">
        <f t="shared" si="10"/>
        <v>36750</v>
      </c>
      <c r="AS15" s="87">
        <f t="shared" si="10"/>
        <v>998</v>
      </c>
      <c r="AT15" s="87">
        <f t="shared" si="11"/>
        <v>28485</v>
      </c>
      <c r="AU15" s="87">
        <f t="shared" si="12"/>
        <v>8925</v>
      </c>
      <c r="AV15" s="87">
        <f t="shared" si="12"/>
        <v>0</v>
      </c>
      <c r="AW15" s="87">
        <f t="shared" si="13"/>
        <v>220661</v>
      </c>
      <c r="AX15" s="87">
        <f t="shared" si="14"/>
        <v>43392</v>
      </c>
      <c r="AY15" s="87">
        <f t="shared" si="15"/>
        <v>30830</v>
      </c>
      <c r="AZ15" s="87">
        <f t="shared" si="16"/>
        <v>0</v>
      </c>
      <c r="BA15" s="87">
        <f t="shared" si="17"/>
        <v>25600</v>
      </c>
      <c r="BB15" s="87">
        <f t="shared" si="18"/>
        <v>5230</v>
      </c>
      <c r="BC15" s="87">
        <f t="shared" si="19"/>
        <v>0</v>
      </c>
      <c r="BD15" s="87">
        <f t="shared" si="20"/>
        <v>146439</v>
      </c>
      <c r="BE15" s="87">
        <f t="shared" si="21"/>
        <v>0</v>
      </c>
      <c r="BF15" s="87">
        <f t="shared" si="21"/>
        <v>77497</v>
      </c>
      <c r="BG15" s="87">
        <f t="shared" si="22"/>
        <v>11724</v>
      </c>
      <c r="BH15" s="87">
        <f t="shared" si="23"/>
        <v>307543</v>
      </c>
    </row>
    <row r="16" spans="1:60" ht="13.5">
      <c r="A16" s="17" t="s">
        <v>97</v>
      </c>
      <c r="B16" s="76" t="s">
        <v>116</v>
      </c>
      <c r="C16" s="77" t="s">
        <v>117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18088</v>
      </c>
      <c r="K16" s="87">
        <f t="shared" si="2"/>
        <v>87917</v>
      </c>
      <c r="L16" s="87">
        <v>58023</v>
      </c>
      <c r="M16" s="88">
        <f t="shared" si="3"/>
        <v>12402</v>
      </c>
      <c r="N16" s="87">
        <v>12402</v>
      </c>
      <c r="O16" s="87">
        <v>0</v>
      </c>
      <c r="P16" s="87">
        <v>0</v>
      </c>
      <c r="Q16" s="87">
        <v>0</v>
      </c>
      <c r="R16" s="87">
        <v>2016</v>
      </c>
      <c r="S16" s="87">
        <v>15476</v>
      </c>
      <c r="T16" s="87">
        <v>40916</v>
      </c>
      <c r="U16" s="87">
        <v>0</v>
      </c>
      <c r="V16" s="87">
        <f t="shared" si="4"/>
        <v>87917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42991</v>
      </c>
      <c r="AN16" s="87">
        <v>6192</v>
      </c>
      <c r="AO16" s="87">
        <f t="shared" si="9"/>
        <v>6192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18088</v>
      </c>
      <c r="AW16" s="87">
        <f t="shared" si="13"/>
        <v>87917</v>
      </c>
      <c r="AX16" s="87">
        <f t="shared" si="14"/>
        <v>58023</v>
      </c>
      <c r="AY16" s="87">
        <f t="shared" si="15"/>
        <v>12402</v>
      </c>
      <c r="AZ16" s="87">
        <f t="shared" si="16"/>
        <v>12402</v>
      </c>
      <c r="BA16" s="87">
        <f t="shared" si="17"/>
        <v>0</v>
      </c>
      <c r="BB16" s="87">
        <f t="shared" si="18"/>
        <v>0</v>
      </c>
      <c r="BC16" s="87">
        <f t="shared" si="19"/>
        <v>0</v>
      </c>
      <c r="BD16" s="87">
        <f t="shared" si="20"/>
        <v>2016</v>
      </c>
      <c r="BE16" s="87">
        <f t="shared" si="21"/>
        <v>15476</v>
      </c>
      <c r="BF16" s="87">
        <f t="shared" si="21"/>
        <v>83907</v>
      </c>
      <c r="BG16" s="87">
        <f>U16+AN16</f>
        <v>6192</v>
      </c>
      <c r="BH16" s="87">
        <f aca="true" t="shared" si="24" ref="BH16:BH49">V16+AO16</f>
        <v>94109</v>
      </c>
    </row>
    <row r="17" spans="1:60" ht="13.5">
      <c r="A17" s="17" t="s">
        <v>97</v>
      </c>
      <c r="B17" s="76" t="s">
        <v>118</v>
      </c>
      <c r="C17" s="77" t="s">
        <v>119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9333</v>
      </c>
      <c r="K17" s="87">
        <f t="shared" si="2"/>
        <v>48934</v>
      </c>
      <c r="L17" s="87">
        <v>37167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11767</v>
      </c>
      <c r="S17" s="87">
        <v>0</v>
      </c>
      <c r="T17" s="87">
        <v>24195</v>
      </c>
      <c r="U17" s="87">
        <v>12240</v>
      </c>
      <c r="V17" s="87">
        <f t="shared" si="4"/>
        <v>61174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18241</v>
      </c>
      <c r="AN17" s="87">
        <v>0</v>
      </c>
      <c r="AO17" s="87">
        <f t="shared" si="9"/>
        <v>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9333</v>
      </c>
      <c r="AW17" s="87">
        <f t="shared" si="13"/>
        <v>48934</v>
      </c>
      <c r="AX17" s="87">
        <f t="shared" si="14"/>
        <v>37167</v>
      </c>
      <c r="AY17" s="87">
        <f t="shared" si="15"/>
        <v>0</v>
      </c>
      <c r="AZ17" s="87">
        <f t="shared" si="16"/>
        <v>0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0"/>
        <v>11767</v>
      </c>
      <c r="BE17" s="87">
        <f aca="true" t="shared" si="25" ref="BE17:BF49">S17+AL17</f>
        <v>0</v>
      </c>
      <c r="BF17" s="87">
        <f t="shared" si="25"/>
        <v>42436</v>
      </c>
      <c r="BG17" s="87">
        <f aca="true" t="shared" si="26" ref="BG17:BG49">U17+AN17</f>
        <v>12240</v>
      </c>
      <c r="BH17" s="87">
        <f t="shared" si="24"/>
        <v>61174</v>
      </c>
    </row>
    <row r="18" spans="1:60" ht="13.5">
      <c r="A18" s="17" t="s">
        <v>97</v>
      </c>
      <c r="B18" s="76" t="s">
        <v>120</v>
      </c>
      <c r="C18" s="77" t="s">
        <v>121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1771</v>
      </c>
      <c r="K18" s="87">
        <f t="shared" si="2"/>
        <v>12274</v>
      </c>
      <c r="L18" s="87">
        <v>0</v>
      </c>
      <c r="M18" s="88">
        <f t="shared" si="3"/>
        <v>214</v>
      </c>
      <c r="N18" s="87">
        <v>214</v>
      </c>
      <c r="O18" s="87">
        <v>0</v>
      </c>
      <c r="P18" s="87">
        <v>0</v>
      </c>
      <c r="Q18" s="87">
        <v>2893</v>
      </c>
      <c r="R18" s="87">
        <v>8201</v>
      </c>
      <c r="S18" s="87">
        <v>966</v>
      </c>
      <c r="T18" s="87">
        <v>3829</v>
      </c>
      <c r="U18" s="87">
        <v>0</v>
      </c>
      <c r="V18" s="87">
        <f t="shared" si="4"/>
        <v>12274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3784</v>
      </c>
      <c r="AE18" s="87">
        <v>0</v>
      </c>
      <c r="AF18" s="88">
        <f t="shared" si="8"/>
        <v>3784</v>
      </c>
      <c r="AG18" s="87">
        <v>0</v>
      </c>
      <c r="AH18" s="87">
        <v>3784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f t="shared" si="9"/>
        <v>3784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1771</v>
      </c>
      <c r="AW18" s="87">
        <f t="shared" si="13"/>
        <v>16058</v>
      </c>
      <c r="AX18" s="87">
        <f t="shared" si="14"/>
        <v>0</v>
      </c>
      <c r="AY18" s="87">
        <f t="shared" si="15"/>
        <v>3998</v>
      </c>
      <c r="AZ18" s="87">
        <f t="shared" si="16"/>
        <v>214</v>
      </c>
      <c r="BA18" s="87">
        <f t="shared" si="17"/>
        <v>3784</v>
      </c>
      <c r="BB18" s="87">
        <f t="shared" si="18"/>
        <v>0</v>
      </c>
      <c r="BC18" s="87">
        <f t="shared" si="19"/>
        <v>2893</v>
      </c>
      <c r="BD18" s="87">
        <f t="shared" si="20"/>
        <v>8201</v>
      </c>
      <c r="BE18" s="87">
        <f t="shared" si="25"/>
        <v>966</v>
      </c>
      <c r="BF18" s="87">
        <f t="shared" si="25"/>
        <v>3829</v>
      </c>
      <c r="BG18" s="87">
        <f t="shared" si="26"/>
        <v>0</v>
      </c>
      <c r="BH18" s="87">
        <f t="shared" si="24"/>
        <v>16058</v>
      </c>
    </row>
    <row r="19" spans="1:60" ht="13.5">
      <c r="A19" s="17" t="s">
        <v>97</v>
      </c>
      <c r="B19" s="76" t="s">
        <v>122</v>
      </c>
      <c r="C19" s="77" t="s">
        <v>123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18818</v>
      </c>
      <c r="K19" s="87">
        <f t="shared" si="2"/>
        <v>120768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113972</v>
      </c>
      <c r="S19" s="87">
        <v>6796</v>
      </c>
      <c r="T19" s="87">
        <v>36885</v>
      </c>
      <c r="U19" s="87">
        <v>0</v>
      </c>
      <c r="V19" s="87">
        <f t="shared" si="4"/>
        <v>120768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2039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767</v>
      </c>
      <c r="AL19" s="87">
        <v>1272</v>
      </c>
      <c r="AM19" s="87">
        <v>52045</v>
      </c>
      <c r="AN19" s="87">
        <v>0</v>
      </c>
      <c r="AO19" s="87">
        <f t="shared" si="9"/>
        <v>2039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18818</v>
      </c>
      <c r="AW19" s="87">
        <f t="shared" si="13"/>
        <v>122807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114739</v>
      </c>
      <c r="BE19" s="87">
        <f t="shared" si="25"/>
        <v>8068</v>
      </c>
      <c r="BF19" s="87">
        <f t="shared" si="25"/>
        <v>88930</v>
      </c>
      <c r="BG19" s="87">
        <f t="shared" si="26"/>
        <v>0</v>
      </c>
      <c r="BH19" s="87">
        <f t="shared" si="24"/>
        <v>122807</v>
      </c>
    </row>
    <row r="20" spans="1:60" ht="13.5">
      <c r="A20" s="17" t="s">
        <v>97</v>
      </c>
      <c r="B20" s="76" t="s">
        <v>124</v>
      </c>
      <c r="C20" s="77" t="s">
        <v>125</v>
      </c>
      <c r="D20" s="87">
        <f t="shared" si="0"/>
        <v>5191</v>
      </c>
      <c r="E20" s="87">
        <f t="shared" si="1"/>
        <v>5191</v>
      </c>
      <c r="F20" s="87">
        <v>5191</v>
      </c>
      <c r="G20" s="87">
        <v>0</v>
      </c>
      <c r="H20" s="87">
        <v>0</v>
      </c>
      <c r="I20" s="87">
        <v>0</v>
      </c>
      <c r="J20" s="87">
        <v>22531</v>
      </c>
      <c r="K20" s="87">
        <f t="shared" si="2"/>
        <v>155392</v>
      </c>
      <c r="L20" s="87">
        <v>119961</v>
      </c>
      <c r="M20" s="88">
        <f t="shared" si="3"/>
        <v>6168</v>
      </c>
      <c r="N20" s="87">
        <v>6168</v>
      </c>
      <c r="O20" s="87">
        <v>0</v>
      </c>
      <c r="P20" s="87">
        <v>0</v>
      </c>
      <c r="Q20" s="87">
        <v>20685</v>
      </c>
      <c r="R20" s="87">
        <v>8420</v>
      </c>
      <c r="S20" s="87">
        <v>158</v>
      </c>
      <c r="T20" s="87">
        <v>37327</v>
      </c>
      <c r="U20" s="87">
        <v>1157</v>
      </c>
      <c r="V20" s="87">
        <f t="shared" si="4"/>
        <v>161740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1139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1119</v>
      </c>
      <c r="AL20" s="87">
        <v>20</v>
      </c>
      <c r="AM20" s="87">
        <v>53693</v>
      </c>
      <c r="AN20" s="87">
        <v>0</v>
      </c>
      <c r="AO20" s="87">
        <f t="shared" si="9"/>
        <v>1139</v>
      </c>
      <c r="AP20" s="87">
        <f t="shared" si="10"/>
        <v>5191</v>
      </c>
      <c r="AQ20" s="87">
        <f t="shared" si="10"/>
        <v>5191</v>
      </c>
      <c r="AR20" s="87">
        <f t="shared" si="10"/>
        <v>5191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22531</v>
      </c>
      <c r="AW20" s="87">
        <f t="shared" si="13"/>
        <v>156531</v>
      </c>
      <c r="AX20" s="87">
        <f t="shared" si="14"/>
        <v>119961</v>
      </c>
      <c r="AY20" s="87">
        <f t="shared" si="15"/>
        <v>6168</v>
      </c>
      <c r="AZ20" s="87">
        <f t="shared" si="16"/>
        <v>6168</v>
      </c>
      <c r="BA20" s="87">
        <f t="shared" si="17"/>
        <v>0</v>
      </c>
      <c r="BB20" s="87">
        <f t="shared" si="18"/>
        <v>0</v>
      </c>
      <c r="BC20" s="87">
        <f t="shared" si="19"/>
        <v>20685</v>
      </c>
      <c r="BD20" s="87">
        <f t="shared" si="20"/>
        <v>9539</v>
      </c>
      <c r="BE20" s="87">
        <f t="shared" si="25"/>
        <v>178</v>
      </c>
      <c r="BF20" s="87">
        <f t="shared" si="25"/>
        <v>91020</v>
      </c>
      <c r="BG20" s="87">
        <f t="shared" si="26"/>
        <v>1157</v>
      </c>
      <c r="BH20" s="87">
        <f t="shared" si="24"/>
        <v>162879</v>
      </c>
    </row>
    <row r="21" spans="1:60" ht="13.5">
      <c r="A21" s="17" t="s">
        <v>97</v>
      </c>
      <c r="B21" s="76" t="s">
        <v>126</v>
      </c>
      <c r="C21" s="77" t="s">
        <v>127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50182</v>
      </c>
      <c r="L21" s="87">
        <v>0</v>
      </c>
      <c r="M21" s="88">
        <f t="shared" si="3"/>
        <v>140</v>
      </c>
      <c r="N21" s="87">
        <v>140</v>
      </c>
      <c r="O21" s="87">
        <v>0</v>
      </c>
      <c r="P21" s="87">
        <v>0</v>
      </c>
      <c r="Q21" s="87">
        <v>9765</v>
      </c>
      <c r="R21" s="87">
        <v>40277</v>
      </c>
      <c r="S21" s="87">
        <v>0</v>
      </c>
      <c r="T21" s="87">
        <v>37581</v>
      </c>
      <c r="U21" s="87">
        <v>0</v>
      </c>
      <c r="V21" s="87">
        <f t="shared" si="4"/>
        <v>50182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3713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3713</v>
      </c>
      <c r="AL21" s="87">
        <v>0</v>
      </c>
      <c r="AM21" s="87">
        <v>18792</v>
      </c>
      <c r="AN21" s="87">
        <v>0</v>
      </c>
      <c r="AO21" s="87">
        <f t="shared" si="9"/>
        <v>3713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53895</v>
      </c>
      <c r="AX21" s="87">
        <f t="shared" si="14"/>
        <v>0</v>
      </c>
      <c r="AY21" s="87">
        <f t="shared" si="15"/>
        <v>140</v>
      </c>
      <c r="AZ21" s="87">
        <f t="shared" si="16"/>
        <v>140</v>
      </c>
      <c r="BA21" s="87">
        <f t="shared" si="17"/>
        <v>0</v>
      </c>
      <c r="BB21" s="87">
        <f t="shared" si="18"/>
        <v>0</v>
      </c>
      <c r="BC21" s="87">
        <f t="shared" si="19"/>
        <v>9765</v>
      </c>
      <c r="BD21" s="87">
        <f t="shared" si="20"/>
        <v>43990</v>
      </c>
      <c r="BE21" s="87">
        <f t="shared" si="25"/>
        <v>0</v>
      </c>
      <c r="BF21" s="87">
        <f t="shared" si="25"/>
        <v>56373</v>
      </c>
      <c r="BG21" s="87">
        <f t="shared" si="26"/>
        <v>0</v>
      </c>
      <c r="BH21" s="87">
        <f t="shared" si="24"/>
        <v>53895</v>
      </c>
    </row>
    <row r="22" spans="1:60" ht="13.5">
      <c r="A22" s="17" t="s">
        <v>97</v>
      </c>
      <c r="B22" s="76" t="s">
        <v>128</v>
      </c>
      <c r="C22" s="77" t="s">
        <v>129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104798</v>
      </c>
      <c r="L22" s="87">
        <v>15246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89552</v>
      </c>
      <c r="S22" s="87">
        <v>0</v>
      </c>
      <c r="T22" s="87">
        <v>113872</v>
      </c>
      <c r="U22" s="87">
        <v>0</v>
      </c>
      <c r="V22" s="87">
        <f t="shared" si="4"/>
        <v>104798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41228</v>
      </c>
      <c r="AE22" s="87">
        <v>6534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34694</v>
      </c>
      <c r="AL22" s="87">
        <v>0</v>
      </c>
      <c r="AM22" s="87">
        <v>61949</v>
      </c>
      <c r="AN22" s="87">
        <v>0</v>
      </c>
      <c r="AO22" s="87">
        <f t="shared" si="9"/>
        <v>41228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146026</v>
      </c>
      <c r="AX22" s="87">
        <f t="shared" si="14"/>
        <v>21780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124246</v>
      </c>
      <c r="BE22" s="87">
        <f t="shared" si="25"/>
        <v>0</v>
      </c>
      <c r="BF22" s="87">
        <f t="shared" si="25"/>
        <v>175821</v>
      </c>
      <c r="BG22" s="87">
        <f t="shared" si="26"/>
        <v>0</v>
      </c>
      <c r="BH22" s="87">
        <f t="shared" si="24"/>
        <v>146026</v>
      </c>
    </row>
    <row r="23" spans="1:60" ht="13.5">
      <c r="A23" s="17" t="s">
        <v>97</v>
      </c>
      <c r="B23" s="76" t="s">
        <v>130</v>
      </c>
      <c r="C23" s="77" t="s">
        <v>186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57856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57856</v>
      </c>
      <c r="S23" s="87">
        <v>0</v>
      </c>
      <c r="T23" s="87">
        <v>70421</v>
      </c>
      <c r="U23" s="87">
        <v>496</v>
      </c>
      <c r="V23" s="87">
        <f t="shared" si="4"/>
        <v>58352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26925</v>
      </c>
      <c r="AE23" s="87">
        <v>0</v>
      </c>
      <c r="AF23" s="88">
        <f t="shared" si="8"/>
        <v>1924</v>
      </c>
      <c r="AG23" s="87">
        <v>1219</v>
      </c>
      <c r="AH23" s="87">
        <v>705</v>
      </c>
      <c r="AI23" s="87">
        <v>0</v>
      </c>
      <c r="AJ23" s="87">
        <v>0</v>
      </c>
      <c r="AK23" s="87">
        <v>24986</v>
      </c>
      <c r="AL23" s="87">
        <v>15</v>
      </c>
      <c r="AM23" s="87">
        <v>40118</v>
      </c>
      <c r="AN23" s="87">
        <v>20199</v>
      </c>
      <c r="AO23" s="87">
        <f t="shared" si="9"/>
        <v>47124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0</v>
      </c>
      <c r="AW23" s="87">
        <f t="shared" si="13"/>
        <v>84781</v>
      </c>
      <c r="AX23" s="87">
        <f t="shared" si="14"/>
        <v>0</v>
      </c>
      <c r="AY23" s="87">
        <f t="shared" si="15"/>
        <v>1924</v>
      </c>
      <c r="AZ23" s="87">
        <f t="shared" si="16"/>
        <v>1219</v>
      </c>
      <c r="BA23" s="87">
        <f t="shared" si="17"/>
        <v>705</v>
      </c>
      <c r="BB23" s="87">
        <f t="shared" si="18"/>
        <v>0</v>
      </c>
      <c r="BC23" s="87">
        <f t="shared" si="19"/>
        <v>0</v>
      </c>
      <c r="BD23" s="87">
        <f t="shared" si="20"/>
        <v>82842</v>
      </c>
      <c r="BE23" s="87">
        <f t="shared" si="25"/>
        <v>15</v>
      </c>
      <c r="BF23" s="87">
        <f t="shared" si="25"/>
        <v>110539</v>
      </c>
      <c r="BG23" s="87">
        <f t="shared" si="26"/>
        <v>20695</v>
      </c>
      <c r="BH23" s="87">
        <f t="shared" si="24"/>
        <v>105476</v>
      </c>
    </row>
    <row r="24" spans="1:60" ht="13.5">
      <c r="A24" s="17" t="s">
        <v>97</v>
      </c>
      <c r="B24" s="76" t="s">
        <v>131</v>
      </c>
      <c r="C24" s="77" t="s">
        <v>132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17953</v>
      </c>
      <c r="K24" s="87">
        <f t="shared" si="2"/>
        <v>101030</v>
      </c>
      <c r="L24" s="87">
        <v>69219</v>
      </c>
      <c r="M24" s="88">
        <f t="shared" si="3"/>
        <v>2316</v>
      </c>
      <c r="N24" s="87">
        <v>2316</v>
      </c>
      <c r="O24" s="87">
        <v>0</v>
      </c>
      <c r="P24" s="87">
        <v>0</v>
      </c>
      <c r="Q24" s="87">
        <v>0</v>
      </c>
      <c r="R24" s="87">
        <v>29495</v>
      </c>
      <c r="S24" s="87">
        <v>0</v>
      </c>
      <c r="T24" s="87">
        <v>36588</v>
      </c>
      <c r="U24" s="87">
        <v>1362</v>
      </c>
      <c r="V24" s="87">
        <f t="shared" si="4"/>
        <v>102392</v>
      </c>
      <c r="W24" s="87">
        <f t="shared" si="5"/>
        <v>12495</v>
      </c>
      <c r="X24" s="87">
        <f t="shared" si="6"/>
        <v>12495</v>
      </c>
      <c r="Y24" s="87">
        <v>0</v>
      </c>
      <c r="Z24" s="87">
        <v>0</v>
      </c>
      <c r="AA24" s="87">
        <v>12495</v>
      </c>
      <c r="AB24" s="87">
        <v>0</v>
      </c>
      <c r="AC24" s="87">
        <v>0</v>
      </c>
      <c r="AD24" s="87">
        <f t="shared" si="7"/>
        <v>44587</v>
      </c>
      <c r="AE24" s="87">
        <v>3828</v>
      </c>
      <c r="AF24" s="88">
        <f t="shared" si="8"/>
        <v>1203</v>
      </c>
      <c r="AG24" s="87">
        <v>0</v>
      </c>
      <c r="AH24" s="87">
        <v>1203</v>
      </c>
      <c r="AI24" s="87">
        <v>0</v>
      </c>
      <c r="AJ24" s="87">
        <v>0</v>
      </c>
      <c r="AK24" s="87">
        <v>39556</v>
      </c>
      <c r="AL24" s="87">
        <v>0</v>
      </c>
      <c r="AM24" s="87">
        <v>62764</v>
      </c>
      <c r="AN24" s="87">
        <v>0</v>
      </c>
      <c r="AO24" s="87">
        <f t="shared" si="9"/>
        <v>57082</v>
      </c>
      <c r="AP24" s="87">
        <f t="shared" si="10"/>
        <v>12495</v>
      </c>
      <c r="AQ24" s="87">
        <f t="shared" si="10"/>
        <v>12495</v>
      </c>
      <c r="AR24" s="87">
        <f t="shared" si="10"/>
        <v>0</v>
      </c>
      <c r="AS24" s="87">
        <f t="shared" si="10"/>
        <v>0</v>
      </c>
      <c r="AT24" s="87">
        <f t="shared" si="11"/>
        <v>12495</v>
      </c>
      <c r="AU24" s="87">
        <f t="shared" si="12"/>
        <v>0</v>
      </c>
      <c r="AV24" s="87">
        <f t="shared" si="12"/>
        <v>17953</v>
      </c>
      <c r="AW24" s="87">
        <f t="shared" si="13"/>
        <v>145617</v>
      </c>
      <c r="AX24" s="87">
        <f t="shared" si="14"/>
        <v>73047</v>
      </c>
      <c r="AY24" s="87">
        <f t="shared" si="15"/>
        <v>3519</v>
      </c>
      <c r="AZ24" s="87">
        <f t="shared" si="16"/>
        <v>2316</v>
      </c>
      <c r="BA24" s="87">
        <f t="shared" si="17"/>
        <v>1203</v>
      </c>
      <c r="BB24" s="87">
        <f t="shared" si="18"/>
        <v>0</v>
      </c>
      <c r="BC24" s="87">
        <f t="shared" si="19"/>
        <v>0</v>
      </c>
      <c r="BD24" s="87">
        <f t="shared" si="20"/>
        <v>69051</v>
      </c>
      <c r="BE24" s="87">
        <f t="shared" si="25"/>
        <v>0</v>
      </c>
      <c r="BF24" s="87">
        <f t="shared" si="25"/>
        <v>99352</v>
      </c>
      <c r="BG24" s="87">
        <f t="shared" si="26"/>
        <v>1362</v>
      </c>
      <c r="BH24" s="87">
        <f t="shared" si="24"/>
        <v>159474</v>
      </c>
    </row>
    <row r="25" spans="1:60" ht="13.5">
      <c r="A25" s="17" t="s">
        <v>97</v>
      </c>
      <c r="B25" s="76" t="s">
        <v>133</v>
      </c>
      <c r="C25" s="77" t="s">
        <v>134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27389</v>
      </c>
      <c r="K25" s="87">
        <f t="shared" si="2"/>
        <v>171675</v>
      </c>
      <c r="L25" s="87">
        <v>149894</v>
      </c>
      <c r="M25" s="88">
        <f t="shared" si="3"/>
        <v>8973</v>
      </c>
      <c r="N25" s="87">
        <v>8973</v>
      </c>
      <c r="O25" s="87">
        <v>0</v>
      </c>
      <c r="P25" s="87">
        <v>0</v>
      </c>
      <c r="Q25" s="87">
        <v>10238</v>
      </c>
      <c r="R25" s="87">
        <v>2570</v>
      </c>
      <c r="S25" s="87">
        <v>0</v>
      </c>
      <c r="T25" s="87">
        <v>48426</v>
      </c>
      <c r="U25" s="87">
        <v>32649</v>
      </c>
      <c r="V25" s="87">
        <f t="shared" si="4"/>
        <v>204324</v>
      </c>
      <c r="W25" s="87">
        <f t="shared" si="5"/>
        <v>1111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1111</v>
      </c>
      <c r="AC25" s="87">
        <v>0</v>
      </c>
      <c r="AD25" s="87">
        <f t="shared" si="7"/>
        <v>101069</v>
      </c>
      <c r="AE25" s="87">
        <v>26663</v>
      </c>
      <c r="AF25" s="88">
        <f t="shared" si="8"/>
        <v>60524</v>
      </c>
      <c r="AG25" s="87">
        <v>0</v>
      </c>
      <c r="AH25" s="87">
        <v>60524</v>
      </c>
      <c r="AI25" s="87">
        <v>0</v>
      </c>
      <c r="AJ25" s="87">
        <v>0</v>
      </c>
      <c r="AK25" s="87">
        <v>13882</v>
      </c>
      <c r="AL25" s="87">
        <v>0</v>
      </c>
      <c r="AM25" s="87">
        <v>0</v>
      </c>
      <c r="AN25" s="87">
        <v>21916</v>
      </c>
      <c r="AO25" s="87">
        <f t="shared" si="9"/>
        <v>124096</v>
      </c>
      <c r="AP25" s="87">
        <f t="shared" si="10"/>
        <v>1111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1111</v>
      </c>
      <c r="AV25" s="87">
        <f t="shared" si="12"/>
        <v>27389</v>
      </c>
      <c r="AW25" s="87">
        <f t="shared" si="13"/>
        <v>272744</v>
      </c>
      <c r="AX25" s="87">
        <f t="shared" si="14"/>
        <v>176557</v>
      </c>
      <c r="AY25" s="87">
        <f t="shared" si="15"/>
        <v>69497</v>
      </c>
      <c r="AZ25" s="87">
        <f t="shared" si="16"/>
        <v>8973</v>
      </c>
      <c r="BA25" s="87">
        <f t="shared" si="17"/>
        <v>60524</v>
      </c>
      <c r="BB25" s="87">
        <f t="shared" si="18"/>
        <v>0</v>
      </c>
      <c r="BC25" s="87">
        <f t="shared" si="19"/>
        <v>10238</v>
      </c>
      <c r="BD25" s="87">
        <f t="shared" si="20"/>
        <v>16452</v>
      </c>
      <c r="BE25" s="87">
        <f t="shared" si="25"/>
        <v>0</v>
      </c>
      <c r="BF25" s="87">
        <f t="shared" si="25"/>
        <v>48426</v>
      </c>
      <c r="BG25" s="87">
        <f t="shared" si="26"/>
        <v>54565</v>
      </c>
      <c r="BH25" s="87">
        <f t="shared" si="24"/>
        <v>328420</v>
      </c>
    </row>
    <row r="26" spans="1:60" ht="13.5">
      <c r="A26" s="17" t="s">
        <v>97</v>
      </c>
      <c r="B26" s="76" t="s">
        <v>135</v>
      </c>
      <c r="C26" s="77" t="s">
        <v>136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1534</v>
      </c>
      <c r="K26" s="87">
        <f t="shared" si="2"/>
        <v>8908</v>
      </c>
      <c r="L26" s="87">
        <v>0</v>
      </c>
      <c r="M26" s="88">
        <f t="shared" si="3"/>
        <v>1214</v>
      </c>
      <c r="N26" s="87">
        <v>1214</v>
      </c>
      <c r="O26" s="87">
        <v>0</v>
      </c>
      <c r="P26" s="87">
        <v>0</v>
      </c>
      <c r="Q26" s="87">
        <v>0</v>
      </c>
      <c r="R26" s="87">
        <v>7401</v>
      </c>
      <c r="S26" s="87">
        <v>293</v>
      </c>
      <c r="T26" s="87">
        <v>4197</v>
      </c>
      <c r="U26" s="87">
        <v>380</v>
      </c>
      <c r="V26" s="87">
        <f t="shared" si="4"/>
        <v>9288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1605</v>
      </c>
      <c r="AE26" s="87">
        <v>0</v>
      </c>
      <c r="AF26" s="88">
        <f t="shared" si="8"/>
        <v>1605</v>
      </c>
      <c r="AG26" s="87">
        <v>0</v>
      </c>
      <c r="AH26" s="87">
        <v>1605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200</v>
      </c>
      <c r="AO26" s="87">
        <f t="shared" si="9"/>
        <v>1805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1534</v>
      </c>
      <c r="AW26" s="87">
        <f t="shared" si="13"/>
        <v>10513</v>
      </c>
      <c r="AX26" s="87">
        <f t="shared" si="14"/>
        <v>0</v>
      </c>
      <c r="AY26" s="87">
        <f t="shared" si="15"/>
        <v>2819</v>
      </c>
      <c r="AZ26" s="87">
        <f t="shared" si="16"/>
        <v>1214</v>
      </c>
      <c r="BA26" s="87">
        <f t="shared" si="17"/>
        <v>1605</v>
      </c>
      <c r="BB26" s="87">
        <f t="shared" si="18"/>
        <v>0</v>
      </c>
      <c r="BC26" s="87">
        <f t="shared" si="19"/>
        <v>0</v>
      </c>
      <c r="BD26" s="87">
        <f t="shared" si="20"/>
        <v>7401</v>
      </c>
      <c r="BE26" s="87">
        <f t="shared" si="25"/>
        <v>293</v>
      </c>
      <c r="BF26" s="87">
        <f t="shared" si="25"/>
        <v>4197</v>
      </c>
      <c r="BG26" s="87">
        <f t="shared" si="26"/>
        <v>580</v>
      </c>
      <c r="BH26" s="87">
        <f t="shared" si="24"/>
        <v>11093</v>
      </c>
    </row>
    <row r="27" spans="1:60" ht="13.5">
      <c r="A27" s="17" t="s">
        <v>97</v>
      </c>
      <c r="B27" s="76" t="s">
        <v>137</v>
      </c>
      <c r="C27" s="77" t="s">
        <v>138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1575</v>
      </c>
      <c r="K27" s="87">
        <f t="shared" si="2"/>
        <v>10779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10779</v>
      </c>
      <c r="S27" s="87">
        <v>0</v>
      </c>
      <c r="T27" s="87">
        <v>3362</v>
      </c>
      <c r="U27" s="87">
        <v>0</v>
      </c>
      <c r="V27" s="87">
        <f t="shared" si="4"/>
        <v>10779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10504</v>
      </c>
      <c r="AN27" s="87">
        <v>0</v>
      </c>
      <c r="AO27" s="87">
        <f t="shared" si="9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1575</v>
      </c>
      <c r="AW27" s="87">
        <f t="shared" si="13"/>
        <v>10779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10779</v>
      </c>
      <c r="BE27" s="87">
        <f t="shared" si="25"/>
        <v>0</v>
      </c>
      <c r="BF27" s="87">
        <f t="shared" si="25"/>
        <v>13866</v>
      </c>
      <c r="BG27" s="87">
        <f t="shared" si="26"/>
        <v>0</v>
      </c>
      <c r="BH27" s="87">
        <f t="shared" si="24"/>
        <v>10779</v>
      </c>
    </row>
    <row r="28" spans="1:60" ht="13.5">
      <c r="A28" s="17" t="s">
        <v>97</v>
      </c>
      <c r="B28" s="76" t="s">
        <v>139</v>
      </c>
      <c r="C28" s="77" t="s">
        <v>140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99421</v>
      </c>
      <c r="K28" s="87">
        <f t="shared" si="2"/>
        <v>69761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39213</v>
      </c>
      <c r="S28" s="87">
        <v>30548</v>
      </c>
      <c r="T28" s="87">
        <v>100259</v>
      </c>
      <c r="U28" s="87">
        <v>1218</v>
      </c>
      <c r="V28" s="87">
        <f t="shared" si="4"/>
        <v>70979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11482</v>
      </c>
      <c r="AD28" s="87">
        <f t="shared" si="7"/>
        <v>43947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22733</v>
      </c>
      <c r="AL28" s="87">
        <v>21214</v>
      </c>
      <c r="AM28" s="87">
        <v>39556</v>
      </c>
      <c r="AN28" s="87">
        <v>0</v>
      </c>
      <c r="AO28" s="87">
        <f t="shared" si="9"/>
        <v>43947</v>
      </c>
      <c r="AP28" s="87">
        <f aca="true" t="shared" si="27" ref="AP28:AS43">D28+W28</f>
        <v>0</v>
      </c>
      <c r="AQ28" s="87">
        <f t="shared" si="27"/>
        <v>0</v>
      </c>
      <c r="AR28" s="87">
        <f t="shared" si="27"/>
        <v>0</v>
      </c>
      <c r="AS28" s="87">
        <f t="shared" si="27"/>
        <v>0</v>
      </c>
      <c r="AT28" s="87">
        <f t="shared" si="11"/>
        <v>0</v>
      </c>
      <c r="AU28" s="87">
        <f t="shared" si="12"/>
        <v>0</v>
      </c>
      <c r="AV28" s="87">
        <f t="shared" si="12"/>
        <v>110903</v>
      </c>
      <c r="AW28" s="87">
        <f t="shared" si="13"/>
        <v>113708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61946</v>
      </c>
      <c r="BE28" s="87">
        <f t="shared" si="25"/>
        <v>51762</v>
      </c>
      <c r="BF28" s="87">
        <f t="shared" si="25"/>
        <v>139815</v>
      </c>
      <c r="BG28" s="87">
        <f t="shared" si="26"/>
        <v>1218</v>
      </c>
      <c r="BH28" s="87">
        <f t="shared" si="24"/>
        <v>114926</v>
      </c>
    </row>
    <row r="29" spans="1:60" ht="13.5">
      <c r="A29" s="17" t="s">
        <v>97</v>
      </c>
      <c r="B29" s="76" t="s">
        <v>141</v>
      </c>
      <c r="C29" s="77" t="s">
        <v>142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35858</v>
      </c>
      <c r="K29" s="87">
        <f t="shared" si="2"/>
        <v>45618</v>
      </c>
      <c r="L29" s="87">
        <v>38654</v>
      </c>
      <c r="M29" s="88">
        <f t="shared" si="3"/>
        <v>1697</v>
      </c>
      <c r="N29" s="87">
        <v>1697</v>
      </c>
      <c r="O29" s="87">
        <v>0</v>
      </c>
      <c r="P29" s="87">
        <v>0</v>
      </c>
      <c r="Q29" s="87">
        <v>0</v>
      </c>
      <c r="R29" s="87">
        <v>0</v>
      </c>
      <c r="S29" s="87">
        <v>5267</v>
      </c>
      <c r="T29" s="87">
        <v>36772</v>
      </c>
      <c r="U29" s="87">
        <v>29606</v>
      </c>
      <c r="V29" s="87">
        <f t="shared" si="4"/>
        <v>75224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5997</v>
      </c>
      <c r="AD29" s="87">
        <f t="shared" si="7"/>
        <v>8151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8151</v>
      </c>
      <c r="AL29" s="87">
        <v>0</v>
      </c>
      <c r="AM29" s="87">
        <v>19648</v>
      </c>
      <c r="AN29" s="87">
        <v>1802</v>
      </c>
      <c r="AO29" s="87">
        <f t="shared" si="9"/>
        <v>9953</v>
      </c>
      <c r="AP29" s="87">
        <f t="shared" si="27"/>
        <v>0</v>
      </c>
      <c r="AQ29" s="87">
        <f t="shared" si="27"/>
        <v>0</v>
      </c>
      <c r="AR29" s="87">
        <f t="shared" si="27"/>
        <v>0</v>
      </c>
      <c r="AS29" s="87">
        <f t="shared" si="27"/>
        <v>0</v>
      </c>
      <c r="AT29" s="87">
        <f t="shared" si="11"/>
        <v>0</v>
      </c>
      <c r="AU29" s="87">
        <f t="shared" si="12"/>
        <v>0</v>
      </c>
      <c r="AV29" s="87">
        <f t="shared" si="12"/>
        <v>41855</v>
      </c>
      <c r="AW29" s="87">
        <f t="shared" si="13"/>
        <v>53769</v>
      </c>
      <c r="AX29" s="87">
        <f t="shared" si="14"/>
        <v>38654</v>
      </c>
      <c r="AY29" s="87">
        <f t="shared" si="15"/>
        <v>1697</v>
      </c>
      <c r="AZ29" s="87">
        <f t="shared" si="16"/>
        <v>1697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8151</v>
      </c>
      <c r="BE29" s="87">
        <f t="shared" si="25"/>
        <v>5267</v>
      </c>
      <c r="BF29" s="87">
        <f t="shared" si="25"/>
        <v>56420</v>
      </c>
      <c r="BG29" s="87">
        <f t="shared" si="26"/>
        <v>31408</v>
      </c>
      <c r="BH29" s="87">
        <f t="shared" si="24"/>
        <v>85177</v>
      </c>
    </row>
    <row r="30" spans="1:60" ht="13.5">
      <c r="A30" s="17" t="s">
        <v>97</v>
      </c>
      <c r="B30" s="76" t="s">
        <v>143</v>
      </c>
      <c r="C30" s="77" t="s">
        <v>144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6807</v>
      </c>
      <c r="K30" s="87">
        <f t="shared" si="2"/>
        <v>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8942</v>
      </c>
      <c r="U30" s="87">
        <v>200</v>
      </c>
      <c r="V30" s="87">
        <f t="shared" si="4"/>
        <v>200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897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1141</v>
      </c>
      <c r="AN30" s="87">
        <v>0</v>
      </c>
      <c r="AO30" s="87">
        <f t="shared" si="9"/>
        <v>0</v>
      </c>
      <c r="AP30" s="87">
        <f t="shared" si="27"/>
        <v>0</v>
      </c>
      <c r="AQ30" s="87">
        <f t="shared" si="27"/>
        <v>0</v>
      </c>
      <c r="AR30" s="87">
        <f t="shared" si="27"/>
        <v>0</v>
      </c>
      <c r="AS30" s="87">
        <f t="shared" si="27"/>
        <v>0</v>
      </c>
      <c r="AT30" s="87">
        <f t="shared" si="11"/>
        <v>0</v>
      </c>
      <c r="AU30" s="87">
        <f t="shared" si="12"/>
        <v>0</v>
      </c>
      <c r="AV30" s="87">
        <f t="shared" si="12"/>
        <v>7704</v>
      </c>
      <c r="AW30" s="87">
        <f t="shared" si="13"/>
        <v>0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0</v>
      </c>
      <c r="BE30" s="87">
        <f t="shared" si="25"/>
        <v>0</v>
      </c>
      <c r="BF30" s="87">
        <f t="shared" si="25"/>
        <v>10083</v>
      </c>
      <c r="BG30" s="87">
        <f t="shared" si="26"/>
        <v>200</v>
      </c>
      <c r="BH30" s="87">
        <f t="shared" si="24"/>
        <v>200</v>
      </c>
    </row>
    <row r="31" spans="1:60" ht="13.5">
      <c r="A31" s="17" t="s">
        <v>97</v>
      </c>
      <c r="B31" s="76" t="s">
        <v>145</v>
      </c>
      <c r="C31" s="77" t="s">
        <v>84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29105</v>
      </c>
      <c r="K31" s="87">
        <f t="shared" si="2"/>
        <v>11345</v>
      </c>
      <c r="L31" s="87">
        <v>5729</v>
      </c>
      <c r="M31" s="88">
        <f t="shared" si="3"/>
        <v>765</v>
      </c>
      <c r="N31" s="87">
        <v>765</v>
      </c>
      <c r="O31" s="87">
        <v>0</v>
      </c>
      <c r="P31" s="87">
        <v>0</v>
      </c>
      <c r="Q31" s="87">
        <v>0</v>
      </c>
      <c r="R31" s="87">
        <v>4851</v>
      </c>
      <c r="S31" s="87">
        <v>0</v>
      </c>
      <c r="T31" s="87">
        <v>27730</v>
      </c>
      <c r="U31" s="87">
        <v>8188</v>
      </c>
      <c r="V31" s="87">
        <f t="shared" si="4"/>
        <v>19533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6018</v>
      </c>
      <c r="AD31" s="87">
        <f t="shared" si="7"/>
        <v>7837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7837</v>
      </c>
      <c r="AL31" s="87">
        <v>0</v>
      </c>
      <c r="AM31" s="87">
        <v>19724</v>
      </c>
      <c r="AN31" s="87">
        <v>5418</v>
      </c>
      <c r="AO31" s="87">
        <f t="shared" si="9"/>
        <v>13255</v>
      </c>
      <c r="AP31" s="87">
        <f t="shared" si="27"/>
        <v>0</v>
      </c>
      <c r="AQ31" s="87">
        <f t="shared" si="27"/>
        <v>0</v>
      </c>
      <c r="AR31" s="87">
        <f t="shared" si="27"/>
        <v>0</v>
      </c>
      <c r="AS31" s="87">
        <f t="shared" si="27"/>
        <v>0</v>
      </c>
      <c r="AT31" s="87">
        <f t="shared" si="11"/>
        <v>0</v>
      </c>
      <c r="AU31" s="87">
        <f t="shared" si="12"/>
        <v>0</v>
      </c>
      <c r="AV31" s="87">
        <f t="shared" si="12"/>
        <v>35123</v>
      </c>
      <c r="AW31" s="87">
        <f t="shared" si="13"/>
        <v>19182</v>
      </c>
      <c r="AX31" s="87">
        <f t="shared" si="14"/>
        <v>5729</v>
      </c>
      <c r="AY31" s="87">
        <f t="shared" si="15"/>
        <v>765</v>
      </c>
      <c r="AZ31" s="87">
        <f t="shared" si="16"/>
        <v>765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12688</v>
      </c>
      <c r="BE31" s="87">
        <f t="shared" si="25"/>
        <v>0</v>
      </c>
      <c r="BF31" s="87">
        <f t="shared" si="25"/>
        <v>47454</v>
      </c>
      <c r="BG31" s="87">
        <f t="shared" si="26"/>
        <v>13606</v>
      </c>
      <c r="BH31" s="87">
        <f t="shared" si="24"/>
        <v>32788</v>
      </c>
    </row>
    <row r="32" spans="1:60" ht="13.5">
      <c r="A32" s="17" t="s">
        <v>97</v>
      </c>
      <c r="B32" s="76" t="s">
        <v>146</v>
      </c>
      <c r="C32" s="77" t="s">
        <v>147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16897</v>
      </c>
      <c r="L32" s="87">
        <v>0</v>
      </c>
      <c r="M32" s="88">
        <f t="shared" si="3"/>
        <v>897</v>
      </c>
      <c r="N32" s="87">
        <v>897</v>
      </c>
      <c r="O32" s="87">
        <v>0</v>
      </c>
      <c r="P32" s="87">
        <v>0</v>
      </c>
      <c r="Q32" s="87">
        <v>0</v>
      </c>
      <c r="R32" s="87">
        <v>16000</v>
      </c>
      <c r="S32" s="87">
        <v>0</v>
      </c>
      <c r="T32" s="87">
        <v>31950</v>
      </c>
      <c r="U32" s="87">
        <v>4771</v>
      </c>
      <c r="V32" s="87">
        <f t="shared" si="4"/>
        <v>21668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1365</v>
      </c>
      <c r="AE32" s="87">
        <v>0</v>
      </c>
      <c r="AF32" s="88">
        <f t="shared" si="8"/>
        <v>1365</v>
      </c>
      <c r="AG32" s="87">
        <v>0</v>
      </c>
      <c r="AH32" s="87">
        <v>1365</v>
      </c>
      <c r="AI32" s="87">
        <v>0</v>
      </c>
      <c r="AJ32" s="87">
        <v>0</v>
      </c>
      <c r="AK32" s="87">
        <v>0</v>
      </c>
      <c r="AL32" s="87">
        <v>0</v>
      </c>
      <c r="AM32" s="87">
        <v>22071</v>
      </c>
      <c r="AN32" s="87">
        <v>0</v>
      </c>
      <c r="AO32" s="87">
        <f t="shared" si="9"/>
        <v>1365</v>
      </c>
      <c r="AP32" s="87">
        <f t="shared" si="27"/>
        <v>0</v>
      </c>
      <c r="AQ32" s="87">
        <f t="shared" si="27"/>
        <v>0</v>
      </c>
      <c r="AR32" s="87">
        <f t="shared" si="27"/>
        <v>0</v>
      </c>
      <c r="AS32" s="87">
        <f t="shared" si="27"/>
        <v>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13"/>
        <v>18262</v>
      </c>
      <c r="AX32" s="87">
        <f t="shared" si="14"/>
        <v>0</v>
      </c>
      <c r="AY32" s="87">
        <f t="shared" si="15"/>
        <v>2262</v>
      </c>
      <c r="AZ32" s="87">
        <f t="shared" si="16"/>
        <v>897</v>
      </c>
      <c r="BA32" s="87">
        <f t="shared" si="17"/>
        <v>1365</v>
      </c>
      <c r="BB32" s="87">
        <f t="shared" si="18"/>
        <v>0</v>
      </c>
      <c r="BC32" s="87">
        <f t="shared" si="19"/>
        <v>0</v>
      </c>
      <c r="BD32" s="87">
        <f t="shared" si="20"/>
        <v>16000</v>
      </c>
      <c r="BE32" s="87">
        <f t="shared" si="25"/>
        <v>0</v>
      </c>
      <c r="BF32" s="87">
        <f t="shared" si="25"/>
        <v>54021</v>
      </c>
      <c r="BG32" s="87">
        <f t="shared" si="26"/>
        <v>4771</v>
      </c>
      <c r="BH32" s="87">
        <f t="shared" si="24"/>
        <v>23033</v>
      </c>
    </row>
    <row r="33" spans="1:60" ht="13.5">
      <c r="A33" s="17" t="s">
        <v>97</v>
      </c>
      <c r="B33" s="76" t="s">
        <v>148</v>
      </c>
      <c r="C33" s="77" t="s">
        <v>149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895</v>
      </c>
      <c r="K33" s="87">
        <f t="shared" si="2"/>
        <v>6164</v>
      </c>
      <c r="L33" s="87">
        <v>0</v>
      </c>
      <c r="M33" s="88">
        <f t="shared" si="3"/>
        <v>6164</v>
      </c>
      <c r="N33" s="87">
        <v>6164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329</v>
      </c>
      <c r="U33" s="87">
        <v>1195</v>
      </c>
      <c r="V33" s="87">
        <f t="shared" si="4"/>
        <v>7359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6453</v>
      </c>
      <c r="AN33" s="87">
        <v>3465</v>
      </c>
      <c r="AO33" s="87">
        <f t="shared" si="9"/>
        <v>3465</v>
      </c>
      <c r="AP33" s="87">
        <f t="shared" si="27"/>
        <v>0</v>
      </c>
      <c r="AQ33" s="87">
        <f t="shared" si="27"/>
        <v>0</v>
      </c>
      <c r="AR33" s="87">
        <f t="shared" si="27"/>
        <v>0</v>
      </c>
      <c r="AS33" s="87">
        <f t="shared" si="27"/>
        <v>0</v>
      </c>
      <c r="AT33" s="87">
        <f t="shared" si="11"/>
        <v>0</v>
      </c>
      <c r="AU33" s="87">
        <f t="shared" si="12"/>
        <v>0</v>
      </c>
      <c r="AV33" s="87">
        <f t="shared" si="12"/>
        <v>895</v>
      </c>
      <c r="AW33" s="87">
        <f t="shared" si="13"/>
        <v>6164</v>
      </c>
      <c r="AX33" s="87">
        <f t="shared" si="14"/>
        <v>0</v>
      </c>
      <c r="AY33" s="87">
        <f t="shared" si="15"/>
        <v>6164</v>
      </c>
      <c r="AZ33" s="87">
        <f t="shared" si="16"/>
        <v>6164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0"/>
        <v>0</v>
      </c>
      <c r="BE33" s="87">
        <f t="shared" si="25"/>
        <v>0</v>
      </c>
      <c r="BF33" s="87">
        <f t="shared" si="25"/>
        <v>6782</v>
      </c>
      <c r="BG33" s="87">
        <f t="shared" si="26"/>
        <v>4660</v>
      </c>
      <c r="BH33" s="87">
        <f t="shared" si="24"/>
        <v>10824</v>
      </c>
    </row>
    <row r="34" spans="1:60" ht="13.5">
      <c r="A34" s="17" t="s">
        <v>97</v>
      </c>
      <c r="B34" s="76" t="s">
        <v>150</v>
      </c>
      <c r="C34" s="77" t="s">
        <v>151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4508</v>
      </c>
      <c r="L34" s="87">
        <v>0</v>
      </c>
      <c r="M34" s="88">
        <f t="shared" si="3"/>
        <v>4340</v>
      </c>
      <c r="N34" s="87">
        <v>4340</v>
      </c>
      <c r="O34" s="87">
        <v>0</v>
      </c>
      <c r="P34" s="87">
        <v>0</v>
      </c>
      <c r="Q34" s="87">
        <v>0</v>
      </c>
      <c r="R34" s="87">
        <v>168</v>
      </c>
      <c r="S34" s="87">
        <v>0</v>
      </c>
      <c r="T34" s="87">
        <v>1568</v>
      </c>
      <c r="U34" s="87">
        <v>837</v>
      </c>
      <c r="V34" s="87">
        <f t="shared" si="4"/>
        <v>5345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4544</v>
      </c>
      <c r="AN34" s="87">
        <v>0</v>
      </c>
      <c r="AO34" s="87">
        <f t="shared" si="9"/>
        <v>0</v>
      </c>
      <c r="AP34" s="87">
        <f t="shared" si="27"/>
        <v>0</v>
      </c>
      <c r="AQ34" s="87">
        <f t="shared" si="27"/>
        <v>0</v>
      </c>
      <c r="AR34" s="87">
        <f t="shared" si="27"/>
        <v>0</v>
      </c>
      <c r="AS34" s="87">
        <f t="shared" si="27"/>
        <v>0</v>
      </c>
      <c r="AT34" s="87">
        <f t="shared" si="11"/>
        <v>0</v>
      </c>
      <c r="AU34" s="87">
        <f t="shared" si="12"/>
        <v>0</v>
      </c>
      <c r="AV34" s="87">
        <f t="shared" si="12"/>
        <v>0</v>
      </c>
      <c r="AW34" s="87">
        <f t="shared" si="13"/>
        <v>4508</v>
      </c>
      <c r="AX34" s="87">
        <f t="shared" si="14"/>
        <v>0</v>
      </c>
      <c r="AY34" s="87">
        <f t="shared" si="15"/>
        <v>4340</v>
      </c>
      <c r="AZ34" s="87">
        <f t="shared" si="16"/>
        <v>4340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168</v>
      </c>
      <c r="BE34" s="87">
        <f t="shared" si="25"/>
        <v>0</v>
      </c>
      <c r="BF34" s="87">
        <f t="shared" si="25"/>
        <v>6112</v>
      </c>
      <c r="BG34" s="87">
        <f t="shared" si="26"/>
        <v>837</v>
      </c>
      <c r="BH34" s="87">
        <f t="shared" si="24"/>
        <v>5345</v>
      </c>
    </row>
    <row r="35" spans="1:60" ht="13.5">
      <c r="A35" s="17" t="s">
        <v>97</v>
      </c>
      <c r="B35" s="76" t="s">
        <v>152</v>
      </c>
      <c r="C35" s="77" t="s">
        <v>153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1200</v>
      </c>
      <c r="K35" s="87">
        <f t="shared" si="2"/>
        <v>11600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11600</v>
      </c>
      <c r="S35" s="87">
        <v>0</v>
      </c>
      <c r="T35" s="87">
        <v>5256</v>
      </c>
      <c r="U35" s="87">
        <v>2310</v>
      </c>
      <c r="V35" s="87">
        <f t="shared" si="4"/>
        <v>13910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4592</v>
      </c>
      <c r="AN35" s="87">
        <v>0</v>
      </c>
      <c r="AO35" s="87">
        <f t="shared" si="9"/>
        <v>0</v>
      </c>
      <c r="AP35" s="87">
        <f t="shared" si="27"/>
        <v>0</v>
      </c>
      <c r="AQ35" s="87">
        <f t="shared" si="27"/>
        <v>0</v>
      </c>
      <c r="AR35" s="87">
        <f t="shared" si="27"/>
        <v>0</v>
      </c>
      <c r="AS35" s="87">
        <f t="shared" si="27"/>
        <v>0</v>
      </c>
      <c r="AT35" s="87">
        <f t="shared" si="11"/>
        <v>0</v>
      </c>
      <c r="AU35" s="87">
        <f t="shared" si="12"/>
        <v>0</v>
      </c>
      <c r="AV35" s="87">
        <f t="shared" si="12"/>
        <v>1200</v>
      </c>
      <c r="AW35" s="87">
        <f t="shared" si="13"/>
        <v>11600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11600</v>
      </c>
      <c r="BE35" s="87">
        <f t="shared" si="25"/>
        <v>0</v>
      </c>
      <c r="BF35" s="87">
        <f t="shared" si="25"/>
        <v>9848</v>
      </c>
      <c r="BG35" s="87">
        <f t="shared" si="26"/>
        <v>2310</v>
      </c>
      <c r="BH35" s="87">
        <f t="shared" si="24"/>
        <v>13910</v>
      </c>
    </row>
    <row r="36" spans="1:60" ht="13.5">
      <c r="A36" s="17" t="s">
        <v>97</v>
      </c>
      <c r="B36" s="76" t="s">
        <v>154</v>
      </c>
      <c r="C36" s="77" t="s">
        <v>155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4377</v>
      </c>
      <c r="K36" s="87">
        <f t="shared" si="2"/>
        <v>20477</v>
      </c>
      <c r="L36" s="87">
        <v>0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20477</v>
      </c>
      <c r="S36" s="87">
        <v>0</v>
      </c>
      <c r="T36" s="87">
        <v>22055</v>
      </c>
      <c r="U36" s="87">
        <v>17345</v>
      </c>
      <c r="V36" s="87">
        <f t="shared" si="4"/>
        <v>37822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5242</v>
      </c>
      <c r="AD36" s="87">
        <f t="shared" si="7"/>
        <v>5158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5158</v>
      </c>
      <c r="AL36" s="87">
        <v>0</v>
      </c>
      <c r="AM36" s="87">
        <v>9213</v>
      </c>
      <c r="AN36" s="87">
        <v>12965</v>
      </c>
      <c r="AO36" s="87">
        <f t="shared" si="9"/>
        <v>18123</v>
      </c>
      <c r="AP36" s="87">
        <f t="shared" si="27"/>
        <v>0</v>
      </c>
      <c r="AQ36" s="87">
        <f t="shared" si="27"/>
        <v>0</v>
      </c>
      <c r="AR36" s="87">
        <f t="shared" si="27"/>
        <v>0</v>
      </c>
      <c r="AS36" s="87">
        <f t="shared" si="27"/>
        <v>0</v>
      </c>
      <c r="AT36" s="87">
        <f t="shared" si="11"/>
        <v>0</v>
      </c>
      <c r="AU36" s="87">
        <f t="shared" si="12"/>
        <v>0</v>
      </c>
      <c r="AV36" s="87">
        <f t="shared" si="12"/>
        <v>9619</v>
      </c>
      <c r="AW36" s="87">
        <f t="shared" si="13"/>
        <v>25635</v>
      </c>
      <c r="AX36" s="87">
        <f t="shared" si="14"/>
        <v>0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0"/>
        <v>25635</v>
      </c>
      <c r="BE36" s="87">
        <f t="shared" si="25"/>
        <v>0</v>
      </c>
      <c r="BF36" s="87">
        <f t="shared" si="25"/>
        <v>31268</v>
      </c>
      <c r="BG36" s="87">
        <f t="shared" si="26"/>
        <v>30310</v>
      </c>
      <c r="BH36" s="87">
        <f t="shared" si="24"/>
        <v>55945</v>
      </c>
    </row>
    <row r="37" spans="1:60" ht="13.5">
      <c r="A37" s="17" t="s">
        <v>97</v>
      </c>
      <c r="B37" s="76" t="s">
        <v>156</v>
      </c>
      <c r="C37" s="77" t="s">
        <v>157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5531</v>
      </c>
      <c r="K37" s="87">
        <f t="shared" si="2"/>
        <v>60701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37100</v>
      </c>
      <c r="S37" s="87">
        <v>23601</v>
      </c>
      <c r="T37" s="87">
        <v>30905</v>
      </c>
      <c r="U37" s="87">
        <v>0</v>
      </c>
      <c r="V37" s="87">
        <f t="shared" si="4"/>
        <v>60701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2599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2599</v>
      </c>
      <c r="AM37" s="87">
        <v>20113</v>
      </c>
      <c r="AN37" s="87">
        <v>0</v>
      </c>
      <c r="AO37" s="87">
        <f t="shared" si="9"/>
        <v>2599</v>
      </c>
      <c r="AP37" s="87">
        <f t="shared" si="27"/>
        <v>0</v>
      </c>
      <c r="AQ37" s="87">
        <f t="shared" si="27"/>
        <v>0</v>
      </c>
      <c r="AR37" s="87">
        <f t="shared" si="27"/>
        <v>0</v>
      </c>
      <c r="AS37" s="87">
        <f t="shared" si="27"/>
        <v>0</v>
      </c>
      <c r="AT37" s="87">
        <f t="shared" si="11"/>
        <v>0</v>
      </c>
      <c r="AU37" s="87">
        <f t="shared" si="12"/>
        <v>0</v>
      </c>
      <c r="AV37" s="87">
        <f t="shared" si="12"/>
        <v>5531</v>
      </c>
      <c r="AW37" s="87">
        <f t="shared" si="13"/>
        <v>63300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37100</v>
      </c>
      <c r="BE37" s="87">
        <f t="shared" si="25"/>
        <v>26200</v>
      </c>
      <c r="BF37" s="87">
        <f t="shared" si="25"/>
        <v>51018</v>
      </c>
      <c r="BG37" s="87">
        <f t="shared" si="26"/>
        <v>0</v>
      </c>
      <c r="BH37" s="87">
        <f t="shared" si="24"/>
        <v>63300</v>
      </c>
    </row>
    <row r="38" spans="1:60" ht="13.5">
      <c r="A38" s="17" t="s">
        <v>97</v>
      </c>
      <c r="B38" s="76" t="s">
        <v>158</v>
      </c>
      <c r="C38" s="77" t="s">
        <v>159</v>
      </c>
      <c r="D38" s="87">
        <f t="shared" si="0"/>
        <v>1164</v>
      </c>
      <c r="E38" s="87">
        <f t="shared" si="1"/>
        <v>1164</v>
      </c>
      <c r="F38" s="87">
        <v>1164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2162</v>
      </c>
      <c r="L38" s="87">
        <v>0</v>
      </c>
      <c r="M38" s="88">
        <f t="shared" si="3"/>
        <v>62</v>
      </c>
      <c r="N38" s="87">
        <v>62</v>
      </c>
      <c r="O38" s="87">
        <v>0</v>
      </c>
      <c r="P38" s="87">
        <v>0</v>
      </c>
      <c r="Q38" s="87">
        <v>0</v>
      </c>
      <c r="R38" s="87">
        <v>2100</v>
      </c>
      <c r="S38" s="87">
        <v>0</v>
      </c>
      <c r="T38" s="87">
        <v>4174</v>
      </c>
      <c r="U38" s="87">
        <v>0</v>
      </c>
      <c r="V38" s="87">
        <f t="shared" si="4"/>
        <v>3326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3975</v>
      </c>
      <c r="AN38" s="87">
        <v>0</v>
      </c>
      <c r="AO38" s="87">
        <f t="shared" si="9"/>
        <v>0</v>
      </c>
      <c r="AP38" s="87">
        <f t="shared" si="27"/>
        <v>1164</v>
      </c>
      <c r="AQ38" s="87">
        <f t="shared" si="27"/>
        <v>1164</v>
      </c>
      <c r="AR38" s="87">
        <f t="shared" si="27"/>
        <v>1164</v>
      </c>
      <c r="AS38" s="87">
        <f t="shared" si="27"/>
        <v>0</v>
      </c>
      <c r="AT38" s="87">
        <f t="shared" si="11"/>
        <v>0</v>
      </c>
      <c r="AU38" s="87">
        <f t="shared" si="12"/>
        <v>0</v>
      </c>
      <c r="AV38" s="87">
        <f t="shared" si="12"/>
        <v>0</v>
      </c>
      <c r="AW38" s="87">
        <f t="shared" si="13"/>
        <v>2162</v>
      </c>
      <c r="AX38" s="87">
        <f t="shared" si="14"/>
        <v>0</v>
      </c>
      <c r="AY38" s="87">
        <f t="shared" si="15"/>
        <v>62</v>
      </c>
      <c r="AZ38" s="87">
        <f t="shared" si="16"/>
        <v>62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2100</v>
      </c>
      <c r="BE38" s="87">
        <f t="shared" si="25"/>
        <v>0</v>
      </c>
      <c r="BF38" s="87">
        <f t="shared" si="25"/>
        <v>8149</v>
      </c>
      <c r="BG38" s="87">
        <f t="shared" si="26"/>
        <v>0</v>
      </c>
      <c r="BH38" s="87">
        <f t="shared" si="24"/>
        <v>3326</v>
      </c>
    </row>
    <row r="39" spans="1:60" ht="13.5">
      <c r="A39" s="17" t="s">
        <v>97</v>
      </c>
      <c r="B39" s="76" t="s">
        <v>160</v>
      </c>
      <c r="C39" s="77" t="s">
        <v>161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7174</v>
      </c>
      <c r="K39" s="87">
        <f t="shared" si="2"/>
        <v>58496</v>
      </c>
      <c r="L39" s="87">
        <v>0</v>
      </c>
      <c r="M39" s="88">
        <f t="shared" si="3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38500</v>
      </c>
      <c r="S39" s="87">
        <v>19996</v>
      </c>
      <c r="T39" s="87">
        <v>40277</v>
      </c>
      <c r="U39" s="87">
        <v>6324</v>
      </c>
      <c r="V39" s="87">
        <f t="shared" si="4"/>
        <v>64820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6539</v>
      </c>
      <c r="AD39" s="87">
        <f t="shared" si="7"/>
        <v>1158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1158</v>
      </c>
      <c r="AL39" s="87">
        <v>0</v>
      </c>
      <c r="AM39" s="87">
        <v>18059</v>
      </c>
      <c r="AN39" s="87">
        <v>0</v>
      </c>
      <c r="AO39" s="87">
        <f t="shared" si="9"/>
        <v>1158</v>
      </c>
      <c r="AP39" s="87">
        <f t="shared" si="27"/>
        <v>0</v>
      </c>
      <c r="AQ39" s="87">
        <f t="shared" si="27"/>
        <v>0</v>
      </c>
      <c r="AR39" s="87">
        <f t="shared" si="27"/>
        <v>0</v>
      </c>
      <c r="AS39" s="87">
        <f t="shared" si="27"/>
        <v>0</v>
      </c>
      <c r="AT39" s="87">
        <f t="shared" si="11"/>
        <v>0</v>
      </c>
      <c r="AU39" s="87">
        <f t="shared" si="12"/>
        <v>0</v>
      </c>
      <c r="AV39" s="87">
        <f t="shared" si="12"/>
        <v>13713</v>
      </c>
      <c r="AW39" s="87">
        <f t="shared" si="13"/>
        <v>59654</v>
      </c>
      <c r="AX39" s="87">
        <f t="shared" si="14"/>
        <v>0</v>
      </c>
      <c r="AY39" s="87">
        <f t="shared" si="15"/>
        <v>0</v>
      </c>
      <c r="AZ39" s="87">
        <f t="shared" si="16"/>
        <v>0</v>
      </c>
      <c r="BA39" s="87">
        <f t="shared" si="17"/>
        <v>0</v>
      </c>
      <c r="BB39" s="87">
        <f t="shared" si="18"/>
        <v>0</v>
      </c>
      <c r="BC39" s="87">
        <f t="shared" si="19"/>
        <v>0</v>
      </c>
      <c r="BD39" s="87">
        <f t="shared" si="20"/>
        <v>39658</v>
      </c>
      <c r="BE39" s="87">
        <f t="shared" si="25"/>
        <v>19996</v>
      </c>
      <c r="BF39" s="87">
        <f t="shared" si="25"/>
        <v>58336</v>
      </c>
      <c r="BG39" s="87">
        <f t="shared" si="26"/>
        <v>6324</v>
      </c>
      <c r="BH39" s="87">
        <f t="shared" si="24"/>
        <v>65978</v>
      </c>
    </row>
    <row r="40" spans="1:60" ht="13.5">
      <c r="A40" s="17" t="s">
        <v>97</v>
      </c>
      <c r="B40" s="76" t="s">
        <v>162</v>
      </c>
      <c r="C40" s="77" t="s">
        <v>163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"/>
        <v>46231</v>
      </c>
      <c r="L40" s="87">
        <v>1440</v>
      </c>
      <c r="M40" s="88">
        <f t="shared" si="3"/>
        <v>330</v>
      </c>
      <c r="N40" s="87">
        <v>330</v>
      </c>
      <c r="O40" s="87">
        <v>0</v>
      </c>
      <c r="P40" s="87">
        <v>0</v>
      </c>
      <c r="Q40" s="87">
        <v>0</v>
      </c>
      <c r="R40" s="87">
        <v>44461</v>
      </c>
      <c r="S40" s="87">
        <v>0</v>
      </c>
      <c r="T40" s="87">
        <v>83956</v>
      </c>
      <c r="U40" s="87">
        <v>10388</v>
      </c>
      <c r="V40" s="87">
        <f t="shared" si="4"/>
        <v>56619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20202</v>
      </c>
      <c r="AE40" s="87">
        <v>0</v>
      </c>
      <c r="AF40" s="88">
        <f t="shared" si="8"/>
        <v>128</v>
      </c>
      <c r="AG40" s="87">
        <v>0</v>
      </c>
      <c r="AH40" s="87">
        <v>128</v>
      </c>
      <c r="AI40" s="87">
        <v>0</v>
      </c>
      <c r="AJ40" s="87">
        <v>0</v>
      </c>
      <c r="AK40" s="87">
        <v>20074</v>
      </c>
      <c r="AL40" s="87">
        <v>0</v>
      </c>
      <c r="AM40" s="87">
        <v>29439</v>
      </c>
      <c r="AN40" s="87">
        <v>0</v>
      </c>
      <c r="AO40" s="87">
        <f t="shared" si="9"/>
        <v>20202</v>
      </c>
      <c r="AP40" s="87">
        <f t="shared" si="27"/>
        <v>0</v>
      </c>
      <c r="AQ40" s="87">
        <f t="shared" si="27"/>
        <v>0</v>
      </c>
      <c r="AR40" s="87">
        <f t="shared" si="27"/>
        <v>0</v>
      </c>
      <c r="AS40" s="87">
        <f t="shared" si="27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66433</v>
      </c>
      <c r="AX40" s="87">
        <f t="shared" si="14"/>
        <v>1440</v>
      </c>
      <c r="AY40" s="87">
        <f t="shared" si="15"/>
        <v>458</v>
      </c>
      <c r="AZ40" s="87">
        <f t="shared" si="16"/>
        <v>330</v>
      </c>
      <c r="BA40" s="87">
        <f t="shared" si="17"/>
        <v>128</v>
      </c>
      <c r="BB40" s="87">
        <f t="shared" si="18"/>
        <v>0</v>
      </c>
      <c r="BC40" s="87">
        <f t="shared" si="19"/>
        <v>0</v>
      </c>
      <c r="BD40" s="87">
        <f t="shared" si="20"/>
        <v>64535</v>
      </c>
      <c r="BE40" s="87">
        <f t="shared" si="25"/>
        <v>0</v>
      </c>
      <c r="BF40" s="87">
        <f t="shared" si="25"/>
        <v>113395</v>
      </c>
      <c r="BG40" s="87">
        <f t="shared" si="26"/>
        <v>10388</v>
      </c>
      <c r="BH40" s="87">
        <f t="shared" si="24"/>
        <v>76821</v>
      </c>
    </row>
    <row r="41" spans="1:60" ht="13.5">
      <c r="A41" s="17" t="s">
        <v>97</v>
      </c>
      <c r="B41" s="76" t="s">
        <v>164</v>
      </c>
      <c r="C41" s="77" t="s">
        <v>165</v>
      </c>
      <c r="D41" s="87">
        <f t="shared" si="0"/>
        <v>282450</v>
      </c>
      <c r="E41" s="87">
        <f t="shared" si="1"/>
        <v>282450</v>
      </c>
      <c r="F41" s="87">
        <v>282450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69012</v>
      </c>
      <c r="L41" s="87">
        <v>25933</v>
      </c>
      <c r="M41" s="88">
        <f t="shared" si="3"/>
        <v>3396</v>
      </c>
      <c r="N41" s="87">
        <v>2807</v>
      </c>
      <c r="O41" s="87">
        <v>358</v>
      </c>
      <c r="P41" s="87">
        <v>231</v>
      </c>
      <c r="Q41" s="87">
        <v>0</v>
      </c>
      <c r="R41" s="87">
        <v>39683</v>
      </c>
      <c r="S41" s="87">
        <v>0</v>
      </c>
      <c r="T41" s="87">
        <v>2055</v>
      </c>
      <c r="U41" s="87">
        <v>44239</v>
      </c>
      <c r="V41" s="87">
        <f t="shared" si="4"/>
        <v>395701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11354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11354</v>
      </c>
      <c r="AL41" s="87">
        <v>0</v>
      </c>
      <c r="AM41" s="87">
        <v>27335</v>
      </c>
      <c r="AN41" s="87">
        <v>13172</v>
      </c>
      <c r="AO41" s="87">
        <f t="shared" si="9"/>
        <v>24526</v>
      </c>
      <c r="AP41" s="87">
        <f t="shared" si="27"/>
        <v>282450</v>
      </c>
      <c r="AQ41" s="87">
        <f t="shared" si="27"/>
        <v>282450</v>
      </c>
      <c r="AR41" s="87">
        <f t="shared" si="27"/>
        <v>282450</v>
      </c>
      <c r="AS41" s="87">
        <f t="shared" si="27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80366</v>
      </c>
      <c r="AX41" s="87">
        <f t="shared" si="14"/>
        <v>25933</v>
      </c>
      <c r="AY41" s="87">
        <f t="shared" si="15"/>
        <v>3396</v>
      </c>
      <c r="AZ41" s="87">
        <f t="shared" si="16"/>
        <v>2807</v>
      </c>
      <c r="BA41" s="87">
        <f t="shared" si="17"/>
        <v>358</v>
      </c>
      <c r="BB41" s="87">
        <f t="shared" si="18"/>
        <v>231</v>
      </c>
      <c r="BC41" s="87">
        <f t="shared" si="19"/>
        <v>0</v>
      </c>
      <c r="BD41" s="87">
        <f t="shared" si="20"/>
        <v>51037</v>
      </c>
      <c r="BE41" s="87">
        <f t="shared" si="25"/>
        <v>0</v>
      </c>
      <c r="BF41" s="87">
        <f t="shared" si="25"/>
        <v>29390</v>
      </c>
      <c r="BG41" s="87">
        <f t="shared" si="26"/>
        <v>57411</v>
      </c>
      <c r="BH41" s="87">
        <f t="shared" si="24"/>
        <v>420227</v>
      </c>
    </row>
    <row r="42" spans="1:60" ht="13.5">
      <c r="A42" s="17" t="s">
        <v>97</v>
      </c>
      <c r="B42" s="78" t="s">
        <v>166</v>
      </c>
      <c r="C42" s="79" t="s">
        <v>167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182</v>
      </c>
      <c r="K42" s="87">
        <f t="shared" si="2"/>
        <v>0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 t="s">
        <v>182</v>
      </c>
      <c r="U42" s="87">
        <v>0</v>
      </c>
      <c r="V42" s="87">
        <f t="shared" si="4"/>
        <v>0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 t="s">
        <v>182</v>
      </c>
      <c r="AD42" s="87">
        <f t="shared" si="7"/>
        <v>302599</v>
      </c>
      <c r="AE42" s="87">
        <v>103750</v>
      </c>
      <c r="AF42" s="88">
        <f t="shared" si="8"/>
        <v>148055</v>
      </c>
      <c r="AG42" s="87">
        <v>0</v>
      </c>
      <c r="AH42" s="87">
        <v>148055</v>
      </c>
      <c r="AI42" s="87">
        <v>0</v>
      </c>
      <c r="AJ42" s="87">
        <v>0</v>
      </c>
      <c r="AK42" s="87">
        <v>49014</v>
      </c>
      <c r="AL42" s="87">
        <v>1780</v>
      </c>
      <c r="AM42" s="87" t="s">
        <v>182</v>
      </c>
      <c r="AN42" s="87">
        <v>0</v>
      </c>
      <c r="AO42" s="87">
        <f t="shared" si="9"/>
        <v>302599</v>
      </c>
      <c r="AP42" s="87">
        <f t="shared" si="27"/>
        <v>0</v>
      </c>
      <c r="AQ42" s="87">
        <f t="shared" si="27"/>
        <v>0</v>
      </c>
      <c r="AR42" s="87">
        <f t="shared" si="27"/>
        <v>0</v>
      </c>
      <c r="AS42" s="87">
        <f t="shared" si="27"/>
        <v>0</v>
      </c>
      <c r="AT42" s="87">
        <f t="shared" si="11"/>
        <v>0</v>
      </c>
      <c r="AU42" s="87">
        <f t="shared" si="12"/>
        <v>0</v>
      </c>
      <c r="AV42" s="88" t="s">
        <v>18</v>
      </c>
      <c r="AW42" s="87">
        <f t="shared" si="13"/>
        <v>302599</v>
      </c>
      <c r="AX42" s="87">
        <f t="shared" si="14"/>
        <v>103750</v>
      </c>
      <c r="AY42" s="87">
        <f t="shared" si="15"/>
        <v>148055</v>
      </c>
      <c r="AZ42" s="87">
        <f t="shared" si="16"/>
        <v>0</v>
      </c>
      <c r="BA42" s="87">
        <f t="shared" si="17"/>
        <v>148055</v>
      </c>
      <c r="BB42" s="87">
        <f t="shared" si="18"/>
        <v>0</v>
      </c>
      <c r="BC42" s="87">
        <f t="shared" si="19"/>
        <v>0</v>
      </c>
      <c r="BD42" s="87">
        <f t="shared" si="20"/>
        <v>49014</v>
      </c>
      <c r="BE42" s="87">
        <f t="shared" si="25"/>
        <v>1780</v>
      </c>
      <c r="BF42" s="88" t="s">
        <v>18</v>
      </c>
      <c r="BG42" s="87">
        <f t="shared" si="26"/>
        <v>0</v>
      </c>
      <c r="BH42" s="87">
        <f t="shared" si="24"/>
        <v>302599</v>
      </c>
    </row>
    <row r="43" spans="1:60" ht="13.5">
      <c r="A43" s="17" t="s">
        <v>97</v>
      </c>
      <c r="B43" s="78" t="s">
        <v>168</v>
      </c>
      <c r="C43" s="79" t="s">
        <v>169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182</v>
      </c>
      <c r="K43" s="87">
        <f t="shared" si="2"/>
        <v>0</v>
      </c>
      <c r="L43" s="87">
        <v>0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 t="s">
        <v>182</v>
      </c>
      <c r="U43" s="87">
        <v>0</v>
      </c>
      <c r="V43" s="87">
        <f t="shared" si="4"/>
        <v>0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 t="s">
        <v>182</v>
      </c>
      <c r="AD43" s="87">
        <f t="shared" si="7"/>
        <v>281813</v>
      </c>
      <c r="AE43" s="87">
        <v>127332</v>
      </c>
      <c r="AF43" s="88">
        <f t="shared" si="8"/>
        <v>154481</v>
      </c>
      <c r="AG43" s="87">
        <v>0</v>
      </c>
      <c r="AH43" s="87">
        <v>154481</v>
      </c>
      <c r="AI43" s="87">
        <v>0</v>
      </c>
      <c r="AJ43" s="87">
        <v>0</v>
      </c>
      <c r="AK43" s="87">
        <v>0</v>
      </c>
      <c r="AL43" s="87">
        <v>0</v>
      </c>
      <c r="AM43" s="87" t="s">
        <v>182</v>
      </c>
      <c r="AN43" s="87">
        <v>19047</v>
      </c>
      <c r="AO43" s="87">
        <f t="shared" si="9"/>
        <v>300860</v>
      </c>
      <c r="AP43" s="87">
        <f t="shared" si="27"/>
        <v>0</v>
      </c>
      <c r="AQ43" s="87">
        <f t="shared" si="27"/>
        <v>0</v>
      </c>
      <c r="AR43" s="87">
        <f t="shared" si="27"/>
        <v>0</v>
      </c>
      <c r="AS43" s="87">
        <f t="shared" si="27"/>
        <v>0</v>
      </c>
      <c r="AT43" s="87">
        <f t="shared" si="11"/>
        <v>0</v>
      </c>
      <c r="AU43" s="87">
        <f t="shared" si="12"/>
        <v>0</v>
      </c>
      <c r="AV43" s="88" t="s">
        <v>18</v>
      </c>
      <c r="AW43" s="87">
        <f t="shared" si="13"/>
        <v>281813</v>
      </c>
      <c r="AX43" s="87">
        <f t="shared" si="14"/>
        <v>127332</v>
      </c>
      <c r="AY43" s="87">
        <f t="shared" si="15"/>
        <v>154481</v>
      </c>
      <c r="AZ43" s="87">
        <f t="shared" si="16"/>
        <v>0</v>
      </c>
      <c r="BA43" s="87">
        <f t="shared" si="17"/>
        <v>154481</v>
      </c>
      <c r="BB43" s="87">
        <f t="shared" si="18"/>
        <v>0</v>
      </c>
      <c r="BC43" s="87">
        <f t="shared" si="19"/>
        <v>0</v>
      </c>
      <c r="BD43" s="87">
        <f t="shared" si="20"/>
        <v>0</v>
      </c>
      <c r="BE43" s="87">
        <f t="shared" si="25"/>
        <v>0</v>
      </c>
      <c r="BF43" s="88" t="s">
        <v>18</v>
      </c>
      <c r="BG43" s="87">
        <f t="shared" si="26"/>
        <v>19047</v>
      </c>
      <c r="BH43" s="87">
        <f t="shared" si="24"/>
        <v>300860</v>
      </c>
    </row>
    <row r="44" spans="1:60" ht="13.5">
      <c r="A44" s="17" t="s">
        <v>97</v>
      </c>
      <c r="B44" s="78" t="s">
        <v>170</v>
      </c>
      <c r="C44" s="79" t="s">
        <v>171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182</v>
      </c>
      <c r="K44" s="87">
        <f t="shared" si="2"/>
        <v>0</v>
      </c>
      <c r="L44" s="87">
        <v>0</v>
      </c>
      <c r="M44" s="88">
        <f t="shared" si="3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 t="s">
        <v>182</v>
      </c>
      <c r="U44" s="87">
        <v>0</v>
      </c>
      <c r="V44" s="87">
        <f t="shared" si="4"/>
        <v>0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 t="s">
        <v>182</v>
      </c>
      <c r="AD44" s="87">
        <f t="shared" si="7"/>
        <v>150879</v>
      </c>
      <c r="AE44" s="87">
        <v>65808</v>
      </c>
      <c r="AF44" s="88">
        <f t="shared" si="8"/>
        <v>76716</v>
      </c>
      <c r="AG44" s="87">
        <v>0</v>
      </c>
      <c r="AH44" s="87">
        <v>76716</v>
      </c>
      <c r="AI44" s="87">
        <v>0</v>
      </c>
      <c r="AJ44" s="87">
        <v>0</v>
      </c>
      <c r="AK44" s="87">
        <v>6344</v>
      </c>
      <c r="AL44" s="87">
        <v>2011</v>
      </c>
      <c r="AM44" s="87" t="s">
        <v>182</v>
      </c>
      <c r="AN44" s="87">
        <v>0</v>
      </c>
      <c r="AO44" s="87">
        <f t="shared" si="9"/>
        <v>150879</v>
      </c>
      <c r="AP44" s="87">
        <f aca="true" t="shared" si="28" ref="AP44:AP49">D44+W44</f>
        <v>0</v>
      </c>
      <c r="AQ44" s="87">
        <f aca="true" t="shared" si="29" ref="AQ44:AQ49">E44+X44</f>
        <v>0</v>
      </c>
      <c r="AR44" s="87">
        <f aca="true" t="shared" si="30" ref="AR44:AR49">F44+Y44</f>
        <v>0</v>
      </c>
      <c r="AS44" s="87">
        <f aca="true" t="shared" si="31" ref="AS44:AS49">G44+Z44</f>
        <v>0</v>
      </c>
      <c r="AT44" s="87">
        <f aca="true" t="shared" si="32" ref="AT44:AT49">H44+AA44</f>
        <v>0</v>
      </c>
      <c r="AU44" s="87">
        <f aca="true" t="shared" si="33" ref="AU44:AU49">I44+AB44</f>
        <v>0</v>
      </c>
      <c r="AV44" s="88" t="s">
        <v>18</v>
      </c>
      <c r="AW44" s="87">
        <f t="shared" si="13"/>
        <v>150879</v>
      </c>
      <c r="AX44" s="87">
        <f t="shared" si="14"/>
        <v>65808</v>
      </c>
      <c r="AY44" s="87">
        <f t="shared" si="15"/>
        <v>76716</v>
      </c>
      <c r="AZ44" s="87">
        <f t="shared" si="16"/>
        <v>0</v>
      </c>
      <c r="BA44" s="87">
        <f t="shared" si="17"/>
        <v>76716</v>
      </c>
      <c r="BB44" s="87">
        <f t="shared" si="18"/>
        <v>0</v>
      </c>
      <c r="BC44" s="87">
        <f t="shared" si="19"/>
        <v>0</v>
      </c>
      <c r="BD44" s="87">
        <f t="shared" si="20"/>
        <v>6344</v>
      </c>
      <c r="BE44" s="87">
        <f t="shared" si="25"/>
        <v>2011</v>
      </c>
      <c r="BF44" s="88" t="s">
        <v>18</v>
      </c>
      <c r="BG44" s="87">
        <f t="shared" si="26"/>
        <v>0</v>
      </c>
      <c r="BH44" s="87">
        <f t="shared" si="24"/>
        <v>150879</v>
      </c>
    </row>
    <row r="45" spans="1:60" ht="13.5">
      <c r="A45" s="17" t="s">
        <v>97</v>
      </c>
      <c r="B45" s="78" t="s">
        <v>172</v>
      </c>
      <c r="C45" s="79" t="s">
        <v>173</v>
      </c>
      <c r="D45" s="87">
        <f t="shared" si="0"/>
        <v>5375196</v>
      </c>
      <c r="E45" s="87">
        <f t="shared" si="1"/>
        <v>5320276</v>
      </c>
      <c r="F45" s="87">
        <v>5319313</v>
      </c>
      <c r="G45" s="87">
        <v>963</v>
      </c>
      <c r="H45" s="87">
        <v>0</v>
      </c>
      <c r="I45" s="87">
        <v>54920</v>
      </c>
      <c r="J45" s="87" t="s">
        <v>182</v>
      </c>
      <c r="K45" s="87">
        <f t="shared" si="2"/>
        <v>398266</v>
      </c>
      <c r="L45" s="87">
        <v>193883</v>
      </c>
      <c r="M45" s="88">
        <f t="shared" si="3"/>
        <v>145887</v>
      </c>
      <c r="N45" s="87">
        <v>0</v>
      </c>
      <c r="O45" s="87">
        <v>122701</v>
      </c>
      <c r="P45" s="87">
        <v>23186</v>
      </c>
      <c r="Q45" s="87">
        <v>0</v>
      </c>
      <c r="R45" s="87">
        <v>57078</v>
      </c>
      <c r="S45" s="87">
        <v>1418</v>
      </c>
      <c r="T45" s="87" t="s">
        <v>182</v>
      </c>
      <c r="U45" s="87">
        <v>0</v>
      </c>
      <c r="V45" s="87">
        <f t="shared" si="4"/>
        <v>5773462</v>
      </c>
      <c r="W45" s="87">
        <f t="shared" si="5"/>
        <v>36402</v>
      </c>
      <c r="X45" s="87">
        <f t="shared" si="6"/>
        <v>36402</v>
      </c>
      <c r="Y45" s="87">
        <v>36402</v>
      </c>
      <c r="Z45" s="87">
        <v>0</v>
      </c>
      <c r="AA45" s="87">
        <v>0</v>
      </c>
      <c r="AB45" s="87">
        <v>0</v>
      </c>
      <c r="AC45" s="87" t="s">
        <v>182</v>
      </c>
      <c r="AD45" s="87">
        <f t="shared" si="7"/>
        <v>163584</v>
      </c>
      <c r="AE45" s="87">
        <v>72269</v>
      </c>
      <c r="AF45" s="88">
        <f t="shared" si="8"/>
        <v>91315</v>
      </c>
      <c r="AG45" s="87">
        <v>0</v>
      </c>
      <c r="AH45" s="87">
        <v>90567</v>
      </c>
      <c r="AI45" s="87">
        <v>748</v>
      </c>
      <c r="AJ45" s="87">
        <v>0</v>
      </c>
      <c r="AK45" s="87">
        <v>0</v>
      </c>
      <c r="AL45" s="87">
        <v>0</v>
      </c>
      <c r="AM45" s="87" t="s">
        <v>182</v>
      </c>
      <c r="AN45" s="87">
        <v>0</v>
      </c>
      <c r="AO45" s="87">
        <f t="shared" si="9"/>
        <v>199986</v>
      </c>
      <c r="AP45" s="87">
        <f t="shared" si="28"/>
        <v>5411598</v>
      </c>
      <c r="AQ45" s="87">
        <f t="shared" si="29"/>
        <v>5356678</v>
      </c>
      <c r="AR45" s="87">
        <f t="shared" si="30"/>
        <v>5355715</v>
      </c>
      <c r="AS45" s="87">
        <f t="shared" si="31"/>
        <v>963</v>
      </c>
      <c r="AT45" s="87">
        <f t="shared" si="32"/>
        <v>0</v>
      </c>
      <c r="AU45" s="87">
        <f t="shared" si="33"/>
        <v>54920</v>
      </c>
      <c r="AV45" s="88" t="s">
        <v>18</v>
      </c>
      <c r="AW45" s="87">
        <f t="shared" si="13"/>
        <v>561850</v>
      </c>
      <c r="AX45" s="87">
        <f t="shared" si="14"/>
        <v>266152</v>
      </c>
      <c r="AY45" s="87">
        <f t="shared" si="15"/>
        <v>237202</v>
      </c>
      <c r="AZ45" s="87">
        <f t="shared" si="16"/>
        <v>0</v>
      </c>
      <c r="BA45" s="87">
        <f t="shared" si="17"/>
        <v>213268</v>
      </c>
      <c r="BB45" s="87">
        <f t="shared" si="18"/>
        <v>23934</v>
      </c>
      <c r="BC45" s="87">
        <f t="shared" si="19"/>
        <v>0</v>
      </c>
      <c r="BD45" s="87">
        <f t="shared" si="20"/>
        <v>57078</v>
      </c>
      <c r="BE45" s="87">
        <f t="shared" si="25"/>
        <v>1418</v>
      </c>
      <c r="BF45" s="88" t="s">
        <v>18</v>
      </c>
      <c r="BG45" s="87">
        <f t="shared" si="26"/>
        <v>0</v>
      </c>
      <c r="BH45" s="87">
        <f t="shared" si="24"/>
        <v>5973448</v>
      </c>
    </row>
    <row r="46" spans="1:60" ht="13.5">
      <c r="A46" s="17" t="s">
        <v>97</v>
      </c>
      <c r="B46" s="78" t="s">
        <v>174</v>
      </c>
      <c r="C46" s="79" t="s">
        <v>175</v>
      </c>
      <c r="D46" s="87">
        <f>E46+I46</f>
        <v>794715</v>
      </c>
      <c r="E46" s="87">
        <f>SUM(F46:H46)</f>
        <v>794715</v>
      </c>
      <c r="F46" s="87">
        <v>794715</v>
      </c>
      <c r="G46" s="87">
        <v>0</v>
      </c>
      <c r="H46" s="87">
        <v>0</v>
      </c>
      <c r="I46" s="87">
        <v>0</v>
      </c>
      <c r="J46" s="87" t="s">
        <v>182</v>
      </c>
      <c r="K46" s="87">
        <f>L46+M46+Q46+R46+S46</f>
        <v>405618</v>
      </c>
      <c r="L46" s="87">
        <v>151678</v>
      </c>
      <c r="M46" s="88">
        <f>SUM(N46:P46)</f>
        <v>161400</v>
      </c>
      <c r="N46" s="87">
        <v>0</v>
      </c>
      <c r="O46" s="87">
        <v>129963</v>
      </c>
      <c r="P46" s="87">
        <v>31437</v>
      </c>
      <c r="Q46" s="87">
        <v>0</v>
      </c>
      <c r="R46" s="87">
        <v>91889</v>
      </c>
      <c r="S46" s="87">
        <v>651</v>
      </c>
      <c r="T46" s="87" t="s">
        <v>182</v>
      </c>
      <c r="U46" s="87">
        <v>32940</v>
      </c>
      <c r="V46" s="87">
        <f>D46+K46+U46</f>
        <v>1233273</v>
      </c>
      <c r="W46" s="87">
        <f>X46+AB46</f>
        <v>0</v>
      </c>
      <c r="X46" s="87">
        <f>SUM(Y46:AA46)</f>
        <v>0</v>
      </c>
      <c r="Y46" s="87">
        <v>0</v>
      </c>
      <c r="Z46" s="87">
        <v>0</v>
      </c>
      <c r="AA46" s="87">
        <v>0</v>
      </c>
      <c r="AB46" s="87">
        <v>0</v>
      </c>
      <c r="AC46" s="87" t="s">
        <v>182</v>
      </c>
      <c r="AD46" s="87">
        <f>AE46+AF46+AJ46+AK46+AL46</f>
        <v>14947</v>
      </c>
      <c r="AE46" s="87">
        <v>0</v>
      </c>
      <c r="AF46" s="88">
        <f>SUM(AG46:AI46)</f>
        <v>1305</v>
      </c>
      <c r="AG46" s="87">
        <v>0</v>
      </c>
      <c r="AH46" s="87">
        <v>1305</v>
      </c>
      <c r="AI46" s="87">
        <v>0</v>
      </c>
      <c r="AJ46" s="87">
        <v>0</v>
      </c>
      <c r="AK46" s="87">
        <v>13642</v>
      </c>
      <c r="AL46" s="87">
        <v>0</v>
      </c>
      <c r="AM46" s="87" t="s">
        <v>182</v>
      </c>
      <c r="AN46" s="87">
        <v>0</v>
      </c>
      <c r="AO46" s="87">
        <f>W46+AD46+AN46</f>
        <v>14947</v>
      </c>
      <c r="AP46" s="87">
        <f t="shared" si="28"/>
        <v>794715</v>
      </c>
      <c r="AQ46" s="87">
        <f t="shared" si="29"/>
        <v>794715</v>
      </c>
      <c r="AR46" s="87">
        <f t="shared" si="30"/>
        <v>794715</v>
      </c>
      <c r="AS46" s="87">
        <f t="shared" si="31"/>
        <v>0</v>
      </c>
      <c r="AT46" s="87">
        <f t="shared" si="32"/>
        <v>0</v>
      </c>
      <c r="AU46" s="87">
        <f t="shared" si="33"/>
        <v>0</v>
      </c>
      <c r="AV46" s="88" t="s">
        <v>18</v>
      </c>
      <c r="AW46" s="87">
        <f t="shared" si="13"/>
        <v>420565</v>
      </c>
      <c r="AX46" s="87">
        <f t="shared" si="14"/>
        <v>151678</v>
      </c>
      <c r="AY46" s="87">
        <f t="shared" si="15"/>
        <v>162705</v>
      </c>
      <c r="AZ46" s="87">
        <f t="shared" si="16"/>
        <v>0</v>
      </c>
      <c r="BA46" s="87">
        <f t="shared" si="17"/>
        <v>131268</v>
      </c>
      <c r="BB46" s="87">
        <f t="shared" si="18"/>
        <v>31437</v>
      </c>
      <c r="BC46" s="87">
        <f t="shared" si="19"/>
        <v>0</v>
      </c>
      <c r="BD46" s="87">
        <f t="shared" si="20"/>
        <v>105531</v>
      </c>
      <c r="BE46" s="87">
        <f t="shared" si="25"/>
        <v>651</v>
      </c>
      <c r="BF46" s="88" t="s">
        <v>18</v>
      </c>
      <c r="BG46" s="87">
        <f t="shared" si="26"/>
        <v>32940</v>
      </c>
      <c r="BH46" s="87">
        <f t="shared" si="24"/>
        <v>1248220</v>
      </c>
    </row>
    <row r="47" spans="1:60" ht="13.5">
      <c r="A47" s="17" t="s">
        <v>97</v>
      </c>
      <c r="B47" s="78" t="s">
        <v>176</v>
      </c>
      <c r="C47" s="79" t="s">
        <v>177</v>
      </c>
      <c r="D47" s="87">
        <f>E47+I47</f>
        <v>0</v>
      </c>
      <c r="E47" s="87">
        <f>SUM(F47:H47)</f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182</v>
      </c>
      <c r="K47" s="87">
        <f>L47+M47+Q47+R47+S47</f>
        <v>585204</v>
      </c>
      <c r="L47" s="87">
        <v>263533</v>
      </c>
      <c r="M47" s="88">
        <f>SUM(N47:P47)</f>
        <v>305819</v>
      </c>
      <c r="N47" s="87">
        <v>0</v>
      </c>
      <c r="O47" s="87">
        <v>260916</v>
      </c>
      <c r="P47" s="87">
        <v>44903</v>
      </c>
      <c r="Q47" s="87">
        <v>15852</v>
      </c>
      <c r="R47" s="87">
        <v>0</v>
      </c>
      <c r="S47" s="87">
        <v>0</v>
      </c>
      <c r="T47" s="87" t="s">
        <v>182</v>
      </c>
      <c r="U47" s="87">
        <v>0</v>
      </c>
      <c r="V47" s="87">
        <f>D47+K47+U47</f>
        <v>585204</v>
      </c>
      <c r="W47" s="87">
        <f>X47+AB47</f>
        <v>0</v>
      </c>
      <c r="X47" s="87">
        <f>SUM(Y47:AA47)</f>
        <v>0</v>
      </c>
      <c r="Y47" s="87">
        <v>0</v>
      </c>
      <c r="Z47" s="87">
        <v>0</v>
      </c>
      <c r="AA47" s="87">
        <v>0</v>
      </c>
      <c r="AB47" s="87">
        <v>0</v>
      </c>
      <c r="AC47" s="87" t="s">
        <v>182</v>
      </c>
      <c r="AD47" s="87">
        <f>AE47+AF47+AJ47+AK47+AL47</f>
        <v>305548</v>
      </c>
      <c r="AE47" s="87">
        <v>105821</v>
      </c>
      <c r="AF47" s="88">
        <f>SUM(AG47:AI47)</f>
        <v>199727</v>
      </c>
      <c r="AG47" s="87">
        <v>0</v>
      </c>
      <c r="AH47" s="87">
        <v>199727</v>
      </c>
      <c r="AI47" s="87">
        <v>0</v>
      </c>
      <c r="AJ47" s="87">
        <v>0</v>
      </c>
      <c r="AK47" s="87">
        <v>0</v>
      </c>
      <c r="AL47" s="87">
        <v>0</v>
      </c>
      <c r="AM47" s="87" t="s">
        <v>182</v>
      </c>
      <c r="AN47" s="87">
        <v>0</v>
      </c>
      <c r="AO47" s="87">
        <f>W47+AD47+AN47</f>
        <v>305548</v>
      </c>
      <c r="AP47" s="87">
        <f t="shared" si="28"/>
        <v>0</v>
      </c>
      <c r="AQ47" s="87">
        <f t="shared" si="29"/>
        <v>0</v>
      </c>
      <c r="AR47" s="87">
        <f t="shared" si="30"/>
        <v>0</v>
      </c>
      <c r="AS47" s="87">
        <f t="shared" si="31"/>
        <v>0</v>
      </c>
      <c r="AT47" s="87">
        <f t="shared" si="32"/>
        <v>0</v>
      </c>
      <c r="AU47" s="87">
        <f t="shared" si="33"/>
        <v>0</v>
      </c>
      <c r="AV47" s="88" t="s">
        <v>18</v>
      </c>
      <c r="AW47" s="87">
        <f t="shared" si="13"/>
        <v>890752</v>
      </c>
      <c r="AX47" s="87">
        <f t="shared" si="14"/>
        <v>369354</v>
      </c>
      <c r="AY47" s="87">
        <f t="shared" si="15"/>
        <v>505546</v>
      </c>
      <c r="AZ47" s="87">
        <f t="shared" si="16"/>
        <v>0</v>
      </c>
      <c r="BA47" s="87">
        <f t="shared" si="17"/>
        <v>460643</v>
      </c>
      <c r="BB47" s="87">
        <f t="shared" si="18"/>
        <v>44903</v>
      </c>
      <c r="BC47" s="87">
        <f t="shared" si="19"/>
        <v>15852</v>
      </c>
      <c r="BD47" s="87">
        <f t="shared" si="20"/>
        <v>0</v>
      </c>
      <c r="BE47" s="87">
        <f t="shared" si="25"/>
        <v>0</v>
      </c>
      <c r="BF47" s="88" t="s">
        <v>18</v>
      </c>
      <c r="BG47" s="87">
        <f t="shared" si="26"/>
        <v>0</v>
      </c>
      <c r="BH47" s="87">
        <f t="shared" si="24"/>
        <v>890752</v>
      </c>
    </row>
    <row r="48" spans="1:60" ht="13.5">
      <c r="A48" s="17" t="s">
        <v>97</v>
      </c>
      <c r="B48" s="78" t="s">
        <v>178</v>
      </c>
      <c r="C48" s="79" t="s">
        <v>179</v>
      </c>
      <c r="D48" s="87">
        <f>E48+I48</f>
        <v>11199512</v>
      </c>
      <c r="E48" s="87">
        <f>SUM(F48:H48)</f>
        <v>10353448</v>
      </c>
      <c r="F48" s="87">
        <v>10353448</v>
      </c>
      <c r="G48" s="87">
        <v>0</v>
      </c>
      <c r="H48" s="87">
        <v>0</v>
      </c>
      <c r="I48" s="87">
        <v>846064</v>
      </c>
      <c r="J48" s="87" t="s">
        <v>182</v>
      </c>
      <c r="K48" s="87">
        <f>L48+M48+Q48+R48+S48</f>
        <v>1550964</v>
      </c>
      <c r="L48" s="87">
        <v>613074</v>
      </c>
      <c r="M48" s="88">
        <f>SUM(N48:P48)</f>
        <v>755176</v>
      </c>
      <c r="N48" s="87">
        <v>0</v>
      </c>
      <c r="O48" s="87">
        <v>647459</v>
      </c>
      <c r="P48" s="87">
        <v>107717</v>
      </c>
      <c r="Q48" s="87">
        <v>0</v>
      </c>
      <c r="R48" s="87">
        <v>182714</v>
      </c>
      <c r="S48" s="87">
        <v>0</v>
      </c>
      <c r="T48" s="87" t="s">
        <v>182</v>
      </c>
      <c r="U48" s="87">
        <v>0</v>
      </c>
      <c r="V48" s="87">
        <f>D48+K48+U48</f>
        <v>12750476</v>
      </c>
      <c r="W48" s="87">
        <f>X48+AB48</f>
        <v>0</v>
      </c>
      <c r="X48" s="87">
        <f>SUM(Y48:AA48)</f>
        <v>0</v>
      </c>
      <c r="Y48" s="87">
        <v>0</v>
      </c>
      <c r="Z48" s="87">
        <v>0</v>
      </c>
      <c r="AA48" s="87">
        <v>0</v>
      </c>
      <c r="AB48" s="87">
        <v>0</v>
      </c>
      <c r="AC48" s="87" t="s">
        <v>182</v>
      </c>
      <c r="AD48" s="87">
        <f>AE48+AF48+AJ48+AK48+AL48</f>
        <v>0</v>
      </c>
      <c r="AE48" s="87">
        <v>0</v>
      </c>
      <c r="AF48" s="88">
        <f>SUM(AG48:AI48)</f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 t="s">
        <v>182</v>
      </c>
      <c r="AN48" s="87">
        <v>0</v>
      </c>
      <c r="AO48" s="87">
        <f>W48+AD48+AN48</f>
        <v>0</v>
      </c>
      <c r="AP48" s="87">
        <f t="shared" si="28"/>
        <v>11199512</v>
      </c>
      <c r="AQ48" s="87">
        <f t="shared" si="29"/>
        <v>10353448</v>
      </c>
      <c r="AR48" s="87">
        <f t="shared" si="30"/>
        <v>10353448</v>
      </c>
      <c r="AS48" s="87">
        <f t="shared" si="31"/>
        <v>0</v>
      </c>
      <c r="AT48" s="87">
        <f t="shared" si="32"/>
        <v>0</v>
      </c>
      <c r="AU48" s="87">
        <f t="shared" si="33"/>
        <v>846064</v>
      </c>
      <c r="AV48" s="88" t="s">
        <v>18</v>
      </c>
      <c r="AW48" s="87">
        <f t="shared" si="13"/>
        <v>1550964</v>
      </c>
      <c r="AX48" s="87">
        <f t="shared" si="14"/>
        <v>613074</v>
      </c>
      <c r="AY48" s="87">
        <f t="shared" si="15"/>
        <v>755176</v>
      </c>
      <c r="AZ48" s="87">
        <f t="shared" si="16"/>
        <v>0</v>
      </c>
      <c r="BA48" s="87">
        <f t="shared" si="17"/>
        <v>647459</v>
      </c>
      <c r="BB48" s="87">
        <f t="shared" si="18"/>
        <v>107717</v>
      </c>
      <c r="BC48" s="87">
        <f t="shared" si="19"/>
        <v>0</v>
      </c>
      <c r="BD48" s="87">
        <f t="shared" si="20"/>
        <v>182714</v>
      </c>
      <c r="BE48" s="87">
        <f t="shared" si="25"/>
        <v>0</v>
      </c>
      <c r="BF48" s="88" t="s">
        <v>18</v>
      </c>
      <c r="BG48" s="87">
        <f t="shared" si="26"/>
        <v>0</v>
      </c>
      <c r="BH48" s="87">
        <f t="shared" si="24"/>
        <v>12750476</v>
      </c>
    </row>
    <row r="49" spans="1:60" ht="13.5">
      <c r="A49" s="17" t="s">
        <v>97</v>
      </c>
      <c r="B49" s="78" t="s">
        <v>180</v>
      </c>
      <c r="C49" s="79" t="s">
        <v>181</v>
      </c>
      <c r="D49" s="87">
        <f>E49+I49</f>
        <v>0</v>
      </c>
      <c r="E49" s="87">
        <f>SUM(F49:H49)</f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182</v>
      </c>
      <c r="K49" s="87">
        <f>L49+M49+Q49+R49+S49</f>
        <v>50341</v>
      </c>
      <c r="L49" s="87">
        <v>50341</v>
      </c>
      <c r="M49" s="88">
        <f>SUM(N49:P49)</f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 t="s">
        <v>182</v>
      </c>
      <c r="U49" s="87">
        <v>115229</v>
      </c>
      <c r="V49" s="87">
        <f>D49+K49+U49</f>
        <v>165570</v>
      </c>
      <c r="W49" s="87">
        <f>X49+AB49</f>
        <v>0</v>
      </c>
      <c r="X49" s="87">
        <f>SUM(Y49:AA49)</f>
        <v>0</v>
      </c>
      <c r="Y49" s="87">
        <v>0</v>
      </c>
      <c r="Z49" s="87">
        <v>0</v>
      </c>
      <c r="AA49" s="87">
        <v>0</v>
      </c>
      <c r="AB49" s="87">
        <v>0</v>
      </c>
      <c r="AC49" s="87" t="s">
        <v>182</v>
      </c>
      <c r="AD49" s="87">
        <f>AE49+AF49+AJ49+AK49+AL49</f>
        <v>0</v>
      </c>
      <c r="AE49" s="87">
        <v>0</v>
      </c>
      <c r="AF49" s="88">
        <f>SUM(AG49:AI49)</f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 t="s">
        <v>182</v>
      </c>
      <c r="AN49" s="87">
        <v>0</v>
      </c>
      <c r="AO49" s="87">
        <f>W49+AD49+AN49</f>
        <v>0</v>
      </c>
      <c r="AP49" s="87">
        <f t="shared" si="28"/>
        <v>0</v>
      </c>
      <c r="AQ49" s="87">
        <f t="shared" si="29"/>
        <v>0</v>
      </c>
      <c r="AR49" s="87">
        <f t="shared" si="30"/>
        <v>0</v>
      </c>
      <c r="AS49" s="87">
        <f t="shared" si="31"/>
        <v>0</v>
      </c>
      <c r="AT49" s="87">
        <f t="shared" si="32"/>
        <v>0</v>
      </c>
      <c r="AU49" s="87">
        <f t="shared" si="33"/>
        <v>0</v>
      </c>
      <c r="AV49" s="88" t="s">
        <v>18</v>
      </c>
      <c r="AW49" s="87">
        <f t="shared" si="13"/>
        <v>50341</v>
      </c>
      <c r="AX49" s="87">
        <f t="shared" si="14"/>
        <v>50341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0</v>
      </c>
      <c r="BE49" s="87">
        <f t="shared" si="25"/>
        <v>0</v>
      </c>
      <c r="BF49" s="88" t="s">
        <v>18</v>
      </c>
      <c r="BG49" s="87">
        <f t="shared" si="26"/>
        <v>115229</v>
      </c>
      <c r="BH49" s="87">
        <f t="shared" si="24"/>
        <v>165570</v>
      </c>
    </row>
    <row r="50" spans="1:60" ht="13.5">
      <c r="A50" s="95" t="s">
        <v>183</v>
      </c>
      <c r="B50" s="96"/>
      <c r="C50" s="97"/>
      <c r="D50" s="87">
        <f aca="true" t="shared" si="34" ref="D50:AI50">SUM(D7:D49)</f>
        <v>19807099</v>
      </c>
      <c r="E50" s="87">
        <f t="shared" si="34"/>
        <v>18897190</v>
      </c>
      <c r="F50" s="87">
        <f t="shared" si="34"/>
        <v>18794927</v>
      </c>
      <c r="G50" s="87">
        <f t="shared" si="34"/>
        <v>101571</v>
      </c>
      <c r="H50" s="87">
        <f t="shared" si="34"/>
        <v>692</v>
      </c>
      <c r="I50" s="87">
        <f t="shared" si="34"/>
        <v>909909</v>
      </c>
      <c r="J50" s="87">
        <f t="shared" si="34"/>
        <v>766549</v>
      </c>
      <c r="K50" s="87">
        <f t="shared" si="34"/>
        <v>9758893</v>
      </c>
      <c r="L50" s="87">
        <f t="shared" si="34"/>
        <v>4804868</v>
      </c>
      <c r="M50" s="87">
        <f t="shared" si="34"/>
        <v>2057665</v>
      </c>
      <c r="N50" s="87">
        <f t="shared" si="34"/>
        <v>217077</v>
      </c>
      <c r="O50" s="87">
        <f t="shared" si="34"/>
        <v>1585337</v>
      </c>
      <c r="P50" s="87">
        <f t="shared" si="34"/>
        <v>255251</v>
      </c>
      <c r="Q50" s="87">
        <f t="shared" si="34"/>
        <v>144155</v>
      </c>
      <c r="R50" s="87">
        <f t="shared" si="34"/>
        <v>2409694</v>
      </c>
      <c r="S50" s="87">
        <f t="shared" si="34"/>
        <v>342511</v>
      </c>
      <c r="T50" s="87">
        <f t="shared" si="34"/>
        <v>2156323</v>
      </c>
      <c r="U50" s="87">
        <f t="shared" si="34"/>
        <v>837019</v>
      </c>
      <c r="V50" s="87">
        <f t="shared" si="34"/>
        <v>30403011</v>
      </c>
      <c r="W50" s="87">
        <f t="shared" si="34"/>
        <v>729086</v>
      </c>
      <c r="X50" s="87">
        <f t="shared" si="34"/>
        <v>727975</v>
      </c>
      <c r="Y50" s="87">
        <f t="shared" si="34"/>
        <v>686673</v>
      </c>
      <c r="Z50" s="87">
        <f t="shared" si="34"/>
        <v>0</v>
      </c>
      <c r="AA50" s="87">
        <f t="shared" si="34"/>
        <v>41302</v>
      </c>
      <c r="AB50" s="87">
        <f t="shared" si="34"/>
        <v>1111</v>
      </c>
      <c r="AC50" s="87">
        <f t="shared" si="34"/>
        <v>64075</v>
      </c>
      <c r="AD50" s="87">
        <f t="shared" si="34"/>
        <v>2093687</v>
      </c>
      <c r="AE50" s="87">
        <f t="shared" si="34"/>
        <v>554139</v>
      </c>
      <c r="AF50" s="87">
        <f t="shared" si="34"/>
        <v>833264</v>
      </c>
      <c r="AG50" s="87">
        <f t="shared" si="34"/>
        <v>1219</v>
      </c>
      <c r="AH50" s="87">
        <f t="shared" si="34"/>
        <v>831297</v>
      </c>
      <c r="AI50" s="87">
        <f t="shared" si="34"/>
        <v>748</v>
      </c>
      <c r="AJ50" s="87">
        <f aca="true" t="shared" si="35" ref="AJ50:BH50">SUM(AJ7:AJ49)</f>
        <v>0</v>
      </c>
      <c r="AK50" s="87">
        <f t="shared" si="35"/>
        <v>632292</v>
      </c>
      <c r="AL50" s="87">
        <f t="shared" si="35"/>
        <v>73992</v>
      </c>
      <c r="AM50" s="87">
        <f t="shared" si="35"/>
        <v>1125110</v>
      </c>
      <c r="AN50" s="87">
        <f t="shared" si="35"/>
        <v>412785</v>
      </c>
      <c r="AO50" s="87">
        <f t="shared" si="35"/>
        <v>3235558</v>
      </c>
      <c r="AP50" s="87">
        <f t="shared" si="35"/>
        <v>20536185</v>
      </c>
      <c r="AQ50" s="87">
        <f t="shared" si="35"/>
        <v>19625165</v>
      </c>
      <c r="AR50" s="87">
        <f t="shared" si="35"/>
        <v>19481600</v>
      </c>
      <c r="AS50" s="87">
        <f t="shared" si="35"/>
        <v>101571</v>
      </c>
      <c r="AT50" s="87">
        <f t="shared" si="35"/>
        <v>41994</v>
      </c>
      <c r="AU50" s="87">
        <f t="shared" si="35"/>
        <v>911020</v>
      </c>
      <c r="AV50" s="87">
        <f t="shared" si="35"/>
        <v>830624</v>
      </c>
      <c r="AW50" s="87">
        <f t="shared" si="35"/>
        <v>11852580</v>
      </c>
      <c r="AX50" s="87">
        <f t="shared" si="35"/>
        <v>5359007</v>
      </c>
      <c r="AY50" s="87">
        <f t="shared" si="35"/>
        <v>2890929</v>
      </c>
      <c r="AZ50" s="87">
        <f t="shared" si="35"/>
        <v>218296</v>
      </c>
      <c r="BA50" s="87">
        <f t="shared" si="35"/>
        <v>2416634</v>
      </c>
      <c r="BB50" s="87">
        <f t="shared" si="35"/>
        <v>255999</v>
      </c>
      <c r="BC50" s="87">
        <f t="shared" si="35"/>
        <v>144155</v>
      </c>
      <c r="BD50" s="87">
        <f t="shared" si="35"/>
        <v>3041986</v>
      </c>
      <c r="BE50" s="87">
        <f t="shared" si="35"/>
        <v>416503</v>
      </c>
      <c r="BF50" s="87">
        <f t="shared" si="35"/>
        <v>3281433</v>
      </c>
      <c r="BG50" s="87">
        <f t="shared" si="35"/>
        <v>1249804</v>
      </c>
      <c r="BH50" s="87">
        <f t="shared" si="35"/>
        <v>33638569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192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77</v>
      </c>
      <c r="B2" s="114" t="s">
        <v>21</v>
      </c>
      <c r="C2" s="121" t="s">
        <v>55</v>
      </c>
      <c r="D2" s="44" t="s">
        <v>85</v>
      </c>
      <c r="E2" s="45"/>
      <c r="F2" s="45"/>
      <c r="G2" s="45"/>
      <c r="H2" s="45"/>
      <c r="I2" s="45"/>
      <c r="J2" s="44" t="s">
        <v>86</v>
      </c>
      <c r="K2" s="46"/>
      <c r="L2" s="46"/>
      <c r="M2" s="46"/>
      <c r="N2" s="46"/>
      <c r="O2" s="46"/>
      <c r="P2" s="46"/>
      <c r="Q2" s="47"/>
      <c r="R2" s="48" t="s">
        <v>87</v>
      </c>
      <c r="S2" s="46"/>
      <c r="T2" s="46"/>
      <c r="U2" s="46"/>
      <c r="V2" s="46"/>
      <c r="W2" s="46"/>
      <c r="X2" s="46"/>
      <c r="Y2" s="47"/>
      <c r="Z2" s="44" t="s">
        <v>88</v>
      </c>
      <c r="AA2" s="46"/>
      <c r="AB2" s="46"/>
      <c r="AC2" s="46"/>
      <c r="AD2" s="46"/>
      <c r="AE2" s="46"/>
      <c r="AF2" s="46"/>
      <c r="AG2" s="47"/>
      <c r="AH2" s="44" t="s">
        <v>89</v>
      </c>
      <c r="AI2" s="46"/>
      <c r="AJ2" s="46"/>
      <c r="AK2" s="46"/>
      <c r="AL2" s="46"/>
      <c r="AM2" s="46"/>
      <c r="AN2" s="46"/>
      <c r="AO2" s="47"/>
      <c r="AP2" s="44" t="s">
        <v>90</v>
      </c>
      <c r="AQ2" s="46"/>
      <c r="AR2" s="46"/>
      <c r="AS2" s="46"/>
      <c r="AT2" s="46"/>
      <c r="AU2" s="46"/>
      <c r="AV2" s="46"/>
      <c r="AW2" s="47"/>
      <c r="AX2" s="44" t="s">
        <v>91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56</v>
      </c>
      <c r="E4" s="59"/>
      <c r="F4" s="50"/>
      <c r="G4" s="49" t="s">
        <v>2</v>
      </c>
      <c r="H4" s="59"/>
      <c r="I4" s="50"/>
      <c r="J4" s="114" t="s">
        <v>92</v>
      </c>
      <c r="K4" s="117" t="s">
        <v>93</v>
      </c>
      <c r="L4" s="49" t="s">
        <v>57</v>
      </c>
      <c r="M4" s="59"/>
      <c r="N4" s="50"/>
      <c r="O4" s="49" t="s">
        <v>2</v>
      </c>
      <c r="P4" s="59"/>
      <c r="Q4" s="50"/>
      <c r="R4" s="114" t="s">
        <v>92</v>
      </c>
      <c r="S4" s="117" t="s">
        <v>93</v>
      </c>
      <c r="T4" s="49" t="s">
        <v>57</v>
      </c>
      <c r="U4" s="59"/>
      <c r="V4" s="50"/>
      <c r="W4" s="49" t="s">
        <v>2</v>
      </c>
      <c r="X4" s="59"/>
      <c r="Y4" s="50"/>
      <c r="Z4" s="114" t="s">
        <v>92</v>
      </c>
      <c r="AA4" s="117" t="s">
        <v>93</v>
      </c>
      <c r="AB4" s="49" t="s">
        <v>57</v>
      </c>
      <c r="AC4" s="59"/>
      <c r="AD4" s="50"/>
      <c r="AE4" s="49" t="s">
        <v>2</v>
      </c>
      <c r="AF4" s="59"/>
      <c r="AG4" s="50"/>
      <c r="AH4" s="114" t="s">
        <v>92</v>
      </c>
      <c r="AI4" s="117" t="s">
        <v>93</v>
      </c>
      <c r="AJ4" s="49" t="s">
        <v>57</v>
      </c>
      <c r="AK4" s="59"/>
      <c r="AL4" s="50"/>
      <c r="AM4" s="49" t="s">
        <v>2</v>
      </c>
      <c r="AN4" s="59"/>
      <c r="AO4" s="50"/>
      <c r="AP4" s="114" t="s">
        <v>92</v>
      </c>
      <c r="AQ4" s="117" t="s">
        <v>93</v>
      </c>
      <c r="AR4" s="49" t="s">
        <v>57</v>
      </c>
      <c r="AS4" s="59"/>
      <c r="AT4" s="50"/>
      <c r="AU4" s="49" t="s">
        <v>2</v>
      </c>
      <c r="AV4" s="59"/>
      <c r="AW4" s="50"/>
      <c r="AX4" s="114" t="s">
        <v>92</v>
      </c>
      <c r="AY4" s="117" t="s">
        <v>93</v>
      </c>
      <c r="AZ4" s="49" t="s">
        <v>57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94</v>
      </c>
      <c r="E5" s="19" t="s">
        <v>95</v>
      </c>
      <c r="F5" s="52" t="s">
        <v>3</v>
      </c>
      <c r="G5" s="51" t="s">
        <v>94</v>
      </c>
      <c r="H5" s="19" t="s">
        <v>95</v>
      </c>
      <c r="I5" s="38" t="s">
        <v>3</v>
      </c>
      <c r="J5" s="115"/>
      <c r="K5" s="118"/>
      <c r="L5" s="51" t="s">
        <v>94</v>
      </c>
      <c r="M5" s="19" t="s">
        <v>95</v>
      </c>
      <c r="N5" s="38" t="s">
        <v>96</v>
      </c>
      <c r="O5" s="51" t="s">
        <v>94</v>
      </c>
      <c r="P5" s="19" t="s">
        <v>95</v>
      </c>
      <c r="Q5" s="38" t="s">
        <v>96</v>
      </c>
      <c r="R5" s="115"/>
      <c r="S5" s="118"/>
      <c r="T5" s="51" t="s">
        <v>94</v>
      </c>
      <c r="U5" s="19" t="s">
        <v>95</v>
      </c>
      <c r="V5" s="38" t="s">
        <v>96</v>
      </c>
      <c r="W5" s="51" t="s">
        <v>94</v>
      </c>
      <c r="X5" s="19" t="s">
        <v>95</v>
      </c>
      <c r="Y5" s="38" t="s">
        <v>96</v>
      </c>
      <c r="Z5" s="115"/>
      <c r="AA5" s="118"/>
      <c r="AB5" s="51" t="s">
        <v>94</v>
      </c>
      <c r="AC5" s="19" t="s">
        <v>95</v>
      </c>
      <c r="AD5" s="38" t="s">
        <v>96</v>
      </c>
      <c r="AE5" s="51" t="s">
        <v>94</v>
      </c>
      <c r="AF5" s="19" t="s">
        <v>95</v>
      </c>
      <c r="AG5" s="38" t="s">
        <v>96</v>
      </c>
      <c r="AH5" s="115"/>
      <c r="AI5" s="118"/>
      <c r="AJ5" s="51" t="s">
        <v>94</v>
      </c>
      <c r="AK5" s="19" t="s">
        <v>95</v>
      </c>
      <c r="AL5" s="38" t="s">
        <v>96</v>
      </c>
      <c r="AM5" s="51" t="s">
        <v>94</v>
      </c>
      <c r="AN5" s="19" t="s">
        <v>95</v>
      </c>
      <c r="AO5" s="38" t="s">
        <v>96</v>
      </c>
      <c r="AP5" s="115"/>
      <c r="AQ5" s="118"/>
      <c r="AR5" s="51" t="s">
        <v>94</v>
      </c>
      <c r="AS5" s="19" t="s">
        <v>95</v>
      </c>
      <c r="AT5" s="38" t="s">
        <v>96</v>
      </c>
      <c r="AU5" s="51" t="s">
        <v>94</v>
      </c>
      <c r="AV5" s="19" t="s">
        <v>95</v>
      </c>
      <c r="AW5" s="38" t="s">
        <v>96</v>
      </c>
      <c r="AX5" s="115"/>
      <c r="AY5" s="118"/>
      <c r="AZ5" s="51" t="s">
        <v>94</v>
      </c>
      <c r="BA5" s="19" t="s">
        <v>95</v>
      </c>
      <c r="BB5" s="38" t="s">
        <v>96</v>
      </c>
      <c r="BC5" s="51" t="s">
        <v>94</v>
      </c>
      <c r="BD5" s="19" t="s">
        <v>95</v>
      </c>
      <c r="BE5" s="38" t="s">
        <v>96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97</v>
      </c>
      <c r="B7" s="76" t="s">
        <v>98</v>
      </c>
      <c r="C7" s="77" t="s">
        <v>99</v>
      </c>
      <c r="D7" s="18">
        <f aca="true" t="shared" si="0" ref="D7:D27">L7+T7+AB7+AJ7+AR7+AZ7</f>
        <v>258191</v>
      </c>
      <c r="E7" s="18">
        <f aca="true" t="shared" si="1" ref="E7:E27">M7+U7+AC7+AK7+AS7+BA7</f>
        <v>707225</v>
      </c>
      <c r="F7" s="18">
        <f aca="true" t="shared" si="2" ref="F7:F27">D7+E7</f>
        <v>965416</v>
      </c>
      <c r="G7" s="18">
        <f aca="true" t="shared" si="3" ref="G7:G27">O7+W7+AE7+AM7+AU7+BC7</f>
        <v>0</v>
      </c>
      <c r="H7" s="18">
        <f aca="true" t="shared" si="4" ref="H7:H27">P7+X7+AF7+AN7+AV7+BD7</f>
        <v>181873</v>
      </c>
      <c r="I7" s="18">
        <f aca="true" t="shared" si="5" ref="I7:I27">G7+H7</f>
        <v>181873</v>
      </c>
      <c r="J7" s="86" t="s">
        <v>178</v>
      </c>
      <c r="K7" s="80" t="s">
        <v>179</v>
      </c>
      <c r="L7" s="18">
        <v>258191</v>
      </c>
      <c r="M7" s="18">
        <v>707225</v>
      </c>
      <c r="N7" s="18">
        <f aca="true" t="shared" si="6" ref="N7:N27">SUM(L7:M7)</f>
        <v>965416</v>
      </c>
      <c r="O7" s="18">
        <v>0</v>
      </c>
      <c r="P7" s="18">
        <v>0</v>
      </c>
      <c r="Q7" s="18">
        <f aca="true" t="shared" si="7" ref="Q7:Q27">SUM(O7:P7)</f>
        <v>0</v>
      </c>
      <c r="R7" s="86" t="s">
        <v>168</v>
      </c>
      <c r="S7" s="80" t="s">
        <v>169</v>
      </c>
      <c r="T7" s="18">
        <v>0</v>
      </c>
      <c r="U7" s="18">
        <v>0</v>
      </c>
      <c r="V7" s="18">
        <f aca="true" t="shared" si="8" ref="V7:V41">SUM(T7:U7)</f>
        <v>0</v>
      </c>
      <c r="W7" s="18">
        <v>0</v>
      </c>
      <c r="X7" s="18">
        <v>143119</v>
      </c>
      <c r="Y7" s="18">
        <f aca="true" t="shared" si="9" ref="Y7:Y41">SUM(W7:X7)</f>
        <v>143119</v>
      </c>
      <c r="Z7" s="86" t="s">
        <v>170</v>
      </c>
      <c r="AA7" s="80" t="s">
        <v>171</v>
      </c>
      <c r="AB7" s="18">
        <v>0</v>
      </c>
      <c r="AC7" s="18">
        <v>0</v>
      </c>
      <c r="AD7" s="18">
        <f aca="true" t="shared" si="10" ref="AD7:AD41">SUM(AB7:AC7)</f>
        <v>0</v>
      </c>
      <c r="AE7" s="18">
        <v>0</v>
      </c>
      <c r="AF7" s="18">
        <v>38754</v>
      </c>
      <c r="AG7" s="18">
        <f aca="true" t="shared" si="11" ref="AG7:AG41">SUM(AE7:AF7)</f>
        <v>38754</v>
      </c>
      <c r="AH7" s="86" t="s">
        <v>0</v>
      </c>
      <c r="AI7" s="80"/>
      <c r="AJ7" s="18"/>
      <c r="AK7" s="18"/>
      <c r="AL7" s="18">
        <f aca="true" t="shared" si="12" ref="AL7:AL41">SUM(AJ7:AK7)</f>
        <v>0</v>
      </c>
      <c r="AM7" s="18"/>
      <c r="AN7" s="18"/>
      <c r="AO7" s="18">
        <f aca="true" t="shared" si="13" ref="AO7:AO41">SUM(AM7:AN7)</f>
        <v>0</v>
      </c>
      <c r="AP7" s="86" t="s">
        <v>0</v>
      </c>
      <c r="AQ7" s="80"/>
      <c r="AR7" s="18"/>
      <c r="AS7" s="18"/>
      <c r="AT7" s="18">
        <f aca="true" t="shared" si="14" ref="AT7:AT41">SUM(AR7:AS7)</f>
        <v>0</v>
      </c>
      <c r="AU7" s="18"/>
      <c r="AV7" s="18"/>
      <c r="AW7" s="18">
        <f aca="true" t="shared" si="15" ref="AW7:AW41">SUM(AU7:AV7)</f>
        <v>0</v>
      </c>
      <c r="AX7" s="86" t="s">
        <v>0</v>
      </c>
      <c r="AY7" s="80"/>
      <c r="AZ7" s="18"/>
      <c r="BA7" s="18"/>
      <c r="BB7" s="18">
        <f aca="true" t="shared" si="16" ref="BB7:BB41">SUM(AZ7:BA7)</f>
        <v>0</v>
      </c>
      <c r="BC7" s="18"/>
      <c r="BD7" s="18"/>
      <c r="BE7" s="18">
        <f aca="true" t="shared" si="17" ref="BE7:BE41">SUM(BC7:BD7)</f>
        <v>0</v>
      </c>
    </row>
    <row r="8" spans="1:57" ht="13.5">
      <c r="A8" s="82" t="s">
        <v>97</v>
      </c>
      <c r="B8" s="76" t="s">
        <v>100</v>
      </c>
      <c r="C8" s="77" t="s">
        <v>101</v>
      </c>
      <c r="D8" s="18">
        <f t="shared" si="0"/>
        <v>36242</v>
      </c>
      <c r="E8" s="18">
        <f t="shared" si="1"/>
        <v>0</v>
      </c>
      <c r="F8" s="18">
        <f t="shared" si="2"/>
        <v>36242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180</v>
      </c>
      <c r="K8" s="80" t="s">
        <v>181</v>
      </c>
      <c r="L8" s="18">
        <v>36242</v>
      </c>
      <c r="M8" s="18"/>
      <c r="N8" s="18">
        <f t="shared" si="6"/>
        <v>36242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97</v>
      </c>
      <c r="B9" s="76" t="s">
        <v>102</v>
      </c>
      <c r="C9" s="77" t="s">
        <v>103</v>
      </c>
      <c r="D9" s="18">
        <f t="shared" si="0"/>
        <v>98279</v>
      </c>
      <c r="E9" s="18">
        <f t="shared" si="1"/>
        <v>111276</v>
      </c>
      <c r="F9" s="18">
        <f t="shared" si="2"/>
        <v>209555</v>
      </c>
      <c r="G9" s="18">
        <f t="shared" si="3"/>
        <v>12008</v>
      </c>
      <c r="H9" s="18">
        <f t="shared" si="4"/>
        <v>41466</v>
      </c>
      <c r="I9" s="18">
        <f t="shared" si="5"/>
        <v>53474</v>
      </c>
      <c r="J9" s="86" t="s">
        <v>172</v>
      </c>
      <c r="K9" s="80" t="s">
        <v>173</v>
      </c>
      <c r="L9" s="18">
        <v>98279</v>
      </c>
      <c r="M9" s="18">
        <v>111276</v>
      </c>
      <c r="N9" s="18">
        <f t="shared" si="6"/>
        <v>209555</v>
      </c>
      <c r="O9" s="18">
        <v>12008</v>
      </c>
      <c r="P9" s="18">
        <v>41466</v>
      </c>
      <c r="Q9" s="18">
        <f t="shared" si="7"/>
        <v>53474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97</v>
      </c>
      <c r="B10" s="76" t="s">
        <v>104</v>
      </c>
      <c r="C10" s="77" t="s">
        <v>105</v>
      </c>
      <c r="D10" s="18">
        <f t="shared" si="0"/>
        <v>0</v>
      </c>
      <c r="E10" s="18">
        <f t="shared" si="1"/>
        <v>168544</v>
      </c>
      <c r="F10" s="18">
        <f t="shared" si="2"/>
        <v>168544</v>
      </c>
      <c r="G10" s="18">
        <f t="shared" si="3"/>
        <v>0</v>
      </c>
      <c r="H10" s="18">
        <f t="shared" si="4"/>
        <v>105827</v>
      </c>
      <c r="I10" s="18">
        <f t="shared" si="5"/>
        <v>105827</v>
      </c>
      <c r="J10" s="86" t="s">
        <v>176</v>
      </c>
      <c r="K10" s="80" t="s">
        <v>177</v>
      </c>
      <c r="L10" s="18">
        <v>0</v>
      </c>
      <c r="M10" s="18">
        <v>168544</v>
      </c>
      <c r="N10" s="18">
        <f t="shared" si="6"/>
        <v>168544</v>
      </c>
      <c r="O10" s="18">
        <v>0</v>
      </c>
      <c r="P10" s="18">
        <v>105827</v>
      </c>
      <c r="Q10" s="18">
        <f t="shared" si="7"/>
        <v>105827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97</v>
      </c>
      <c r="B11" s="76" t="s">
        <v>106</v>
      </c>
      <c r="C11" s="77" t="s">
        <v>107</v>
      </c>
      <c r="D11" s="18">
        <f t="shared" si="0"/>
        <v>0</v>
      </c>
      <c r="E11" s="18">
        <f t="shared" si="1"/>
        <v>10440</v>
      </c>
      <c r="F11" s="18">
        <f t="shared" si="2"/>
        <v>10440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180</v>
      </c>
      <c r="K11" s="80" t="s">
        <v>181</v>
      </c>
      <c r="L11" s="18"/>
      <c r="M11" s="18">
        <v>10440</v>
      </c>
      <c r="N11" s="18">
        <f t="shared" si="6"/>
        <v>10440</v>
      </c>
      <c r="O11" s="18"/>
      <c r="P11" s="18"/>
      <c r="Q11" s="18">
        <f t="shared" si="7"/>
        <v>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97</v>
      </c>
      <c r="B12" s="76" t="s">
        <v>108</v>
      </c>
      <c r="C12" s="77" t="s">
        <v>109</v>
      </c>
      <c r="D12" s="18">
        <f t="shared" si="0"/>
        <v>26866</v>
      </c>
      <c r="E12" s="18">
        <f t="shared" si="1"/>
        <v>48140</v>
      </c>
      <c r="F12" s="18">
        <f t="shared" si="2"/>
        <v>75006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178</v>
      </c>
      <c r="K12" s="80" t="s">
        <v>179</v>
      </c>
      <c r="L12" s="18">
        <v>26866</v>
      </c>
      <c r="M12" s="18">
        <v>48140</v>
      </c>
      <c r="N12" s="18">
        <f t="shared" si="6"/>
        <v>75006</v>
      </c>
      <c r="O12" s="18">
        <v>0</v>
      </c>
      <c r="P12" s="18">
        <v>0</v>
      </c>
      <c r="Q12" s="18">
        <f t="shared" si="7"/>
        <v>0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97</v>
      </c>
      <c r="B13" s="76" t="s">
        <v>110</v>
      </c>
      <c r="C13" s="77" t="s">
        <v>111</v>
      </c>
      <c r="D13" s="18">
        <f t="shared" si="0"/>
        <v>0</v>
      </c>
      <c r="E13" s="18">
        <f t="shared" si="1"/>
        <v>135023</v>
      </c>
      <c r="F13" s="18">
        <f t="shared" si="2"/>
        <v>135023</v>
      </c>
      <c r="G13" s="18">
        <f t="shared" si="3"/>
        <v>0</v>
      </c>
      <c r="H13" s="18">
        <f t="shared" si="4"/>
        <v>71766</v>
      </c>
      <c r="I13" s="18">
        <f t="shared" si="5"/>
        <v>71766</v>
      </c>
      <c r="J13" s="86" t="s">
        <v>176</v>
      </c>
      <c r="K13" s="80" t="s">
        <v>177</v>
      </c>
      <c r="L13" s="18">
        <v>0</v>
      </c>
      <c r="M13" s="18">
        <v>135023</v>
      </c>
      <c r="N13" s="18">
        <f t="shared" si="6"/>
        <v>135023</v>
      </c>
      <c r="O13" s="18">
        <v>0</v>
      </c>
      <c r="P13" s="18">
        <v>71766</v>
      </c>
      <c r="Q13" s="18">
        <f t="shared" si="7"/>
        <v>71766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97</v>
      </c>
      <c r="B14" s="76" t="s">
        <v>112</v>
      </c>
      <c r="C14" s="77" t="s">
        <v>113</v>
      </c>
      <c r="D14" s="18">
        <f t="shared" si="0"/>
        <v>37611</v>
      </c>
      <c r="E14" s="18">
        <f t="shared" si="1"/>
        <v>116493</v>
      </c>
      <c r="F14" s="18">
        <f t="shared" si="2"/>
        <v>154104</v>
      </c>
      <c r="G14" s="18">
        <f t="shared" si="3"/>
        <v>15892</v>
      </c>
      <c r="H14" s="18">
        <f t="shared" si="4"/>
        <v>65076</v>
      </c>
      <c r="I14" s="18">
        <f t="shared" si="5"/>
        <v>80968</v>
      </c>
      <c r="J14" s="86" t="s">
        <v>174</v>
      </c>
      <c r="K14" s="80" t="s">
        <v>175</v>
      </c>
      <c r="L14" s="18">
        <v>37611</v>
      </c>
      <c r="M14" s="18">
        <v>116493</v>
      </c>
      <c r="N14" s="18">
        <f t="shared" si="6"/>
        <v>154104</v>
      </c>
      <c r="O14" s="18"/>
      <c r="P14" s="18"/>
      <c r="Q14" s="18">
        <f t="shared" si="7"/>
        <v>0</v>
      </c>
      <c r="R14" s="86" t="s">
        <v>166</v>
      </c>
      <c r="S14" s="80" t="s">
        <v>167</v>
      </c>
      <c r="T14" s="18"/>
      <c r="U14" s="18"/>
      <c r="V14" s="18">
        <f t="shared" si="8"/>
        <v>0</v>
      </c>
      <c r="W14" s="18">
        <v>15892</v>
      </c>
      <c r="X14" s="18">
        <v>65076</v>
      </c>
      <c r="Y14" s="18">
        <f t="shared" si="9"/>
        <v>80968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97</v>
      </c>
      <c r="B15" s="76" t="s">
        <v>114</v>
      </c>
      <c r="C15" s="77" t="s">
        <v>115</v>
      </c>
      <c r="D15" s="18">
        <f t="shared" si="0"/>
        <v>0</v>
      </c>
      <c r="E15" s="18">
        <f t="shared" si="1"/>
        <v>5355</v>
      </c>
      <c r="F15" s="18">
        <f t="shared" si="2"/>
        <v>5355</v>
      </c>
      <c r="G15" s="18">
        <f t="shared" si="3"/>
        <v>0</v>
      </c>
      <c r="H15" s="18">
        <f t="shared" si="4"/>
        <v>72142</v>
      </c>
      <c r="I15" s="18">
        <f t="shared" si="5"/>
        <v>72142</v>
      </c>
      <c r="J15" s="86" t="s">
        <v>166</v>
      </c>
      <c r="K15" s="80" t="s">
        <v>167</v>
      </c>
      <c r="L15" s="18">
        <v>0</v>
      </c>
      <c r="M15" s="18">
        <v>0</v>
      </c>
      <c r="N15" s="18">
        <f t="shared" si="6"/>
        <v>0</v>
      </c>
      <c r="O15" s="18">
        <v>0</v>
      </c>
      <c r="P15" s="18">
        <v>72142</v>
      </c>
      <c r="Q15" s="18">
        <f t="shared" si="7"/>
        <v>72142</v>
      </c>
      <c r="R15" s="86" t="s">
        <v>180</v>
      </c>
      <c r="S15" s="80" t="s">
        <v>181</v>
      </c>
      <c r="T15" s="18">
        <v>0</v>
      </c>
      <c r="U15" s="18">
        <v>5355</v>
      </c>
      <c r="V15" s="18">
        <f t="shared" si="8"/>
        <v>5355</v>
      </c>
      <c r="W15" s="18">
        <v>0</v>
      </c>
      <c r="X15" s="18">
        <v>0</v>
      </c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97</v>
      </c>
      <c r="B16" s="76" t="s">
        <v>116</v>
      </c>
      <c r="C16" s="77" t="s">
        <v>117</v>
      </c>
      <c r="D16" s="18">
        <f t="shared" si="0"/>
        <v>18088</v>
      </c>
      <c r="E16" s="18">
        <f t="shared" si="1"/>
        <v>40916</v>
      </c>
      <c r="F16" s="18">
        <f t="shared" si="2"/>
        <v>59004</v>
      </c>
      <c r="G16" s="18">
        <f t="shared" si="3"/>
        <v>0</v>
      </c>
      <c r="H16" s="18">
        <f t="shared" si="4"/>
        <v>42991</v>
      </c>
      <c r="I16" s="18">
        <f t="shared" si="5"/>
        <v>42991</v>
      </c>
      <c r="J16" s="86" t="s">
        <v>178</v>
      </c>
      <c r="K16" s="80" t="s">
        <v>179</v>
      </c>
      <c r="L16" s="18">
        <v>18088</v>
      </c>
      <c r="M16" s="18">
        <v>40916</v>
      </c>
      <c r="N16" s="18">
        <f t="shared" si="6"/>
        <v>59004</v>
      </c>
      <c r="O16" s="18"/>
      <c r="P16" s="18"/>
      <c r="Q16" s="18">
        <f t="shared" si="7"/>
        <v>0</v>
      </c>
      <c r="R16" s="86" t="s">
        <v>168</v>
      </c>
      <c r="S16" s="80" t="s">
        <v>169</v>
      </c>
      <c r="T16" s="18"/>
      <c r="U16" s="18"/>
      <c r="V16" s="18">
        <f t="shared" si="8"/>
        <v>0</v>
      </c>
      <c r="W16" s="18"/>
      <c r="X16" s="18">
        <v>42991</v>
      </c>
      <c r="Y16" s="18">
        <f t="shared" si="9"/>
        <v>42991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97</v>
      </c>
      <c r="B17" s="76" t="s">
        <v>118</v>
      </c>
      <c r="C17" s="77" t="s">
        <v>119</v>
      </c>
      <c r="D17" s="18">
        <f t="shared" si="0"/>
        <v>9333</v>
      </c>
      <c r="E17" s="18">
        <f t="shared" si="1"/>
        <v>24195</v>
      </c>
      <c r="F17" s="18">
        <f t="shared" si="2"/>
        <v>33528</v>
      </c>
      <c r="G17" s="18">
        <f t="shared" si="3"/>
        <v>0</v>
      </c>
      <c r="H17" s="18">
        <f t="shared" si="4"/>
        <v>18241</v>
      </c>
      <c r="I17" s="18">
        <f t="shared" si="5"/>
        <v>18241</v>
      </c>
      <c r="J17" s="86" t="s">
        <v>178</v>
      </c>
      <c r="K17" s="80" t="s">
        <v>179</v>
      </c>
      <c r="L17" s="18">
        <v>9333</v>
      </c>
      <c r="M17" s="18">
        <v>24195</v>
      </c>
      <c r="N17" s="18">
        <f t="shared" si="6"/>
        <v>33528</v>
      </c>
      <c r="O17" s="18"/>
      <c r="P17" s="18"/>
      <c r="Q17" s="18">
        <f t="shared" si="7"/>
        <v>0</v>
      </c>
      <c r="R17" s="86" t="s">
        <v>168</v>
      </c>
      <c r="S17" s="80" t="s">
        <v>169</v>
      </c>
      <c r="T17" s="18"/>
      <c r="U17" s="18"/>
      <c r="V17" s="18">
        <f t="shared" si="8"/>
        <v>0</v>
      </c>
      <c r="W17" s="18"/>
      <c r="X17" s="18">
        <v>18241</v>
      </c>
      <c r="Y17" s="18">
        <f t="shared" si="9"/>
        <v>18241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97</v>
      </c>
      <c r="B18" s="76" t="s">
        <v>120</v>
      </c>
      <c r="C18" s="77" t="s">
        <v>121</v>
      </c>
      <c r="D18" s="18">
        <f t="shared" si="0"/>
        <v>1771</v>
      </c>
      <c r="E18" s="18">
        <f t="shared" si="1"/>
        <v>3829</v>
      </c>
      <c r="F18" s="18">
        <f t="shared" si="2"/>
        <v>5600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178</v>
      </c>
      <c r="K18" s="80" t="s">
        <v>179</v>
      </c>
      <c r="L18" s="18">
        <v>1771</v>
      </c>
      <c r="M18" s="18">
        <v>3829</v>
      </c>
      <c r="N18" s="18">
        <f t="shared" si="6"/>
        <v>5600</v>
      </c>
      <c r="O18" s="18">
        <v>0</v>
      </c>
      <c r="P18" s="18">
        <v>0</v>
      </c>
      <c r="Q18" s="18">
        <f t="shared" si="7"/>
        <v>0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97</v>
      </c>
      <c r="B19" s="76" t="s">
        <v>122</v>
      </c>
      <c r="C19" s="77" t="s">
        <v>123</v>
      </c>
      <c r="D19" s="18">
        <f t="shared" si="0"/>
        <v>18818</v>
      </c>
      <c r="E19" s="18">
        <f t="shared" si="1"/>
        <v>36885</v>
      </c>
      <c r="F19" s="18">
        <f t="shared" si="2"/>
        <v>55703</v>
      </c>
      <c r="G19" s="18">
        <f t="shared" si="3"/>
        <v>0</v>
      </c>
      <c r="H19" s="18">
        <f t="shared" si="4"/>
        <v>52045</v>
      </c>
      <c r="I19" s="18">
        <f t="shared" si="5"/>
        <v>52045</v>
      </c>
      <c r="J19" s="86" t="s">
        <v>178</v>
      </c>
      <c r="K19" s="80" t="s">
        <v>179</v>
      </c>
      <c r="L19" s="18">
        <v>18818</v>
      </c>
      <c r="M19" s="18">
        <v>36885</v>
      </c>
      <c r="N19" s="18">
        <f t="shared" si="6"/>
        <v>55703</v>
      </c>
      <c r="O19" s="18"/>
      <c r="P19" s="18"/>
      <c r="Q19" s="18">
        <f t="shared" si="7"/>
        <v>0</v>
      </c>
      <c r="R19" s="86" t="s">
        <v>170</v>
      </c>
      <c r="S19" s="80" t="s">
        <v>171</v>
      </c>
      <c r="T19" s="18"/>
      <c r="U19" s="18"/>
      <c r="V19" s="18">
        <f t="shared" si="8"/>
        <v>0</v>
      </c>
      <c r="W19" s="18"/>
      <c r="X19" s="18">
        <v>52045</v>
      </c>
      <c r="Y19" s="18">
        <f t="shared" si="9"/>
        <v>52045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97</v>
      </c>
      <c r="B20" s="76" t="s">
        <v>124</v>
      </c>
      <c r="C20" s="77" t="s">
        <v>125</v>
      </c>
      <c r="D20" s="18">
        <f t="shared" si="0"/>
        <v>22531</v>
      </c>
      <c r="E20" s="18">
        <f t="shared" si="1"/>
        <v>37327</v>
      </c>
      <c r="F20" s="18">
        <f t="shared" si="2"/>
        <v>59858</v>
      </c>
      <c r="G20" s="18">
        <f t="shared" si="3"/>
        <v>0</v>
      </c>
      <c r="H20" s="18">
        <f t="shared" si="4"/>
        <v>53693</v>
      </c>
      <c r="I20" s="18">
        <f t="shared" si="5"/>
        <v>53693</v>
      </c>
      <c r="J20" s="86" t="s">
        <v>178</v>
      </c>
      <c r="K20" s="80" t="s">
        <v>179</v>
      </c>
      <c r="L20" s="18">
        <v>22531</v>
      </c>
      <c r="M20" s="18">
        <v>37327</v>
      </c>
      <c r="N20" s="18">
        <f t="shared" si="6"/>
        <v>59858</v>
      </c>
      <c r="O20" s="18"/>
      <c r="P20" s="18"/>
      <c r="Q20" s="18">
        <f t="shared" si="7"/>
        <v>0</v>
      </c>
      <c r="R20" s="86" t="s">
        <v>170</v>
      </c>
      <c r="S20" s="80" t="s">
        <v>171</v>
      </c>
      <c r="T20" s="18"/>
      <c r="U20" s="18"/>
      <c r="V20" s="18">
        <f t="shared" si="8"/>
        <v>0</v>
      </c>
      <c r="W20" s="18"/>
      <c r="X20" s="18">
        <v>53693</v>
      </c>
      <c r="Y20" s="18">
        <f t="shared" si="9"/>
        <v>53693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97</v>
      </c>
      <c r="B21" s="76" t="s">
        <v>126</v>
      </c>
      <c r="C21" s="77" t="s">
        <v>127</v>
      </c>
      <c r="D21" s="18">
        <f t="shared" si="0"/>
        <v>0</v>
      </c>
      <c r="E21" s="18">
        <f t="shared" si="1"/>
        <v>37581</v>
      </c>
      <c r="F21" s="18">
        <f t="shared" si="2"/>
        <v>37581</v>
      </c>
      <c r="G21" s="18">
        <f t="shared" si="3"/>
        <v>0</v>
      </c>
      <c r="H21" s="18">
        <f t="shared" si="4"/>
        <v>18792</v>
      </c>
      <c r="I21" s="18">
        <f t="shared" si="5"/>
        <v>18792</v>
      </c>
      <c r="J21" s="86" t="s">
        <v>176</v>
      </c>
      <c r="K21" s="80" t="s">
        <v>177</v>
      </c>
      <c r="L21" s="18">
        <v>0</v>
      </c>
      <c r="M21" s="18">
        <v>37581</v>
      </c>
      <c r="N21" s="18">
        <f t="shared" si="6"/>
        <v>37581</v>
      </c>
      <c r="O21" s="18">
        <v>0</v>
      </c>
      <c r="P21" s="18">
        <v>18792</v>
      </c>
      <c r="Q21" s="18">
        <f t="shared" si="7"/>
        <v>18792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97</v>
      </c>
      <c r="B22" s="76" t="s">
        <v>128</v>
      </c>
      <c r="C22" s="77" t="s">
        <v>129</v>
      </c>
      <c r="D22" s="18">
        <f t="shared" si="0"/>
        <v>0</v>
      </c>
      <c r="E22" s="18">
        <f t="shared" si="1"/>
        <v>113872</v>
      </c>
      <c r="F22" s="18">
        <f t="shared" si="2"/>
        <v>113872</v>
      </c>
      <c r="G22" s="18">
        <f t="shared" si="3"/>
        <v>0</v>
      </c>
      <c r="H22" s="18">
        <f t="shared" si="4"/>
        <v>61949</v>
      </c>
      <c r="I22" s="18">
        <f t="shared" si="5"/>
        <v>61949</v>
      </c>
      <c r="J22" s="86" t="s">
        <v>176</v>
      </c>
      <c r="K22" s="80" t="s">
        <v>177</v>
      </c>
      <c r="L22" s="18">
        <v>0</v>
      </c>
      <c r="M22" s="18">
        <v>113872</v>
      </c>
      <c r="N22" s="18">
        <f t="shared" si="6"/>
        <v>113872</v>
      </c>
      <c r="O22" s="18">
        <v>0</v>
      </c>
      <c r="P22" s="18">
        <v>61949</v>
      </c>
      <c r="Q22" s="18">
        <f t="shared" si="7"/>
        <v>61949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97</v>
      </c>
      <c r="B23" s="76" t="s">
        <v>130</v>
      </c>
      <c r="C23" s="77" t="s">
        <v>186</v>
      </c>
      <c r="D23" s="18">
        <f t="shared" si="0"/>
        <v>0</v>
      </c>
      <c r="E23" s="18">
        <f t="shared" si="1"/>
        <v>70421</v>
      </c>
      <c r="F23" s="18">
        <f t="shared" si="2"/>
        <v>70421</v>
      </c>
      <c r="G23" s="18">
        <f t="shared" si="3"/>
        <v>0</v>
      </c>
      <c r="H23" s="18">
        <f t="shared" si="4"/>
        <v>40118</v>
      </c>
      <c r="I23" s="18">
        <f t="shared" si="5"/>
        <v>40118</v>
      </c>
      <c r="J23" s="86" t="s">
        <v>176</v>
      </c>
      <c r="K23" s="80" t="s">
        <v>177</v>
      </c>
      <c r="L23" s="18">
        <v>0</v>
      </c>
      <c r="M23" s="18">
        <v>70421</v>
      </c>
      <c r="N23" s="18">
        <f t="shared" si="6"/>
        <v>70421</v>
      </c>
      <c r="O23" s="18">
        <v>0</v>
      </c>
      <c r="P23" s="18">
        <v>40118</v>
      </c>
      <c r="Q23" s="18">
        <f t="shared" si="7"/>
        <v>40118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97</v>
      </c>
      <c r="B24" s="76" t="s">
        <v>131</v>
      </c>
      <c r="C24" s="77" t="s">
        <v>132</v>
      </c>
      <c r="D24" s="18">
        <f t="shared" si="0"/>
        <v>17953</v>
      </c>
      <c r="E24" s="18">
        <f t="shared" si="1"/>
        <v>36588</v>
      </c>
      <c r="F24" s="18">
        <f t="shared" si="2"/>
        <v>54541</v>
      </c>
      <c r="G24" s="18">
        <f t="shared" si="3"/>
        <v>0</v>
      </c>
      <c r="H24" s="18">
        <f t="shared" si="4"/>
        <v>62764</v>
      </c>
      <c r="I24" s="18">
        <f t="shared" si="5"/>
        <v>62764</v>
      </c>
      <c r="J24" s="86" t="s">
        <v>178</v>
      </c>
      <c r="K24" s="80" t="s">
        <v>179</v>
      </c>
      <c r="L24" s="18">
        <v>17953</v>
      </c>
      <c r="M24" s="18">
        <v>36588</v>
      </c>
      <c r="N24" s="18">
        <f t="shared" si="6"/>
        <v>54541</v>
      </c>
      <c r="O24" s="18">
        <v>0</v>
      </c>
      <c r="P24" s="18">
        <v>0</v>
      </c>
      <c r="Q24" s="18">
        <f t="shared" si="7"/>
        <v>0</v>
      </c>
      <c r="R24" s="86" t="s">
        <v>168</v>
      </c>
      <c r="S24" s="80" t="s">
        <v>169</v>
      </c>
      <c r="T24" s="18">
        <v>0</v>
      </c>
      <c r="U24" s="18">
        <v>0</v>
      </c>
      <c r="V24" s="18">
        <f t="shared" si="8"/>
        <v>0</v>
      </c>
      <c r="W24" s="18">
        <v>0</v>
      </c>
      <c r="X24" s="18">
        <v>62764</v>
      </c>
      <c r="Y24" s="18">
        <f t="shared" si="9"/>
        <v>62764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97</v>
      </c>
      <c r="B25" s="76" t="s">
        <v>133</v>
      </c>
      <c r="C25" s="77" t="s">
        <v>134</v>
      </c>
      <c r="D25" s="18">
        <f t="shared" si="0"/>
        <v>27389</v>
      </c>
      <c r="E25" s="18">
        <f t="shared" si="1"/>
        <v>48426</v>
      </c>
      <c r="F25" s="18">
        <f t="shared" si="2"/>
        <v>75815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6" t="s">
        <v>178</v>
      </c>
      <c r="K25" s="80" t="s">
        <v>179</v>
      </c>
      <c r="L25" s="18">
        <v>27389</v>
      </c>
      <c r="M25" s="18">
        <v>48426</v>
      </c>
      <c r="N25" s="18">
        <f t="shared" si="6"/>
        <v>75815</v>
      </c>
      <c r="O25" s="18"/>
      <c r="P25" s="18"/>
      <c r="Q25" s="18">
        <f t="shared" si="7"/>
        <v>0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97</v>
      </c>
      <c r="B26" s="76" t="s">
        <v>135</v>
      </c>
      <c r="C26" s="77" t="s">
        <v>136</v>
      </c>
      <c r="D26" s="18">
        <f t="shared" si="0"/>
        <v>1534</v>
      </c>
      <c r="E26" s="18">
        <f t="shared" si="1"/>
        <v>4197</v>
      </c>
      <c r="F26" s="18">
        <f t="shared" si="2"/>
        <v>5731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178</v>
      </c>
      <c r="K26" s="80" t="s">
        <v>179</v>
      </c>
      <c r="L26" s="18">
        <v>1534</v>
      </c>
      <c r="M26" s="18">
        <v>4197</v>
      </c>
      <c r="N26" s="18">
        <f t="shared" si="6"/>
        <v>5731</v>
      </c>
      <c r="O26" s="18"/>
      <c r="P26" s="18"/>
      <c r="Q26" s="18">
        <f t="shared" si="7"/>
        <v>0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97</v>
      </c>
      <c r="B27" s="76" t="s">
        <v>137</v>
      </c>
      <c r="C27" s="77" t="s">
        <v>138</v>
      </c>
      <c r="D27" s="18">
        <f t="shared" si="0"/>
        <v>1575</v>
      </c>
      <c r="E27" s="18">
        <f t="shared" si="1"/>
        <v>3362</v>
      </c>
      <c r="F27" s="18">
        <f t="shared" si="2"/>
        <v>4937</v>
      </c>
      <c r="G27" s="18">
        <f t="shared" si="3"/>
        <v>0</v>
      </c>
      <c r="H27" s="18">
        <f t="shared" si="4"/>
        <v>10504</v>
      </c>
      <c r="I27" s="18">
        <f t="shared" si="5"/>
        <v>10504</v>
      </c>
      <c r="J27" s="86" t="s">
        <v>178</v>
      </c>
      <c r="K27" s="80" t="s">
        <v>179</v>
      </c>
      <c r="L27" s="18">
        <v>1575</v>
      </c>
      <c r="M27" s="18">
        <v>3362</v>
      </c>
      <c r="N27" s="18">
        <f t="shared" si="6"/>
        <v>4937</v>
      </c>
      <c r="O27" s="18"/>
      <c r="P27" s="18"/>
      <c r="Q27" s="18">
        <f t="shared" si="7"/>
        <v>0</v>
      </c>
      <c r="R27" s="86" t="s">
        <v>168</v>
      </c>
      <c r="S27" s="80" t="s">
        <v>169</v>
      </c>
      <c r="T27" s="18"/>
      <c r="U27" s="18"/>
      <c r="V27" s="18">
        <f t="shared" si="8"/>
        <v>0</v>
      </c>
      <c r="W27" s="18"/>
      <c r="X27" s="18">
        <v>10504</v>
      </c>
      <c r="Y27" s="18">
        <f t="shared" si="9"/>
        <v>10504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97</v>
      </c>
      <c r="B28" s="76" t="s">
        <v>139</v>
      </c>
      <c r="C28" s="77" t="s">
        <v>140</v>
      </c>
      <c r="D28" s="18">
        <f aca="true" t="shared" si="18" ref="D28:D41">L28+T28+AB28+AJ28+AR28+AZ28</f>
        <v>99421</v>
      </c>
      <c r="E28" s="18">
        <f aca="true" t="shared" si="19" ref="E28:E41">M28+U28+AC28+AK28+AS28+BA28</f>
        <v>100259</v>
      </c>
      <c r="F28" s="18">
        <f aca="true" t="shared" si="20" ref="F28:F41">D28+E28</f>
        <v>199680</v>
      </c>
      <c r="G28" s="18">
        <f aca="true" t="shared" si="21" ref="G28:G41">O28+W28+AE28+AM28+AU28+BC28</f>
        <v>11482</v>
      </c>
      <c r="H28" s="18">
        <f aca="true" t="shared" si="22" ref="H28:H41">P28+X28+AF28+AN28+AV28+BD28</f>
        <v>39556</v>
      </c>
      <c r="I28" s="18">
        <f aca="true" t="shared" si="23" ref="I28:I41">G28+H28</f>
        <v>51038</v>
      </c>
      <c r="J28" s="86" t="s">
        <v>172</v>
      </c>
      <c r="K28" s="80" t="s">
        <v>173</v>
      </c>
      <c r="L28" s="18">
        <v>99421</v>
      </c>
      <c r="M28" s="18">
        <v>100259</v>
      </c>
      <c r="N28" s="18">
        <f aca="true" t="shared" si="24" ref="N28:N41">SUM(L28:M28)</f>
        <v>199680</v>
      </c>
      <c r="O28" s="18">
        <v>11482</v>
      </c>
      <c r="P28" s="18">
        <v>39556</v>
      </c>
      <c r="Q28" s="18">
        <f aca="true" t="shared" si="25" ref="Q28:Q41">SUM(O28:P28)</f>
        <v>51038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97</v>
      </c>
      <c r="B29" s="76" t="s">
        <v>141</v>
      </c>
      <c r="C29" s="77" t="s">
        <v>142</v>
      </c>
      <c r="D29" s="18">
        <f t="shared" si="18"/>
        <v>35858</v>
      </c>
      <c r="E29" s="18">
        <f t="shared" si="19"/>
        <v>36772</v>
      </c>
      <c r="F29" s="18">
        <f t="shared" si="20"/>
        <v>72630</v>
      </c>
      <c r="G29" s="18">
        <f t="shared" si="21"/>
        <v>5997</v>
      </c>
      <c r="H29" s="18">
        <f t="shared" si="22"/>
        <v>19648</v>
      </c>
      <c r="I29" s="18">
        <f t="shared" si="23"/>
        <v>25645</v>
      </c>
      <c r="J29" s="86" t="s">
        <v>172</v>
      </c>
      <c r="K29" s="80" t="s">
        <v>173</v>
      </c>
      <c r="L29" s="18">
        <v>35858</v>
      </c>
      <c r="M29" s="18">
        <v>36772</v>
      </c>
      <c r="N29" s="18">
        <f t="shared" si="24"/>
        <v>72630</v>
      </c>
      <c r="O29" s="18">
        <v>5997</v>
      </c>
      <c r="P29" s="18">
        <v>19648</v>
      </c>
      <c r="Q29" s="18">
        <f t="shared" si="25"/>
        <v>25645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97</v>
      </c>
      <c r="B30" s="76" t="s">
        <v>143</v>
      </c>
      <c r="C30" s="77" t="s">
        <v>144</v>
      </c>
      <c r="D30" s="18">
        <f t="shared" si="18"/>
        <v>6807</v>
      </c>
      <c r="E30" s="18">
        <f t="shared" si="19"/>
        <v>8942</v>
      </c>
      <c r="F30" s="18">
        <f t="shared" si="20"/>
        <v>15749</v>
      </c>
      <c r="G30" s="18">
        <f t="shared" si="21"/>
        <v>897</v>
      </c>
      <c r="H30" s="18">
        <f t="shared" si="22"/>
        <v>1141</v>
      </c>
      <c r="I30" s="18">
        <f t="shared" si="23"/>
        <v>2038</v>
      </c>
      <c r="J30" s="86" t="s">
        <v>172</v>
      </c>
      <c r="K30" s="80" t="s">
        <v>173</v>
      </c>
      <c r="L30" s="18">
        <v>6807</v>
      </c>
      <c r="M30" s="18">
        <v>8942</v>
      </c>
      <c r="N30" s="18">
        <f t="shared" si="24"/>
        <v>15749</v>
      </c>
      <c r="O30" s="18">
        <v>897</v>
      </c>
      <c r="P30" s="18">
        <v>1141</v>
      </c>
      <c r="Q30" s="18">
        <f t="shared" si="25"/>
        <v>2038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97</v>
      </c>
      <c r="B31" s="76" t="s">
        <v>145</v>
      </c>
      <c r="C31" s="77" t="s">
        <v>84</v>
      </c>
      <c r="D31" s="18">
        <f t="shared" si="18"/>
        <v>29105</v>
      </c>
      <c r="E31" s="18">
        <f t="shared" si="19"/>
        <v>27730</v>
      </c>
      <c r="F31" s="18">
        <f t="shared" si="20"/>
        <v>56835</v>
      </c>
      <c r="G31" s="18">
        <f t="shared" si="21"/>
        <v>6018</v>
      </c>
      <c r="H31" s="18">
        <f t="shared" si="22"/>
        <v>19724</v>
      </c>
      <c r="I31" s="18">
        <f t="shared" si="23"/>
        <v>25742</v>
      </c>
      <c r="J31" s="86" t="s">
        <v>172</v>
      </c>
      <c r="K31" s="80" t="s">
        <v>173</v>
      </c>
      <c r="L31" s="18">
        <v>29105</v>
      </c>
      <c r="M31" s="18">
        <v>27730</v>
      </c>
      <c r="N31" s="18">
        <f t="shared" si="24"/>
        <v>56835</v>
      </c>
      <c r="O31" s="18">
        <v>6018</v>
      </c>
      <c r="P31" s="18">
        <v>19724</v>
      </c>
      <c r="Q31" s="18">
        <f t="shared" si="25"/>
        <v>25742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97</v>
      </c>
      <c r="B32" s="76" t="s">
        <v>146</v>
      </c>
      <c r="C32" s="77" t="s">
        <v>147</v>
      </c>
      <c r="D32" s="18">
        <f t="shared" si="18"/>
        <v>0</v>
      </c>
      <c r="E32" s="18">
        <f t="shared" si="19"/>
        <v>31950</v>
      </c>
      <c r="F32" s="18">
        <f t="shared" si="20"/>
        <v>31950</v>
      </c>
      <c r="G32" s="18">
        <f t="shared" si="21"/>
        <v>0</v>
      </c>
      <c r="H32" s="18">
        <f t="shared" si="22"/>
        <v>22071</v>
      </c>
      <c r="I32" s="18">
        <f t="shared" si="23"/>
        <v>22071</v>
      </c>
      <c r="J32" s="86" t="s">
        <v>166</v>
      </c>
      <c r="K32" s="80" t="s">
        <v>167</v>
      </c>
      <c r="L32" s="18"/>
      <c r="M32" s="18"/>
      <c r="N32" s="18">
        <f t="shared" si="24"/>
        <v>0</v>
      </c>
      <c r="O32" s="18">
        <v>0</v>
      </c>
      <c r="P32" s="18">
        <v>22071</v>
      </c>
      <c r="Q32" s="18">
        <f t="shared" si="25"/>
        <v>22071</v>
      </c>
      <c r="R32" s="86" t="s">
        <v>174</v>
      </c>
      <c r="S32" s="80" t="s">
        <v>175</v>
      </c>
      <c r="T32" s="18"/>
      <c r="U32" s="18">
        <v>31950</v>
      </c>
      <c r="V32" s="18">
        <f t="shared" si="8"/>
        <v>31950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97</v>
      </c>
      <c r="B33" s="76" t="s">
        <v>148</v>
      </c>
      <c r="C33" s="77" t="s">
        <v>149</v>
      </c>
      <c r="D33" s="18">
        <f t="shared" si="18"/>
        <v>895</v>
      </c>
      <c r="E33" s="18">
        <f t="shared" si="19"/>
        <v>329</v>
      </c>
      <c r="F33" s="18">
        <f t="shared" si="20"/>
        <v>1224</v>
      </c>
      <c r="G33" s="18">
        <f t="shared" si="21"/>
        <v>0</v>
      </c>
      <c r="H33" s="18">
        <f t="shared" si="22"/>
        <v>6453</v>
      </c>
      <c r="I33" s="18">
        <f t="shared" si="23"/>
        <v>6453</v>
      </c>
      <c r="J33" s="86" t="s">
        <v>174</v>
      </c>
      <c r="K33" s="80" t="s">
        <v>175</v>
      </c>
      <c r="L33" s="18">
        <v>895</v>
      </c>
      <c r="M33" s="18">
        <v>329</v>
      </c>
      <c r="N33" s="18">
        <f t="shared" si="24"/>
        <v>1224</v>
      </c>
      <c r="O33" s="18">
        <v>0</v>
      </c>
      <c r="P33" s="18">
        <v>6453</v>
      </c>
      <c r="Q33" s="18">
        <f t="shared" si="25"/>
        <v>6453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97</v>
      </c>
      <c r="B34" s="76" t="s">
        <v>150</v>
      </c>
      <c r="C34" s="77" t="s">
        <v>151</v>
      </c>
      <c r="D34" s="18">
        <f t="shared" si="18"/>
        <v>0</v>
      </c>
      <c r="E34" s="18">
        <f t="shared" si="19"/>
        <v>1568</v>
      </c>
      <c r="F34" s="18">
        <f t="shared" si="20"/>
        <v>1568</v>
      </c>
      <c r="G34" s="18">
        <f t="shared" si="21"/>
        <v>0</v>
      </c>
      <c r="H34" s="18">
        <f t="shared" si="22"/>
        <v>4544</v>
      </c>
      <c r="I34" s="18">
        <f t="shared" si="23"/>
        <v>4544</v>
      </c>
      <c r="J34" s="86" t="s">
        <v>174</v>
      </c>
      <c r="K34" s="80" t="s">
        <v>175</v>
      </c>
      <c r="L34" s="18"/>
      <c r="M34" s="18">
        <v>1568</v>
      </c>
      <c r="N34" s="18">
        <f t="shared" si="24"/>
        <v>1568</v>
      </c>
      <c r="O34" s="18"/>
      <c r="P34" s="18">
        <v>4544</v>
      </c>
      <c r="Q34" s="18">
        <f t="shared" si="25"/>
        <v>4544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97</v>
      </c>
      <c r="B35" s="76" t="s">
        <v>152</v>
      </c>
      <c r="C35" s="77" t="s">
        <v>153</v>
      </c>
      <c r="D35" s="18">
        <f t="shared" si="18"/>
        <v>1200</v>
      </c>
      <c r="E35" s="18">
        <f t="shared" si="19"/>
        <v>5256</v>
      </c>
      <c r="F35" s="18">
        <f t="shared" si="20"/>
        <v>6456</v>
      </c>
      <c r="G35" s="18">
        <f t="shared" si="21"/>
        <v>0</v>
      </c>
      <c r="H35" s="18">
        <f t="shared" si="22"/>
        <v>4592</v>
      </c>
      <c r="I35" s="18">
        <f t="shared" si="23"/>
        <v>4592</v>
      </c>
      <c r="J35" s="86" t="s">
        <v>174</v>
      </c>
      <c r="K35" s="80" t="s">
        <v>175</v>
      </c>
      <c r="L35" s="18">
        <v>1200</v>
      </c>
      <c r="M35" s="18">
        <v>5256</v>
      </c>
      <c r="N35" s="18">
        <f t="shared" si="24"/>
        <v>6456</v>
      </c>
      <c r="O35" s="18"/>
      <c r="P35" s="18"/>
      <c r="Q35" s="18">
        <f t="shared" si="25"/>
        <v>0</v>
      </c>
      <c r="R35" s="86" t="s">
        <v>166</v>
      </c>
      <c r="S35" s="80" t="s">
        <v>167</v>
      </c>
      <c r="T35" s="18"/>
      <c r="U35" s="18"/>
      <c r="V35" s="18">
        <f t="shared" si="8"/>
        <v>0</v>
      </c>
      <c r="W35" s="18">
        <v>0</v>
      </c>
      <c r="X35" s="18">
        <v>4592</v>
      </c>
      <c r="Y35" s="18">
        <f t="shared" si="9"/>
        <v>4592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97</v>
      </c>
      <c r="B36" s="76" t="s">
        <v>154</v>
      </c>
      <c r="C36" s="77" t="s">
        <v>155</v>
      </c>
      <c r="D36" s="18">
        <f t="shared" si="18"/>
        <v>4377</v>
      </c>
      <c r="E36" s="18">
        <f t="shared" si="19"/>
        <v>22055</v>
      </c>
      <c r="F36" s="18">
        <f t="shared" si="20"/>
        <v>26432</v>
      </c>
      <c r="G36" s="18">
        <f t="shared" si="21"/>
        <v>5242</v>
      </c>
      <c r="H36" s="18">
        <f t="shared" si="22"/>
        <v>9213</v>
      </c>
      <c r="I36" s="18">
        <f t="shared" si="23"/>
        <v>14455</v>
      </c>
      <c r="J36" s="86" t="s">
        <v>174</v>
      </c>
      <c r="K36" s="80" t="s">
        <v>175</v>
      </c>
      <c r="L36" s="18">
        <v>4377</v>
      </c>
      <c r="M36" s="18">
        <v>22055</v>
      </c>
      <c r="N36" s="18">
        <f t="shared" si="24"/>
        <v>26432</v>
      </c>
      <c r="O36" s="18"/>
      <c r="P36" s="18"/>
      <c r="Q36" s="18">
        <f t="shared" si="25"/>
        <v>0</v>
      </c>
      <c r="R36" s="86" t="s">
        <v>166</v>
      </c>
      <c r="S36" s="80" t="s">
        <v>167</v>
      </c>
      <c r="T36" s="18"/>
      <c r="U36" s="18"/>
      <c r="V36" s="18">
        <f t="shared" si="8"/>
        <v>0</v>
      </c>
      <c r="W36" s="18">
        <v>5242</v>
      </c>
      <c r="X36" s="18">
        <v>9213</v>
      </c>
      <c r="Y36" s="18">
        <f t="shared" si="9"/>
        <v>14455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97</v>
      </c>
      <c r="B37" s="76" t="s">
        <v>156</v>
      </c>
      <c r="C37" s="77" t="s">
        <v>157</v>
      </c>
      <c r="D37" s="18">
        <f t="shared" si="18"/>
        <v>5531</v>
      </c>
      <c r="E37" s="18">
        <f t="shared" si="19"/>
        <v>30905</v>
      </c>
      <c r="F37" s="18">
        <f t="shared" si="20"/>
        <v>36436</v>
      </c>
      <c r="G37" s="18">
        <f t="shared" si="21"/>
        <v>0</v>
      </c>
      <c r="H37" s="18">
        <f t="shared" si="22"/>
        <v>20113</v>
      </c>
      <c r="I37" s="18">
        <f t="shared" si="23"/>
        <v>20113</v>
      </c>
      <c r="J37" s="86" t="s">
        <v>174</v>
      </c>
      <c r="K37" s="80" t="s">
        <v>175</v>
      </c>
      <c r="L37" s="18">
        <v>5531</v>
      </c>
      <c r="M37" s="18">
        <v>30905</v>
      </c>
      <c r="N37" s="18">
        <f t="shared" si="24"/>
        <v>36436</v>
      </c>
      <c r="O37" s="18"/>
      <c r="P37" s="18"/>
      <c r="Q37" s="18">
        <f t="shared" si="25"/>
        <v>0</v>
      </c>
      <c r="R37" s="86" t="s">
        <v>166</v>
      </c>
      <c r="S37" s="80" t="s">
        <v>167</v>
      </c>
      <c r="T37" s="18"/>
      <c r="U37" s="18"/>
      <c r="V37" s="18">
        <f t="shared" si="8"/>
        <v>0</v>
      </c>
      <c r="W37" s="18">
        <v>0</v>
      </c>
      <c r="X37" s="18">
        <v>20113</v>
      </c>
      <c r="Y37" s="18">
        <f t="shared" si="9"/>
        <v>20113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97</v>
      </c>
      <c r="B38" s="76" t="s">
        <v>158</v>
      </c>
      <c r="C38" s="77" t="s">
        <v>159</v>
      </c>
      <c r="D38" s="18">
        <f t="shared" si="18"/>
        <v>0</v>
      </c>
      <c r="E38" s="18">
        <f t="shared" si="19"/>
        <v>4174</v>
      </c>
      <c r="F38" s="18">
        <f t="shared" si="20"/>
        <v>4174</v>
      </c>
      <c r="G38" s="18">
        <f t="shared" si="21"/>
        <v>0</v>
      </c>
      <c r="H38" s="18">
        <f t="shared" si="22"/>
        <v>3975</v>
      </c>
      <c r="I38" s="18">
        <f t="shared" si="23"/>
        <v>3975</v>
      </c>
      <c r="J38" s="86" t="s">
        <v>174</v>
      </c>
      <c r="K38" s="80" t="s">
        <v>175</v>
      </c>
      <c r="L38" s="18"/>
      <c r="M38" s="18">
        <v>4174</v>
      </c>
      <c r="N38" s="18">
        <f t="shared" si="24"/>
        <v>4174</v>
      </c>
      <c r="O38" s="18">
        <v>0</v>
      </c>
      <c r="P38" s="18">
        <v>0</v>
      </c>
      <c r="Q38" s="18">
        <f t="shared" si="25"/>
        <v>0</v>
      </c>
      <c r="R38" s="86" t="s">
        <v>166</v>
      </c>
      <c r="S38" s="80" t="s">
        <v>167</v>
      </c>
      <c r="T38" s="18">
        <v>0</v>
      </c>
      <c r="U38" s="18">
        <v>0</v>
      </c>
      <c r="V38" s="18">
        <f t="shared" si="8"/>
        <v>0</v>
      </c>
      <c r="W38" s="18">
        <v>0</v>
      </c>
      <c r="X38" s="18">
        <v>3975</v>
      </c>
      <c r="Y38" s="18">
        <f t="shared" si="9"/>
        <v>3975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97</v>
      </c>
      <c r="B39" s="76" t="s">
        <v>160</v>
      </c>
      <c r="C39" s="77" t="s">
        <v>161</v>
      </c>
      <c r="D39" s="18">
        <f t="shared" si="18"/>
        <v>7174</v>
      </c>
      <c r="E39" s="18">
        <f t="shared" si="19"/>
        <v>40277</v>
      </c>
      <c r="F39" s="18">
        <f t="shared" si="20"/>
        <v>47451</v>
      </c>
      <c r="G39" s="18">
        <f t="shared" si="21"/>
        <v>6539</v>
      </c>
      <c r="H39" s="18">
        <f t="shared" si="22"/>
        <v>18059</v>
      </c>
      <c r="I39" s="18">
        <f t="shared" si="23"/>
        <v>24598</v>
      </c>
      <c r="J39" s="86" t="s">
        <v>174</v>
      </c>
      <c r="K39" s="80" t="s">
        <v>175</v>
      </c>
      <c r="L39" s="18">
        <v>7174</v>
      </c>
      <c r="M39" s="18">
        <v>40277</v>
      </c>
      <c r="N39" s="18">
        <f t="shared" si="24"/>
        <v>47451</v>
      </c>
      <c r="O39" s="18"/>
      <c r="P39" s="18"/>
      <c r="Q39" s="18">
        <f t="shared" si="25"/>
        <v>0</v>
      </c>
      <c r="R39" s="86" t="s">
        <v>166</v>
      </c>
      <c r="S39" s="80" t="s">
        <v>167</v>
      </c>
      <c r="T39" s="18"/>
      <c r="U39" s="18"/>
      <c r="V39" s="18">
        <f t="shared" si="8"/>
        <v>0</v>
      </c>
      <c r="W39" s="18">
        <v>6539</v>
      </c>
      <c r="X39" s="18">
        <v>18059</v>
      </c>
      <c r="Y39" s="18">
        <f t="shared" si="9"/>
        <v>24598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97</v>
      </c>
      <c r="B40" s="76" t="s">
        <v>162</v>
      </c>
      <c r="C40" s="77" t="s">
        <v>163</v>
      </c>
      <c r="D40" s="18">
        <f t="shared" si="18"/>
        <v>0</v>
      </c>
      <c r="E40" s="18">
        <f t="shared" si="19"/>
        <v>83956</v>
      </c>
      <c r="F40" s="18">
        <f t="shared" si="20"/>
        <v>83956</v>
      </c>
      <c r="G40" s="18">
        <f t="shared" si="21"/>
        <v>0</v>
      </c>
      <c r="H40" s="18">
        <f t="shared" si="22"/>
        <v>29439</v>
      </c>
      <c r="I40" s="18">
        <f t="shared" si="23"/>
        <v>29439</v>
      </c>
      <c r="J40" s="86" t="s">
        <v>174</v>
      </c>
      <c r="K40" s="80" t="s">
        <v>175</v>
      </c>
      <c r="L40" s="18"/>
      <c r="M40" s="18">
        <v>83956</v>
      </c>
      <c r="N40" s="18">
        <f t="shared" si="24"/>
        <v>83956</v>
      </c>
      <c r="O40" s="18"/>
      <c r="P40" s="18"/>
      <c r="Q40" s="18">
        <f t="shared" si="25"/>
        <v>0</v>
      </c>
      <c r="R40" s="86" t="s">
        <v>166</v>
      </c>
      <c r="S40" s="80" t="s">
        <v>167</v>
      </c>
      <c r="T40" s="18"/>
      <c r="U40" s="18"/>
      <c r="V40" s="18">
        <f t="shared" si="8"/>
        <v>0</v>
      </c>
      <c r="W40" s="18">
        <v>0</v>
      </c>
      <c r="X40" s="18">
        <v>29439</v>
      </c>
      <c r="Y40" s="18">
        <f t="shared" si="9"/>
        <v>29439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97</v>
      </c>
      <c r="B41" s="76" t="s">
        <v>164</v>
      </c>
      <c r="C41" s="77" t="s">
        <v>165</v>
      </c>
      <c r="D41" s="18">
        <f t="shared" si="18"/>
        <v>0</v>
      </c>
      <c r="E41" s="18">
        <f t="shared" si="19"/>
        <v>2055</v>
      </c>
      <c r="F41" s="18">
        <f t="shared" si="20"/>
        <v>2055</v>
      </c>
      <c r="G41" s="18">
        <f t="shared" si="21"/>
        <v>0</v>
      </c>
      <c r="H41" s="18">
        <f t="shared" si="22"/>
        <v>27335</v>
      </c>
      <c r="I41" s="18">
        <f t="shared" si="23"/>
        <v>27335</v>
      </c>
      <c r="J41" s="86" t="s">
        <v>166</v>
      </c>
      <c r="K41" s="80" t="s">
        <v>167</v>
      </c>
      <c r="L41" s="18">
        <v>0</v>
      </c>
      <c r="M41" s="18">
        <v>0</v>
      </c>
      <c r="N41" s="18">
        <f t="shared" si="24"/>
        <v>0</v>
      </c>
      <c r="O41" s="18">
        <v>0</v>
      </c>
      <c r="P41" s="18">
        <v>27335</v>
      </c>
      <c r="Q41" s="18">
        <f t="shared" si="25"/>
        <v>27335</v>
      </c>
      <c r="R41" s="86" t="s">
        <v>180</v>
      </c>
      <c r="S41" s="80" t="s">
        <v>181</v>
      </c>
      <c r="T41" s="18">
        <v>0</v>
      </c>
      <c r="U41" s="18">
        <v>2055</v>
      </c>
      <c r="V41" s="18">
        <f t="shared" si="8"/>
        <v>2055</v>
      </c>
      <c r="W41" s="18">
        <v>0</v>
      </c>
      <c r="X41" s="18">
        <v>0</v>
      </c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111" t="s">
        <v>184</v>
      </c>
      <c r="B42" s="112"/>
      <c r="C42" s="113"/>
      <c r="D42" s="18">
        <f aca="true" t="shared" si="26" ref="D42:I42">SUM(D7:D41)</f>
        <v>766549</v>
      </c>
      <c r="E42" s="18">
        <f t="shared" si="26"/>
        <v>2156323</v>
      </c>
      <c r="F42" s="18">
        <f t="shared" si="26"/>
        <v>2922872</v>
      </c>
      <c r="G42" s="18">
        <f t="shared" si="26"/>
        <v>64075</v>
      </c>
      <c r="H42" s="18">
        <f t="shared" si="26"/>
        <v>1125110</v>
      </c>
      <c r="I42" s="18">
        <f t="shared" si="26"/>
        <v>1189185</v>
      </c>
      <c r="J42" s="85" t="s">
        <v>185</v>
      </c>
      <c r="K42" s="53" t="s">
        <v>185</v>
      </c>
      <c r="L42" s="18">
        <f aca="true" t="shared" si="27" ref="L42:Q42">SUM(L7:L41)</f>
        <v>766549</v>
      </c>
      <c r="M42" s="18">
        <f t="shared" si="27"/>
        <v>2116963</v>
      </c>
      <c r="N42" s="18">
        <f t="shared" si="27"/>
        <v>2883512</v>
      </c>
      <c r="O42" s="18">
        <f t="shared" si="27"/>
        <v>36402</v>
      </c>
      <c r="P42" s="18">
        <f t="shared" si="27"/>
        <v>552532</v>
      </c>
      <c r="Q42" s="18">
        <f t="shared" si="27"/>
        <v>588934</v>
      </c>
      <c r="R42" s="85" t="s">
        <v>185</v>
      </c>
      <c r="S42" s="53" t="s">
        <v>185</v>
      </c>
      <c r="T42" s="18">
        <f aca="true" t="shared" si="28" ref="T42:Y42">SUM(T7:T41)</f>
        <v>0</v>
      </c>
      <c r="U42" s="18">
        <f t="shared" si="28"/>
        <v>39360</v>
      </c>
      <c r="V42" s="18">
        <f t="shared" si="28"/>
        <v>39360</v>
      </c>
      <c r="W42" s="18">
        <f t="shared" si="28"/>
        <v>27673</v>
      </c>
      <c r="X42" s="18">
        <f t="shared" si="28"/>
        <v>533824</v>
      </c>
      <c r="Y42" s="18">
        <f t="shared" si="28"/>
        <v>561497</v>
      </c>
      <c r="Z42" s="85" t="s">
        <v>185</v>
      </c>
      <c r="AA42" s="53" t="s">
        <v>185</v>
      </c>
      <c r="AB42" s="18">
        <f aca="true" t="shared" si="29" ref="AB42:AG42">SUM(AB7:AB41)</f>
        <v>0</v>
      </c>
      <c r="AC42" s="18">
        <f t="shared" si="29"/>
        <v>0</v>
      </c>
      <c r="AD42" s="18">
        <f t="shared" si="29"/>
        <v>0</v>
      </c>
      <c r="AE42" s="18">
        <f t="shared" si="29"/>
        <v>0</v>
      </c>
      <c r="AF42" s="18">
        <f t="shared" si="29"/>
        <v>38754</v>
      </c>
      <c r="AG42" s="18">
        <f t="shared" si="29"/>
        <v>38754</v>
      </c>
      <c r="AH42" s="85" t="s">
        <v>185</v>
      </c>
      <c r="AI42" s="53" t="s">
        <v>185</v>
      </c>
      <c r="AJ42" s="18">
        <f aca="true" t="shared" si="30" ref="AJ42:AO42">SUM(AJ7:AJ41)</f>
        <v>0</v>
      </c>
      <c r="AK42" s="18">
        <f t="shared" si="30"/>
        <v>0</v>
      </c>
      <c r="AL42" s="18">
        <f t="shared" si="30"/>
        <v>0</v>
      </c>
      <c r="AM42" s="18">
        <f t="shared" si="30"/>
        <v>0</v>
      </c>
      <c r="AN42" s="18">
        <f t="shared" si="30"/>
        <v>0</v>
      </c>
      <c r="AO42" s="18">
        <f t="shared" si="30"/>
        <v>0</v>
      </c>
      <c r="AP42" s="85" t="s">
        <v>185</v>
      </c>
      <c r="AQ42" s="53" t="s">
        <v>185</v>
      </c>
      <c r="AR42" s="18">
        <f aca="true" t="shared" si="31" ref="AR42:AW42">SUM(AR7:AR41)</f>
        <v>0</v>
      </c>
      <c r="AS42" s="18">
        <f t="shared" si="31"/>
        <v>0</v>
      </c>
      <c r="AT42" s="18">
        <f t="shared" si="31"/>
        <v>0</v>
      </c>
      <c r="AU42" s="18">
        <f t="shared" si="31"/>
        <v>0</v>
      </c>
      <c r="AV42" s="18">
        <f t="shared" si="31"/>
        <v>0</v>
      </c>
      <c r="AW42" s="18">
        <f t="shared" si="31"/>
        <v>0</v>
      </c>
      <c r="AX42" s="85" t="s">
        <v>185</v>
      </c>
      <c r="AY42" s="53" t="s">
        <v>185</v>
      </c>
      <c r="AZ42" s="18">
        <f aca="true" t="shared" si="32" ref="AZ42:BE42">SUM(AZ7:AZ41)</f>
        <v>0</v>
      </c>
      <c r="BA42" s="18">
        <f t="shared" si="32"/>
        <v>0</v>
      </c>
      <c r="BB42" s="18">
        <f t="shared" si="32"/>
        <v>0</v>
      </c>
      <c r="BC42" s="18">
        <f t="shared" si="32"/>
        <v>0</v>
      </c>
      <c r="BD42" s="18">
        <f t="shared" si="32"/>
        <v>0</v>
      </c>
      <c r="BE42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191</v>
      </c>
      <c r="B1" s="58"/>
      <c r="C1" s="1"/>
      <c r="D1" s="1"/>
      <c r="E1" s="1"/>
    </row>
    <row r="2" spans="1:125" s="70" customFormat="1" ht="22.5" customHeight="1">
      <c r="A2" s="117" t="s">
        <v>77</v>
      </c>
      <c r="B2" s="114" t="s">
        <v>21</v>
      </c>
      <c r="C2" s="121" t="s">
        <v>187</v>
      </c>
      <c r="D2" s="66" t="s">
        <v>188</v>
      </c>
      <c r="E2" s="67"/>
      <c r="F2" s="66" t="s">
        <v>22</v>
      </c>
      <c r="G2" s="68"/>
      <c r="H2" s="68"/>
      <c r="I2" s="50"/>
      <c r="J2" s="66" t="s">
        <v>23</v>
      </c>
      <c r="K2" s="68"/>
      <c r="L2" s="68"/>
      <c r="M2" s="50"/>
      <c r="N2" s="66" t="s">
        <v>24</v>
      </c>
      <c r="O2" s="68"/>
      <c r="P2" s="68"/>
      <c r="Q2" s="50"/>
      <c r="R2" s="66" t="s">
        <v>25</v>
      </c>
      <c r="S2" s="68"/>
      <c r="T2" s="68"/>
      <c r="U2" s="50"/>
      <c r="V2" s="66" t="s">
        <v>26</v>
      </c>
      <c r="W2" s="68"/>
      <c r="X2" s="68"/>
      <c r="Y2" s="50"/>
      <c r="Z2" s="66" t="s">
        <v>27</v>
      </c>
      <c r="AA2" s="68"/>
      <c r="AB2" s="68"/>
      <c r="AC2" s="50"/>
      <c r="AD2" s="66" t="s">
        <v>28</v>
      </c>
      <c r="AE2" s="68"/>
      <c r="AF2" s="68"/>
      <c r="AG2" s="50"/>
      <c r="AH2" s="66" t="s">
        <v>29</v>
      </c>
      <c r="AI2" s="68"/>
      <c r="AJ2" s="68"/>
      <c r="AK2" s="50"/>
      <c r="AL2" s="66" t="s">
        <v>30</v>
      </c>
      <c r="AM2" s="68"/>
      <c r="AN2" s="68"/>
      <c r="AO2" s="50"/>
      <c r="AP2" s="66" t="s">
        <v>31</v>
      </c>
      <c r="AQ2" s="68"/>
      <c r="AR2" s="68"/>
      <c r="AS2" s="50"/>
      <c r="AT2" s="66" t="s">
        <v>32</v>
      </c>
      <c r="AU2" s="68"/>
      <c r="AV2" s="68"/>
      <c r="AW2" s="50"/>
      <c r="AX2" s="66" t="s">
        <v>33</v>
      </c>
      <c r="AY2" s="68"/>
      <c r="AZ2" s="68"/>
      <c r="BA2" s="50"/>
      <c r="BB2" s="66" t="s">
        <v>34</v>
      </c>
      <c r="BC2" s="68"/>
      <c r="BD2" s="68"/>
      <c r="BE2" s="50"/>
      <c r="BF2" s="66" t="s">
        <v>35</v>
      </c>
      <c r="BG2" s="68"/>
      <c r="BH2" s="68"/>
      <c r="BI2" s="50"/>
      <c r="BJ2" s="66" t="s">
        <v>36</v>
      </c>
      <c r="BK2" s="68"/>
      <c r="BL2" s="68"/>
      <c r="BM2" s="50"/>
      <c r="BN2" s="66" t="s">
        <v>37</v>
      </c>
      <c r="BO2" s="68"/>
      <c r="BP2" s="68"/>
      <c r="BQ2" s="50"/>
      <c r="BR2" s="66" t="s">
        <v>38</v>
      </c>
      <c r="BS2" s="68"/>
      <c r="BT2" s="68"/>
      <c r="BU2" s="50"/>
      <c r="BV2" s="66" t="s">
        <v>39</v>
      </c>
      <c r="BW2" s="68"/>
      <c r="BX2" s="68"/>
      <c r="BY2" s="50"/>
      <c r="BZ2" s="66" t="s">
        <v>40</v>
      </c>
      <c r="CA2" s="68"/>
      <c r="CB2" s="68"/>
      <c r="CC2" s="50"/>
      <c r="CD2" s="66" t="s">
        <v>41</v>
      </c>
      <c r="CE2" s="68"/>
      <c r="CF2" s="68"/>
      <c r="CG2" s="50"/>
      <c r="CH2" s="66" t="s">
        <v>42</v>
      </c>
      <c r="CI2" s="68"/>
      <c r="CJ2" s="68"/>
      <c r="CK2" s="50"/>
      <c r="CL2" s="66" t="s">
        <v>43</v>
      </c>
      <c r="CM2" s="68"/>
      <c r="CN2" s="68"/>
      <c r="CO2" s="50"/>
      <c r="CP2" s="66" t="s">
        <v>44</v>
      </c>
      <c r="CQ2" s="68"/>
      <c r="CR2" s="68"/>
      <c r="CS2" s="50"/>
      <c r="CT2" s="66" t="s">
        <v>45</v>
      </c>
      <c r="CU2" s="68"/>
      <c r="CV2" s="68"/>
      <c r="CW2" s="50"/>
      <c r="CX2" s="66" t="s">
        <v>46</v>
      </c>
      <c r="CY2" s="68"/>
      <c r="CZ2" s="68"/>
      <c r="DA2" s="50"/>
      <c r="DB2" s="66" t="s">
        <v>47</v>
      </c>
      <c r="DC2" s="68"/>
      <c r="DD2" s="68"/>
      <c r="DE2" s="50"/>
      <c r="DF2" s="66" t="s">
        <v>48</v>
      </c>
      <c r="DG2" s="68"/>
      <c r="DH2" s="68"/>
      <c r="DI2" s="50"/>
      <c r="DJ2" s="66" t="s">
        <v>49</v>
      </c>
      <c r="DK2" s="68"/>
      <c r="DL2" s="68"/>
      <c r="DM2" s="50"/>
      <c r="DN2" s="66" t="s">
        <v>50</v>
      </c>
      <c r="DO2" s="68"/>
      <c r="DP2" s="68"/>
      <c r="DQ2" s="50"/>
      <c r="DR2" s="66" t="s">
        <v>51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52</v>
      </c>
      <c r="E4" s="37" t="s">
        <v>2</v>
      </c>
      <c r="F4" s="123" t="s">
        <v>53</v>
      </c>
      <c r="G4" s="126" t="s">
        <v>189</v>
      </c>
      <c r="H4" s="37" t="s">
        <v>54</v>
      </c>
      <c r="I4" s="37" t="s">
        <v>2</v>
      </c>
      <c r="J4" s="123" t="s">
        <v>53</v>
      </c>
      <c r="K4" s="126" t="s">
        <v>189</v>
      </c>
      <c r="L4" s="37" t="s">
        <v>54</v>
      </c>
      <c r="M4" s="37" t="s">
        <v>2</v>
      </c>
      <c r="N4" s="123" t="s">
        <v>53</v>
      </c>
      <c r="O4" s="126" t="s">
        <v>189</v>
      </c>
      <c r="P4" s="37" t="s">
        <v>54</v>
      </c>
      <c r="Q4" s="37" t="s">
        <v>2</v>
      </c>
      <c r="R4" s="123" t="s">
        <v>53</v>
      </c>
      <c r="S4" s="126" t="s">
        <v>189</v>
      </c>
      <c r="T4" s="37" t="s">
        <v>54</v>
      </c>
      <c r="U4" s="37" t="s">
        <v>2</v>
      </c>
      <c r="V4" s="123" t="s">
        <v>53</v>
      </c>
      <c r="W4" s="126" t="s">
        <v>189</v>
      </c>
      <c r="X4" s="37" t="s">
        <v>54</v>
      </c>
      <c r="Y4" s="37" t="s">
        <v>2</v>
      </c>
      <c r="Z4" s="123" t="s">
        <v>53</v>
      </c>
      <c r="AA4" s="126" t="s">
        <v>189</v>
      </c>
      <c r="AB4" s="37" t="s">
        <v>54</v>
      </c>
      <c r="AC4" s="37" t="s">
        <v>2</v>
      </c>
      <c r="AD4" s="123" t="s">
        <v>53</v>
      </c>
      <c r="AE4" s="126" t="s">
        <v>189</v>
      </c>
      <c r="AF4" s="37" t="s">
        <v>54</v>
      </c>
      <c r="AG4" s="37" t="s">
        <v>2</v>
      </c>
      <c r="AH4" s="123" t="s">
        <v>53</v>
      </c>
      <c r="AI4" s="126" t="s">
        <v>189</v>
      </c>
      <c r="AJ4" s="37" t="s">
        <v>54</v>
      </c>
      <c r="AK4" s="37" t="s">
        <v>2</v>
      </c>
      <c r="AL4" s="123" t="s">
        <v>53</v>
      </c>
      <c r="AM4" s="126" t="s">
        <v>189</v>
      </c>
      <c r="AN4" s="37" t="s">
        <v>54</v>
      </c>
      <c r="AO4" s="37" t="s">
        <v>2</v>
      </c>
      <c r="AP4" s="123" t="s">
        <v>53</v>
      </c>
      <c r="AQ4" s="126" t="s">
        <v>189</v>
      </c>
      <c r="AR4" s="37" t="s">
        <v>54</v>
      </c>
      <c r="AS4" s="37" t="s">
        <v>2</v>
      </c>
      <c r="AT4" s="123" t="s">
        <v>53</v>
      </c>
      <c r="AU4" s="126" t="s">
        <v>189</v>
      </c>
      <c r="AV4" s="37" t="s">
        <v>54</v>
      </c>
      <c r="AW4" s="37" t="s">
        <v>2</v>
      </c>
      <c r="AX4" s="123" t="s">
        <v>53</v>
      </c>
      <c r="AY4" s="126" t="s">
        <v>189</v>
      </c>
      <c r="AZ4" s="37" t="s">
        <v>54</v>
      </c>
      <c r="BA4" s="37" t="s">
        <v>2</v>
      </c>
      <c r="BB4" s="123" t="s">
        <v>53</v>
      </c>
      <c r="BC4" s="126" t="s">
        <v>189</v>
      </c>
      <c r="BD4" s="37" t="s">
        <v>54</v>
      </c>
      <c r="BE4" s="37" t="s">
        <v>2</v>
      </c>
      <c r="BF4" s="123" t="s">
        <v>53</v>
      </c>
      <c r="BG4" s="126" t="s">
        <v>189</v>
      </c>
      <c r="BH4" s="37" t="s">
        <v>54</v>
      </c>
      <c r="BI4" s="37" t="s">
        <v>2</v>
      </c>
      <c r="BJ4" s="123" t="s">
        <v>53</v>
      </c>
      <c r="BK4" s="126" t="s">
        <v>189</v>
      </c>
      <c r="BL4" s="37" t="s">
        <v>54</v>
      </c>
      <c r="BM4" s="37" t="s">
        <v>2</v>
      </c>
      <c r="BN4" s="123" t="s">
        <v>53</v>
      </c>
      <c r="BO4" s="126" t="s">
        <v>189</v>
      </c>
      <c r="BP4" s="37" t="s">
        <v>54</v>
      </c>
      <c r="BQ4" s="37" t="s">
        <v>2</v>
      </c>
      <c r="BR4" s="123" t="s">
        <v>53</v>
      </c>
      <c r="BS4" s="126" t="s">
        <v>189</v>
      </c>
      <c r="BT4" s="37" t="s">
        <v>54</v>
      </c>
      <c r="BU4" s="37" t="s">
        <v>2</v>
      </c>
      <c r="BV4" s="123" t="s">
        <v>53</v>
      </c>
      <c r="BW4" s="126" t="s">
        <v>189</v>
      </c>
      <c r="BX4" s="37" t="s">
        <v>54</v>
      </c>
      <c r="BY4" s="37" t="s">
        <v>2</v>
      </c>
      <c r="BZ4" s="123" t="s">
        <v>53</v>
      </c>
      <c r="CA4" s="126" t="s">
        <v>189</v>
      </c>
      <c r="CB4" s="37" t="s">
        <v>54</v>
      </c>
      <c r="CC4" s="37" t="s">
        <v>2</v>
      </c>
      <c r="CD4" s="123" t="s">
        <v>53</v>
      </c>
      <c r="CE4" s="126" t="s">
        <v>189</v>
      </c>
      <c r="CF4" s="37" t="s">
        <v>54</v>
      </c>
      <c r="CG4" s="37" t="s">
        <v>2</v>
      </c>
      <c r="CH4" s="123" t="s">
        <v>53</v>
      </c>
      <c r="CI4" s="126" t="s">
        <v>189</v>
      </c>
      <c r="CJ4" s="37" t="s">
        <v>54</v>
      </c>
      <c r="CK4" s="37" t="s">
        <v>2</v>
      </c>
      <c r="CL4" s="123" t="s">
        <v>53</v>
      </c>
      <c r="CM4" s="126" t="s">
        <v>189</v>
      </c>
      <c r="CN4" s="37" t="s">
        <v>54</v>
      </c>
      <c r="CO4" s="37" t="s">
        <v>2</v>
      </c>
      <c r="CP4" s="123" t="s">
        <v>53</v>
      </c>
      <c r="CQ4" s="126" t="s">
        <v>189</v>
      </c>
      <c r="CR4" s="37" t="s">
        <v>54</v>
      </c>
      <c r="CS4" s="37" t="s">
        <v>2</v>
      </c>
      <c r="CT4" s="123" t="s">
        <v>53</v>
      </c>
      <c r="CU4" s="126" t="s">
        <v>189</v>
      </c>
      <c r="CV4" s="37" t="s">
        <v>54</v>
      </c>
      <c r="CW4" s="37" t="s">
        <v>2</v>
      </c>
      <c r="CX4" s="123" t="s">
        <v>53</v>
      </c>
      <c r="CY4" s="126" t="s">
        <v>189</v>
      </c>
      <c r="CZ4" s="37" t="s">
        <v>54</v>
      </c>
      <c r="DA4" s="37" t="s">
        <v>2</v>
      </c>
      <c r="DB4" s="123" t="s">
        <v>53</v>
      </c>
      <c r="DC4" s="126" t="s">
        <v>189</v>
      </c>
      <c r="DD4" s="37" t="s">
        <v>54</v>
      </c>
      <c r="DE4" s="37" t="s">
        <v>2</v>
      </c>
      <c r="DF4" s="123" t="s">
        <v>53</v>
      </c>
      <c r="DG4" s="126" t="s">
        <v>189</v>
      </c>
      <c r="DH4" s="37" t="s">
        <v>54</v>
      </c>
      <c r="DI4" s="37" t="s">
        <v>2</v>
      </c>
      <c r="DJ4" s="123" t="s">
        <v>53</v>
      </c>
      <c r="DK4" s="126" t="s">
        <v>189</v>
      </c>
      <c r="DL4" s="37" t="s">
        <v>54</v>
      </c>
      <c r="DM4" s="37" t="s">
        <v>2</v>
      </c>
      <c r="DN4" s="123" t="s">
        <v>53</v>
      </c>
      <c r="DO4" s="126" t="s">
        <v>189</v>
      </c>
      <c r="DP4" s="37" t="s">
        <v>54</v>
      </c>
      <c r="DQ4" s="37" t="s">
        <v>2</v>
      </c>
      <c r="DR4" s="123" t="s">
        <v>53</v>
      </c>
      <c r="DS4" s="126" t="s">
        <v>189</v>
      </c>
      <c r="DT4" s="37" t="s">
        <v>54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97</v>
      </c>
      <c r="B7" s="78" t="s">
        <v>166</v>
      </c>
      <c r="C7" s="79" t="s">
        <v>167</v>
      </c>
      <c r="D7" s="18">
        <f aca="true" t="shared" si="0" ref="D7:D14">H7+L7+P7+T7+X7+AB7+AF7+AJ7+AN7+AR7+AV7+AZ7+BD7+BH7+BL7+BP7+BT7+BX7+CB7+CF7+CJ7+CN7+CR7+CV7+CZ7+DD7+DH7+DL7+DP7+DT7</f>
        <v>0</v>
      </c>
      <c r="E7" s="18">
        <f aca="true" t="shared" si="1" ref="E7:E14">I7+M7+Q7+U7+Y7+AC7+AG7+AK7+AO7+AS7+AW7+BA7+BE7+BI7+BM7+BQ7+BU7+BY7+CC7+CG7+CK7+CO7+CS7+CW7+DA7+DE7+DI7+DM7+DQ7+DU7</f>
        <v>299688</v>
      </c>
      <c r="F7" s="84" t="s">
        <v>112</v>
      </c>
      <c r="G7" s="81" t="s">
        <v>113</v>
      </c>
      <c r="H7" s="18"/>
      <c r="I7" s="18">
        <v>80968</v>
      </c>
      <c r="J7" s="84" t="s">
        <v>114</v>
      </c>
      <c r="K7" s="81" t="s">
        <v>115</v>
      </c>
      <c r="L7" s="18"/>
      <c r="M7" s="18">
        <v>72142</v>
      </c>
      <c r="N7" s="84" t="s">
        <v>146</v>
      </c>
      <c r="O7" s="81" t="s">
        <v>147</v>
      </c>
      <c r="P7" s="18"/>
      <c r="Q7" s="18">
        <v>22071</v>
      </c>
      <c r="R7" s="84" t="s">
        <v>152</v>
      </c>
      <c r="S7" s="81" t="s">
        <v>153</v>
      </c>
      <c r="T7" s="18"/>
      <c r="U7" s="18">
        <v>4592</v>
      </c>
      <c r="V7" s="84" t="s">
        <v>154</v>
      </c>
      <c r="W7" s="81" t="s">
        <v>155</v>
      </c>
      <c r="X7" s="18"/>
      <c r="Y7" s="18">
        <v>14455</v>
      </c>
      <c r="Z7" s="84" t="s">
        <v>156</v>
      </c>
      <c r="AA7" s="81" t="s">
        <v>157</v>
      </c>
      <c r="AB7" s="18"/>
      <c r="AC7" s="18">
        <v>20113</v>
      </c>
      <c r="AD7" s="84" t="s">
        <v>158</v>
      </c>
      <c r="AE7" s="81" t="s">
        <v>159</v>
      </c>
      <c r="AF7" s="18"/>
      <c r="AG7" s="18">
        <v>3975</v>
      </c>
      <c r="AH7" s="84" t="s">
        <v>160</v>
      </c>
      <c r="AI7" s="81" t="s">
        <v>161</v>
      </c>
      <c r="AJ7" s="18"/>
      <c r="AK7" s="18">
        <v>24598</v>
      </c>
      <c r="AL7" s="84" t="s">
        <v>162</v>
      </c>
      <c r="AM7" s="81" t="s">
        <v>163</v>
      </c>
      <c r="AN7" s="18"/>
      <c r="AO7" s="18">
        <v>29439</v>
      </c>
      <c r="AP7" s="84" t="s">
        <v>164</v>
      </c>
      <c r="AQ7" s="81" t="s">
        <v>165</v>
      </c>
      <c r="AR7" s="18"/>
      <c r="AS7" s="18">
        <v>27335</v>
      </c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97</v>
      </c>
      <c r="B8" s="78" t="s">
        <v>168</v>
      </c>
      <c r="C8" s="79" t="s">
        <v>169</v>
      </c>
      <c r="D8" s="18">
        <f t="shared" si="0"/>
        <v>0</v>
      </c>
      <c r="E8" s="18">
        <f t="shared" si="1"/>
        <v>277619</v>
      </c>
      <c r="F8" s="84" t="s">
        <v>98</v>
      </c>
      <c r="G8" s="81" t="s">
        <v>99</v>
      </c>
      <c r="H8" s="18"/>
      <c r="I8" s="18">
        <v>143119</v>
      </c>
      <c r="J8" s="84" t="s">
        <v>116</v>
      </c>
      <c r="K8" s="81" t="s">
        <v>117</v>
      </c>
      <c r="L8" s="18"/>
      <c r="M8" s="18">
        <v>42991</v>
      </c>
      <c r="N8" s="84" t="s">
        <v>118</v>
      </c>
      <c r="O8" s="81" t="s">
        <v>119</v>
      </c>
      <c r="P8" s="18"/>
      <c r="Q8" s="18">
        <v>18241</v>
      </c>
      <c r="R8" s="84" t="s">
        <v>131</v>
      </c>
      <c r="S8" s="81" t="s">
        <v>132</v>
      </c>
      <c r="T8" s="18"/>
      <c r="U8" s="18">
        <v>62764</v>
      </c>
      <c r="V8" s="84" t="s">
        <v>137</v>
      </c>
      <c r="W8" s="81" t="s">
        <v>138</v>
      </c>
      <c r="X8" s="18"/>
      <c r="Y8" s="18">
        <v>10504</v>
      </c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97</v>
      </c>
      <c r="B9" s="78" t="s">
        <v>170</v>
      </c>
      <c r="C9" s="79" t="s">
        <v>171</v>
      </c>
      <c r="D9" s="18">
        <f t="shared" si="0"/>
        <v>0</v>
      </c>
      <c r="E9" s="18">
        <f t="shared" si="1"/>
        <v>144492</v>
      </c>
      <c r="F9" s="84" t="s">
        <v>98</v>
      </c>
      <c r="G9" s="81" t="s">
        <v>99</v>
      </c>
      <c r="H9" s="18"/>
      <c r="I9" s="18">
        <v>38754</v>
      </c>
      <c r="J9" s="84" t="s">
        <v>122</v>
      </c>
      <c r="K9" s="81" t="s">
        <v>123</v>
      </c>
      <c r="L9" s="18"/>
      <c r="M9" s="18">
        <v>52045</v>
      </c>
      <c r="N9" s="84" t="s">
        <v>124</v>
      </c>
      <c r="O9" s="81" t="s">
        <v>125</v>
      </c>
      <c r="P9" s="18"/>
      <c r="Q9" s="18">
        <v>53693</v>
      </c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97</v>
      </c>
      <c r="B10" s="78" t="s">
        <v>172</v>
      </c>
      <c r="C10" s="79" t="s">
        <v>173</v>
      </c>
      <c r="D10" s="18">
        <f t="shared" si="0"/>
        <v>554449</v>
      </c>
      <c r="E10" s="18">
        <f t="shared" si="1"/>
        <v>157937</v>
      </c>
      <c r="F10" s="84" t="s">
        <v>102</v>
      </c>
      <c r="G10" s="81" t="s">
        <v>103</v>
      </c>
      <c r="H10" s="18">
        <v>209555</v>
      </c>
      <c r="I10" s="18">
        <v>53474</v>
      </c>
      <c r="J10" s="84" t="s">
        <v>139</v>
      </c>
      <c r="K10" s="81" t="s">
        <v>140</v>
      </c>
      <c r="L10" s="18">
        <v>199680</v>
      </c>
      <c r="M10" s="18">
        <v>51038</v>
      </c>
      <c r="N10" s="84" t="s">
        <v>141</v>
      </c>
      <c r="O10" s="81" t="s">
        <v>142</v>
      </c>
      <c r="P10" s="18">
        <v>72630</v>
      </c>
      <c r="Q10" s="18">
        <v>25645</v>
      </c>
      <c r="R10" s="84" t="s">
        <v>143</v>
      </c>
      <c r="S10" s="81" t="s">
        <v>144</v>
      </c>
      <c r="T10" s="18">
        <v>15749</v>
      </c>
      <c r="U10" s="18">
        <v>2038</v>
      </c>
      <c r="V10" s="84" t="s">
        <v>145</v>
      </c>
      <c r="W10" s="81" t="s">
        <v>84</v>
      </c>
      <c r="X10" s="18">
        <v>56835</v>
      </c>
      <c r="Y10" s="18">
        <v>25742</v>
      </c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97</v>
      </c>
      <c r="B11" s="78" t="s">
        <v>174</v>
      </c>
      <c r="C11" s="79" t="s">
        <v>175</v>
      </c>
      <c r="D11" s="18">
        <f t="shared" si="0"/>
        <v>393751</v>
      </c>
      <c r="E11" s="18">
        <f t="shared" si="1"/>
        <v>10997</v>
      </c>
      <c r="F11" s="84" t="s">
        <v>112</v>
      </c>
      <c r="G11" s="81" t="s">
        <v>113</v>
      </c>
      <c r="H11" s="18">
        <v>154104</v>
      </c>
      <c r="I11" s="18"/>
      <c r="J11" s="84" t="s">
        <v>146</v>
      </c>
      <c r="K11" s="81" t="s">
        <v>147</v>
      </c>
      <c r="L11" s="18">
        <v>31950</v>
      </c>
      <c r="M11" s="18"/>
      <c r="N11" s="84" t="s">
        <v>148</v>
      </c>
      <c r="O11" s="81" t="s">
        <v>149</v>
      </c>
      <c r="P11" s="18">
        <v>1224</v>
      </c>
      <c r="Q11" s="18">
        <v>6453</v>
      </c>
      <c r="R11" s="84" t="s">
        <v>150</v>
      </c>
      <c r="S11" s="81" t="s">
        <v>151</v>
      </c>
      <c r="T11" s="18">
        <v>1568</v>
      </c>
      <c r="U11" s="18">
        <v>4544</v>
      </c>
      <c r="V11" s="84" t="s">
        <v>152</v>
      </c>
      <c r="W11" s="81" t="s">
        <v>153</v>
      </c>
      <c r="X11" s="18">
        <v>6456</v>
      </c>
      <c r="Y11" s="18"/>
      <c r="Z11" s="84" t="s">
        <v>154</v>
      </c>
      <c r="AA11" s="81" t="s">
        <v>155</v>
      </c>
      <c r="AB11" s="18">
        <v>26432</v>
      </c>
      <c r="AC11" s="18"/>
      <c r="AD11" s="84" t="s">
        <v>156</v>
      </c>
      <c r="AE11" s="81" t="s">
        <v>157</v>
      </c>
      <c r="AF11" s="18">
        <v>36436</v>
      </c>
      <c r="AG11" s="18"/>
      <c r="AH11" s="84" t="s">
        <v>158</v>
      </c>
      <c r="AI11" s="81" t="s">
        <v>159</v>
      </c>
      <c r="AJ11" s="18">
        <v>4174</v>
      </c>
      <c r="AK11" s="18"/>
      <c r="AL11" s="84" t="s">
        <v>160</v>
      </c>
      <c r="AM11" s="81" t="s">
        <v>161</v>
      </c>
      <c r="AN11" s="18">
        <v>47451</v>
      </c>
      <c r="AO11" s="18"/>
      <c r="AP11" s="84" t="s">
        <v>162</v>
      </c>
      <c r="AQ11" s="81" t="s">
        <v>163</v>
      </c>
      <c r="AR11" s="18">
        <v>83956</v>
      </c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97</v>
      </c>
      <c r="B12" s="78" t="s">
        <v>176</v>
      </c>
      <c r="C12" s="79" t="s">
        <v>177</v>
      </c>
      <c r="D12" s="18">
        <f t="shared" si="0"/>
        <v>525441</v>
      </c>
      <c r="E12" s="18">
        <f t="shared" si="1"/>
        <v>298452</v>
      </c>
      <c r="F12" s="84" t="s">
        <v>104</v>
      </c>
      <c r="G12" s="81" t="s">
        <v>105</v>
      </c>
      <c r="H12" s="18">
        <v>168544</v>
      </c>
      <c r="I12" s="18">
        <v>105827</v>
      </c>
      <c r="J12" s="84" t="s">
        <v>110</v>
      </c>
      <c r="K12" s="81" t="s">
        <v>111</v>
      </c>
      <c r="L12" s="18">
        <v>135023</v>
      </c>
      <c r="M12" s="18">
        <v>71766</v>
      </c>
      <c r="N12" s="84" t="s">
        <v>126</v>
      </c>
      <c r="O12" s="81" t="s">
        <v>127</v>
      </c>
      <c r="P12" s="18">
        <v>37581</v>
      </c>
      <c r="Q12" s="18">
        <v>18792</v>
      </c>
      <c r="R12" s="84" t="s">
        <v>128</v>
      </c>
      <c r="S12" s="81" t="s">
        <v>129</v>
      </c>
      <c r="T12" s="18">
        <v>113872</v>
      </c>
      <c r="U12" s="18">
        <v>61949</v>
      </c>
      <c r="V12" s="84" t="s">
        <v>130</v>
      </c>
      <c r="W12" s="81" t="s">
        <v>186</v>
      </c>
      <c r="X12" s="18">
        <v>70421</v>
      </c>
      <c r="Y12" s="18">
        <v>40118</v>
      </c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97</v>
      </c>
      <c r="B13" s="78" t="s">
        <v>178</v>
      </c>
      <c r="C13" s="79" t="s">
        <v>179</v>
      </c>
      <c r="D13" s="18">
        <f t="shared" si="0"/>
        <v>1395139</v>
      </c>
      <c r="E13" s="18">
        <f t="shared" si="1"/>
        <v>0</v>
      </c>
      <c r="F13" s="84" t="s">
        <v>98</v>
      </c>
      <c r="G13" s="81" t="s">
        <v>99</v>
      </c>
      <c r="H13" s="18">
        <v>965416</v>
      </c>
      <c r="I13" s="18"/>
      <c r="J13" s="84" t="s">
        <v>108</v>
      </c>
      <c r="K13" s="81" t="s">
        <v>109</v>
      </c>
      <c r="L13" s="18">
        <v>75006</v>
      </c>
      <c r="M13" s="18"/>
      <c r="N13" s="84" t="s">
        <v>116</v>
      </c>
      <c r="O13" s="81" t="s">
        <v>117</v>
      </c>
      <c r="P13" s="18">
        <v>59004</v>
      </c>
      <c r="Q13" s="18"/>
      <c r="R13" s="84" t="s">
        <v>118</v>
      </c>
      <c r="S13" s="81" t="s">
        <v>119</v>
      </c>
      <c r="T13" s="18">
        <v>33528</v>
      </c>
      <c r="U13" s="18"/>
      <c r="V13" s="84" t="s">
        <v>120</v>
      </c>
      <c r="W13" s="81" t="s">
        <v>121</v>
      </c>
      <c r="X13" s="18">
        <v>5600</v>
      </c>
      <c r="Y13" s="18"/>
      <c r="Z13" s="84" t="s">
        <v>122</v>
      </c>
      <c r="AA13" s="81" t="s">
        <v>123</v>
      </c>
      <c r="AB13" s="18">
        <v>55703</v>
      </c>
      <c r="AC13" s="18"/>
      <c r="AD13" s="84" t="s">
        <v>124</v>
      </c>
      <c r="AE13" s="81" t="s">
        <v>125</v>
      </c>
      <c r="AF13" s="18">
        <v>59858</v>
      </c>
      <c r="AG13" s="18"/>
      <c r="AH13" s="84" t="s">
        <v>131</v>
      </c>
      <c r="AI13" s="81" t="s">
        <v>132</v>
      </c>
      <c r="AJ13" s="18">
        <v>54541</v>
      </c>
      <c r="AK13" s="18"/>
      <c r="AL13" s="84" t="s">
        <v>133</v>
      </c>
      <c r="AM13" s="81" t="s">
        <v>134</v>
      </c>
      <c r="AN13" s="18">
        <v>75815</v>
      </c>
      <c r="AO13" s="18"/>
      <c r="AP13" s="84" t="s">
        <v>135</v>
      </c>
      <c r="AQ13" s="81" t="s">
        <v>136</v>
      </c>
      <c r="AR13" s="18">
        <v>5731</v>
      </c>
      <c r="AS13" s="18"/>
      <c r="AT13" s="84" t="s">
        <v>137</v>
      </c>
      <c r="AU13" s="81" t="s">
        <v>138</v>
      </c>
      <c r="AV13" s="18">
        <v>4937</v>
      </c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97</v>
      </c>
      <c r="B14" s="78" t="s">
        <v>180</v>
      </c>
      <c r="C14" s="79" t="s">
        <v>181</v>
      </c>
      <c r="D14" s="18">
        <f t="shared" si="0"/>
        <v>54092</v>
      </c>
      <c r="E14" s="18">
        <f t="shared" si="1"/>
        <v>0</v>
      </c>
      <c r="F14" s="84" t="s">
        <v>100</v>
      </c>
      <c r="G14" s="81" t="s">
        <v>101</v>
      </c>
      <c r="H14" s="18">
        <v>36242</v>
      </c>
      <c r="I14" s="18">
        <v>0</v>
      </c>
      <c r="J14" s="84" t="s">
        <v>106</v>
      </c>
      <c r="K14" s="81" t="s">
        <v>107</v>
      </c>
      <c r="L14" s="18">
        <v>10440</v>
      </c>
      <c r="M14" s="18">
        <v>0</v>
      </c>
      <c r="N14" s="84" t="s">
        <v>114</v>
      </c>
      <c r="O14" s="81" t="s">
        <v>115</v>
      </c>
      <c r="P14" s="18">
        <v>5355</v>
      </c>
      <c r="Q14" s="18">
        <v>0</v>
      </c>
      <c r="R14" s="84" t="s">
        <v>164</v>
      </c>
      <c r="S14" s="81" t="s">
        <v>165</v>
      </c>
      <c r="T14" s="18">
        <v>2055</v>
      </c>
      <c r="U14" s="18">
        <v>0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95" t="s">
        <v>184</v>
      </c>
      <c r="B15" s="96"/>
      <c r="C15" s="97"/>
      <c r="D15" s="18">
        <f>SUM(D7:D14)</f>
        <v>2922872</v>
      </c>
      <c r="E15" s="18">
        <f>SUM(E7:E14)</f>
        <v>1189185</v>
      </c>
      <c r="F15" s="84" t="s">
        <v>19</v>
      </c>
      <c r="G15" s="56" t="s">
        <v>19</v>
      </c>
      <c r="H15" s="18">
        <f>SUM(H7:H14)</f>
        <v>1533861</v>
      </c>
      <c r="I15" s="18">
        <f>SUM(I7:I14)</f>
        <v>422142</v>
      </c>
      <c r="J15" s="84" t="s">
        <v>19</v>
      </c>
      <c r="K15" s="56" t="s">
        <v>19</v>
      </c>
      <c r="L15" s="18">
        <f>SUM(L7:L14)</f>
        <v>452099</v>
      </c>
      <c r="M15" s="18">
        <f>SUM(M7:M14)</f>
        <v>289982</v>
      </c>
      <c r="N15" s="84" t="s">
        <v>19</v>
      </c>
      <c r="O15" s="56" t="s">
        <v>19</v>
      </c>
      <c r="P15" s="18">
        <f>SUM(P7:P14)</f>
        <v>175794</v>
      </c>
      <c r="Q15" s="18">
        <f>SUM(Q7:Q14)</f>
        <v>144895</v>
      </c>
      <c r="R15" s="84" t="s">
        <v>19</v>
      </c>
      <c r="S15" s="56" t="s">
        <v>19</v>
      </c>
      <c r="T15" s="18">
        <f>SUM(T7:T14)</f>
        <v>166772</v>
      </c>
      <c r="U15" s="18">
        <f>SUM(U7:U14)</f>
        <v>135887</v>
      </c>
      <c r="V15" s="84" t="s">
        <v>19</v>
      </c>
      <c r="W15" s="56" t="s">
        <v>19</v>
      </c>
      <c r="X15" s="18">
        <f>SUM(X7:X14)</f>
        <v>139312</v>
      </c>
      <c r="Y15" s="18">
        <f>SUM(Y7:Y14)</f>
        <v>90819</v>
      </c>
      <c r="Z15" s="84" t="s">
        <v>19</v>
      </c>
      <c r="AA15" s="56" t="s">
        <v>19</v>
      </c>
      <c r="AB15" s="18">
        <f>SUM(AB7:AB14)</f>
        <v>82135</v>
      </c>
      <c r="AC15" s="18">
        <f>SUM(AC7:AC14)</f>
        <v>20113</v>
      </c>
      <c r="AD15" s="84" t="s">
        <v>19</v>
      </c>
      <c r="AE15" s="56" t="s">
        <v>19</v>
      </c>
      <c r="AF15" s="18">
        <f>SUM(AF7:AF14)</f>
        <v>96294</v>
      </c>
      <c r="AG15" s="18">
        <f>SUM(AG7:AG14)</f>
        <v>3975</v>
      </c>
      <c r="AH15" s="84" t="s">
        <v>19</v>
      </c>
      <c r="AI15" s="56" t="s">
        <v>19</v>
      </c>
      <c r="AJ15" s="18">
        <f>SUM(AJ7:AJ14)</f>
        <v>58715</v>
      </c>
      <c r="AK15" s="18">
        <f>SUM(AK7:AK14)</f>
        <v>24598</v>
      </c>
      <c r="AL15" s="84" t="s">
        <v>19</v>
      </c>
      <c r="AM15" s="56" t="s">
        <v>19</v>
      </c>
      <c r="AN15" s="18">
        <f>SUM(AN7:AN14)</f>
        <v>123266</v>
      </c>
      <c r="AO15" s="18">
        <f>SUM(AO7:AO14)</f>
        <v>29439</v>
      </c>
      <c r="AP15" s="84" t="s">
        <v>19</v>
      </c>
      <c r="AQ15" s="56" t="s">
        <v>19</v>
      </c>
      <c r="AR15" s="18">
        <f>SUM(AR7:AR14)</f>
        <v>89687</v>
      </c>
      <c r="AS15" s="18">
        <f>SUM(AS7:AS14)</f>
        <v>27335</v>
      </c>
      <c r="AT15" s="84" t="s">
        <v>19</v>
      </c>
      <c r="AU15" s="56" t="s">
        <v>19</v>
      </c>
      <c r="AV15" s="18">
        <f>SUM(AV7:AV14)</f>
        <v>4937</v>
      </c>
      <c r="AW15" s="18">
        <f>SUM(AW7:AW14)</f>
        <v>0</v>
      </c>
      <c r="AX15" s="84" t="s">
        <v>19</v>
      </c>
      <c r="AY15" s="56" t="s">
        <v>19</v>
      </c>
      <c r="AZ15" s="18">
        <f>SUM(AZ7:AZ14)</f>
        <v>0</v>
      </c>
      <c r="BA15" s="18">
        <f>SUM(BA7:BA14)</f>
        <v>0</v>
      </c>
      <c r="BB15" s="84" t="s">
        <v>19</v>
      </c>
      <c r="BC15" s="56" t="s">
        <v>19</v>
      </c>
      <c r="BD15" s="18">
        <f>SUM(BD7:BD14)</f>
        <v>0</v>
      </c>
      <c r="BE15" s="18">
        <f>SUM(BE7:BE14)</f>
        <v>0</v>
      </c>
      <c r="BF15" s="84" t="s">
        <v>19</v>
      </c>
      <c r="BG15" s="56" t="s">
        <v>19</v>
      </c>
      <c r="BH15" s="18">
        <f>SUM(BH7:BH14)</f>
        <v>0</v>
      </c>
      <c r="BI15" s="18">
        <f>SUM(BI7:BI14)</f>
        <v>0</v>
      </c>
      <c r="BJ15" s="84" t="s">
        <v>19</v>
      </c>
      <c r="BK15" s="56" t="s">
        <v>19</v>
      </c>
      <c r="BL15" s="18">
        <f>SUM(BL7:BL14)</f>
        <v>0</v>
      </c>
      <c r="BM15" s="18">
        <f>SUM(BM7:BM14)</f>
        <v>0</v>
      </c>
      <c r="BN15" s="84" t="s">
        <v>19</v>
      </c>
      <c r="BO15" s="56" t="s">
        <v>19</v>
      </c>
      <c r="BP15" s="18">
        <f>SUM(BP7:BP14)</f>
        <v>0</v>
      </c>
      <c r="BQ15" s="18">
        <f>SUM(BQ7:BQ14)</f>
        <v>0</v>
      </c>
      <c r="BR15" s="84" t="s">
        <v>19</v>
      </c>
      <c r="BS15" s="56" t="s">
        <v>19</v>
      </c>
      <c r="BT15" s="18">
        <f>SUM(BT7:BT14)</f>
        <v>0</v>
      </c>
      <c r="BU15" s="18">
        <f>SUM(BU7:BU14)</f>
        <v>0</v>
      </c>
      <c r="BV15" s="84" t="s">
        <v>19</v>
      </c>
      <c r="BW15" s="56" t="s">
        <v>19</v>
      </c>
      <c r="BX15" s="18">
        <f>SUM(BX7:BX14)</f>
        <v>0</v>
      </c>
      <c r="BY15" s="18">
        <f>SUM(BY7:BY14)</f>
        <v>0</v>
      </c>
      <c r="BZ15" s="84" t="s">
        <v>19</v>
      </c>
      <c r="CA15" s="56" t="s">
        <v>19</v>
      </c>
      <c r="CB15" s="18">
        <f>SUM(CB7:CB14)</f>
        <v>0</v>
      </c>
      <c r="CC15" s="18">
        <f>SUM(CC7:CC14)</f>
        <v>0</v>
      </c>
      <c r="CD15" s="84" t="s">
        <v>19</v>
      </c>
      <c r="CE15" s="56" t="s">
        <v>19</v>
      </c>
      <c r="CF15" s="18">
        <f>SUM(CF7:CF14)</f>
        <v>0</v>
      </c>
      <c r="CG15" s="18">
        <f>SUM(CG7:CG14)</f>
        <v>0</v>
      </c>
      <c r="CH15" s="84" t="s">
        <v>19</v>
      </c>
      <c r="CI15" s="56" t="s">
        <v>19</v>
      </c>
      <c r="CJ15" s="18">
        <f>SUM(CJ7:CJ14)</f>
        <v>0</v>
      </c>
      <c r="CK15" s="18">
        <f>SUM(CK7:CK14)</f>
        <v>0</v>
      </c>
      <c r="CL15" s="84" t="s">
        <v>19</v>
      </c>
      <c r="CM15" s="56" t="s">
        <v>19</v>
      </c>
      <c r="CN15" s="18">
        <f>SUM(CN7:CN14)</f>
        <v>0</v>
      </c>
      <c r="CO15" s="18">
        <f>SUM(CO7:CO14)</f>
        <v>0</v>
      </c>
      <c r="CP15" s="84" t="s">
        <v>19</v>
      </c>
      <c r="CQ15" s="56" t="s">
        <v>19</v>
      </c>
      <c r="CR15" s="18">
        <f>SUM(CR7:CR14)</f>
        <v>0</v>
      </c>
      <c r="CS15" s="18">
        <f>SUM(CS7:CS14)</f>
        <v>0</v>
      </c>
      <c r="CT15" s="84" t="s">
        <v>19</v>
      </c>
      <c r="CU15" s="56" t="s">
        <v>19</v>
      </c>
      <c r="CV15" s="18">
        <f>SUM(CV7:CV14)</f>
        <v>0</v>
      </c>
      <c r="CW15" s="18">
        <f>SUM(CW7:CW14)</f>
        <v>0</v>
      </c>
      <c r="CX15" s="84" t="s">
        <v>19</v>
      </c>
      <c r="CY15" s="56" t="s">
        <v>19</v>
      </c>
      <c r="CZ15" s="18">
        <f>SUM(CZ7:CZ14)</f>
        <v>0</v>
      </c>
      <c r="DA15" s="18">
        <f>SUM(DA7:DA14)</f>
        <v>0</v>
      </c>
      <c r="DB15" s="84" t="s">
        <v>19</v>
      </c>
      <c r="DC15" s="56" t="s">
        <v>19</v>
      </c>
      <c r="DD15" s="18">
        <f>SUM(DD7:DD14)</f>
        <v>0</v>
      </c>
      <c r="DE15" s="18">
        <f>SUM(DE7:DE14)</f>
        <v>0</v>
      </c>
      <c r="DF15" s="84" t="s">
        <v>19</v>
      </c>
      <c r="DG15" s="56" t="s">
        <v>19</v>
      </c>
      <c r="DH15" s="18">
        <f>SUM(DH7:DH14)</f>
        <v>0</v>
      </c>
      <c r="DI15" s="18">
        <f>SUM(DI7:DI14)</f>
        <v>0</v>
      </c>
      <c r="DJ15" s="84" t="s">
        <v>19</v>
      </c>
      <c r="DK15" s="56" t="s">
        <v>19</v>
      </c>
      <c r="DL15" s="18">
        <f>SUM(DL7:DL14)</f>
        <v>0</v>
      </c>
      <c r="DM15" s="18">
        <f>SUM(DM7:DM14)</f>
        <v>0</v>
      </c>
      <c r="DN15" s="84" t="s">
        <v>19</v>
      </c>
      <c r="DO15" s="56" t="s">
        <v>19</v>
      </c>
      <c r="DP15" s="18">
        <f>SUM(DP7:DP14)</f>
        <v>0</v>
      </c>
      <c r="DQ15" s="18">
        <f>SUM(DQ7:DQ14)</f>
        <v>0</v>
      </c>
      <c r="DR15" s="84" t="s">
        <v>19</v>
      </c>
      <c r="DS15" s="56" t="s">
        <v>19</v>
      </c>
      <c r="DT15" s="18">
        <f>SUM(DT7:DT14)</f>
        <v>0</v>
      </c>
      <c r="DU15" s="18">
        <f>SUM(DU7:DU14)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2004-03-02T04:45:23Z</dcterms:modified>
  <cp:category/>
  <cp:version/>
  <cp:contentType/>
  <cp:contentStatus/>
</cp:coreProperties>
</file>