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</sheets>
  <definedNames>
    <definedName name="_xlnm.Print_Area" localSheetId="0">'ごみ処理概要'!$A$2:$AP$49</definedName>
    <definedName name="_xlnm.Print_Area" localSheetId="2">'ごみ処理量内訳'!$A$2:$AI$49</definedName>
    <definedName name="_xlnm.Print_Area" localSheetId="1">'ごみ搬入量内訳'!$A$2:$AH$50</definedName>
    <definedName name="_xlnm.Print_Area" localSheetId="3">'資源化量内訳'!$A$2:$BN$48</definedName>
    <definedName name="_xlnm.Print_Titles" localSheetId="0">'ごみ処理概要'!$A:$C,'ごみ処理概要'!$2:$5</definedName>
    <definedName name="_xlnm.Print_Titles" localSheetId="2">'ごみ処理量内訳'!$A:$C,'ごみ処理量内訳'!$2:$5</definedName>
    <definedName name="_xlnm.Print_Titles" localSheetId="1">'ごみ搬入量内訳'!$A:$C,'ごみ搬入量内訳'!$2:$6</definedName>
    <definedName name="_xlnm.Print_Titles" localSheetId="3">'資源化量内訳'!$A:$C,'資源化量内訳'!$2:$4</definedName>
  </definedNames>
  <calcPr fullCalcOnLoad="1"/>
</workbook>
</file>

<file path=xl/sharedStrings.xml><?xml version="1.0" encoding="utf-8"?>
<sst xmlns="http://schemas.openxmlformats.org/spreadsheetml/2006/main" count="1458" uniqueCount="195">
  <si>
    <t>寒川町</t>
  </si>
  <si>
    <t>白鳥町</t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</si>
  <si>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</si>
  <si>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r>
      <t xml:space="preserve">焼却施設処理に伴う資源化量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</si>
  <si>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粗大ごみ処理施設処理に伴う資源化量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</si>
  <si>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資源化等を行う施設処理に伴う資源化量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</si>
  <si>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高速堆肥化施設処理に伴う資源化量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</si>
  <si>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</si>
  <si>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(紙類+金属類+ガラス類+ﾍﾟｯﾄﾎﾞﾄﾙ+ﾌﾟﾗｽﾁｯｸ類+その他)</t>
    </r>
  </si>
  <si>
    <t>ﾍﾟｯﾄﾎﾞﾄﾙ</t>
  </si>
  <si>
    <t>ﾌﾟﾗｽﾁｯｸ類</t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</si>
  <si>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>(直接資源化量+直接焼却量+焼却以外の中間処理量)/ごみ処理量*100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</si>
  <si>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</si>
  <si>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t>豊浜町</t>
  </si>
  <si>
    <t>内海町</t>
  </si>
  <si>
    <t>三野町</t>
  </si>
  <si>
    <t>香川県</t>
  </si>
  <si>
    <t>37201</t>
  </si>
  <si>
    <t>高松市</t>
  </si>
  <si>
    <t>37202</t>
  </si>
  <si>
    <t>丸亀市</t>
  </si>
  <si>
    <t>37203</t>
  </si>
  <si>
    <t>坂出市</t>
  </si>
  <si>
    <t>37204</t>
  </si>
  <si>
    <t>善通寺市</t>
  </si>
  <si>
    <t>37205</t>
  </si>
  <si>
    <t>観音寺市</t>
  </si>
  <si>
    <t>37301</t>
  </si>
  <si>
    <t>引田町</t>
  </si>
  <si>
    <t>37302</t>
  </si>
  <si>
    <t>37303</t>
  </si>
  <si>
    <t>37304</t>
  </si>
  <si>
    <t>津田町</t>
  </si>
  <si>
    <t>37305</t>
  </si>
  <si>
    <t>大川町</t>
  </si>
  <si>
    <t>37306</t>
  </si>
  <si>
    <t>志度町</t>
  </si>
  <si>
    <t>37307</t>
  </si>
  <si>
    <t>37308</t>
  </si>
  <si>
    <t>長尾町</t>
  </si>
  <si>
    <t>37321</t>
  </si>
  <si>
    <t>37322</t>
  </si>
  <si>
    <t>土庄町</t>
  </si>
  <si>
    <t>37323</t>
  </si>
  <si>
    <t>37341</t>
  </si>
  <si>
    <t>三木町</t>
  </si>
  <si>
    <t>37342</t>
  </si>
  <si>
    <t>牟礼町</t>
  </si>
  <si>
    <t>37343</t>
  </si>
  <si>
    <t>庵治町</t>
  </si>
  <si>
    <t>37361</t>
  </si>
  <si>
    <t>塩江町</t>
  </si>
  <si>
    <t>37362</t>
  </si>
  <si>
    <t>香川町</t>
  </si>
  <si>
    <t>37363</t>
  </si>
  <si>
    <t>香南町</t>
  </si>
  <si>
    <t>37364</t>
  </si>
  <si>
    <t>直島町</t>
  </si>
  <si>
    <t>37381</t>
  </si>
  <si>
    <t>綾上町</t>
  </si>
  <si>
    <t>37382</t>
  </si>
  <si>
    <t>綾南町</t>
  </si>
  <si>
    <t>37383</t>
  </si>
  <si>
    <t>37384</t>
  </si>
  <si>
    <t>綾歌町</t>
  </si>
  <si>
    <t>37385</t>
  </si>
  <si>
    <t>飯山町</t>
  </si>
  <si>
    <t>37386</t>
  </si>
  <si>
    <t>宇多津町</t>
  </si>
  <si>
    <t>37401</t>
  </si>
  <si>
    <t>琴南町</t>
  </si>
  <si>
    <t>37402</t>
  </si>
  <si>
    <t>満濃町</t>
  </si>
  <si>
    <t>37403</t>
  </si>
  <si>
    <t>琴平町</t>
  </si>
  <si>
    <t>37404</t>
  </si>
  <si>
    <t>多度津町</t>
  </si>
  <si>
    <t>37405</t>
  </si>
  <si>
    <t>仲南町</t>
  </si>
  <si>
    <t>37421</t>
  </si>
  <si>
    <t>高瀬町</t>
  </si>
  <si>
    <t>37422</t>
  </si>
  <si>
    <t>37423</t>
  </si>
  <si>
    <t>37424</t>
  </si>
  <si>
    <t>大野原町</t>
  </si>
  <si>
    <t>37425</t>
  </si>
  <si>
    <t>豊中町</t>
  </si>
  <si>
    <t>37426</t>
  </si>
  <si>
    <t>詫間町</t>
  </si>
  <si>
    <t>37427</t>
  </si>
  <si>
    <t>仁尾町</t>
  </si>
  <si>
    <t>37428</t>
  </si>
  <si>
    <t>37429</t>
  </si>
  <si>
    <t>財田町</t>
  </si>
  <si>
    <t>合　計</t>
  </si>
  <si>
    <t>都道府県</t>
  </si>
  <si>
    <t>コード</t>
  </si>
  <si>
    <t>市町村名</t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</si>
  <si>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</si>
  <si>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</si>
  <si>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自家処理量</t>
  </si>
  <si>
    <t>＝(収集量+直接搬入量)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</si>
  <si>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</si>
  <si>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</si>
  <si>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</si>
  <si>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</si>
  <si>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</si>
  <si>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</si>
  <si>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</si>
  <si>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</si>
  <si>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</si>
  <si>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</si>
  <si>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直営</t>
  </si>
  <si>
    <t>委託</t>
  </si>
  <si>
    <t>許可</t>
  </si>
  <si>
    <t>（ｔ）</t>
  </si>
  <si>
    <t>（ｔ）</t>
  </si>
  <si>
    <t>コード</t>
  </si>
  <si>
    <t>市町村名</t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</si>
  <si>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</si>
  <si>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</si>
  <si>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</si>
  <si>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t>直接焼却量</t>
  </si>
  <si>
    <t>焼却以外の中間処理量 (粗大ごみ処理施設+資源化等を行う施設+高速堆肥化施設+ごみ燃料化施設+その他の施設)</t>
  </si>
  <si>
    <t>焼却施設以外の中間処理施設からの搬入量</t>
  </si>
  <si>
    <t>焼却残渣量</t>
  </si>
  <si>
    <t>焼却施設以外の中間処理施設からの残渣量</t>
  </si>
  <si>
    <t>金属類</t>
  </si>
  <si>
    <t>ﾍﾟｯﾄﾎﾞﾄﾙ</t>
  </si>
  <si>
    <t>その他</t>
  </si>
  <si>
    <t>（ｔ）</t>
  </si>
  <si>
    <t>コード</t>
  </si>
  <si>
    <t>市町村名</t>
  </si>
  <si>
    <r>
      <t>収集ごみ資源化量</t>
    </r>
    <r>
      <rPr>
        <sz val="9"/>
        <rFont val="ＭＳ ゴシック"/>
        <family val="3"/>
      </rPr>
      <t xml:space="preserve"> (直接資源化量+中間処理後再生利用量)</t>
    </r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</si>
  <si>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</si>
  <si>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t>都道府県</t>
  </si>
  <si>
    <t>コード</t>
  </si>
  <si>
    <t>市町村名</t>
  </si>
  <si>
    <t>総人口</t>
  </si>
  <si>
    <r>
      <t xml:space="preserve">ごみ総排出量 </t>
    </r>
    <r>
      <rPr>
        <sz val="9"/>
        <rFont val="ＭＳ ゴシック"/>
        <family val="3"/>
      </rPr>
      <t>(計画収集量+直接搬入量+自家処理量)</t>
    </r>
  </si>
  <si>
    <t>１人１日当たりの排出量</t>
  </si>
  <si>
    <t>集団回収量　　　　</t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</si>
  <si>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</si>
  <si>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 xml:space="preserve">中間処理後再生利用量 </t>
    </r>
    <r>
      <rPr>
        <sz val="9"/>
        <rFont val="ＭＳ ゴシック"/>
        <family val="3"/>
      </rPr>
      <t>(焼却施設+粗大ごみ処理施設+資源化等を行う施設+高速堆肥化施設+ごみ燃料化施設+その他の施設)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</si>
  <si>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</si>
  <si>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計画収集人口</t>
  </si>
  <si>
    <t>計画収集量</t>
  </si>
  <si>
    <t>直接搬入量</t>
  </si>
  <si>
    <t>自家処理量</t>
  </si>
  <si>
    <t>合計</t>
  </si>
  <si>
    <t>直接焼却量</t>
  </si>
  <si>
    <t>焼却以外の中間処理量 (粗大ごみ処理施設+資源化等を行う施設+高速堆肥化施設+ごみ燃料化施設+その他の施設)</t>
  </si>
  <si>
    <t>直接資源化量 (紙類+金属類+ガラス類+ﾍﾟｯﾄﾎﾞﾄﾙ+ﾌﾟﾗｽﾁｯｸ類+その他)</t>
  </si>
  <si>
    <t>焼却施設</t>
  </si>
  <si>
    <t>合計</t>
  </si>
  <si>
    <t>焼却残渣量</t>
  </si>
  <si>
    <t>処理残渣量</t>
  </si>
  <si>
    <t>紙類</t>
  </si>
  <si>
    <t>金属類</t>
  </si>
  <si>
    <t>ガラス類</t>
  </si>
  <si>
    <t>ﾍﾟｯﾄﾎﾞﾄﾙ</t>
  </si>
  <si>
    <t>ﾌﾟﾗｽﾁｯｸ類</t>
  </si>
  <si>
    <t>その他</t>
  </si>
  <si>
    <t>（人）</t>
  </si>
  <si>
    <t>（ｔ）</t>
  </si>
  <si>
    <t>（g/人日)</t>
  </si>
  <si>
    <t>（ｔ）</t>
  </si>
  <si>
    <t>（％）</t>
  </si>
  <si>
    <t>－</t>
  </si>
  <si>
    <t>ごみ処理の概要（平成１２年度実績）</t>
  </si>
  <si>
    <t>ごみ搬入量の状況（平成１２年度実績）</t>
  </si>
  <si>
    <t>直接最終
処分量</t>
  </si>
  <si>
    <t>粗大ごみ
処理施設</t>
  </si>
  <si>
    <t>資源化等を
行う施設</t>
  </si>
  <si>
    <t>高速堆肥化
施設</t>
  </si>
  <si>
    <t>ごみ燃料化
施設</t>
  </si>
  <si>
    <t>その他の
施設</t>
  </si>
  <si>
    <t>粗大ごみ
処理施設</t>
  </si>
  <si>
    <t>ごみ処理の状況（平成１２年度実績）</t>
  </si>
  <si>
    <t>粗大ごみ
処理施設</t>
  </si>
  <si>
    <t>資源化等を
行う施設</t>
  </si>
  <si>
    <t>高速堆肥化
施設</t>
  </si>
  <si>
    <t>ごみ燃料化
施設</t>
  </si>
  <si>
    <t>その他の
施設</t>
  </si>
  <si>
    <t>資源化等を
行う施設</t>
  </si>
  <si>
    <t>高速堆肥化
施設</t>
  </si>
  <si>
    <t>ごみ燃料化
施設</t>
  </si>
  <si>
    <t>ごみ資源化の状況（平成１２年度実績）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</si>
  <si>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</si>
  <si>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>生活系ごみ</t>
    </r>
    <r>
      <rPr>
        <sz val="8"/>
        <rFont val="ＭＳ ゴシック"/>
        <family val="3"/>
      </rPr>
      <t>(生活系ごみ+自家処理量)*10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</si>
  <si>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>事業系ごみ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</si>
  <si>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池田町</t>
  </si>
  <si>
    <t>山本町</t>
  </si>
  <si>
    <t>大内町</t>
  </si>
  <si>
    <t>国分寺町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</si>
</sst>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10">
    <font>
      <sz val="11"/>
      <name val="ＭＳ Ｐゴシック"/>
      <family val="0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</cellStyleXfs>
  <cellXfs count="102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2" borderId="1" xfId="0" applyFont="1" applyFill="1" applyBorder="1" applyAlignment="1" quotePrefix="1">
      <alignment horizontal="center" vertical="center" wrapText="1"/>
    </xf>
    <xf numFmtId="0" fontId="5" fillId="2" borderId="2" xfId="0" applyFont="1" applyFill="1" applyBorder="1" applyAlignment="1" quotePrefix="1">
      <alignment horizontal="left" vertical="center"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 quotePrefix="1">
      <alignment horizontal="left" vertical="center"/>
    </xf>
    <xf numFmtId="0" fontId="4" fillId="2" borderId="7" xfId="0" applyFont="1" applyFill="1" applyBorder="1" applyAlignment="1">
      <alignment/>
    </xf>
    <xf numFmtId="0" fontId="4" fillId="2" borderId="5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 quotePrefix="1">
      <alignment horizontal="center" vertical="center" wrapText="1"/>
    </xf>
    <xf numFmtId="38" fontId="4" fillId="0" borderId="9" xfId="16" applyFont="1" applyBorder="1" applyAlignment="1">
      <alignment horizontal="right" vertical="center"/>
    </xf>
    <xf numFmtId="176" fontId="4" fillId="0" borderId="9" xfId="16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2" borderId="6" xfId="0" applyFont="1" applyFill="1" applyBorder="1" applyAlignment="1" quotePrefix="1">
      <alignment horizontal="left" vertical="center"/>
    </xf>
    <xf numFmtId="0" fontId="4" fillId="2" borderId="3" xfId="0" applyFont="1" applyFill="1" applyBorder="1" applyAlignment="1" quotePrefix="1">
      <alignment horizontal="left"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0" xfId="0" applyFont="1" applyFill="1" applyBorder="1" applyAlignment="1" quotePrefix="1">
      <alignment horizontal="left" vertical="center" wrapText="1"/>
    </xf>
    <xf numFmtId="38" fontId="4" fillId="0" borderId="9" xfId="0" applyNumberFormat="1" applyFont="1" applyBorder="1" applyAlignment="1">
      <alignment/>
    </xf>
    <xf numFmtId="38" fontId="4" fillId="0" borderId="9" xfId="0" applyNumberFormat="1" applyFont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6" xfId="0" applyFont="1" applyFill="1" applyBorder="1" applyAlignment="1" quotePrefix="1">
      <alignment horizontal="center" vertical="center" wrapText="1"/>
    </xf>
    <xf numFmtId="0" fontId="6" fillId="2" borderId="1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4" fillId="2" borderId="8" xfId="20" applyFont="1" applyFill="1" applyBorder="1" applyAlignment="1" quotePrefix="1">
      <alignment horizontal="center" vertical="center" wrapText="1"/>
      <protection/>
    </xf>
    <xf numFmtId="0" fontId="4" fillId="2" borderId="5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11" xfId="0" applyFont="1" applyFill="1" applyBorder="1" applyAlignment="1" quotePrefix="1">
      <alignment horizontal="left" vertical="center"/>
    </xf>
    <xf numFmtId="0" fontId="4" fillId="2" borderId="12" xfId="0" applyFont="1" applyFill="1" applyBorder="1" applyAlignment="1">
      <alignment horizontal="right" vertical="center"/>
    </xf>
    <xf numFmtId="0" fontId="4" fillId="2" borderId="13" xfId="0" applyFont="1" applyFill="1" applyBorder="1" applyAlignment="1">
      <alignment vertical="center"/>
    </xf>
    <xf numFmtId="0" fontId="4" fillId="0" borderId="1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4" fillId="2" borderId="1" xfId="0" applyFont="1" applyFill="1" applyBorder="1" applyAlignment="1" quotePrefix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5" fillId="2" borderId="6" xfId="0" applyFont="1" applyFill="1" applyBorder="1" applyAlignment="1" quotePrefix="1">
      <alignment horizontal="left" vertical="center" wrapText="1"/>
    </xf>
    <xf numFmtId="0" fontId="5" fillId="2" borderId="2" xfId="0" applyFont="1" applyFill="1" applyBorder="1" applyAlignment="1" quotePrefix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quotePrefix="1">
      <alignment horizontal="left" vertical="top" wrapText="1"/>
    </xf>
    <xf numFmtId="0" fontId="4" fillId="2" borderId="5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 quotePrefix="1">
      <alignment horizontal="left" vertical="center" wrapText="1"/>
    </xf>
    <xf numFmtId="0" fontId="4" fillId="2" borderId="13" xfId="0" applyFont="1" applyFill="1" applyBorder="1" applyAlignment="1" quotePrefix="1">
      <alignment horizontal="left" vertical="center" wrapText="1"/>
    </xf>
    <xf numFmtId="0" fontId="4" fillId="2" borderId="4" xfId="0" applyFont="1" applyFill="1" applyBorder="1" applyAlignment="1" quotePrefix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4" xfId="0" applyBorder="1" applyAlignment="1">
      <alignment/>
    </xf>
    <xf numFmtId="0" fontId="4" fillId="0" borderId="5" xfId="0" applyFont="1" applyBorder="1" applyAlignment="1">
      <alignment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2" xfId="0" applyFont="1" applyBorder="1" applyAlignment="1" quotePrefix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0" fontId="4" fillId="2" borderId="8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5" fillId="2" borderId="6" xfId="0" applyFont="1" applyFill="1" applyBorder="1" applyAlignment="1" quotePrefix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5" fillId="2" borderId="6" xfId="20" applyFont="1" applyFill="1" applyBorder="1" applyAlignment="1" quotePrefix="1">
      <alignment horizontal="left" vertical="center"/>
      <protection/>
    </xf>
    <xf numFmtId="0" fontId="5" fillId="2" borderId="6" xfId="20" applyFont="1" applyFill="1" applyBorder="1" applyAlignment="1" quotePrefix="1">
      <alignment horizontal="left" vertical="center" wrapText="1"/>
      <protection/>
    </xf>
    <xf numFmtId="0" fontId="0" fillId="0" borderId="1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2" borderId="13" xfId="0" applyFont="1" applyFill="1" applyBorder="1" applyAlignment="1" quotePrefix="1">
      <alignment horizontal="left" vertical="center" wrapText="1"/>
    </xf>
    <xf numFmtId="0" fontId="5" fillId="2" borderId="4" xfId="0" applyFont="1" applyFill="1" applyBorder="1" applyAlignment="1" quotePrefix="1">
      <alignment horizontal="left" vertical="center" wrapText="1"/>
    </xf>
    <xf numFmtId="0" fontId="4" fillId="0" borderId="5" xfId="0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表ごみPrg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9"/>
  <sheetViews>
    <sheetView showGridLines="0" tabSelected="1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  <col min="4" max="42" width="10.625" style="0" customWidth="1"/>
  </cols>
  <sheetData>
    <row r="1" spans="1:42" ht="17.25">
      <c r="A1" s="1" t="s">
        <v>169</v>
      </c>
      <c r="B1" s="1"/>
      <c r="C1" s="1"/>
      <c r="D1" s="2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6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</row>
    <row r="2" spans="1:42" ht="27" customHeight="1">
      <c r="A2" s="49" t="s">
        <v>135</v>
      </c>
      <c r="B2" s="49" t="s">
        <v>136</v>
      </c>
      <c r="C2" s="54" t="s">
        <v>137</v>
      </c>
      <c r="D2" s="57" t="s">
        <v>138</v>
      </c>
      <c r="E2" s="47"/>
      <c r="F2" s="57" t="s">
        <v>139</v>
      </c>
      <c r="G2" s="47"/>
      <c r="H2" s="47"/>
      <c r="I2" s="48"/>
      <c r="J2" s="58" t="s">
        <v>140</v>
      </c>
      <c r="K2" s="59"/>
      <c r="L2" s="60"/>
      <c r="M2" s="54" t="s">
        <v>141</v>
      </c>
      <c r="N2" s="8" t="s">
        <v>142</v>
      </c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10"/>
      <c r="AD2" s="62" t="s">
        <v>11</v>
      </c>
      <c r="AE2" s="57" t="s">
        <v>143</v>
      </c>
      <c r="AF2" s="68"/>
      <c r="AG2" s="68"/>
      <c r="AH2" s="68"/>
      <c r="AI2" s="68"/>
      <c r="AJ2" s="68"/>
      <c r="AK2" s="69"/>
      <c r="AL2" s="62" t="s">
        <v>12</v>
      </c>
      <c r="AM2" s="57" t="s">
        <v>144</v>
      </c>
      <c r="AN2" s="70"/>
      <c r="AO2" s="70"/>
      <c r="AP2" s="71"/>
    </row>
    <row r="3" spans="1:42" ht="27" customHeight="1">
      <c r="A3" s="50"/>
      <c r="B3" s="52"/>
      <c r="C3" s="55"/>
      <c r="D3" s="11"/>
      <c r="E3" s="54" t="s">
        <v>145</v>
      </c>
      <c r="F3" s="54" t="s">
        <v>146</v>
      </c>
      <c r="G3" s="54" t="s">
        <v>147</v>
      </c>
      <c r="H3" s="54" t="s">
        <v>148</v>
      </c>
      <c r="I3" s="12" t="s">
        <v>149</v>
      </c>
      <c r="J3" s="62" t="s">
        <v>188</v>
      </c>
      <c r="K3" s="62" t="s">
        <v>189</v>
      </c>
      <c r="L3" s="62" t="s">
        <v>190</v>
      </c>
      <c r="M3" s="61"/>
      <c r="N3" s="54" t="s">
        <v>150</v>
      </c>
      <c r="O3" s="54" t="s">
        <v>171</v>
      </c>
      <c r="P3" s="65" t="s">
        <v>151</v>
      </c>
      <c r="Q3" s="66"/>
      <c r="R3" s="66"/>
      <c r="S3" s="66"/>
      <c r="T3" s="66"/>
      <c r="U3" s="67"/>
      <c r="V3" s="14" t="s">
        <v>152</v>
      </c>
      <c r="W3" s="9"/>
      <c r="X3" s="9"/>
      <c r="Y3" s="9"/>
      <c r="Z3" s="9"/>
      <c r="AA3" s="9"/>
      <c r="AB3" s="15"/>
      <c r="AC3" s="12" t="s">
        <v>149</v>
      </c>
      <c r="AD3" s="63"/>
      <c r="AE3" s="54" t="s">
        <v>153</v>
      </c>
      <c r="AF3" s="54" t="s">
        <v>177</v>
      </c>
      <c r="AG3" s="54" t="s">
        <v>173</v>
      </c>
      <c r="AH3" s="54" t="s">
        <v>174</v>
      </c>
      <c r="AI3" s="54" t="s">
        <v>175</v>
      </c>
      <c r="AJ3" s="54" t="s">
        <v>176</v>
      </c>
      <c r="AK3" s="12" t="s">
        <v>154</v>
      </c>
      <c r="AL3" s="63"/>
      <c r="AM3" s="54" t="s">
        <v>171</v>
      </c>
      <c r="AN3" s="54" t="s">
        <v>155</v>
      </c>
      <c r="AO3" s="54" t="s">
        <v>156</v>
      </c>
      <c r="AP3" s="12" t="s">
        <v>149</v>
      </c>
    </row>
    <row r="4" spans="1:42" ht="27" customHeight="1">
      <c r="A4" s="50"/>
      <c r="B4" s="52"/>
      <c r="C4" s="55"/>
      <c r="D4" s="11"/>
      <c r="E4" s="61"/>
      <c r="F4" s="61"/>
      <c r="G4" s="61"/>
      <c r="H4" s="61"/>
      <c r="I4" s="16"/>
      <c r="J4" s="72"/>
      <c r="K4" s="73"/>
      <c r="L4" s="72"/>
      <c r="M4" s="61"/>
      <c r="N4" s="64"/>
      <c r="O4" s="64"/>
      <c r="P4" s="12" t="s">
        <v>149</v>
      </c>
      <c r="Q4" s="7" t="s">
        <v>172</v>
      </c>
      <c r="R4" s="7" t="s">
        <v>173</v>
      </c>
      <c r="S4" s="7" t="s">
        <v>174</v>
      </c>
      <c r="T4" s="7" t="s">
        <v>175</v>
      </c>
      <c r="U4" s="7" t="s">
        <v>176</v>
      </c>
      <c r="V4" s="12" t="s">
        <v>149</v>
      </c>
      <c r="W4" s="7" t="s">
        <v>157</v>
      </c>
      <c r="X4" s="7" t="s">
        <v>158</v>
      </c>
      <c r="Y4" s="7" t="s">
        <v>159</v>
      </c>
      <c r="Z4" s="17" t="s">
        <v>160</v>
      </c>
      <c r="AA4" s="7" t="s">
        <v>161</v>
      </c>
      <c r="AB4" s="7" t="s">
        <v>162</v>
      </c>
      <c r="AC4" s="18"/>
      <c r="AD4" s="63"/>
      <c r="AE4" s="64"/>
      <c r="AF4" s="64"/>
      <c r="AG4" s="64"/>
      <c r="AH4" s="64"/>
      <c r="AI4" s="64"/>
      <c r="AJ4" s="64"/>
      <c r="AK4" s="18"/>
      <c r="AL4" s="63"/>
      <c r="AM4" s="64"/>
      <c r="AN4" s="64"/>
      <c r="AO4" s="64"/>
      <c r="AP4" s="18"/>
    </row>
    <row r="5" spans="1:42" ht="13.5">
      <c r="A5" s="51"/>
      <c r="B5" s="53"/>
      <c r="C5" s="56"/>
      <c r="D5" s="19" t="s">
        <v>163</v>
      </c>
      <c r="E5" s="19" t="s">
        <v>163</v>
      </c>
      <c r="F5" s="20" t="s">
        <v>164</v>
      </c>
      <c r="G5" s="20" t="s">
        <v>164</v>
      </c>
      <c r="H5" s="20" t="s">
        <v>164</v>
      </c>
      <c r="I5" s="20" t="s">
        <v>164</v>
      </c>
      <c r="J5" s="21" t="s">
        <v>165</v>
      </c>
      <c r="K5" s="21" t="s">
        <v>165</v>
      </c>
      <c r="L5" s="21" t="s">
        <v>165</v>
      </c>
      <c r="M5" s="20" t="s">
        <v>166</v>
      </c>
      <c r="N5" s="20" t="s">
        <v>166</v>
      </c>
      <c r="O5" s="20" t="s">
        <v>166</v>
      </c>
      <c r="P5" s="20" t="s">
        <v>166</v>
      </c>
      <c r="Q5" s="20" t="s">
        <v>166</v>
      </c>
      <c r="R5" s="20" t="s">
        <v>166</v>
      </c>
      <c r="S5" s="20" t="s">
        <v>166</v>
      </c>
      <c r="T5" s="20" t="s">
        <v>166</v>
      </c>
      <c r="U5" s="20" t="s">
        <v>166</v>
      </c>
      <c r="V5" s="20" t="s">
        <v>166</v>
      </c>
      <c r="W5" s="20" t="s">
        <v>166</v>
      </c>
      <c r="X5" s="20" t="s">
        <v>166</v>
      </c>
      <c r="Y5" s="20" t="s">
        <v>166</v>
      </c>
      <c r="Z5" s="20" t="s">
        <v>166</v>
      </c>
      <c r="AA5" s="20" t="s">
        <v>166</v>
      </c>
      <c r="AB5" s="20" t="s">
        <v>166</v>
      </c>
      <c r="AC5" s="20" t="s">
        <v>166</v>
      </c>
      <c r="AD5" s="20" t="s">
        <v>167</v>
      </c>
      <c r="AE5" s="20" t="s">
        <v>166</v>
      </c>
      <c r="AF5" s="20" t="s">
        <v>166</v>
      </c>
      <c r="AG5" s="20" t="s">
        <v>166</v>
      </c>
      <c r="AH5" s="20" t="s">
        <v>166</v>
      </c>
      <c r="AI5" s="20" t="s">
        <v>166</v>
      </c>
      <c r="AJ5" s="20" t="s">
        <v>166</v>
      </c>
      <c r="AK5" s="20" t="s">
        <v>166</v>
      </c>
      <c r="AL5" s="20" t="s">
        <v>167</v>
      </c>
      <c r="AM5" s="20" t="s">
        <v>166</v>
      </c>
      <c r="AN5" s="20" t="s">
        <v>166</v>
      </c>
      <c r="AO5" s="20" t="s">
        <v>166</v>
      </c>
      <c r="AP5" s="20" t="s">
        <v>166</v>
      </c>
    </row>
    <row r="6" spans="1:42" ht="13.5">
      <c r="A6" s="40" t="s">
        <v>16</v>
      </c>
      <c r="B6" s="40" t="s">
        <v>17</v>
      </c>
      <c r="C6" s="41" t="s">
        <v>18</v>
      </c>
      <c r="D6" s="22">
        <v>332866</v>
      </c>
      <c r="E6" s="22">
        <v>332866</v>
      </c>
      <c r="F6" s="22">
        <v>141261</v>
      </c>
      <c r="G6" s="22">
        <v>9189</v>
      </c>
      <c r="H6" s="22">
        <v>0</v>
      </c>
      <c r="I6" s="22">
        <f>SUM(F6:H6)</f>
        <v>150450</v>
      </c>
      <c r="J6" s="22">
        <v>1238.31145512584</v>
      </c>
      <c r="K6" s="22">
        <v>687.0015323126859</v>
      </c>
      <c r="L6" s="22">
        <v>551.3099228131539</v>
      </c>
      <c r="M6" s="22">
        <v>4074</v>
      </c>
      <c r="N6" s="22">
        <v>109389</v>
      </c>
      <c r="O6" s="22">
        <v>8151</v>
      </c>
      <c r="P6" s="22">
        <f>SUM(Q6:U6)</f>
        <v>19168</v>
      </c>
      <c r="Q6" s="22">
        <v>11475</v>
      </c>
      <c r="R6" s="22">
        <v>7474</v>
      </c>
      <c r="S6" s="22">
        <v>0</v>
      </c>
      <c r="T6" s="22">
        <v>0</v>
      </c>
      <c r="U6" s="22">
        <v>219</v>
      </c>
      <c r="V6" s="22">
        <f>SUM(W6:AB6)</f>
        <v>13742</v>
      </c>
      <c r="W6" s="22">
        <v>12586</v>
      </c>
      <c r="X6" s="22">
        <v>0</v>
      </c>
      <c r="Y6" s="22">
        <v>0</v>
      </c>
      <c r="Z6" s="22">
        <v>0</v>
      </c>
      <c r="AA6" s="22">
        <v>0</v>
      </c>
      <c r="AB6" s="22">
        <v>1156</v>
      </c>
      <c r="AC6" s="22">
        <f>N6+O6+P6+V6</f>
        <v>150450</v>
      </c>
      <c r="AD6" s="23">
        <v>94.58225324027916</v>
      </c>
      <c r="AE6" s="22">
        <v>0</v>
      </c>
      <c r="AF6" s="22">
        <v>2002</v>
      </c>
      <c r="AG6" s="22">
        <v>6840</v>
      </c>
      <c r="AH6" s="22">
        <v>0</v>
      </c>
      <c r="AI6" s="22">
        <v>0</v>
      </c>
      <c r="AJ6" s="22" t="s">
        <v>168</v>
      </c>
      <c r="AK6" s="22">
        <f>SUM(AE6:AI6)</f>
        <v>8842</v>
      </c>
      <c r="AL6" s="23">
        <v>17.251689058010406</v>
      </c>
      <c r="AM6" s="22">
        <v>8151</v>
      </c>
      <c r="AN6" s="22">
        <v>15290</v>
      </c>
      <c r="AO6" s="22">
        <v>9906</v>
      </c>
      <c r="AP6" s="22">
        <f>SUM(AM6:AO6)</f>
        <v>33347</v>
      </c>
    </row>
    <row r="7" spans="1:42" ht="13.5">
      <c r="A7" s="40" t="s">
        <v>16</v>
      </c>
      <c r="B7" s="40" t="s">
        <v>19</v>
      </c>
      <c r="C7" s="41" t="s">
        <v>20</v>
      </c>
      <c r="D7" s="22">
        <v>80105</v>
      </c>
      <c r="E7" s="22">
        <v>80105</v>
      </c>
      <c r="F7" s="22">
        <v>31091</v>
      </c>
      <c r="G7" s="22">
        <v>3578</v>
      </c>
      <c r="H7" s="22">
        <v>0</v>
      </c>
      <c r="I7" s="22">
        <f>SUM(F7:H7)</f>
        <v>34669</v>
      </c>
      <c r="J7" s="22">
        <v>1185.7382391091144</v>
      </c>
      <c r="K7" s="22">
        <v>920.504167047873</v>
      </c>
      <c r="L7" s="22">
        <v>265.23407206124153</v>
      </c>
      <c r="M7" s="22">
        <v>0</v>
      </c>
      <c r="N7" s="22">
        <v>26691</v>
      </c>
      <c r="O7" s="22">
        <v>209</v>
      </c>
      <c r="P7" s="22">
        <f>SUM(Q7:U7)</f>
        <v>4740</v>
      </c>
      <c r="Q7" s="22">
        <v>3436</v>
      </c>
      <c r="R7" s="22">
        <v>1304</v>
      </c>
      <c r="S7" s="22">
        <v>0</v>
      </c>
      <c r="T7" s="22">
        <v>0</v>
      </c>
      <c r="U7" s="22">
        <v>0</v>
      </c>
      <c r="V7" s="22">
        <f>SUM(W7:AB7)</f>
        <v>3029</v>
      </c>
      <c r="W7" s="22">
        <v>3029</v>
      </c>
      <c r="X7" s="22">
        <v>0</v>
      </c>
      <c r="Y7" s="22">
        <v>0</v>
      </c>
      <c r="Z7" s="22">
        <v>0</v>
      </c>
      <c r="AA7" s="22">
        <v>0</v>
      </c>
      <c r="AB7" s="22">
        <v>0</v>
      </c>
      <c r="AC7" s="22">
        <f>N7+O7+P7+V7</f>
        <v>34669</v>
      </c>
      <c r="AD7" s="23">
        <v>99.39715596065649</v>
      </c>
      <c r="AE7" s="22">
        <v>0</v>
      </c>
      <c r="AF7" s="22">
        <v>806</v>
      </c>
      <c r="AG7" s="22">
        <v>1304</v>
      </c>
      <c r="AH7" s="22">
        <v>0</v>
      </c>
      <c r="AI7" s="22">
        <v>0</v>
      </c>
      <c r="AJ7" s="22" t="s">
        <v>168</v>
      </c>
      <c r="AK7" s="22">
        <f>SUM(AE7:AI7)</f>
        <v>2110</v>
      </c>
      <c r="AL7" s="23">
        <v>14.823040756872134</v>
      </c>
      <c r="AM7" s="22">
        <v>209</v>
      </c>
      <c r="AN7" s="22">
        <v>3480</v>
      </c>
      <c r="AO7" s="22">
        <v>1038</v>
      </c>
      <c r="AP7" s="22">
        <f>SUM(AM7:AO7)</f>
        <v>4727</v>
      </c>
    </row>
    <row r="8" spans="1:42" ht="13.5">
      <c r="A8" s="40" t="s">
        <v>16</v>
      </c>
      <c r="B8" s="40" t="s">
        <v>21</v>
      </c>
      <c r="C8" s="41" t="s">
        <v>22</v>
      </c>
      <c r="D8" s="22">
        <v>59228</v>
      </c>
      <c r="E8" s="22">
        <v>59228</v>
      </c>
      <c r="F8" s="22">
        <v>21108</v>
      </c>
      <c r="G8" s="22">
        <v>3903</v>
      </c>
      <c r="H8" s="22">
        <v>0</v>
      </c>
      <c r="I8" s="22">
        <f>SUM(F8:H8)</f>
        <v>25011</v>
      </c>
      <c r="J8" s="22">
        <v>1156.9407657059648</v>
      </c>
      <c r="K8" s="22">
        <v>838.1818669622198</v>
      </c>
      <c r="L8" s="22">
        <v>318.7588987437449</v>
      </c>
      <c r="M8" s="22">
        <v>794</v>
      </c>
      <c r="N8" s="22">
        <v>20290</v>
      </c>
      <c r="O8" s="22">
        <v>267</v>
      </c>
      <c r="P8" s="22">
        <f>SUM(Q8:U8)</f>
        <v>2770</v>
      </c>
      <c r="Q8" s="22">
        <v>0</v>
      </c>
      <c r="R8" s="22">
        <v>2770</v>
      </c>
      <c r="S8" s="22">
        <v>0</v>
      </c>
      <c r="T8" s="22">
        <v>0</v>
      </c>
      <c r="U8" s="22">
        <v>0</v>
      </c>
      <c r="V8" s="22">
        <f>SUM(W8:AB8)</f>
        <v>1684</v>
      </c>
      <c r="W8" s="22">
        <v>1684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f>N8+O8+P8+V8</f>
        <v>25011</v>
      </c>
      <c r="AD8" s="23">
        <v>98.93246971332613</v>
      </c>
      <c r="AE8" s="22">
        <v>0</v>
      </c>
      <c r="AF8" s="22">
        <v>0</v>
      </c>
      <c r="AG8" s="22">
        <v>1450</v>
      </c>
      <c r="AH8" s="22">
        <v>0</v>
      </c>
      <c r="AI8" s="22">
        <v>0</v>
      </c>
      <c r="AJ8" s="22" t="s">
        <v>168</v>
      </c>
      <c r="AK8" s="22">
        <f>SUM(AE8:AI8)</f>
        <v>1450</v>
      </c>
      <c r="AL8" s="23">
        <v>15.221856229412905</v>
      </c>
      <c r="AM8" s="22">
        <v>267</v>
      </c>
      <c r="AN8" s="22">
        <v>2531</v>
      </c>
      <c r="AO8" s="22">
        <v>756</v>
      </c>
      <c r="AP8" s="22">
        <f>SUM(AM8:AO8)</f>
        <v>3554</v>
      </c>
    </row>
    <row r="9" spans="1:42" ht="13.5">
      <c r="A9" s="40" t="s">
        <v>16</v>
      </c>
      <c r="B9" s="40" t="s">
        <v>23</v>
      </c>
      <c r="C9" s="41" t="s">
        <v>24</v>
      </c>
      <c r="D9" s="22">
        <v>36369</v>
      </c>
      <c r="E9" s="22">
        <v>36369</v>
      </c>
      <c r="F9" s="22">
        <v>12216</v>
      </c>
      <c r="G9" s="22">
        <v>173</v>
      </c>
      <c r="H9" s="22">
        <v>0</v>
      </c>
      <c r="I9" s="22">
        <f>SUM(F9:H9)</f>
        <v>12389</v>
      </c>
      <c r="J9" s="22">
        <v>933.2801493971419</v>
      </c>
      <c r="K9" s="22">
        <v>741.9385092753613</v>
      </c>
      <c r="L9" s="22">
        <v>191.34164012178067</v>
      </c>
      <c r="M9" s="22">
        <v>0</v>
      </c>
      <c r="N9" s="22">
        <v>6809</v>
      </c>
      <c r="O9" s="22">
        <v>2795</v>
      </c>
      <c r="P9" s="22">
        <f>SUM(Q9:U9)</f>
        <v>2785</v>
      </c>
      <c r="Q9" s="22">
        <v>0</v>
      </c>
      <c r="R9" s="22">
        <v>2785</v>
      </c>
      <c r="S9" s="22">
        <v>0</v>
      </c>
      <c r="T9" s="22">
        <v>0</v>
      </c>
      <c r="U9" s="22">
        <v>0</v>
      </c>
      <c r="V9" s="22">
        <f>SUM(W9:AB9)</f>
        <v>0</v>
      </c>
      <c r="W9" s="22">
        <v>0</v>
      </c>
      <c r="X9" s="22">
        <v>0</v>
      </c>
      <c r="Y9" s="22">
        <v>0</v>
      </c>
      <c r="Z9" s="22">
        <v>0</v>
      </c>
      <c r="AA9" s="22">
        <v>0</v>
      </c>
      <c r="AB9" s="22">
        <v>0</v>
      </c>
      <c r="AC9" s="22">
        <f>N9+O9+P9+V9</f>
        <v>12389</v>
      </c>
      <c r="AD9" s="23">
        <v>77.43966421825813</v>
      </c>
      <c r="AE9" s="22">
        <v>0</v>
      </c>
      <c r="AF9" s="22">
        <v>0</v>
      </c>
      <c r="AG9" s="22">
        <v>2785</v>
      </c>
      <c r="AH9" s="22">
        <v>0</v>
      </c>
      <c r="AI9" s="22">
        <v>0</v>
      </c>
      <c r="AJ9" s="22" t="s">
        <v>168</v>
      </c>
      <c r="AK9" s="22">
        <f>SUM(AE9:AI9)</f>
        <v>2785</v>
      </c>
      <c r="AL9" s="23">
        <v>22.479619016869805</v>
      </c>
      <c r="AM9" s="22">
        <v>2795</v>
      </c>
      <c r="AN9" s="22">
        <v>785</v>
      </c>
      <c r="AO9" s="22">
        <v>0</v>
      </c>
      <c r="AP9" s="22">
        <f>SUM(AM9:AO9)</f>
        <v>3580</v>
      </c>
    </row>
    <row r="10" spans="1:42" ht="13.5">
      <c r="A10" s="40" t="s">
        <v>16</v>
      </c>
      <c r="B10" s="40" t="s">
        <v>25</v>
      </c>
      <c r="C10" s="41" t="s">
        <v>26</v>
      </c>
      <c r="D10" s="22">
        <v>44755</v>
      </c>
      <c r="E10" s="22">
        <v>44755</v>
      </c>
      <c r="F10" s="22">
        <v>16026</v>
      </c>
      <c r="G10" s="22">
        <v>0</v>
      </c>
      <c r="H10" s="22">
        <v>0</v>
      </c>
      <c r="I10" s="22">
        <f>SUM(F10:H10)</f>
        <v>16026</v>
      </c>
      <c r="J10" s="22">
        <v>981.0490294954418</v>
      </c>
      <c r="K10" s="22">
        <v>831.987854728101</v>
      </c>
      <c r="L10" s="22">
        <v>149.0611747673406</v>
      </c>
      <c r="M10" s="22">
        <v>988</v>
      </c>
      <c r="N10" s="22">
        <v>13782</v>
      </c>
      <c r="O10" s="22">
        <v>0</v>
      </c>
      <c r="P10" s="22">
        <f>SUM(Q10:U10)</f>
        <v>1933</v>
      </c>
      <c r="Q10" s="22">
        <v>1933</v>
      </c>
      <c r="R10" s="22">
        <v>0</v>
      </c>
      <c r="S10" s="22">
        <v>0</v>
      </c>
      <c r="T10" s="22">
        <v>0</v>
      </c>
      <c r="U10" s="22">
        <v>0</v>
      </c>
      <c r="V10" s="22">
        <f>SUM(W10:AB10)</f>
        <v>311</v>
      </c>
      <c r="W10" s="22">
        <v>18</v>
      </c>
      <c r="X10" s="22">
        <v>240</v>
      </c>
      <c r="Y10" s="22">
        <v>37</v>
      </c>
      <c r="Z10" s="22">
        <v>4</v>
      </c>
      <c r="AA10" s="22">
        <v>0</v>
      </c>
      <c r="AB10" s="22">
        <v>12</v>
      </c>
      <c r="AC10" s="22">
        <f>N10+O10+P10+V10</f>
        <v>16026</v>
      </c>
      <c r="AD10" s="23">
        <v>100</v>
      </c>
      <c r="AE10" s="22">
        <v>0</v>
      </c>
      <c r="AF10" s="22">
        <v>415</v>
      </c>
      <c r="AG10" s="22">
        <v>0</v>
      </c>
      <c r="AH10" s="22">
        <v>0</v>
      </c>
      <c r="AI10" s="22">
        <v>0</v>
      </c>
      <c r="AJ10" s="22" t="s">
        <v>168</v>
      </c>
      <c r="AK10" s="22">
        <f>SUM(AE10:AI10)</f>
        <v>415</v>
      </c>
      <c r="AL10" s="23">
        <v>10.074056659221817</v>
      </c>
      <c r="AM10" s="22">
        <v>0</v>
      </c>
      <c r="AN10" s="22">
        <v>2226</v>
      </c>
      <c r="AO10" s="22">
        <v>623</v>
      </c>
      <c r="AP10" s="22">
        <f>SUM(AM10:AO10)</f>
        <v>2849</v>
      </c>
    </row>
    <row r="11" spans="1:42" ht="13.5">
      <c r="A11" s="40" t="s">
        <v>16</v>
      </c>
      <c r="B11" s="40" t="s">
        <v>27</v>
      </c>
      <c r="C11" s="41" t="s">
        <v>28</v>
      </c>
      <c r="D11" s="22">
        <v>8635</v>
      </c>
      <c r="E11" s="22">
        <v>8635</v>
      </c>
      <c r="F11" s="22">
        <v>2952</v>
      </c>
      <c r="G11" s="22">
        <v>83</v>
      </c>
      <c r="H11" s="22">
        <v>0</v>
      </c>
      <c r="I11" s="22">
        <f aca="true" t="shared" si="0" ref="I11:I48">SUM(F11:H11)</f>
        <v>3035</v>
      </c>
      <c r="J11" s="22">
        <v>962.9494491199403</v>
      </c>
      <c r="K11" s="22">
        <v>784.9545097603732</v>
      </c>
      <c r="L11" s="22">
        <v>177.9949393595672</v>
      </c>
      <c r="M11" s="22">
        <v>0</v>
      </c>
      <c r="N11" s="22">
        <v>2479</v>
      </c>
      <c r="O11" s="22">
        <v>0</v>
      </c>
      <c r="P11" s="22">
        <f aca="true" t="shared" si="1" ref="P11:P48">SUM(Q11:U11)</f>
        <v>67</v>
      </c>
      <c r="Q11" s="22">
        <v>0</v>
      </c>
      <c r="R11" s="22">
        <v>67</v>
      </c>
      <c r="S11" s="22">
        <v>0</v>
      </c>
      <c r="T11" s="22">
        <v>0</v>
      </c>
      <c r="U11" s="22">
        <v>0</v>
      </c>
      <c r="V11" s="22">
        <f aca="true" t="shared" si="2" ref="V11:V48">SUM(W11:AB11)</f>
        <v>489</v>
      </c>
      <c r="W11" s="22">
        <v>332</v>
      </c>
      <c r="X11" s="22">
        <v>50</v>
      </c>
      <c r="Y11" s="22">
        <v>107</v>
      </c>
      <c r="Z11" s="22">
        <v>0</v>
      </c>
      <c r="AA11" s="22">
        <v>0</v>
      </c>
      <c r="AB11" s="22">
        <v>0</v>
      </c>
      <c r="AC11" s="22">
        <f aca="true" t="shared" si="3" ref="AC11:AC48">N11+O11+P11+V11</f>
        <v>3035</v>
      </c>
      <c r="AD11" s="23">
        <v>100</v>
      </c>
      <c r="AE11" s="22">
        <v>388</v>
      </c>
      <c r="AF11" s="22">
        <v>0</v>
      </c>
      <c r="AG11" s="22">
        <v>0</v>
      </c>
      <c r="AH11" s="22">
        <v>0</v>
      </c>
      <c r="AI11" s="22">
        <v>0</v>
      </c>
      <c r="AJ11" s="22" t="s">
        <v>168</v>
      </c>
      <c r="AK11" s="22">
        <f aca="true" t="shared" si="4" ref="AK11:AK48">SUM(AE11:AI11)</f>
        <v>388</v>
      </c>
      <c r="AL11" s="23">
        <v>28.89621087314662</v>
      </c>
      <c r="AM11" s="22">
        <v>0</v>
      </c>
      <c r="AN11" s="22">
        <v>155</v>
      </c>
      <c r="AO11" s="22">
        <v>0</v>
      </c>
      <c r="AP11" s="22">
        <f aca="true" t="shared" si="5" ref="AP11:AP48">SUM(AM11:AO11)</f>
        <v>155</v>
      </c>
    </row>
    <row r="12" spans="1:42" ht="13.5">
      <c r="A12" s="40" t="s">
        <v>16</v>
      </c>
      <c r="B12" s="40" t="s">
        <v>29</v>
      </c>
      <c r="C12" s="41" t="s">
        <v>1</v>
      </c>
      <c r="D12" s="22">
        <v>12965</v>
      </c>
      <c r="E12" s="22">
        <v>12965</v>
      </c>
      <c r="F12" s="22">
        <v>3019</v>
      </c>
      <c r="G12" s="22">
        <v>333</v>
      </c>
      <c r="H12" s="22">
        <v>0</v>
      </c>
      <c r="I12" s="22">
        <f t="shared" si="0"/>
        <v>3352</v>
      </c>
      <c r="J12" s="22">
        <v>708.3348741870896</v>
      </c>
      <c r="K12" s="22">
        <v>605.8460871999957</v>
      </c>
      <c r="L12" s="22">
        <v>102.4887869870938</v>
      </c>
      <c r="M12" s="22">
        <v>0</v>
      </c>
      <c r="N12" s="22">
        <v>2849</v>
      </c>
      <c r="O12" s="22">
        <v>0</v>
      </c>
      <c r="P12" s="22">
        <f t="shared" si="1"/>
        <v>4</v>
      </c>
      <c r="Q12" s="22">
        <v>0</v>
      </c>
      <c r="R12" s="22">
        <v>4</v>
      </c>
      <c r="S12" s="22">
        <v>0</v>
      </c>
      <c r="T12" s="22">
        <v>0</v>
      </c>
      <c r="U12" s="22">
        <v>0</v>
      </c>
      <c r="V12" s="22">
        <f t="shared" si="2"/>
        <v>499</v>
      </c>
      <c r="W12" s="22">
        <v>337</v>
      </c>
      <c r="X12" s="22">
        <v>55</v>
      </c>
      <c r="Y12" s="22">
        <v>98</v>
      </c>
      <c r="Z12" s="22">
        <v>9</v>
      </c>
      <c r="AA12" s="22">
        <v>0</v>
      </c>
      <c r="AB12" s="22">
        <v>0</v>
      </c>
      <c r="AC12" s="22">
        <f t="shared" si="3"/>
        <v>3352</v>
      </c>
      <c r="AD12" s="23">
        <v>100</v>
      </c>
      <c r="AE12" s="22">
        <v>164</v>
      </c>
      <c r="AF12" s="22">
        <v>0</v>
      </c>
      <c r="AG12" s="22">
        <v>0</v>
      </c>
      <c r="AH12" s="22">
        <v>0</v>
      </c>
      <c r="AI12" s="22">
        <v>0</v>
      </c>
      <c r="AJ12" s="22" t="s">
        <v>168</v>
      </c>
      <c r="AK12" s="22">
        <f t="shared" si="4"/>
        <v>164</v>
      </c>
      <c r="AL12" s="23">
        <v>19.779236276849645</v>
      </c>
      <c r="AM12" s="22">
        <v>0</v>
      </c>
      <c r="AN12" s="22">
        <v>66</v>
      </c>
      <c r="AO12" s="22">
        <v>0</v>
      </c>
      <c r="AP12" s="22">
        <f t="shared" si="5"/>
        <v>66</v>
      </c>
    </row>
    <row r="13" spans="1:42" ht="13.5">
      <c r="A13" s="40" t="s">
        <v>16</v>
      </c>
      <c r="B13" s="40" t="s">
        <v>30</v>
      </c>
      <c r="C13" s="41" t="s">
        <v>193</v>
      </c>
      <c r="D13" s="22">
        <v>16161</v>
      </c>
      <c r="E13" s="22">
        <v>16161</v>
      </c>
      <c r="F13" s="22">
        <v>5600</v>
      </c>
      <c r="G13" s="22">
        <v>861</v>
      </c>
      <c r="H13" s="22">
        <v>0</v>
      </c>
      <c r="I13" s="22">
        <f t="shared" si="0"/>
        <v>6461</v>
      </c>
      <c r="J13" s="22">
        <v>1095.3140191209516</v>
      </c>
      <c r="K13" s="22">
        <v>639.2863590938103</v>
      </c>
      <c r="L13" s="22">
        <v>456.0276600271412</v>
      </c>
      <c r="M13" s="22">
        <v>124</v>
      </c>
      <c r="N13" s="22">
        <v>5891</v>
      </c>
      <c r="O13" s="22">
        <v>0</v>
      </c>
      <c r="P13" s="22">
        <f t="shared" si="1"/>
        <v>21</v>
      </c>
      <c r="Q13" s="22">
        <v>0</v>
      </c>
      <c r="R13" s="22">
        <v>21</v>
      </c>
      <c r="S13" s="22">
        <v>0</v>
      </c>
      <c r="T13" s="22">
        <v>0</v>
      </c>
      <c r="U13" s="22">
        <v>0</v>
      </c>
      <c r="V13" s="22">
        <f t="shared" si="2"/>
        <v>549</v>
      </c>
      <c r="W13" s="22">
        <v>275</v>
      </c>
      <c r="X13" s="22">
        <v>100</v>
      </c>
      <c r="Y13" s="22">
        <v>174</v>
      </c>
      <c r="Z13" s="22">
        <v>0</v>
      </c>
      <c r="AA13" s="22">
        <v>0</v>
      </c>
      <c r="AB13" s="22">
        <v>0</v>
      </c>
      <c r="AC13" s="22">
        <f t="shared" si="3"/>
        <v>6461</v>
      </c>
      <c r="AD13" s="23">
        <v>100</v>
      </c>
      <c r="AE13" s="22">
        <v>790</v>
      </c>
      <c r="AF13" s="22">
        <v>0</v>
      </c>
      <c r="AG13" s="22">
        <v>1</v>
      </c>
      <c r="AH13" s="22">
        <v>0</v>
      </c>
      <c r="AI13" s="22">
        <v>0</v>
      </c>
      <c r="AJ13" s="22" t="s">
        <v>168</v>
      </c>
      <c r="AK13" s="22">
        <f t="shared" si="4"/>
        <v>791</v>
      </c>
      <c r="AL13" s="23">
        <v>22.232346241457858</v>
      </c>
      <c r="AM13" s="22">
        <v>0</v>
      </c>
      <c r="AN13" s="22">
        <v>316</v>
      </c>
      <c r="AO13" s="22">
        <v>0</v>
      </c>
      <c r="AP13" s="22">
        <f t="shared" si="5"/>
        <v>316</v>
      </c>
    </row>
    <row r="14" spans="1:42" ht="13.5">
      <c r="A14" s="40" t="s">
        <v>16</v>
      </c>
      <c r="B14" s="40" t="s">
        <v>31</v>
      </c>
      <c r="C14" s="41" t="s">
        <v>32</v>
      </c>
      <c r="D14" s="22">
        <v>8370</v>
      </c>
      <c r="E14" s="22">
        <v>8370</v>
      </c>
      <c r="F14" s="22">
        <v>2649</v>
      </c>
      <c r="G14" s="22">
        <v>621</v>
      </c>
      <c r="H14" s="22">
        <v>0</v>
      </c>
      <c r="I14" s="22">
        <f t="shared" si="0"/>
        <v>3270</v>
      </c>
      <c r="J14" s="22">
        <v>1070.3589139293956</v>
      </c>
      <c r="K14" s="22">
        <v>867.0889183483085</v>
      </c>
      <c r="L14" s="22">
        <v>203.26999558108704</v>
      </c>
      <c r="M14" s="22">
        <v>0</v>
      </c>
      <c r="N14" s="22">
        <v>3003</v>
      </c>
      <c r="O14" s="22">
        <v>0</v>
      </c>
      <c r="P14" s="22">
        <f t="shared" si="1"/>
        <v>35</v>
      </c>
      <c r="Q14" s="22">
        <v>0</v>
      </c>
      <c r="R14" s="22">
        <v>35</v>
      </c>
      <c r="S14" s="22">
        <v>0</v>
      </c>
      <c r="T14" s="22">
        <v>0</v>
      </c>
      <c r="U14" s="22">
        <v>0</v>
      </c>
      <c r="V14" s="22">
        <f t="shared" si="2"/>
        <v>232</v>
      </c>
      <c r="W14" s="22">
        <v>20</v>
      </c>
      <c r="X14" s="22">
        <v>117</v>
      </c>
      <c r="Y14" s="22">
        <v>95</v>
      </c>
      <c r="Z14" s="22">
        <v>0</v>
      </c>
      <c r="AA14" s="22">
        <v>0</v>
      </c>
      <c r="AB14" s="22">
        <v>0</v>
      </c>
      <c r="AC14" s="22">
        <f t="shared" si="3"/>
        <v>3270</v>
      </c>
      <c r="AD14" s="23">
        <v>100</v>
      </c>
      <c r="AE14" s="22">
        <v>125</v>
      </c>
      <c r="AF14" s="22">
        <v>0</v>
      </c>
      <c r="AG14" s="22">
        <v>5</v>
      </c>
      <c r="AH14" s="22">
        <v>0</v>
      </c>
      <c r="AI14" s="22">
        <v>0</v>
      </c>
      <c r="AJ14" s="22" t="s">
        <v>168</v>
      </c>
      <c r="AK14" s="22">
        <f t="shared" si="4"/>
        <v>130</v>
      </c>
      <c r="AL14" s="23">
        <v>11.070336391437309</v>
      </c>
      <c r="AM14" s="22">
        <v>0</v>
      </c>
      <c r="AN14" s="22">
        <v>50</v>
      </c>
      <c r="AO14" s="22">
        <v>0</v>
      </c>
      <c r="AP14" s="22">
        <f t="shared" si="5"/>
        <v>50</v>
      </c>
    </row>
    <row r="15" spans="1:42" ht="13.5">
      <c r="A15" s="40" t="s">
        <v>16</v>
      </c>
      <c r="B15" s="40" t="s">
        <v>33</v>
      </c>
      <c r="C15" s="41" t="s">
        <v>34</v>
      </c>
      <c r="D15" s="22">
        <v>6977</v>
      </c>
      <c r="E15" s="22">
        <v>6787</v>
      </c>
      <c r="F15" s="22">
        <v>1373</v>
      </c>
      <c r="G15" s="22">
        <v>0</v>
      </c>
      <c r="H15" s="22">
        <v>40</v>
      </c>
      <c r="I15" s="22">
        <f t="shared" si="0"/>
        <v>1413</v>
      </c>
      <c r="J15" s="22">
        <v>554.8563675952886</v>
      </c>
      <c r="K15" s="22">
        <v>519.1225180190881</v>
      </c>
      <c r="L15" s="22">
        <v>35.73384957620047</v>
      </c>
      <c r="M15" s="22">
        <v>0</v>
      </c>
      <c r="N15" s="22">
        <v>1073</v>
      </c>
      <c r="O15" s="22">
        <v>0</v>
      </c>
      <c r="P15" s="22">
        <f t="shared" si="1"/>
        <v>51</v>
      </c>
      <c r="Q15" s="22">
        <v>0</v>
      </c>
      <c r="R15" s="22">
        <v>51</v>
      </c>
      <c r="S15" s="22">
        <v>0</v>
      </c>
      <c r="T15" s="22">
        <v>0</v>
      </c>
      <c r="U15" s="22">
        <v>0</v>
      </c>
      <c r="V15" s="22">
        <f t="shared" si="2"/>
        <v>249</v>
      </c>
      <c r="W15" s="22">
        <v>182</v>
      </c>
      <c r="X15" s="22">
        <v>7</v>
      </c>
      <c r="Y15" s="22">
        <v>60</v>
      </c>
      <c r="Z15" s="22">
        <v>0</v>
      </c>
      <c r="AA15" s="22">
        <v>0</v>
      </c>
      <c r="AB15" s="22">
        <v>0</v>
      </c>
      <c r="AC15" s="22">
        <f t="shared" si="3"/>
        <v>1373</v>
      </c>
      <c r="AD15" s="23">
        <v>100</v>
      </c>
      <c r="AE15" s="22">
        <v>198</v>
      </c>
      <c r="AF15" s="22">
        <v>0</v>
      </c>
      <c r="AG15" s="22">
        <v>31</v>
      </c>
      <c r="AH15" s="22">
        <v>0</v>
      </c>
      <c r="AI15" s="22">
        <v>0</v>
      </c>
      <c r="AJ15" s="22" t="s">
        <v>168</v>
      </c>
      <c r="AK15" s="22">
        <f t="shared" si="4"/>
        <v>229</v>
      </c>
      <c r="AL15" s="23">
        <v>34.814275309541145</v>
      </c>
      <c r="AM15" s="22">
        <v>0</v>
      </c>
      <c r="AN15" s="22">
        <v>79</v>
      </c>
      <c r="AO15" s="22">
        <v>0</v>
      </c>
      <c r="AP15" s="22">
        <f t="shared" si="5"/>
        <v>79</v>
      </c>
    </row>
    <row r="16" spans="1:42" ht="13.5">
      <c r="A16" s="40" t="s">
        <v>16</v>
      </c>
      <c r="B16" s="40" t="s">
        <v>35</v>
      </c>
      <c r="C16" s="41" t="s">
        <v>36</v>
      </c>
      <c r="D16" s="22">
        <v>22939</v>
      </c>
      <c r="E16" s="22">
        <v>22829</v>
      </c>
      <c r="F16" s="22">
        <v>8597</v>
      </c>
      <c r="G16" s="22">
        <v>0</v>
      </c>
      <c r="H16" s="22">
        <v>41</v>
      </c>
      <c r="I16" s="22">
        <f t="shared" si="0"/>
        <v>8638</v>
      </c>
      <c r="J16" s="22">
        <v>1031.6820011621055</v>
      </c>
      <c r="K16" s="22">
        <v>757.936325465932</v>
      </c>
      <c r="L16" s="22">
        <v>273.7456756961733</v>
      </c>
      <c r="M16" s="22">
        <v>420</v>
      </c>
      <c r="N16" s="22">
        <v>7648</v>
      </c>
      <c r="O16" s="22">
        <v>0</v>
      </c>
      <c r="P16" s="22">
        <f t="shared" si="1"/>
        <v>165</v>
      </c>
      <c r="Q16" s="22">
        <v>0</v>
      </c>
      <c r="R16" s="22">
        <v>165</v>
      </c>
      <c r="S16" s="22">
        <v>0</v>
      </c>
      <c r="T16" s="22">
        <v>0</v>
      </c>
      <c r="U16" s="22">
        <v>0</v>
      </c>
      <c r="V16" s="22">
        <f t="shared" si="2"/>
        <v>784</v>
      </c>
      <c r="W16" s="22">
        <v>323</v>
      </c>
      <c r="X16" s="22">
        <v>187</v>
      </c>
      <c r="Y16" s="22">
        <v>270</v>
      </c>
      <c r="Z16" s="22">
        <v>0</v>
      </c>
      <c r="AA16" s="22">
        <v>0</v>
      </c>
      <c r="AB16" s="22">
        <v>4</v>
      </c>
      <c r="AC16" s="22">
        <f t="shared" si="3"/>
        <v>8597</v>
      </c>
      <c r="AD16" s="23">
        <v>100</v>
      </c>
      <c r="AE16" s="22">
        <v>1083</v>
      </c>
      <c r="AF16" s="22">
        <v>0</v>
      </c>
      <c r="AG16" s="22">
        <v>8</v>
      </c>
      <c r="AH16" s="22">
        <v>0</v>
      </c>
      <c r="AI16" s="22">
        <v>0</v>
      </c>
      <c r="AJ16" s="22" t="s">
        <v>168</v>
      </c>
      <c r="AK16" s="22">
        <f t="shared" si="4"/>
        <v>1091</v>
      </c>
      <c r="AL16" s="23">
        <v>25.451924143284906</v>
      </c>
      <c r="AM16" s="22">
        <v>0</v>
      </c>
      <c r="AN16" s="22">
        <v>433</v>
      </c>
      <c r="AO16" s="22">
        <v>0</v>
      </c>
      <c r="AP16" s="22">
        <f t="shared" si="5"/>
        <v>433</v>
      </c>
    </row>
    <row r="17" spans="1:42" ht="13.5">
      <c r="A17" s="40" t="s">
        <v>16</v>
      </c>
      <c r="B17" s="40" t="s">
        <v>37</v>
      </c>
      <c r="C17" s="41" t="s">
        <v>0</v>
      </c>
      <c r="D17" s="22">
        <v>6041</v>
      </c>
      <c r="E17" s="22">
        <v>5711</v>
      </c>
      <c r="F17" s="22">
        <v>1573</v>
      </c>
      <c r="G17" s="22">
        <v>0</v>
      </c>
      <c r="H17" s="22">
        <v>91</v>
      </c>
      <c r="I17" s="22">
        <f t="shared" si="0"/>
        <v>1664</v>
      </c>
      <c r="J17" s="22">
        <v>754.6605048152692</v>
      </c>
      <c r="K17" s="22">
        <v>586.4038658209994</v>
      </c>
      <c r="L17" s="22">
        <v>168.25663899426976</v>
      </c>
      <c r="M17" s="22">
        <v>0</v>
      </c>
      <c r="N17" s="22">
        <v>1281</v>
      </c>
      <c r="O17" s="22">
        <v>0</v>
      </c>
      <c r="P17" s="22">
        <f t="shared" si="1"/>
        <v>292</v>
      </c>
      <c r="Q17" s="22">
        <v>0</v>
      </c>
      <c r="R17" s="22">
        <v>292</v>
      </c>
      <c r="S17" s="22">
        <v>0</v>
      </c>
      <c r="T17" s="22">
        <v>0</v>
      </c>
      <c r="U17" s="22">
        <v>0</v>
      </c>
      <c r="V17" s="22">
        <f t="shared" si="2"/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f t="shared" si="3"/>
        <v>1573</v>
      </c>
      <c r="AD17" s="23">
        <v>100</v>
      </c>
      <c r="AE17" s="22">
        <v>182</v>
      </c>
      <c r="AF17" s="22">
        <v>0</v>
      </c>
      <c r="AG17" s="22">
        <v>281</v>
      </c>
      <c r="AH17" s="22">
        <v>0</v>
      </c>
      <c r="AI17" s="22">
        <v>0</v>
      </c>
      <c r="AJ17" s="22" t="s">
        <v>168</v>
      </c>
      <c r="AK17" s="22">
        <f t="shared" si="4"/>
        <v>463</v>
      </c>
      <c r="AL17" s="23">
        <v>29.434202161474886</v>
      </c>
      <c r="AM17" s="22">
        <v>0</v>
      </c>
      <c r="AN17" s="22">
        <v>73</v>
      </c>
      <c r="AO17" s="22">
        <v>0</v>
      </c>
      <c r="AP17" s="22">
        <f t="shared" si="5"/>
        <v>73</v>
      </c>
    </row>
    <row r="18" spans="1:42" ht="13.5">
      <c r="A18" s="40" t="s">
        <v>16</v>
      </c>
      <c r="B18" s="40" t="s">
        <v>38</v>
      </c>
      <c r="C18" s="41" t="s">
        <v>39</v>
      </c>
      <c r="D18" s="22">
        <v>13446</v>
      </c>
      <c r="E18" s="22">
        <v>13446</v>
      </c>
      <c r="F18" s="22">
        <v>3957</v>
      </c>
      <c r="G18" s="22">
        <v>9</v>
      </c>
      <c r="H18" s="22">
        <v>0</v>
      </c>
      <c r="I18" s="22">
        <f t="shared" si="0"/>
        <v>3966</v>
      </c>
      <c r="J18" s="22">
        <v>808.1030361934802</v>
      </c>
      <c r="K18" s="22">
        <v>631.4451107321217</v>
      </c>
      <c r="L18" s="22">
        <v>176.6579254613584</v>
      </c>
      <c r="M18" s="22">
        <v>307</v>
      </c>
      <c r="N18" s="22">
        <v>3741</v>
      </c>
      <c r="O18" s="22">
        <v>0</v>
      </c>
      <c r="P18" s="22">
        <f t="shared" si="1"/>
        <v>94</v>
      </c>
      <c r="Q18" s="22">
        <v>0</v>
      </c>
      <c r="R18" s="22">
        <v>94</v>
      </c>
      <c r="S18" s="22">
        <v>0</v>
      </c>
      <c r="T18" s="22">
        <v>0</v>
      </c>
      <c r="U18" s="22">
        <v>0</v>
      </c>
      <c r="V18" s="22">
        <f t="shared" si="2"/>
        <v>131</v>
      </c>
      <c r="W18" s="22">
        <v>0</v>
      </c>
      <c r="X18" s="22">
        <v>104</v>
      </c>
      <c r="Y18" s="22">
        <v>27</v>
      </c>
      <c r="Z18" s="22">
        <v>0</v>
      </c>
      <c r="AA18" s="22">
        <v>0</v>
      </c>
      <c r="AB18" s="22">
        <v>0</v>
      </c>
      <c r="AC18" s="22">
        <f t="shared" si="3"/>
        <v>3966</v>
      </c>
      <c r="AD18" s="23">
        <v>100</v>
      </c>
      <c r="AE18" s="22">
        <v>582</v>
      </c>
      <c r="AF18" s="22">
        <v>0</v>
      </c>
      <c r="AG18" s="22">
        <v>3</v>
      </c>
      <c r="AH18" s="22">
        <v>0</v>
      </c>
      <c r="AI18" s="22">
        <v>0</v>
      </c>
      <c r="AJ18" s="22" t="s">
        <v>168</v>
      </c>
      <c r="AK18" s="22">
        <f t="shared" si="4"/>
        <v>585</v>
      </c>
      <c r="AL18" s="23">
        <v>23.941025040954834</v>
      </c>
      <c r="AM18" s="22">
        <v>0</v>
      </c>
      <c r="AN18" s="22">
        <v>233</v>
      </c>
      <c r="AO18" s="22">
        <v>0</v>
      </c>
      <c r="AP18" s="22">
        <f t="shared" si="5"/>
        <v>233</v>
      </c>
    </row>
    <row r="19" spans="1:42" ht="13.5">
      <c r="A19" s="40" t="s">
        <v>16</v>
      </c>
      <c r="B19" s="40" t="s">
        <v>40</v>
      </c>
      <c r="C19" s="41" t="s">
        <v>14</v>
      </c>
      <c r="D19" s="22">
        <v>12614</v>
      </c>
      <c r="E19" s="22">
        <v>12599</v>
      </c>
      <c r="F19" s="22">
        <v>5038</v>
      </c>
      <c r="G19" s="22">
        <v>1427</v>
      </c>
      <c r="H19" s="22">
        <v>6</v>
      </c>
      <c r="I19" s="22">
        <f t="shared" si="0"/>
        <v>6471</v>
      </c>
      <c r="J19" s="22">
        <v>1405.4833616051744</v>
      </c>
      <c r="K19" s="22">
        <v>1065.5696757896749</v>
      </c>
      <c r="L19" s="22">
        <v>339.9136858154996</v>
      </c>
      <c r="M19" s="22">
        <v>233</v>
      </c>
      <c r="N19" s="22">
        <v>3176</v>
      </c>
      <c r="O19" s="22">
        <v>3000</v>
      </c>
      <c r="P19" s="22">
        <f t="shared" si="1"/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f t="shared" si="2"/>
        <v>289</v>
      </c>
      <c r="W19" s="22">
        <v>225</v>
      </c>
      <c r="X19" s="22">
        <v>39</v>
      </c>
      <c r="Y19" s="22">
        <v>25</v>
      </c>
      <c r="Z19" s="22">
        <v>0</v>
      </c>
      <c r="AA19" s="22">
        <v>0</v>
      </c>
      <c r="AB19" s="22">
        <v>0</v>
      </c>
      <c r="AC19" s="22">
        <f t="shared" si="3"/>
        <v>6465</v>
      </c>
      <c r="AD19" s="23">
        <v>53.596287703016245</v>
      </c>
      <c r="AE19" s="22">
        <v>0</v>
      </c>
      <c r="AF19" s="22">
        <v>0</v>
      </c>
      <c r="AG19" s="22">
        <v>0</v>
      </c>
      <c r="AH19" s="22">
        <v>0</v>
      </c>
      <c r="AI19" s="22">
        <v>0</v>
      </c>
      <c r="AJ19" s="22" t="s">
        <v>168</v>
      </c>
      <c r="AK19" s="22">
        <f t="shared" si="4"/>
        <v>0</v>
      </c>
      <c r="AL19" s="23">
        <v>7.793371155568826</v>
      </c>
      <c r="AM19" s="22">
        <v>3000</v>
      </c>
      <c r="AN19" s="22">
        <v>398</v>
      </c>
      <c r="AO19" s="22">
        <v>0</v>
      </c>
      <c r="AP19" s="22">
        <f t="shared" si="5"/>
        <v>3398</v>
      </c>
    </row>
    <row r="20" spans="1:42" ht="13.5">
      <c r="A20" s="40" t="s">
        <v>16</v>
      </c>
      <c r="B20" s="40" t="s">
        <v>41</v>
      </c>
      <c r="C20" s="41" t="s">
        <v>42</v>
      </c>
      <c r="D20" s="22">
        <v>17711</v>
      </c>
      <c r="E20" s="22">
        <v>17691</v>
      </c>
      <c r="F20" s="22">
        <v>7522</v>
      </c>
      <c r="G20" s="22">
        <v>1395</v>
      </c>
      <c r="H20" s="22">
        <v>10</v>
      </c>
      <c r="I20" s="22">
        <f t="shared" si="0"/>
        <v>8927</v>
      </c>
      <c r="J20" s="22">
        <v>1380.9233948718504</v>
      </c>
      <c r="K20" s="22">
        <v>1060.094995525573</v>
      </c>
      <c r="L20" s="22">
        <v>320.82839934627737</v>
      </c>
      <c r="M20" s="22">
        <v>0</v>
      </c>
      <c r="N20" s="22">
        <v>4900</v>
      </c>
      <c r="O20" s="22">
        <v>3069</v>
      </c>
      <c r="P20" s="22">
        <f t="shared" si="1"/>
        <v>948</v>
      </c>
      <c r="Q20" s="22">
        <v>0</v>
      </c>
      <c r="R20" s="22">
        <v>948</v>
      </c>
      <c r="S20" s="22">
        <v>0</v>
      </c>
      <c r="T20" s="22">
        <v>0</v>
      </c>
      <c r="U20" s="22">
        <v>0</v>
      </c>
      <c r="V20" s="22">
        <f t="shared" si="2"/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f t="shared" si="3"/>
        <v>8917</v>
      </c>
      <c r="AD20" s="23">
        <v>65.58259504317596</v>
      </c>
      <c r="AE20" s="22">
        <v>0</v>
      </c>
      <c r="AF20" s="22">
        <v>0</v>
      </c>
      <c r="AG20" s="22">
        <v>948</v>
      </c>
      <c r="AH20" s="22">
        <v>0</v>
      </c>
      <c r="AI20" s="22">
        <v>0</v>
      </c>
      <c r="AJ20" s="22" t="s">
        <v>168</v>
      </c>
      <c r="AK20" s="22">
        <f t="shared" si="4"/>
        <v>948</v>
      </c>
      <c r="AL20" s="23">
        <v>10.631378266233039</v>
      </c>
      <c r="AM20" s="22">
        <v>3069</v>
      </c>
      <c r="AN20" s="22">
        <v>663</v>
      </c>
      <c r="AO20" s="22">
        <v>0</v>
      </c>
      <c r="AP20" s="22">
        <f t="shared" si="5"/>
        <v>3732</v>
      </c>
    </row>
    <row r="21" spans="1:42" ht="13.5">
      <c r="A21" s="40" t="s">
        <v>16</v>
      </c>
      <c r="B21" s="40" t="s">
        <v>43</v>
      </c>
      <c r="C21" s="41" t="s">
        <v>191</v>
      </c>
      <c r="D21" s="22">
        <v>5689</v>
      </c>
      <c r="E21" s="22">
        <v>5689</v>
      </c>
      <c r="F21" s="22">
        <v>1778</v>
      </c>
      <c r="G21" s="22">
        <v>1119</v>
      </c>
      <c r="H21" s="22">
        <v>0</v>
      </c>
      <c r="I21" s="22">
        <f t="shared" si="0"/>
        <v>2897</v>
      </c>
      <c r="J21" s="22">
        <v>1395.14612433993</v>
      </c>
      <c r="K21" s="22">
        <v>1159.6520080809637</v>
      </c>
      <c r="L21" s="22">
        <v>235.49411625896647</v>
      </c>
      <c r="M21" s="22">
        <v>170</v>
      </c>
      <c r="N21" s="22">
        <v>1243</v>
      </c>
      <c r="O21" s="22">
        <v>1654</v>
      </c>
      <c r="P21" s="22">
        <f t="shared" si="1"/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f t="shared" si="2"/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f t="shared" si="3"/>
        <v>2897</v>
      </c>
      <c r="AD21" s="23">
        <v>42.90645495340007</v>
      </c>
      <c r="AE21" s="22">
        <v>0</v>
      </c>
      <c r="AF21" s="22">
        <v>0</v>
      </c>
      <c r="AG21" s="22">
        <v>0</v>
      </c>
      <c r="AH21" s="22">
        <v>0</v>
      </c>
      <c r="AI21" s="22">
        <v>0</v>
      </c>
      <c r="AJ21" s="22" t="s">
        <v>168</v>
      </c>
      <c r="AK21" s="22">
        <f t="shared" si="4"/>
        <v>0</v>
      </c>
      <c r="AL21" s="23">
        <v>5.542875774372351</v>
      </c>
      <c r="AM21" s="22">
        <v>1654</v>
      </c>
      <c r="AN21" s="22">
        <v>96</v>
      </c>
      <c r="AO21" s="22">
        <v>0</v>
      </c>
      <c r="AP21" s="22">
        <f t="shared" si="5"/>
        <v>1750</v>
      </c>
    </row>
    <row r="22" spans="1:42" ht="13.5">
      <c r="A22" s="40" t="s">
        <v>16</v>
      </c>
      <c r="B22" s="40" t="s">
        <v>44</v>
      </c>
      <c r="C22" s="41" t="s">
        <v>45</v>
      </c>
      <c r="D22" s="22">
        <v>28769</v>
      </c>
      <c r="E22" s="22">
        <v>28769</v>
      </c>
      <c r="F22" s="22">
        <v>10506</v>
      </c>
      <c r="G22" s="22">
        <v>0</v>
      </c>
      <c r="H22" s="22">
        <v>0</v>
      </c>
      <c r="I22" s="22">
        <f t="shared" si="0"/>
        <v>10506</v>
      </c>
      <c r="J22" s="22">
        <v>1000.5061574554423</v>
      </c>
      <c r="K22" s="22">
        <v>816.6133923644029</v>
      </c>
      <c r="L22" s="22">
        <v>183.8927650910393</v>
      </c>
      <c r="M22" s="22">
        <v>96</v>
      </c>
      <c r="N22" s="22">
        <v>9254</v>
      </c>
      <c r="O22" s="22">
        <v>0</v>
      </c>
      <c r="P22" s="22">
        <f t="shared" si="1"/>
        <v>674</v>
      </c>
      <c r="Q22" s="22">
        <v>0</v>
      </c>
      <c r="R22" s="22">
        <v>674</v>
      </c>
      <c r="S22" s="22">
        <v>0</v>
      </c>
      <c r="T22" s="22">
        <v>0</v>
      </c>
      <c r="U22" s="22">
        <v>0</v>
      </c>
      <c r="V22" s="22">
        <f t="shared" si="2"/>
        <v>578</v>
      </c>
      <c r="W22" s="22">
        <v>578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f t="shared" si="3"/>
        <v>10506</v>
      </c>
      <c r="AD22" s="23">
        <v>100</v>
      </c>
      <c r="AE22" s="22">
        <v>1447</v>
      </c>
      <c r="AF22" s="22">
        <v>0</v>
      </c>
      <c r="AG22" s="22">
        <v>523</v>
      </c>
      <c r="AH22" s="22">
        <v>0</v>
      </c>
      <c r="AI22" s="22">
        <v>0</v>
      </c>
      <c r="AJ22" s="22" t="s">
        <v>168</v>
      </c>
      <c r="AK22" s="22">
        <f t="shared" si="4"/>
        <v>1970</v>
      </c>
      <c r="AL22" s="23">
        <v>24.93869081305414</v>
      </c>
      <c r="AM22" s="22">
        <v>0</v>
      </c>
      <c r="AN22" s="22">
        <v>578</v>
      </c>
      <c r="AO22" s="22">
        <v>0</v>
      </c>
      <c r="AP22" s="22">
        <f t="shared" si="5"/>
        <v>578</v>
      </c>
    </row>
    <row r="23" spans="1:42" ht="13.5">
      <c r="A23" s="40" t="s">
        <v>16</v>
      </c>
      <c r="B23" s="40" t="s">
        <v>46</v>
      </c>
      <c r="C23" s="41" t="s">
        <v>47</v>
      </c>
      <c r="D23" s="22">
        <v>18200</v>
      </c>
      <c r="E23" s="22">
        <v>18200</v>
      </c>
      <c r="F23" s="22">
        <v>4617</v>
      </c>
      <c r="G23" s="22">
        <v>638</v>
      </c>
      <c r="H23" s="22">
        <v>0</v>
      </c>
      <c r="I23" s="22">
        <f t="shared" si="0"/>
        <v>5255</v>
      </c>
      <c r="J23" s="22">
        <v>791.0582568116814</v>
      </c>
      <c r="K23" s="22">
        <v>641.125997290381</v>
      </c>
      <c r="L23" s="22">
        <v>149.9322595213006</v>
      </c>
      <c r="M23" s="22">
        <v>0</v>
      </c>
      <c r="N23" s="22">
        <v>4292</v>
      </c>
      <c r="O23" s="22">
        <v>0</v>
      </c>
      <c r="P23" s="22">
        <f t="shared" si="1"/>
        <v>12</v>
      </c>
      <c r="Q23" s="22">
        <v>0</v>
      </c>
      <c r="R23" s="22">
        <v>12</v>
      </c>
      <c r="S23" s="22">
        <v>0</v>
      </c>
      <c r="T23" s="22">
        <v>0</v>
      </c>
      <c r="U23" s="22">
        <v>0</v>
      </c>
      <c r="V23" s="22">
        <f t="shared" si="2"/>
        <v>951</v>
      </c>
      <c r="W23" s="22">
        <v>614</v>
      </c>
      <c r="X23" s="22">
        <v>109</v>
      </c>
      <c r="Y23" s="22">
        <v>197</v>
      </c>
      <c r="Z23" s="22">
        <v>0</v>
      </c>
      <c r="AA23" s="22">
        <v>0</v>
      </c>
      <c r="AB23" s="22">
        <v>31</v>
      </c>
      <c r="AC23" s="22">
        <f t="shared" si="3"/>
        <v>5255</v>
      </c>
      <c r="AD23" s="23">
        <v>100</v>
      </c>
      <c r="AE23" s="22">
        <v>259</v>
      </c>
      <c r="AF23" s="22">
        <v>0</v>
      </c>
      <c r="AG23" s="22">
        <v>2</v>
      </c>
      <c r="AH23" s="22">
        <v>0</v>
      </c>
      <c r="AI23" s="22">
        <v>0</v>
      </c>
      <c r="AJ23" s="22" t="s">
        <v>168</v>
      </c>
      <c r="AK23" s="22">
        <f t="shared" si="4"/>
        <v>261</v>
      </c>
      <c r="AL23" s="23">
        <v>23.063748810656516</v>
      </c>
      <c r="AM23" s="22">
        <v>0</v>
      </c>
      <c r="AN23" s="22">
        <v>104</v>
      </c>
      <c r="AO23" s="22">
        <v>0</v>
      </c>
      <c r="AP23" s="22">
        <f t="shared" si="5"/>
        <v>104</v>
      </c>
    </row>
    <row r="24" spans="1:42" ht="13.5">
      <c r="A24" s="40" t="s">
        <v>16</v>
      </c>
      <c r="B24" s="40" t="s">
        <v>48</v>
      </c>
      <c r="C24" s="41" t="s">
        <v>49</v>
      </c>
      <c r="D24" s="22">
        <v>6663</v>
      </c>
      <c r="E24" s="22">
        <v>6454</v>
      </c>
      <c r="F24" s="22">
        <v>2024</v>
      </c>
      <c r="G24" s="22">
        <v>0</v>
      </c>
      <c r="H24" s="22">
        <v>25</v>
      </c>
      <c r="I24" s="22">
        <f t="shared" si="0"/>
        <v>2049</v>
      </c>
      <c r="J24" s="22">
        <v>842.5181795192836</v>
      </c>
      <c r="K24" s="22">
        <v>692.4356341193136</v>
      </c>
      <c r="L24" s="22">
        <v>150.08254539996997</v>
      </c>
      <c r="M24" s="22">
        <v>0</v>
      </c>
      <c r="N24" s="22">
        <v>1661</v>
      </c>
      <c r="O24" s="22">
        <v>0</v>
      </c>
      <c r="P24" s="22">
        <f t="shared" si="1"/>
        <v>39</v>
      </c>
      <c r="Q24" s="22">
        <v>0</v>
      </c>
      <c r="R24" s="22">
        <v>39</v>
      </c>
      <c r="S24" s="22">
        <v>0</v>
      </c>
      <c r="T24" s="22">
        <v>0</v>
      </c>
      <c r="U24" s="22">
        <v>0</v>
      </c>
      <c r="V24" s="22">
        <f t="shared" si="2"/>
        <v>324</v>
      </c>
      <c r="W24" s="22">
        <v>189</v>
      </c>
      <c r="X24" s="22">
        <v>46</v>
      </c>
      <c r="Y24" s="22">
        <v>77</v>
      </c>
      <c r="Z24" s="22">
        <v>0</v>
      </c>
      <c r="AA24" s="22">
        <v>0</v>
      </c>
      <c r="AB24" s="22">
        <v>12</v>
      </c>
      <c r="AC24" s="22">
        <f t="shared" si="3"/>
        <v>2024</v>
      </c>
      <c r="AD24" s="23">
        <v>100</v>
      </c>
      <c r="AE24" s="22">
        <v>255</v>
      </c>
      <c r="AF24" s="22">
        <v>0</v>
      </c>
      <c r="AG24" s="22">
        <v>32</v>
      </c>
      <c r="AH24" s="22">
        <v>0</v>
      </c>
      <c r="AI24" s="22">
        <v>0</v>
      </c>
      <c r="AJ24" s="22" t="s">
        <v>168</v>
      </c>
      <c r="AK24" s="22">
        <f t="shared" si="4"/>
        <v>287</v>
      </c>
      <c r="AL24" s="23">
        <v>30.18774703557312</v>
      </c>
      <c r="AM24" s="22">
        <v>0</v>
      </c>
      <c r="AN24" s="22">
        <v>102</v>
      </c>
      <c r="AO24" s="22">
        <v>0</v>
      </c>
      <c r="AP24" s="22">
        <f t="shared" si="5"/>
        <v>102</v>
      </c>
    </row>
    <row r="25" spans="1:42" ht="13.5">
      <c r="A25" s="40" t="s">
        <v>16</v>
      </c>
      <c r="B25" s="40" t="s">
        <v>50</v>
      </c>
      <c r="C25" s="41" t="s">
        <v>51</v>
      </c>
      <c r="D25" s="22">
        <v>3640</v>
      </c>
      <c r="E25" s="22">
        <v>3640</v>
      </c>
      <c r="F25" s="22">
        <v>1034</v>
      </c>
      <c r="G25" s="22">
        <v>0</v>
      </c>
      <c r="H25" s="22">
        <v>0</v>
      </c>
      <c r="I25" s="22">
        <f t="shared" si="0"/>
        <v>1034</v>
      </c>
      <c r="J25" s="22">
        <v>778.2628330573536</v>
      </c>
      <c r="K25" s="22">
        <v>519.3436700286015</v>
      </c>
      <c r="L25" s="22">
        <v>258.91916302875205</v>
      </c>
      <c r="M25" s="22">
        <v>86</v>
      </c>
      <c r="N25" s="22">
        <v>771</v>
      </c>
      <c r="O25" s="22">
        <v>202</v>
      </c>
      <c r="P25" s="22">
        <f t="shared" si="1"/>
        <v>10</v>
      </c>
      <c r="Q25" s="22">
        <v>0</v>
      </c>
      <c r="R25" s="22">
        <v>10</v>
      </c>
      <c r="S25" s="22">
        <v>0</v>
      </c>
      <c r="T25" s="22">
        <v>0</v>
      </c>
      <c r="U25" s="22">
        <v>0</v>
      </c>
      <c r="V25" s="22">
        <f t="shared" si="2"/>
        <v>51</v>
      </c>
      <c r="W25" s="22">
        <v>38</v>
      </c>
      <c r="X25" s="22">
        <v>0</v>
      </c>
      <c r="Y25" s="22">
        <v>9</v>
      </c>
      <c r="Z25" s="22">
        <v>2</v>
      </c>
      <c r="AA25" s="22">
        <v>0</v>
      </c>
      <c r="AB25" s="22">
        <v>2</v>
      </c>
      <c r="AC25" s="22">
        <f t="shared" si="3"/>
        <v>1034</v>
      </c>
      <c r="AD25" s="23">
        <v>80.46421663442939</v>
      </c>
      <c r="AE25" s="22">
        <v>0</v>
      </c>
      <c r="AF25" s="22">
        <v>0</v>
      </c>
      <c r="AG25" s="22">
        <v>8</v>
      </c>
      <c r="AH25" s="22">
        <v>0</v>
      </c>
      <c r="AI25" s="22">
        <v>0</v>
      </c>
      <c r="AJ25" s="22" t="s">
        <v>168</v>
      </c>
      <c r="AK25" s="22">
        <f t="shared" si="4"/>
        <v>8</v>
      </c>
      <c r="AL25" s="23">
        <v>12.946428571428573</v>
      </c>
      <c r="AM25" s="22">
        <v>202</v>
      </c>
      <c r="AN25" s="22">
        <v>116</v>
      </c>
      <c r="AO25" s="22">
        <v>2</v>
      </c>
      <c r="AP25" s="22">
        <f t="shared" si="5"/>
        <v>320</v>
      </c>
    </row>
    <row r="26" spans="1:42" ht="13.5">
      <c r="A26" s="40" t="s">
        <v>16</v>
      </c>
      <c r="B26" s="40" t="s">
        <v>52</v>
      </c>
      <c r="C26" s="41" t="s">
        <v>53</v>
      </c>
      <c r="D26" s="22">
        <v>24136</v>
      </c>
      <c r="E26" s="22">
        <v>24136</v>
      </c>
      <c r="F26" s="22">
        <v>7847</v>
      </c>
      <c r="G26" s="22">
        <v>501</v>
      </c>
      <c r="H26" s="22">
        <v>0</v>
      </c>
      <c r="I26" s="22">
        <f t="shared" si="0"/>
        <v>8348</v>
      </c>
      <c r="J26" s="22">
        <v>947.5983127573885</v>
      </c>
      <c r="K26" s="22">
        <v>687.7693072588664</v>
      </c>
      <c r="L26" s="22">
        <v>259.8290054985221</v>
      </c>
      <c r="M26" s="22">
        <v>0</v>
      </c>
      <c r="N26" s="22">
        <v>6708</v>
      </c>
      <c r="O26" s="22">
        <v>241</v>
      </c>
      <c r="P26" s="22">
        <f t="shared" si="1"/>
        <v>394</v>
      </c>
      <c r="Q26" s="22">
        <v>0</v>
      </c>
      <c r="R26" s="22">
        <v>394</v>
      </c>
      <c r="S26" s="22">
        <v>0</v>
      </c>
      <c r="T26" s="22">
        <v>0</v>
      </c>
      <c r="U26" s="22">
        <v>0</v>
      </c>
      <c r="V26" s="22">
        <f t="shared" si="2"/>
        <v>1005</v>
      </c>
      <c r="W26" s="22">
        <v>943</v>
      </c>
      <c r="X26" s="22">
        <v>10</v>
      </c>
      <c r="Y26" s="22">
        <v>0</v>
      </c>
      <c r="Z26" s="22">
        <v>0</v>
      </c>
      <c r="AA26" s="22">
        <v>0</v>
      </c>
      <c r="AB26" s="22">
        <v>52</v>
      </c>
      <c r="AC26" s="22">
        <f t="shared" si="3"/>
        <v>8348</v>
      </c>
      <c r="AD26" s="23">
        <v>97.11308097747964</v>
      </c>
      <c r="AE26" s="22">
        <v>904</v>
      </c>
      <c r="AF26" s="22">
        <v>0</v>
      </c>
      <c r="AG26" s="22">
        <v>339</v>
      </c>
      <c r="AH26" s="22">
        <v>0</v>
      </c>
      <c r="AI26" s="22">
        <v>0</v>
      </c>
      <c r="AJ26" s="22" t="s">
        <v>168</v>
      </c>
      <c r="AK26" s="22">
        <f t="shared" si="4"/>
        <v>1243</v>
      </c>
      <c r="AL26" s="23">
        <v>26.928605654048877</v>
      </c>
      <c r="AM26" s="22">
        <v>241</v>
      </c>
      <c r="AN26" s="22">
        <v>361</v>
      </c>
      <c r="AO26" s="22">
        <v>0</v>
      </c>
      <c r="AP26" s="22">
        <f t="shared" si="5"/>
        <v>602</v>
      </c>
    </row>
    <row r="27" spans="1:42" ht="13.5">
      <c r="A27" s="40" t="s">
        <v>16</v>
      </c>
      <c r="B27" s="40" t="s">
        <v>54</v>
      </c>
      <c r="C27" s="41" t="s">
        <v>55</v>
      </c>
      <c r="D27" s="22">
        <v>8017</v>
      </c>
      <c r="E27" s="22">
        <v>8017</v>
      </c>
      <c r="F27" s="22">
        <v>1761</v>
      </c>
      <c r="G27" s="22">
        <v>0</v>
      </c>
      <c r="H27" s="22">
        <v>0</v>
      </c>
      <c r="I27" s="22">
        <f t="shared" si="0"/>
        <v>1761</v>
      </c>
      <c r="J27" s="22">
        <v>601.8033596415836</v>
      </c>
      <c r="K27" s="22">
        <v>450.4127359498053</v>
      </c>
      <c r="L27" s="22">
        <v>151.39062369177827</v>
      </c>
      <c r="M27" s="22">
        <v>0</v>
      </c>
      <c r="N27" s="22">
        <v>1232</v>
      </c>
      <c r="O27" s="22">
        <v>208</v>
      </c>
      <c r="P27" s="22">
        <f t="shared" si="1"/>
        <v>321</v>
      </c>
      <c r="Q27" s="22">
        <v>0</v>
      </c>
      <c r="R27" s="22">
        <v>321</v>
      </c>
      <c r="S27" s="22">
        <v>0</v>
      </c>
      <c r="T27" s="22">
        <v>0</v>
      </c>
      <c r="U27" s="22">
        <v>0</v>
      </c>
      <c r="V27" s="22">
        <f t="shared" si="2"/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f t="shared" si="3"/>
        <v>1761</v>
      </c>
      <c r="AD27" s="23">
        <v>88.1885292447473</v>
      </c>
      <c r="AE27" s="22">
        <v>0</v>
      </c>
      <c r="AF27" s="22">
        <v>0</v>
      </c>
      <c r="AG27" s="22">
        <v>321</v>
      </c>
      <c r="AH27" s="22">
        <v>0</v>
      </c>
      <c r="AI27" s="22">
        <v>0</v>
      </c>
      <c r="AJ27" s="22" t="s">
        <v>168</v>
      </c>
      <c r="AK27" s="22">
        <f t="shared" si="4"/>
        <v>321</v>
      </c>
      <c r="AL27" s="23">
        <v>18.228279386712096</v>
      </c>
      <c r="AM27" s="22">
        <v>208</v>
      </c>
      <c r="AN27" s="22">
        <v>185</v>
      </c>
      <c r="AO27" s="22">
        <v>0</v>
      </c>
      <c r="AP27" s="22">
        <f t="shared" si="5"/>
        <v>393</v>
      </c>
    </row>
    <row r="28" spans="1:42" ht="13.5">
      <c r="A28" s="40" t="s">
        <v>16</v>
      </c>
      <c r="B28" s="40" t="s">
        <v>56</v>
      </c>
      <c r="C28" s="41" t="s">
        <v>57</v>
      </c>
      <c r="D28" s="22">
        <v>3705</v>
      </c>
      <c r="E28" s="22">
        <v>3705</v>
      </c>
      <c r="F28" s="22">
        <v>1141</v>
      </c>
      <c r="G28" s="22">
        <v>1912</v>
      </c>
      <c r="H28" s="22">
        <v>0</v>
      </c>
      <c r="I28" s="22">
        <f t="shared" si="0"/>
        <v>3053</v>
      </c>
      <c r="J28" s="22">
        <v>2257.5934039524523</v>
      </c>
      <c r="K28" s="22">
        <v>984.9703288780432</v>
      </c>
      <c r="L28" s="22">
        <v>1272.623075074409</v>
      </c>
      <c r="M28" s="22">
        <v>0</v>
      </c>
      <c r="N28" s="22">
        <v>1444</v>
      </c>
      <c r="O28" s="22">
        <v>1502</v>
      </c>
      <c r="P28" s="22">
        <f t="shared" si="1"/>
        <v>107</v>
      </c>
      <c r="Q28" s="22">
        <v>0</v>
      </c>
      <c r="R28" s="22">
        <v>107</v>
      </c>
      <c r="S28" s="22">
        <v>0</v>
      </c>
      <c r="T28" s="22">
        <v>0</v>
      </c>
      <c r="U28" s="22">
        <v>0</v>
      </c>
      <c r="V28" s="22">
        <f t="shared" si="2"/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f t="shared" si="3"/>
        <v>3053</v>
      </c>
      <c r="AD28" s="23">
        <v>50.80248935473305</v>
      </c>
      <c r="AE28" s="22">
        <v>0</v>
      </c>
      <c r="AF28" s="22">
        <v>0</v>
      </c>
      <c r="AG28" s="22">
        <v>107</v>
      </c>
      <c r="AH28" s="22">
        <v>0</v>
      </c>
      <c r="AI28" s="22">
        <v>0</v>
      </c>
      <c r="AJ28" s="22" t="s">
        <v>168</v>
      </c>
      <c r="AK28" s="22">
        <f t="shared" si="4"/>
        <v>107</v>
      </c>
      <c r="AL28" s="23">
        <v>3.504749426793318</v>
      </c>
      <c r="AM28" s="22">
        <v>1502</v>
      </c>
      <c r="AN28" s="22">
        <v>131</v>
      </c>
      <c r="AO28" s="22">
        <v>0</v>
      </c>
      <c r="AP28" s="22">
        <f t="shared" si="5"/>
        <v>1633</v>
      </c>
    </row>
    <row r="29" spans="1:42" ht="13.5">
      <c r="A29" s="40" t="s">
        <v>16</v>
      </c>
      <c r="B29" s="40" t="s">
        <v>58</v>
      </c>
      <c r="C29" s="41" t="s">
        <v>59</v>
      </c>
      <c r="D29" s="22">
        <v>6943</v>
      </c>
      <c r="E29" s="22">
        <v>6446</v>
      </c>
      <c r="F29" s="22">
        <v>649</v>
      </c>
      <c r="G29" s="22">
        <v>186</v>
      </c>
      <c r="H29" s="22">
        <v>65</v>
      </c>
      <c r="I29" s="22">
        <f t="shared" si="0"/>
        <v>900</v>
      </c>
      <c r="J29" s="22">
        <v>355.14236276213944</v>
      </c>
      <c r="K29" s="22">
        <v>355.14236276213944</v>
      </c>
      <c r="L29" s="22">
        <v>0</v>
      </c>
      <c r="M29" s="22">
        <v>108</v>
      </c>
      <c r="N29" s="22">
        <v>459</v>
      </c>
      <c r="O29" s="22">
        <v>0</v>
      </c>
      <c r="P29" s="22">
        <f t="shared" si="1"/>
        <v>376</v>
      </c>
      <c r="Q29" s="22">
        <v>326</v>
      </c>
      <c r="R29" s="22">
        <v>50</v>
      </c>
      <c r="S29" s="22">
        <v>0</v>
      </c>
      <c r="T29" s="22">
        <v>0</v>
      </c>
      <c r="U29" s="22">
        <v>0</v>
      </c>
      <c r="V29" s="22">
        <f t="shared" si="2"/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f t="shared" si="3"/>
        <v>835</v>
      </c>
      <c r="AD29" s="23">
        <v>100</v>
      </c>
      <c r="AE29" s="22">
        <v>0</v>
      </c>
      <c r="AF29" s="22">
        <v>57</v>
      </c>
      <c r="AG29" s="22">
        <v>50</v>
      </c>
      <c r="AH29" s="22">
        <v>0</v>
      </c>
      <c r="AI29" s="22">
        <v>0</v>
      </c>
      <c r="AJ29" s="22" t="s">
        <v>168</v>
      </c>
      <c r="AK29" s="22">
        <f t="shared" si="4"/>
        <v>107</v>
      </c>
      <c r="AL29" s="23">
        <v>22.799575821845174</v>
      </c>
      <c r="AM29" s="22">
        <v>0</v>
      </c>
      <c r="AN29" s="22">
        <v>63</v>
      </c>
      <c r="AO29" s="22">
        <v>263</v>
      </c>
      <c r="AP29" s="22">
        <f t="shared" si="5"/>
        <v>326</v>
      </c>
    </row>
    <row r="30" spans="1:42" ht="13.5">
      <c r="A30" s="40" t="s">
        <v>16</v>
      </c>
      <c r="B30" s="40" t="s">
        <v>60</v>
      </c>
      <c r="C30" s="41" t="s">
        <v>61</v>
      </c>
      <c r="D30" s="22">
        <v>19256</v>
      </c>
      <c r="E30" s="22">
        <v>19256</v>
      </c>
      <c r="F30" s="22">
        <v>3304</v>
      </c>
      <c r="G30" s="22">
        <v>410</v>
      </c>
      <c r="H30" s="22">
        <v>0</v>
      </c>
      <c r="I30" s="22">
        <f t="shared" si="0"/>
        <v>3714</v>
      </c>
      <c r="J30" s="22">
        <v>528.4245152551633</v>
      </c>
      <c r="K30" s="22">
        <v>528.4245152551633</v>
      </c>
      <c r="L30" s="22">
        <v>0</v>
      </c>
      <c r="M30" s="22">
        <v>71</v>
      </c>
      <c r="N30" s="22">
        <v>2601</v>
      </c>
      <c r="O30" s="22">
        <v>0</v>
      </c>
      <c r="P30" s="22">
        <f t="shared" si="1"/>
        <v>1113</v>
      </c>
      <c r="Q30" s="22">
        <v>993</v>
      </c>
      <c r="R30" s="22">
        <v>120</v>
      </c>
      <c r="S30" s="22">
        <v>0</v>
      </c>
      <c r="T30" s="22">
        <v>0</v>
      </c>
      <c r="U30" s="22">
        <v>0</v>
      </c>
      <c r="V30" s="22">
        <f t="shared" si="2"/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f t="shared" si="3"/>
        <v>3714</v>
      </c>
      <c r="AD30" s="23">
        <v>100</v>
      </c>
      <c r="AE30" s="22">
        <v>0</v>
      </c>
      <c r="AF30" s="22">
        <v>173</v>
      </c>
      <c r="AG30" s="22">
        <v>120</v>
      </c>
      <c r="AH30" s="22">
        <v>0</v>
      </c>
      <c r="AI30" s="22">
        <v>0</v>
      </c>
      <c r="AJ30" s="22" t="s">
        <v>168</v>
      </c>
      <c r="AK30" s="22">
        <f t="shared" si="4"/>
        <v>293</v>
      </c>
      <c r="AL30" s="23">
        <v>9.616908850726553</v>
      </c>
      <c r="AM30" s="22">
        <v>0</v>
      </c>
      <c r="AN30" s="22">
        <v>361</v>
      </c>
      <c r="AO30" s="22">
        <v>803</v>
      </c>
      <c r="AP30" s="22">
        <f t="shared" si="5"/>
        <v>1164</v>
      </c>
    </row>
    <row r="31" spans="1:42" ht="13.5">
      <c r="A31" s="40" t="s">
        <v>16</v>
      </c>
      <c r="B31" s="40" t="s">
        <v>62</v>
      </c>
      <c r="C31" s="41" t="s">
        <v>194</v>
      </c>
      <c r="D31" s="22">
        <v>23158</v>
      </c>
      <c r="E31" s="22">
        <v>23158</v>
      </c>
      <c r="F31" s="22">
        <v>7927</v>
      </c>
      <c r="G31" s="22">
        <v>103</v>
      </c>
      <c r="H31" s="22">
        <v>0</v>
      </c>
      <c r="I31" s="22">
        <f t="shared" si="0"/>
        <v>8030</v>
      </c>
      <c r="J31" s="22">
        <v>949.9956818378098</v>
      </c>
      <c r="K31" s="22">
        <v>630.451679765092</v>
      </c>
      <c r="L31" s="22">
        <v>319.5440020727179</v>
      </c>
      <c r="M31" s="22">
        <v>0</v>
      </c>
      <c r="N31" s="22">
        <v>6067</v>
      </c>
      <c r="O31" s="22">
        <v>0</v>
      </c>
      <c r="P31" s="22">
        <f t="shared" si="1"/>
        <v>1071</v>
      </c>
      <c r="Q31" s="22">
        <v>992</v>
      </c>
      <c r="R31" s="22">
        <v>79</v>
      </c>
      <c r="S31" s="22">
        <v>0</v>
      </c>
      <c r="T31" s="22">
        <v>0</v>
      </c>
      <c r="U31" s="22">
        <v>0</v>
      </c>
      <c r="V31" s="22">
        <f t="shared" si="2"/>
        <v>892</v>
      </c>
      <c r="W31" s="22">
        <v>745</v>
      </c>
      <c r="X31" s="22">
        <v>0</v>
      </c>
      <c r="Y31" s="22">
        <v>118</v>
      </c>
      <c r="Z31" s="22">
        <v>0</v>
      </c>
      <c r="AA31" s="22">
        <v>0</v>
      </c>
      <c r="AB31" s="22">
        <v>29</v>
      </c>
      <c r="AC31" s="22">
        <f t="shared" si="3"/>
        <v>8030</v>
      </c>
      <c r="AD31" s="23">
        <v>100</v>
      </c>
      <c r="AE31" s="22">
        <v>0</v>
      </c>
      <c r="AF31" s="22">
        <v>173</v>
      </c>
      <c r="AG31" s="22">
        <v>79</v>
      </c>
      <c r="AH31" s="22">
        <v>0</v>
      </c>
      <c r="AI31" s="22">
        <v>0</v>
      </c>
      <c r="AJ31" s="22" t="s">
        <v>168</v>
      </c>
      <c r="AK31" s="22">
        <f t="shared" si="4"/>
        <v>252</v>
      </c>
      <c r="AL31" s="23">
        <v>14.246575342465754</v>
      </c>
      <c r="AM31" s="22">
        <v>0</v>
      </c>
      <c r="AN31" s="22">
        <v>841</v>
      </c>
      <c r="AO31" s="22">
        <v>802</v>
      </c>
      <c r="AP31" s="22">
        <f t="shared" si="5"/>
        <v>1643</v>
      </c>
    </row>
    <row r="32" spans="1:42" ht="13.5">
      <c r="A32" s="40" t="s">
        <v>16</v>
      </c>
      <c r="B32" s="40" t="s">
        <v>63</v>
      </c>
      <c r="C32" s="41" t="s">
        <v>64</v>
      </c>
      <c r="D32" s="22">
        <v>11603</v>
      </c>
      <c r="E32" s="22">
        <v>11603</v>
      </c>
      <c r="F32" s="22">
        <v>1965</v>
      </c>
      <c r="G32" s="22">
        <v>61</v>
      </c>
      <c r="H32" s="22">
        <v>0</v>
      </c>
      <c r="I32" s="22">
        <f t="shared" si="0"/>
        <v>2026</v>
      </c>
      <c r="J32" s="22">
        <v>478.38360178461164</v>
      </c>
      <c r="K32" s="22">
        <v>407.5469381442446</v>
      </c>
      <c r="L32" s="22">
        <v>70.83666364036698</v>
      </c>
      <c r="M32" s="22">
        <v>30</v>
      </c>
      <c r="N32" s="22">
        <v>1321</v>
      </c>
      <c r="O32" s="22">
        <v>0</v>
      </c>
      <c r="P32" s="22">
        <f t="shared" si="1"/>
        <v>201</v>
      </c>
      <c r="Q32" s="22">
        <v>200</v>
      </c>
      <c r="R32" s="22">
        <v>1</v>
      </c>
      <c r="S32" s="22">
        <v>0</v>
      </c>
      <c r="T32" s="22">
        <v>0</v>
      </c>
      <c r="U32" s="22">
        <v>0</v>
      </c>
      <c r="V32" s="22">
        <f t="shared" si="2"/>
        <v>504</v>
      </c>
      <c r="W32" s="22">
        <v>361</v>
      </c>
      <c r="X32" s="22">
        <v>33</v>
      </c>
      <c r="Y32" s="22">
        <v>91</v>
      </c>
      <c r="Z32" s="22">
        <v>8</v>
      </c>
      <c r="AA32" s="22">
        <v>1</v>
      </c>
      <c r="AB32" s="22">
        <v>10</v>
      </c>
      <c r="AC32" s="22">
        <f t="shared" si="3"/>
        <v>2026</v>
      </c>
      <c r="AD32" s="23">
        <v>100</v>
      </c>
      <c r="AE32" s="22">
        <v>0</v>
      </c>
      <c r="AF32" s="22">
        <v>52</v>
      </c>
      <c r="AG32" s="22">
        <v>1</v>
      </c>
      <c r="AH32" s="22">
        <v>0</v>
      </c>
      <c r="AI32" s="22">
        <v>0</v>
      </c>
      <c r="AJ32" s="22" t="s">
        <v>168</v>
      </c>
      <c r="AK32" s="22">
        <f t="shared" si="4"/>
        <v>53</v>
      </c>
      <c r="AL32" s="23">
        <v>28.55058365758755</v>
      </c>
      <c r="AM32" s="22">
        <v>0</v>
      </c>
      <c r="AN32" s="22">
        <v>173</v>
      </c>
      <c r="AO32" s="22">
        <v>70</v>
      </c>
      <c r="AP32" s="22">
        <f t="shared" si="5"/>
        <v>243</v>
      </c>
    </row>
    <row r="33" spans="1:42" ht="13.5">
      <c r="A33" s="40" t="s">
        <v>16</v>
      </c>
      <c r="B33" s="40" t="s">
        <v>65</v>
      </c>
      <c r="C33" s="41" t="s">
        <v>66</v>
      </c>
      <c r="D33" s="22">
        <v>16648</v>
      </c>
      <c r="E33" s="22">
        <v>16648</v>
      </c>
      <c r="F33" s="22">
        <v>4224</v>
      </c>
      <c r="G33" s="22">
        <v>51</v>
      </c>
      <c r="H33" s="22">
        <v>0</v>
      </c>
      <c r="I33" s="22">
        <f t="shared" si="0"/>
        <v>4275</v>
      </c>
      <c r="J33" s="22">
        <v>703.5276770256659</v>
      </c>
      <c r="K33" s="22">
        <v>697.9323691849941</v>
      </c>
      <c r="L33" s="22">
        <v>5.595307840671963</v>
      </c>
      <c r="M33" s="22">
        <v>90</v>
      </c>
      <c r="N33" s="22">
        <v>2915</v>
      </c>
      <c r="O33" s="22">
        <v>17</v>
      </c>
      <c r="P33" s="22">
        <f t="shared" si="1"/>
        <v>618</v>
      </c>
      <c r="Q33" s="22">
        <v>566</v>
      </c>
      <c r="R33" s="22">
        <v>52</v>
      </c>
      <c r="S33" s="22">
        <v>0</v>
      </c>
      <c r="T33" s="22">
        <v>0</v>
      </c>
      <c r="U33" s="22">
        <v>0</v>
      </c>
      <c r="V33" s="22">
        <f t="shared" si="2"/>
        <v>725</v>
      </c>
      <c r="W33" s="22">
        <v>527</v>
      </c>
      <c r="X33" s="22">
        <v>0</v>
      </c>
      <c r="Y33" s="22">
        <v>154</v>
      </c>
      <c r="Z33" s="22">
        <v>16</v>
      </c>
      <c r="AA33" s="22">
        <v>0</v>
      </c>
      <c r="AB33" s="22">
        <v>28</v>
      </c>
      <c r="AC33" s="22">
        <f t="shared" si="3"/>
        <v>4275</v>
      </c>
      <c r="AD33" s="23">
        <v>99.60233918128655</v>
      </c>
      <c r="AE33" s="22">
        <v>0</v>
      </c>
      <c r="AF33" s="22">
        <v>129</v>
      </c>
      <c r="AG33" s="22">
        <v>52</v>
      </c>
      <c r="AH33" s="22">
        <v>0</v>
      </c>
      <c r="AI33" s="22">
        <v>0</v>
      </c>
      <c r="AJ33" s="22" t="s">
        <v>168</v>
      </c>
      <c r="AK33" s="22">
        <f t="shared" si="4"/>
        <v>181</v>
      </c>
      <c r="AL33" s="23">
        <v>22.81786941580756</v>
      </c>
      <c r="AM33" s="22">
        <v>17</v>
      </c>
      <c r="AN33" s="22">
        <v>391</v>
      </c>
      <c r="AO33" s="22">
        <v>174</v>
      </c>
      <c r="AP33" s="22">
        <f t="shared" si="5"/>
        <v>582</v>
      </c>
    </row>
    <row r="34" spans="1:42" ht="13.5">
      <c r="A34" s="40" t="s">
        <v>16</v>
      </c>
      <c r="B34" s="40" t="s">
        <v>67</v>
      </c>
      <c r="C34" s="41" t="s">
        <v>68</v>
      </c>
      <c r="D34" s="22">
        <v>15979</v>
      </c>
      <c r="E34" s="22">
        <v>15979</v>
      </c>
      <c r="F34" s="22">
        <v>7303</v>
      </c>
      <c r="G34" s="22">
        <v>2011</v>
      </c>
      <c r="H34" s="22">
        <v>0</v>
      </c>
      <c r="I34" s="22">
        <f t="shared" si="0"/>
        <v>9314</v>
      </c>
      <c r="J34" s="22">
        <v>1596.9590224155506</v>
      </c>
      <c r="K34" s="22">
        <v>976.7957430428809</v>
      </c>
      <c r="L34" s="22">
        <v>620.1632793726698</v>
      </c>
      <c r="M34" s="22">
        <v>0</v>
      </c>
      <c r="N34" s="22">
        <v>7909</v>
      </c>
      <c r="O34" s="22">
        <v>763</v>
      </c>
      <c r="P34" s="22">
        <f t="shared" si="1"/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f t="shared" si="2"/>
        <v>642</v>
      </c>
      <c r="W34" s="22">
        <v>495</v>
      </c>
      <c r="X34" s="22">
        <v>45</v>
      </c>
      <c r="Y34" s="22">
        <v>84</v>
      </c>
      <c r="Z34" s="22">
        <v>18</v>
      </c>
      <c r="AA34" s="22">
        <v>0</v>
      </c>
      <c r="AB34" s="22">
        <v>0</v>
      </c>
      <c r="AC34" s="22">
        <f t="shared" si="3"/>
        <v>9314</v>
      </c>
      <c r="AD34" s="23">
        <v>91.8080309211939</v>
      </c>
      <c r="AE34" s="22">
        <v>0</v>
      </c>
      <c r="AF34" s="22">
        <v>0</v>
      </c>
      <c r="AG34" s="22">
        <v>0</v>
      </c>
      <c r="AH34" s="22">
        <v>0</v>
      </c>
      <c r="AI34" s="22">
        <v>0</v>
      </c>
      <c r="AJ34" s="22" t="s">
        <v>168</v>
      </c>
      <c r="AK34" s="22">
        <f t="shared" si="4"/>
        <v>0</v>
      </c>
      <c r="AL34" s="23">
        <v>6.892849473910243</v>
      </c>
      <c r="AM34" s="22">
        <v>763</v>
      </c>
      <c r="AN34" s="22">
        <v>959</v>
      </c>
      <c r="AO34" s="22">
        <v>0</v>
      </c>
      <c r="AP34" s="22">
        <f t="shared" si="5"/>
        <v>1722</v>
      </c>
    </row>
    <row r="35" spans="1:42" ht="13.5">
      <c r="A35" s="40" t="s">
        <v>16</v>
      </c>
      <c r="B35" s="40" t="s">
        <v>69</v>
      </c>
      <c r="C35" s="41" t="s">
        <v>70</v>
      </c>
      <c r="D35" s="22">
        <v>3296</v>
      </c>
      <c r="E35" s="22">
        <v>3296</v>
      </c>
      <c r="F35" s="22">
        <v>473</v>
      </c>
      <c r="G35" s="22">
        <v>0</v>
      </c>
      <c r="H35" s="22">
        <v>0</v>
      </c>
      <c r="I35" s="22">
        <f t="shared" si="0"/>
        <v>473</v>
      </c>
      <c r="J35" s="22">
        <v>393.17063439287136</v>
      </c>
      <c r="K35" s="22">
        <v>393.17063439287136</v>
      </c>
      <c r="L35" s="22">
        <v>0</v>
      </c>
      <c r="M35" s="22">
        <v>0</v>
      </c>
      <c r="N35" s="22">
        <v>170</v>
      </c>
      <c r="O35" s="22">
        <v>180</v>
      </c>
      <c r="P35" s="22">
        <f t="shared" si="1"/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f t="shared" si="2"/>
        <v>123</v>
      </c>
      <c r="W35" s="22">
        <v>84</v>
      </c>
      <c r="X35" s="22">
        <v>10</v>
      </c>
      <c r="Y35" s="22">
        <v>28</v>
      </c>
      <c r="Z35" s="22">
        <v>1</v>
      </c>
      <c r="AA35" s="22">
        <v>0</v>
      </c>
      <c r="AB35" s="22">
        <v>0</v>
      </c>
      <c r="AC35" s="22">
        <f t="shared" si="3"/>
        <v>473</v>
      </c>
      <c r="AD35" s="23">
        <v>61.94503171247357</v>
      </c>
      <c r="AE35" s="22">
        <v>0</v>
      </c>
      <c r="AF35" s="22">
        <v>0</v>
      </c>
      <c r="AG35" s="22">
        <v>0</v>
      </c>
      <c r="AH35" s="22">
        <v>0</v>
      </c>
      <c r="AI35" s="22">
        <v>0</v>
      </c>
      <c r="AJ35" s="22" t="s">
        <v>168</v>
      </c>
      <c r="AK35" s="22">
        <f t="shared" si="4"/>
        <v>0</v>
      </c>
      <c r="AL35" s="23">
        <v>26.004228329809724</v>
      </c>
      <c r="AM35" s="22">
        <v>180</v>
      </c>
      <c r="AN35" s="22">
        <v>19</v>
      </c>
      <c r="AO35" s="22">
        <v>0</v>
      </c>
      <c r="AP35" s="22">
        <f t="shared" si="5"/>
        <v>199</v>
      </c>
    </row>
    <row r="36" spans="1:42" ht="13.5">
      <c r="A36" s="40" t="s">
        <v>16</v>
      </c>
      <c r="B36" s="40" t="s">
        <v>71</v>
      </c>
      <c r="C36" s="41" t="s">
        <v>72</v>
      </c>
      <c r="D36" s="22">
        <v>12816</v>
      </c>
      <c r="E36" s="22">
        <v>12816</v>
      </c>
      <c r="F36" s="22">
        <v>1914</v>
      </c>
      <c r="G36" s="22">
        <v>279</v>
      </c>
      <c r="H36" s="22">
        <v>0</v>
      </c>
      <c r="I36" s="22">
        <f t="shared" si="0"/>
        <v>2193</v>
      </c>
      <c r="J36" s="22">
        <v>468.8061156431173</v>
      </c>
      <c r="K36" s="22">
        <v>409.1632035298343</v>
      </c>
      <c r="L36" s="22">
        <v>59.64291211328306</v>
      </c>
      <c r="M36" s="22">
        <v>0</v>
      </c>
      <c r="N36" s="22">
        <v>1136</v>
      </c>
      <c r="O36" s="22">
        <v>471</v>
      </c>
      <c r="P36" s="22">
        <f t="shared" si="1"/>
        <v>586</v>
      </c>
      <c r="Q36" s="22">
        <v>0</v>
      </c>
      <c r="R36" s="22">
        <v>586</v>
      </c>
      <c r="S36" s="22">
        <v>0</v>
      </c>
      <c r="T36" s="22">
        <v>0</v>
      </c>
      <c r="U36" s="22">
        <v>0</v>
      </c>
      <c r="V36" s="22">
        <f t="shared" si="2"/>
        <v>0</v>
      </c>
      <c r="W36" s="22">
        <v>0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f t="shared" si="3"/>
        <v>2193</v>
      </c>
      <c r="AD36" s="23">
        <v>78.52257181942545</v>
      </c>
      <c r="AE36" s="22">
        <v>0</v>
      </c>
      <c r="AF36" s="22">
        <v>0</v>
      </c>
      <c r="AG36" s="22">
        <v>586</v>
      </c>
      <c r="AH36" s="22">
        <v>0</v>
      </c>
      <c r="AI36" s="22">
        <v>0</v>
      </c>
      <c r="AJ36" s="22" t="s">
        <v>168</v>
      </c>
      <c r="AK36" s="22">
        <f t="shared" si="4"/>
        <v>586</v>
      </c>
      <c r="AL36" s="23">
        <v>26.72138622891017</v>
      </c>
      <c r="AM36" s="22">
        <v>471</v>
      </c>
      <c r="AN36" s="22">
        <v>131</v>
      </c>
      <c r="AO36" s="22">
        <v>0</v>
      </c>
      <c r="AP36" s="22">
        <f t="shared" si="5"/>
        <v>602</v>
      </c>
    </row>
    <row r="37" spans="1:42" ht="13.5">
      <c r="A37" s="40" t="s">
        <v>16</v>
      </c>
      <c r="B37" s="40" t="s">
        <v>73</v>
      </c>
      <c r="C37" s="41" t="s">
        <v>74</v>
      </c>
      <c r="D37" s="22">
        <v>11334</v>
      </c>
      <c r="E37" s="22">
        <v>11334</v>
      </c>
      <c r="F37" s="22">
        <v>6101</v>
      </c>
      <c r="G37" s="22">
        <v>258</v>
      </c>
      <c r="H37" s="22">
        <v>0</v>
      </c>
      <c r="I37" s="22">
        <f t="shared" si="0"/>
        <v>6359</v>
      </c>
      <c r="J37" s="22">
        <v>1537.137622041572</v>
      </c>
      <c r="K37" s="22">
        <v>1060.4533335267142</v>
      </c>
      <c r="L37" s="22">
        <v>476.6842885148577</v>
      </c>
      <c r="M37" s="22">
        <v>0</v>
      </c>
      <c r="N37" s="22">
        <v>4478</v>
      </c>
      <c r="O37" s="22">
        <v>1371</v>
      </c>
      <c r="P37" s="22">
        <f t="shared" si="1"/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f t="shared" si="2"/>
        <v>510</v>
      </c>
      <c r="W37" s="22">
        <v>474</v>
      </c>
      <c r="X37" s="22">
        <v>30</v>
      </c>
      <c r="Y37" s="22">
        <v>5</v>
      </c>
      <c r="Z37" s="22">
        <v>1</v>
      </c>
      <c r="AA37" s="22">
        <v>0</v>
      </c>
      <c r="AB37" s="22">
        <v>0</v>
      </c>
      <c r="AC37" s="22">
        <f t="shared" si="3"/>
        <v>6359</v>
      </c>
      <c r="AD37" s="23">
        <v>78.44000629029722</v>
      </c>
      <c r="AE37" s="22">
        <v>0</v>
      </c>
      <c r="AF37" s="22">
        <v>0</v>
      </c>
      <c r="AG37" s="22">
        <v>0</v>
      </c>
      <c r="AH37" s="22">
        <v>0</v>
      </c>
      <c r="AI37" s="22">
        <v>0</v>
      </c>
      <c r="AJ37" s="22" t="s">
        <v>168</v>
      </c>
      <c r="AK37" s="22">
        <f t="shared" si="4"/>
        <v>0</v>
      </c>
      <c r="AL37" s="23">
        <v>8.02012895109294</v>
      </c>
      <c r="AM37" s="22">
        <v>1371</v>
      </c>
      <c r="AN37" s="22">
        <v>516</v>
      </c>
      <c r="AO37" s="22">
        <v>0</v>
      </c>
      <c r="AP37" s="22">
        <f t="shared" si="5"/>
        <v>1887</v>
      </c>
    </row>
    <row r="38" spans="1:42" ht="13.5">
      <c r="A38" s="40" t="s">
        <v>16</v>
      </c>
      <c r="B38" s="40" t="s">
        <v>75</v>
      </c>
      <c r="C38" s="41" t="s">
        <v>76</v>
      </c>
      <c r="D38" s="22">
        <v>23655</v>
      </c>
      <c r="E38" s="22">
        <v>23655</v>
      </c>
      <c r="F38" s="22">
        <v>6255</v>
      </c>
      <c r="G38" s="22">
        <v>66</v>
      </c>
      <c r="H38" s="22">
        <v>0</v>
      </c>
      <c r="I38" s="22">
        <f t="shared" si="0"/>
        <v>6321</v>
      </c>
      <c r="J38" s="22">
        <v>732.0992694643028</v>
      </c>
      <c r="K38" s="22">
        <v>711.1358194131972</v>
      </c>
      <c r="L38" s="22">
        <v>20.96345005110565</v>
      </c>
      <c r="M38" s="22">
        <v>285</v>
      </c>
      <c r="N38" s="22">
        <v>3990</v>
      </c>
      <c r="O38" s="22">
        <v>3</v>
      </c>
      <c r="P38" s="22">
        <f t="shared" si="1"/>
        <v>1008</v>
      </c>
      <c r="Q38" s="22">
        <v>838</v>
      </c>
      <c r="R38" s="22">
        <v>170</v>
      </c>
      <c r="S38" s="22">
        <v>0</v>
      </c>
      <c r="T38" s="22">
        <v>0</v>
      </c>
      <c r="U38" s="22">
        <v>0</v>
      </c>
      <c r="V38" s="22">
        <f t="shared" si="2"/>
        <v>1320</v>
      </c>
      <c r="W38" s="22">
        <v>961</v>
      </c>
      <c r="X38" s="22">
        <v>52</v>
      </c>
      <c r="Y38" s="22">
        <v>244</v>
      </c>
      <c r="Z38" s="22">
        <v>0</v>
      </c>
      <c r="AA38" s="22">
        <v>0</v>
      </c>
      <c r="AB38" s="22">
        <v>63</v>
      </c>
      <c r="AC38" s="22">
        <f t="shared" si="3"/>
        <v>6321</v>
      </c>
      <c r="AD38" s="23">
        <v>99.95253915519696</v>
      </c>
      <c r="AE38" s="22">
        <v>0</v>
      </c>
      <c r="AF38" s="22">
        <v>193</v>
      </c>
      <c r="AG38" s="22">
        <v>170</v>
      </c>
      <c r="AH38" s="22">
        <v>0</v>
      </c>
      <c r="AI38" s="22">
        <v>0</v>
      </c>
      <c r="AJ38" s="22" t="s">
        <v>168</v>
      </c>
      <c r="AK38" s="22">
        <f t="shared" si="4"/>
        <v>363</v>
      </c>
      <c r="AL38" s="23">
        <v>29.791099000908268</v>
      </c>
      <c r="AM38" s="22">
        <v>3</v>
      </c>
      <c r="AN38" s="22">
        <v>428</v>
      </c>
      <c r="AO38" s="22">
        <v>258</v>
      </c>
      <c r="AP38" s="22">
        <f t="shared" si="5"/>
        <v>689</v>
      </c>
    </row>
    <row r="39" spans="1:42" ht="13.5">
      <c r="A39" s="40" t="s">
        <v>16</v>
      </c>
      <c r="B39" s="40" t="s">
        <v>77</v>
      </c>
      <c r="C39" s="41" t="s">
        <v>78</v>
      </c>
      <c r="D39" s="22">
        <v>4859</v>
      </c>
      <c r="E39" s="22">
        <v>4859</v>
      </c>
      <c r="F39" s="22">
        <v>703</v>
      </c>
      <c r="G39" s="22">
        <v>110</v>
      </c>
      <c r="H39" s="22">
        <v>0</v>
      </c>
      <c r="I39" s="22">
        <f t="shared" si="0"/>
        <v>813</v>
      </c>
      <c r="J39" s="22">
        <v>458.40651580036484</v>
      </c>
      <c r="K39" s="22">
        <v>426.8311592384701</v>
      </c>
      <c r="L39" s="22">
        <v>31.575356561894743</v>
      </c>
      <c r="M39" s="22">
        <v>0</v>
      </c>
      <c r="N39" s="22">
        <v>288</v>
      </c>
      <c r="O39" s="22">
        <v>351</v>
      </c>
      <c r="P39" s="22">
        <f t="shared" si="1"/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f t="shared" si="2"/>
        <v>174</v>
      </c>
      <c r="W39" s="22">
        <v>133</v>
      </c>
      <c r="X39" s="22">
        <v>14</v>
      </c>
      <c r="Y39" s="22">
        <v>26</v>
      </c>
      <c r="Z39" s="22">
        <v>1</v>
      </c>
      <c r="AA39" s="22">
        <v>0</v>
      </c>
      <c r="AB39" s="22">
        <v>0</v>
      </c>
      <c r="AC39" s="22">
        <f t="shared" si="3"/>
        <v>813</v>
      </c>
      <c r="AD39" s="23">
        <v>56.82656826568265</v>
      </c>
      <c r="AE39" s="22">
        <v>0</v>
      </c>
      <c r="AF39" s="22">
        <v>0</v>
      </c>
      <c r="AG39" s="22">
        <v>0</v>
      </c>
      <c r="AH39" s="22">
        <v>0</v>
      </c>
      <c r="AI39" s="22">
        <v>0</v>
      </c>
      <c r="AJ39" s="22" t="s">
        <v>168</v>
      </c>
      <c r="AK39" s="22">
        <f t="shared" si="4"/>
        <v>0</v>
      </c>
      <c r="AL39" s="23">
        <v>21.40221402214022</v>
      </c>
      <c r="AM39" s="22">
        <v>351</v>
      </c>
      <c r="AN39" s="22">
        <v>3</v>
      </c>
      <c r="AO39" s="22">
        <v>0</v>
      </c>
      <c r="AP39" s="22">
        <f t="shared" si="5"/>
        <v>354</v>
      </c>
    </row>
    <row r="40" spans="1:42" ht="13.5">
      <c r="A40" s="40" t="s">
        <v>16</v>
      </c>
      <c r="B40" s="40" t="s">
        <v>79</v>
      </c>
      <c r="C40" s="41" t="s">
        <v>80</v>
      </c>
      <c r="D40" s="22">
        <v>17019</v>
      </c>
      <c r="E40" s="22">
        <v>17019</v>
      </c>
      <c r="F40" s="22">
        <v>3583</v>
      </c>
      <c r="G40" s="22">
        <v>0</v>
      </c>
      <c r="H40" s="22">
        <v>0</v>
      </c>
      <c r="I40" s="22">
        <f t="shared" si="0"/>
        <v>3583</v>
      </c>
      <c r="J40" s="22">
        <v>576.7928994749623</v>
      </c>
      <c r="K40" s="22">
        <v>397.1387337439944</v>
      </c>
      <c r="L40" s="22">
        <v>179.6541657309679</v>
      </c>
      <c r="M40" s="22">
        <v>537</v>
      </c>
      <c r="N40" s="22">
        <v>3146</v>
      </c>
      <c r="O40" s="22">
        <v>0</v>
      </c>
      <c r="P40" s="22">
        <f t="shared" si="1"/>
        <v>437</v>
      </c>
      <c r="Q40" s="22">
        <v>355</v>
      </c>
      <c r="R40" s="22">
        <v>82</v>
      </c>
      <c r="S40" s="22">
        <v>0</v>
      </c>
      <c r="T40" s="22">
        <v>0</v>
      </c>
      <c r="U40" s="22">
        <v>0</v>
      </c>
      <c r="V40" s="22">
        <f t="shared" si="2"/>
        <v>0</v>
      </c>
      <c r="W40" s="22">
        <v>0</v>
      </c>
      <c r="X40" s="22">
        <v>0</v>
      </c>
      <c r="Y40" s="22">
        <v>0</v>
      </c>
      <c r="Z40" s="22">
        <v>0</v>
      </c>
      <c r="AA40" s="22">
        <v>0</v>
      </c>
      <c r="AB40" s="22">
        <v>0</v>
      </c>
      <c r="AC40" s="22">
        <f t="shared" si="3"/>
        <v>3583</v>
      </c>
      <c r="AD40" s="23">
        <v>100</v>
      </c>
      <c r="AE40" s="22">
        <v>0</v>
      </c>
      <c r="AF40" s="22">
        <v>77</v>
      </c>
      <c r="AG40" s="22">
        <v>82</v>
      </c>
      <c r="AH40" s="22">
        <v>0</v>
      </c>
      <c r="AI40" s="22">
        <v>0</v>
      </c>
      <c r="AJ40" s="22" t="s">
        <v>168</v>
      </c>
      <c r="AK40" s="22">
        <f t="shared" si="4"/>
        <v>159</v>
      </c>
      <c r="AL40" s="23">
        <v>16.893203883495143</v>
      </c>
      <c r="AM40" s="22">
        <v>0</v>
      </c>
      <c r="AN40" s="22">
        <v>502</v>
      </c>
      <c r="AO40" s="22">
        <v>114</v>
      </c>
      <c r="AP40" s="22">
        <f t="shared" si="5"/>
        <v>616</v>
      </c>
    </row>
    <row r="41" spans="1:42" ht="13.5">
      <c r="A41" s="40" t="s">
        <v>16</v>
      </c>
      <c r="B41" s="40" t="s">
        <v>81</v>
      </c>
      <c r="C41" s="41" t="s">
        <v>192</v>
      </c>
      <c r="D41" s="22">
        <v>7818</v>
      </c>
      <c r="E41" s="22">
        <v>7818</v>
      </c>
      <c r="F41" s="22">
        <v>1661</v>
      </c>
      <c r="G41" s="22">
        <v>483</v>
      </c>
      <c r="H41" s="22">
        <v>0</v>
      </c>
      <c r="I41" s="22">
        <f t="shared" si="0"/>
        <v>2144</v>
      </c>
      <c r="J41" s="22">
        <v>751.3395501074092</v>
      </c>
      <c r="K41" s="22">
        <v>582.0778883994435</v>
      </c>
      <c r="L41" s="22">
        <v>169.2616617079658</v>
      </c>
      <c r="M41" s="22">
        <v>204</v>
      </c>
      <c r="N41" s="22">
        <v>1592</v>
      </c>
      <c r="O41" s="22">
        <v>165</v>
      </c>
      <c r="P41" s="22">
        <f t="shared" si="1"/>
        <v>321</v>
      </c>
      <c r="Q41" s="22">
        <v>321</v>
      </c>
      <c r="R41" s="22">
        <v>0</v>
      </c>
      <c r="S41" s="22">
        <v>0</v>
      </c>
      <c r="T41" s="22">
        <v>0</v>
      </c>
      <c r="U41" s="22">
        <v>0</v>
      </c>
      <c r="V41" s="22">
        <f t="shared" si="2"/>
        <v>66</v>
      </c>
      <c r="W41" s="22">
        <v>0</v>
      </c>
      <c r="X41" s="22">
        <v>5</v>
      </c>
      <c r="Y41" s="22">
        <v>54</v>
      </c>
      <c r="Z41" s="22">
        <v>7</v>
      </c>
      <c r="AA41" s="22">
        <v>0</v>
      </c>
      <c r="AB41" s="22">
        <v>0</v>
      </c>
      <c r="AC41" s="22">
        <f t="shared" si="3"/>
        <v>2144</v>
      </c>
      <c r="AD41" s="23">
        <v>92.30410447761194</v>
      </c>
      <c r="AE41" s="22">
        <v>0</v>
      </c>
      <c r="AF41" s="22">
        <v>69</v>
      </c>
      <c r="AG41" s="22">
        <v>0</v>
      </c>
      <c r="AH41" s="22">
        <v>0</v>
      </c>
      <c r="AI41" s="22">
        <v>0</v>
      </c>
      <c r="AJ41" s="22" t="s">
        <v>168</v>
      </c>
      <c r="AK41" s="22">
        <f t="shared" si="4"/>
        <v>69</v>
      </c>
      <c r="AL41" s="23">
        <v>14.437819420783645</v>
      </c>
      <c r="AM41" s="22">
        <v>165</v>
      </c>
      <c r="AN41" s="22">
        <v>264</v>
      </c>
      <c r="AO41" s="22">
        <v>103</v>
      </c>
      <c r="AP41" s="22">
        <f t="shared" si="5"/>
        <v>532</v>
      </c>
    </row>
    <row r="42" spans="1:42" ht="13.5">
      <c r="A42" s="40" t="s">
        <v>16</v>
      </c>
      <c r="B42" s="40" t="s">
        <v>82</v>
      </c>
      <c r="C42" s="41" t="s">
        <v>15</v>
      </c>
      <c r="D42" s="22">
        <v>9723</v>
      </c>
      <c r="E42" s="22">
        <v>9723</v>
      </c>
      <c r="F42" s="22">
        <v>1566</v>
      </c>
      <c r="G42" s="22">
        <v>0</v>
      </c>
      <c r="H42" s="22">
        <v>0</v>
      </c>
      <c r="I42" s="22">
        <f t="shared" si="0"/>
        <v>1566</v>
      </c>
      <c r="J42" s="22">
        <v>441.2641117869083</v>
      </c>
      <c r="K42" s="22">
        <v>352.504089301036</v>
      </c>
      <c r="L42" s="22">
        <v>88.76002248587237</v>
      </c>
      <c r="M42" s="22">
        <v>301</v>
      </c>
      <c r="N42" s="22">
        <v>1147</v>
      </c>
      <c r="O42" s="22">
        <v>0</v>
      </c>
      <c r="P42" s="22">
        <f t="shared" si="1"/>
        <v>337</v>
      </c>
      <c r="Q42" s="22">
        <v>224</v>
      </c>
      <c r="R42" s="22">
        <v>113</v>
      </c>
      <c r="S42" s="22">
        <v>0</v>
      </c>
      <c r="T42" s="22">
        <v>0</v>
      </c>
      <c r="U42" s="22">
        <v>0</v>
      </c>
      <c r="V42" s="22">
        <f t="shared" si="2"/>
        <v>82</v>
      </c>
      <c r="W42" s="22">
        <v>74</v>
      </c>
      <c r="X42" s="22">
        <v>0</v>
      </c>
      <c r="Y42" s="22">
        <v>0</v>
      </c>
      <c r="Z42" s="22">
        <v>0</v>
      </c>
      <c r="AA42" s="22">
        <v>0</v>
      </c>
      <c r="AB42" s="22">
        <v>8</v>
      </c>
      <c r="AC42" s="22">
        <f t="shared" si="3"/>
        <v>1566</v>
      </c>
      <c r="AD42" s="23">
        <v>100</v>
      </c>
      <c r="AE42" s="22">
        <v>0</v>
      </c>
      <c r="AF42" s="22">
        <v>48</v>
      </c>
      <c r="AG42" s="22">
        <v>113</v>
      </c>
      <c r="AH42" s="22">
        <v>0</v>
      </c>
      <c r="AI42" s="22">
        <v>0</v>
      </c>
      <c r="AJ42" s="22" t="s">
        <v>168</v>
      </c>
      <c r="AK42" s="22">
        <f t="shared" si="4"/>
        <v>161</v>
      </c>
      <c r="AL42" s="23">
        <v>29.137653990358864</v>
      </c>
      <c r="AM42" s="22">
        <v>0</v>
      </c>
      <c r="AN42" s="22">
        <v>142</v>
      </c>
      <c r="AO42" s="22">
        <v>72</v>
      </c>
      <c r="AP42" s="22">
        <f t="shared" si="5"/>
        <v>214</v>
      </c>
    </row>
    <row r="43" spans="1:42" ht="13.5">
      <c r="A43" s="40" t="s">
        <v>16</v>
      </c>
      <c r="B43" s="40" t="s">
        <v>83</v>
      </c>
      <c r="C43" s="41" t="s">
        <v>84</v>
      </c>
      <c r="D43" s="22">
        <v>12799</v>
      </c>
      <c r="E43" s="22">
        <v>12799</v>
      </c>
      <c r="F43" s="22">
        <v>2724</v>
      </c>
      <c r="G43" s="22">
        <v>651</v>
      </c>
      <c r="H43" s="22">
        <v>0</v>
      </c>
      <c r="I43" s="22">
        <f t="shared" si="0"/>
        <v>3375</v>
      </c>
      <c r="J43" s="22">
        <v>722.4451396566727</v>
      </c>
      <c r="K43" s="22">
        <v>505.81862666924957</v>
      </c>
      <c r="L43" s="22">
        <v>216.62651298742304</v>
      </c>
      <c r="M43" s="22">
        <v>453</v>
      </c>
      <c r="N43" s="22">
        <v>2065</v>
      </c>
      <c r="O43" s="22">
        <v>556</v>
      </c>
      <c r="P43" s="22">
        <f t="shared" si="1"/>
        <v>510</v>
      </c>
      <c r="Q43" s="22">
        <v>510</v>
      </c>
      <c r="R43" s="22">
        <v>0</v>
      </c>
      <c r="S43" s="22">
        <v>0</v>
      </c>
      <c r="T43" s="22">
        <v>0</v>
      </c>
      <c r="U43" s="22">
        <v>0</v>
      </c>
      <c r="V43" s="22">
        <f t="shared" si="2"/>
        <v>244</v>
      </c>
      <c r="W43" s="22">
        <v>72</v>
      </c>
      <c r="X43" s="22">
        <v>66</v>
      </c>
      <c r="Y43" s="22">
        <v>88</v>
      </c>
      <c r="Z43" s="22">
        <v>15</v>
      </c>
      <c r="AA43" s="22">
        <v>0</v>
      </c>
      <c r="AB43" s="22">
        <v>3</v>
      </c>
      <c r="AC43" s="22">
        <f t="shared" si="3"/>
        <v>3375</v>
      </c>
      <c r="AD43" s="23">
        <v>83.52592592592593</v>
      </c>
      <c r="AE43" s="22">
        <v>0</v>
      </c>
      <c r="AF43" s="22">
        <v>109</v>
      </c>
      <c r="AG43" s="22">
        <v>0</v>
      </c>
      <c r="AH43" s="22">
        <v>0</v>
      </c>
      <c r="AI43" s="22">
        <v>0</v>
      </c>
      <c r="AJ43" s="22" t="s">
        <v>168</v>
      </c>
      <c r="AK43" s="22">
        <f t="shared" si="4"/>
        <v>109</v>
      </c>
      <c r="AL43" s="23">
        <v>21.055381400208987</v>
      </c>
      <c r="AM43" s="22">
        <v>556</v>
      </c>
      <c r="AN43" s="22">
        <v>265</v>
      </c>
      <c r="AO43" s="22">
        <v>165</v>
      </c>
      <c r="AP43" s="22">
        <f t="shared" si="5"/>
        <v>986</v>
      </c>
    </row>
    <row r="44" spans="1:42" ht="13.5">
      <c r="A44" s="40" t="s">
        <v>16</v>
      </c>
      <c r="B44" s="40" t="s">
        <v>85</v>
      </c>
      <c r="C44" s="41" t="s">
        <v>86</v>
      </c>
      <c r="D44" s="22">
        <v>11739</v>
      </c>
      <c r="E44" s="22">
        <v>11739</v>
      </c>
      <c r="F44" s="22">
        <v>1837</v>
      </c>
      <c r="G44" s="22">
        <v>144</v>
      </c>
      <c r="H44" s="22">
        <v>0</v>
      </c>
      <c r="I44" s="22">
        <f t="shared" si="0"/>
        <v>1981</v>
      </c>
      <c r="J44" s="22">
        <v>462.3389777897583</v>
      </c>
      <c r="K44" s="22">
        <v>428.73129843502574</v>
      </c>
      <c r="L44" s="22">
        <v>33.607679354732554</v>
      </c>
      <c r="M44" s="22">
        <v>400</v>
      </c>
      <c r="N44" s="22">
        <v>1390</v>
      </c>
      <c r="O44" s="22">
        <v>0</v>
      </c>
      <c r="P44" s="22">
        <f t="shared" si="1"/>
        <v>331</v>
      </c>
      <c r="Q44" s="22">
        <v>331</v>
      </c>
      <c r="R44" s="22">
        <v>0</v>
      </c>
      <c r="S44" s="22">
        <v>0</v>
      </c>
      <c r="T44" s="22">
        <v>0</v>
      </c>
      <c r="U44" s="22">
        <v>0</v>
      </c>
      <c r="V44" s="22">
        <f t="shared" si="2"/>
        <v>260</v>
      </c>
      <c r="W44" s="22">
        <v>0</v>
      </c>
      <c r="X44" s="22">
        <v>172</v>
      </c>
      <c r="Y44" s="22">
        <v>76</v>
      </c>
      <c r="Z44" s="22">
        <v>12</v>
      </c>
      <c r="AA44" s="22">
        <v>0</v>
      </c>
      <c r="AB44" s="22">
        <v>0</v>
      </c>
      <c r="AC44" s="22">
        <f t="shared" si="3"/>
        <v>1981</v>
      </c>
      <c r="AD44" s="23">
        <v>100</v>
      </c>
      <c r="AE44" s="22">
        <v>0</v>
      </c>
      <c r="AF44" s="22">
        <v>70</v>
      </c>
      <c r="AG44" s="22">
        <v>0</v>
      </c>
      <c r="AH44" s="22">
        <v>0</v>
      </c>
      <c r="AI44" s="22">
        <v>0</v>
      </c>
      <c r="AJ44" s="22" t="s">
        <v>168</v>
      </c>
      <c r="AK44" s="22">
        <f t="shared" si="4"/>
        <v>70</v>
      </c>
      <c r="AL44" s="23">
        <v>30.659386812263755</v>
      </c>
      <c r="AM44" s="22">
        <v>0</v>
      </c>
      <c r="AN44" s="22">
        <v>234</v>
      </c>
      <c r="AO44" s="22">
        <v>107</v>
      </c>
      <c r="AP44" s="22">
        <f t="shared" si="5"/>
        <v>341</v>
      </c>
    </row>
    <row r="45" spans="1:42" ht="13.5">
      <c r="A45" s="40" t="s">
        <v>16</v>
      </c>
      <c r="B45" s="40" t="s">
        <v>87</v>
      </c>
      <c r="C45" s="41" t="s">
        <v>88</v>
      </c>
      <c r="D45" s="22">
        <v>15491</v>
      </c>
      <c r="E45" s="22">
        <v>15447</v>
      </c>
      <c r="F45" s="22">
        <v>3788</v>
      </c>
      <c r="G45" s="22">
        <v>1165</v>
      </c>
      <c r="H45" s="22">
        <v>6</v>
      </c>
      <c r="I45" s="22">
        <f t="shared" si="0"/>
        <v>4959</v>
      </c>
      <c r="J45" s="22">
        <v>877.0448240825649</v>
      </c>
      <c r="K45" s="22">
        <v>671.0038440349367</v>
      </c>
      <c r="L45" s="22">
        <v>206.0409800476282</v>
      </c>
      <c r="M45" s="22">
        <v>428</v>
      </c>
      <c r="N45" s="22">
        <v>3294</v>
      </c>
      <c r="O45" s="22">
        <v>0</v>
      </c>
      <c r="P45" s="22">
        <f t="shared" si="1"/>
        <v>1209</v>
      </c>
      <c r="Q45" s="22">
        <v>1209</v>
      </c>
      <c r="R45" s="22">
        <v>0</v>
      </c>
      <c r="S45" s="22">
        <v>0</v>
      </c>
      <c r="T45" s="22">
        <v>0</v>
      </c>
      <c r="U45" s="22">
        <v>0</v>
      </c>
      <c r="V45" s="22">
        <f t="shared" si="2"/>
        <v>450</v>
      </c>
      <c r="W45" s="22">
        <v>0</v>
      </c>
      <c r="X45" s="22">
        <v>342</v>
      </c>
      <c r="Y45" s="22">
        <v>88</v>
      </c>
      <c r="Z45" s="22">
        <v>16</v>
      </c>
      <c r="AA45" s="22">
        <v>0</v>
      </c>
      <c r="AB45" s="22">
        <v>4</v>
      </c>
      <c r="AC45" s="22">
        <f t="shared" si="3"/>
        <v>4953</v>
      </c>
      <c r="AD45" s="23">
        <v>100</v>
      </c>
      <c r="AE45" s="22">
        <v>0</v>
      </c>
      <c r="AF45" s="22">
        <v>259</v>
      </c>
      <c r="AG45" s="22">
        <v>0</v>
      </c>
      <c r="AH45" s="22">
        <v>0</v>
      </c>
      <c r="AI45" s="22">
        <v>0</v>
      </c>
      <c r="AJ45" s="22" t="s">
        <v>168</v>
      </c>
      <c r="AK45" s="22">
        <f t="shared" si="4"/>
        <v>259</v>
      </c>
      <c r="AL45" s="23">
        <v>21.129901505296413</v>
      </c>
      <c r="AM45" s="22">
        <v>0</v>
      </c>
      <c r="AN45" s="22">
        <v>584</v>
      </c>
      <c r="AO45" s="22">
        <v>390</v>
      </c>
      <c r="AP45" s="22">
        <f t="shared" si="5"/>
        <v>974</v>
      </c>
    </row>
    <row r="46" spans="1:42" ht="13.5">
      <c r="A46" s="40" t="s">
        <v>16</v>
      </c>
      <c r="B46" s="40" t="s">
        <v>89</v>
      </c>
      <c r="C46" s="41" t="s">
        <v>90</v>
      </c>
      <c r="D46" s="22">
        <v>7031</v>
      </c>
      <c r="E46" s="22">
        <v>7031</v>
      </c>
      <c r="F46" s="22">
        <v>1914</v>
      </c>
      <c r="G46" s="22">
        <v>100</v>
      </c>
      <c r="H46" s="22">
        <v>0</v>
      </c>
      <c r="I46" s="22">
        <f t="shared" si="0"/>
        <v>2014</v>
      </c>
      <c r="J46" s="22">
        <v>784.7828501177759</v>
      </c>
      <c r="K46" s="22">
        <v>745.8164722569131</v>
      </c>
      <c r="L46" s="22">
        <v>38.96637786086276</v>
      </c>
      <c r="M46" s="22">
        <v>104</v>
      </c>
      <c r="N46" s="22">
        <v>1535</v>
      </c>
      <c r="O46" s="22">
        <v>0</v>
      </c>
      <c r="P46" s="22">
        <f t="shared" si="1"/>
        <v>237</v>
      </c>
      <c r="Q46" s="22">
        <v>237</v>
      </c>
      <c r="R46" s="22">
        <v>0</v>
      </c>
      <c r="S46" s="22">
        <v>0</v>
      </c>
      <c r="T46" s="22">
        <v>0</v>
      </c>
      <c r="U46" s="22">
        <v>0</v>
      </c>
      <c r="V46" s="22">
        <f t="shared" si="2"/>
        <v>242</v>
      </c>
      <c r="W46" s="22">
        <v>127</v>
      </c>
      <c r="X46" s="22">
        <v>59</v>
      </c>
      <c r="Y46" s="22">
        <v>39</v>
      </c>
      <c r="Z46" s="22">
        <v>7</v>
      </c>
      <c r="AA46" s="22">
        <v>0</v>
      </c>
      <c r="AB46" s="22">
        <v>10</v>
      </c>
      <c r="AC46" s="22">
        <f t="shared" si="3"/>
        <v>2014</v>
      </c>
      <c r="AD46" s="23">
        <v>100</v>
      </c>
      <c r="AE46" s="22">
        <v>0</v>
      </c>
      <c r="AF46" s="22">
        <v>51</v>
      </c>
      <c r="AG46" s="22">
        <v>0</v>
      </c>
      <c r="AH46" s="22">
        <v>0</v>
      </c>
      <c r="AI46" s="22">
        <v>0</v>
      </c>
      <c r="AJ46" s="22" t="s">
        <v>168</v>
      </c>
      <c r="AK46" s="22">
        <f t="shared" si="4"/>
        <v>51</v>
      </c>
      <c r="AL46" s="23">
        <v>18.744098205854577</v>
      </c>
      <c r="AM46" s="22">
        <v>0</v>
      </c>
      <c r="AN46" s="22">
        <v>250</v>
      </c>
      <c r="AO46" s="22">
        <v>76</v>
      </c>
      <c r="AP46" s="22">
        <f t="shared" si="5"/>
        <v>326</v>
      </c>
    </row>
    <row r="47" spans="1:42" ht="13.5">
      <c r="A47" s="40" t="s">
        <v>16</v>
      </c>
      <c r="B47" s="40" t="s">
        <v>91</v>
      </c>
      <c r="C47" s="41" t="s">
        <v>13</v>
      </c>
      <c r="D47" s="22">
        <v>9001</v>
      </c>
      <c r="E47" s="22">
        <v>9001</v>
      </c>
      <c r="F47" s="22">
        <v>3473</v>
      </c>
      <c r="G47" s="22">
        <v>0</v>
      </c>
      <c r="H47" s="22">
        <v>0</v>
      </c>
      <c r="I47" s="22">
        <f t="shared" si="0"/>
        <v>3473</v>
      </c>
      <c r="J47" s="22">
        <v>1057.1123756416714</v>
      </c>
      <c r="K47" s="22">
        <v>731.4255798062011</v>
      </c>
      <c r="L47" s="22">
        <v>325.6867958354703</v>
      </c>
      <c r="M47" s="22">
        <v>192</v>
      </c>
      <c r="N47" s="22">
        <v>2923</v>
      </c>
      <c r="O47" s="22">
        <v>0</v>
      </c>
      <c r="P47" s="22">
        <f t="shared" si="1"/>
        <v>303</v>
      </c>
      <c r="Q47" s="22">
        <v>303</v>
      </c>
      <c r="R47" s="22">
        <v>0</v>
      </c>
      <c r="S47" s="22">
        <v>0</v>
      </c>
      <c r="T47" s="22">
        <v>0</v>
      </c>
      <c r="U47" s="22">
        <v>0</v>
      </c>
      <c r="V47" s="22">
        <f t="shared" si="2"/>
        <v>247</v>
      </c>
      <c r="W47" s="22">
        <v>104</v>
      </c>
      <c r="X47" s="22">
        <v>51</v>
      </c>
      <c r="Y47" s="22">
        <v>92</v>
      </c>
      <c r="Z47" s="22">
        <v>0</v>
      </c>
      <c r="AA47" s="22">
        <v>0</v>
      </c>
      <c r="AB47" s="22">
        <v>0</v>
      </c>
      <c r="AC47" s="22">
        <f t="shared" si="3"/>
        <v>3473</v>
      </c>
      <c r="AD47" s="23">
        <v>100</v>
      </c>
      <c r="AE47" s="22">
        <v>0</v>
      </c>
      <c r="AF47" s="22">
        <v>65</v>
      </c>
      <c r="AG47" s="22">
        <v>0</v>
      </c>
      <c r="AH47" s="22">
        <v>0</v>
      </c>
      <c r="AI47" s="22">
        <v>0</v>
      </c>
      <c r="AJ47" s="22" t="s">
        <v>168</v>
      </c>
      <c r="AK47" s="22">
        <f t="shared" si="4"/>
        <v>65</v>
      </c>
      <c r="AL47" s="23">
        <v>13.751705320600271</v>
      </c>
      <c r="AM47" s="22">
        <v>0</v>
      </c>
      <c r="AN47" s="22">
        <v>465</v>
      </c>
      <c r="AO47" s="22">
        <v>97</v>
      </c>
      <c r="AP47" s="22">
        <f t="shared" si="5"/>
        <v>562</v>
      </c>
    </row>
    <row r="48" spans="1:42" ht="13.5">
      <c r="A48" s="40" t="s">
        <v>16</v>
      </c>
      <c r="B48" s="40" t="s">
        <v>92</v>
      </c>
      <c r="C48" s="41" t="s">
        <v>93</v>
      </c>
      <c r="D48" s="22">
        <v>4674</v>
      </c>
      <c r="E48" s="22">
        <v>4674</v>
      </c>
      <c r="F48" s="22">
        <v>632</v>
      </c>
      <c r="G48" s="22">
        <v>0</v>
      </c>
      <c r="H48" s="22">
        <v>0</v>
      </c>
      <c r="I48" s="22">
        <f t="shared" si="0"/>
        <v>632</v>
      </c>
      <c r="J48" s="22">
        <v>370.45503836437064</v>
      </c>
      <c r="K48" s="22">
        <v>370.45503836437064</v>
      </c>
      <c r="L48" s="22">
        <v>0</v>
      </c>
      <c r="M48" s="22">
        <v>20</v>
      </c>
      <c r="N48" s="22">
        <v>284</v>
      </c>
      <c r="O48" s="22">
        <v>0</v>
      </c>
      <c r="P48" s="22">
        <f t="shared" si="1"/>
        <v>188</v>
      </c>
      <c r="Q48" s="22">
        <v>188</v>
      </c>
      <c r="R48" s="22">
        <v>0</v>
      </c>
      <c r="S48" s="22">
        <v>0</v>
      </c>
      <c r="T48" s="22">
        <v>0</v>
      </c>
      <c r="U48" s="22">
        <v>0</v>
      </c>
      <c r="V48" s="22">
        <f t="shared" si="2"/>
        <v>160</v>
      </c>
      <c r="W48" s="22">
        <v>93</v>
      </c>
      <c r="X48" s="22">
        <v>23</v>
      </c>
      <c r="Y48" s="22">
        <v>42</v>
      </c>
      <c r="Z48" s="22">
        <v>2</v>
      </c>
      <c r="AA48" s="22">
        <v>0</v>
      </c>
      <c r="AB48" s="22">
        <v>0</v>
      </c>
      <c r="AC48" s="22">
        <f t="shared" si="3"/>
        <v>632</v>
      </c>
      <c r="AD48" s="23">
        <v>100</v>
      </c>
      <c r="AE48" s="22">
        <v>0</v>
      </c>
      <c r="AF48" s="22">
        <v>40</v>
      </c>
      <c r="AG48" s="22">
        <v>0</v>
      </c>
      <c r="AH48" s="22">
        <v>0</v>
      </c>
      <c r="AI48" s="22">
        <v>0</v>
      </c>
      <c r="AJ48" s="22" t="s">
        <v>168</v>
      </c>
      <c r="AK48" s="22">
        <f t="shared" si="4"/>
        <v>40</v>
      </c>
      <c r="AL48" s="23">
        <v>33.74233128834356</v>
      </c>
      <c r="AM48" s="22">
        <v>0</v>
      </c>
      <c r="AN48" s="22">
        <v>56</v>
      </c>
      <c r="AO48" s="22">
        <v>61</v>
      </c>
      <c r="AP48" s="22">
        <f t="shared" si="5"/>
        <v>117</v>
      </c>
    </row>
    <row r="49" spans="1:42" ht="13.5">
      <c r="A49" s="74" t="s">
        <v>94</v>
      </c>
      <c r="B49" s="75"/>
      <c r="C49" s="76"/>
      <c r="D49" s="22">
        <f aca="true" t="shared" si="6" ref="D49:I49">SUM(D6:D48)</f>
        <v>1022843</v>
      </c>
      <c r="E49" s="22">
        <f t="shared" si="6"/>
        <v>1021428</v>
      </c>
      <c r="F49" s="22">
        <f t="shared" si="6"/>
        <v>356686</v>
      </c>
      <c r="G49" s="22">
        <f t="shared" si="6"/>
        <v>31820</v>
      </c>
      <c r="H49" s="22">
        <f t="shared" si="6"/>
        <v>284</v>
      </c>
      <c r="I49" s="22">
        <f t="shared" si="6"/>
        <v>388790</v>
      </c>
      <c r="J49" s="22">
        <f>I49/D49/365*1000000</f>
        <v>1041.389619122173</v>
      </c>
      <c r="K49" s="22">
        <f>('ごみ搬入量内訳'!E50+'ごみ処理概要'!H49)/'ごみ処理概要'!D49/365*1000000</f>
        <v>716.3675235097812</v>
      </c>
      <c r="L49" s="22">
        <f>'ごみ搬入量内訳'!F50/D49/365*1000000</f>
        <v>325.0220956123919</v>
      </c>
      <c r="M49" s="22">
        <f aca="true" t="shared" si="7" ref="M49:AC49">SUM(M6:M48)</f>
        <v>10515</v>
      </c>
      <c r="N49" s="22">
        <f t="shared" si="7"/>
        <v>288317</v>
      </c>
      <c r="O49" s="22">
        <f t="shared" si="7"/>
        <v>25175</v>
      </c>
      <c r="P49" s="22">
        <f t="shared" si="7"/>
        <v>43476</v>
      </c>
      <c r="Q49" s="22">
        <f t="shared" si="7"/>
        <v>24437</v>
      </c>
      <c r="R49" s="22">
        <f t="shared" si="7"/>
        <v>18820</v>
      </c>
      <c r="S49" s="22">
        <f t="shared" si="7"/>
        <v>0</v>
      </c>
      <c r="T49" s="22">
        <f t="shared" si="7"/>
        <v>0</v>
      </c>
      <c r="U49" s="22">
        <f t="shared" si="7"/>
        <v>219</v>
      </c>
      <c r="V49" s="22">
        <f t="shared" si="7"/>
        <v>31538</v>
      </c>
      <c r="W49" s="22">
        <f t="shared" si="7"/>
        <v>25623</v>
      </c>
      <c r="X49" s="22">
        <f t="shared" si="7"/>
        <v>1966</v>
      </c>
      <c r="Y49" s="22">
        <f t="shared" si="7"/>
        <v>2405</v>
      </c>
      <c r="Z49" s="22">
        <f t="shared" si="7"/>
        <v>119</v>
      </c>
      <c r="AA49" s="22">
        <f t="shared" si="7"/>
        <v>1</v>
      </c>
      <c r="AB49" s="22">
        <f t="shared" si="7"/>
        <v>1424</v>
      </c>
      <c r="AC49" s="22">
        <f t="shared" si="7"/>
        <v>388506</v>
      </c>
      <c r="AD49" s="23">
        <f>(N49+P49+V49)/AC49*100</f>
        <v>93.52004859641806</v>
      </c>
      <c r="AE49" s="22">
        <f aca="true" t="shared" si="8" ref="AE49:AK49">SUM(AE6:AE48)</f>
        <v>6377</v>
      </c>
      <c r="AF49" s="22">
        <f t="shared" si="8"/>
        <v>4788</v>
      </c>
      <c r="AG49" s="22">
        <f t="shared" si="8"/>
        <v>16241</v>
      </c>
      <c r="AH49" s="22">
        <f t="shared" si="8"/>
        <v>0</v>
      </c>
      <c r="AI49" s="22">
        <f t="shared" si="8"/>
        <v>0</v>
      </c>
      <c r="AJ49" s="22">
        <f t="shared" si="8"/>
        <v>0</v>
      </c>
      <c r="AK49" s="22">
        <f t="shared" si="8"/>
        <v>27406</v>
      </c>
      <c r="AL49" s="23">
        <f>(M49+V49+AK49)/(M49+AC49)*100</f>
        <v>17.407354500139093</v>
      </c>
      <c r="AM49" s="22">
        <f>SUM(AM6:AM48)</f>
        <v>25175</v>
      </c>
      <c r="AN49" s="22">
        <f>SUM(AN6:AN48)</f>
        <v>35098</v>
      </c>
      <c r="AO49" s="22">
        <f>SUM(AO6:AO48)</f>
        <v>15880</v>
      </c>
      <c r="AP49" s="22">
        <f>SUM(AP6:AP48)</f>
        <v>76153</v>
      </c>
    </row>
  </sheetData>
  <mergeCells count="31">
    <mergeCell ref="AO3:AO4"/>
    <mergeCell ref="A49:C49"/>
    <mergeCell ref="AI3:AI4"/>
    <mergeCell ref="AJ3:AJ4"/>
    <mergeCell ref="AM3:AM4"/>
    <mergeCell ref="AN3:AN4"/>
    <mergeCell ref="AE3:AE4"/>
    <mergeCell ref="AF3:AF4"/>
    <mergeCell ref="AG3:AG4"/>
    <mergeCell ref="AH3:AH4"/>
    <mergeCell ref="AE2:AK2"/>
    <mergeCell ref="AL2:AL4"/>
    <mergeCell ref="AM2:AP2"/>
    <mergeCell ref="E3:E4"/>
    <mergeCell ref="F3:F4"/>
    <mergeCell ref="G3:G4"/>
    <mergeCell ref="H3:H4"/>
    <mergeCell ref="J3:J4"/>
    <mergeCell ref="K3:K4"/>
    <mergeCell ref="L3:L4"/>
    <mergeCell ref="F2:I2"/>
    <mergeCell ref="J2:L2"/>
    <mergeCell ref="M2:M4"/>
    <mergeCell ref="AD2:AD4"/>
    <mergeCell ref="N3:N4"/>
    <mergeCell ref="O3:O4"/>
    <mergeCell ref="P3:U3"/>
    <mergeCell ref="A2:A5"/>
    <mergeCell ref="B2:B5"/>
    <mergeCell ref="C2:C5"/>
    <mergeCell ref="D2:E2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&amp;L&amp;16ごみ処理の概要（平成１２年度実績）&amp;R&amp;D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50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  <col min="4" max="34" width="10.625" style="0" customWidth="1"/>
  </cols>
  <sheetData>
    <row r="1" spans="1:34" ht="17.25">
      <c r="A1" s="1" t="s">
        <v>170</v>
      </c>
      <c r="B1" s="1"/>
      <c r="C1" s="1"/>
      <c r="D1" s="5"/>
      <c r="E1" s="24"/>
      <c r="F1" s="24"/>
      <c r="G1" s="24"/>
      <c r="H1" s="5"/>
      <c r="I1" s="2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s="42" customFormat="1" ht="13.5">
      <c r="A2" s="49" t="s">
        <v>95</v>
      </c>
      <c r="B2" s="49" t="s">
        <v>96</v>
      </c>
      <c r="C2" s="54" t="s">
        <v>97</v>
      </c>
      <c r="D2" s="57" t="s">
        <v>98</v>
      </c>
      <c r="E2" s="68"/>
      <c r="F2" s="80"/>
      <c r="G2" s="26" t="s">
        <v>99</v>
      </c>
      <c r="H2" s="27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9"/>
      <c r="AH2" s="54" t="s">
        <v>100</v>
      </c>
    </row>
    <row r="3" spans="1:34" s="42" customFormat="1" ht="13.5">
      <c r="A3" s="50"/>
      <c r="B3" s="50"/>
      <c r="C3" s="78"/>
      <c r="D3" s="30"/>
      <c r="E3" s="44"/>
      <c r="F3" s="45" t="s">
        <v>101</v>
      </c>
      <c r="G3" s="39" t="s">
        <v>149</v>
      </c>
      <c r="H3" s="14" t="s">
        <v>102</v>
      </c>
      <c r="I3" s="46"/>
      <c r="J3" s="46"/>
      <c r="K3" s="46"/>
      <c r="L3" s="46"/>
      <c r="M3" s="46"/>
      <c r="N3" s="28"/>
      <c r="O3" s="28"/>
      <c r="P3" s="28"/>
      <c r="Q3" s="46"/>
      <c r="R3" s="28"/>
      <c r="S3" s="28"/>
      <c r="T3" s="28"/>
      <c r="U3" s="46"/>
      <c r="V3" s="28"/>
      <c r="W3" s="28"/>
      <c r="X3" s="28"/>
      <c r="Y3" s="46"/>
      <c r="Z3" s="28"/>
      <c r="AA3" s="28"/>
      <c r="AB3" s="28"/>
      <c r="AC3" s="46"/>
      <c r="AD3" s="28"/>
      <c r="AE3" s="28"/>
      <c r="AF3" s="33"/>
      <c r="AG3" s="29" t="s">
        <v>103</v>
      </c>
      <c r="AH3" s="78"/>
    </row>
    <row r="4" spans="1:34" s="42" customFormat="1" ht="13.5">
      <c r="A4" s="50"/>
      <c r="B4" s="50"/>
      <c r="C4" s="78"/>
      <c r="D4" s="39" t="s">
        <v>149</v>
      </c>
      <c r="E4" s="54" t="s">
        <v>104</v>
      </c>
      <c r="F4" s="54" t="s">
        <v>105</v>
      </c>
      <c r="G4" s="13"/>
      <c r="H4" s="39" t="s">
        <v>149</v>
      </c>
      <c r="I4" s="65" t="s">
        <v>106</v>
      </c>
      <c r="J4" s="82"/>
      <c r="K4" s="82"/>
      <c r="L4" s="83"/>
      <c r="M4" s="65" t="s">
        <v>107</v>
      </c>
      <c r="N4" s="82"/>
      <c r="O4" s="82"/>
      <c r="P4" s="83"/>
      <c r="Q4" s="65" t="s">
        <v>108</v>
      </c>
      <c r="R4" s="82"/>
      <c r="S4" s="82"/>
      <c r="T4" s="83"/>
      <c r="U4" s="65" t="s">
        <v>109</v>
      </c>
      <c r="V4" s="82"/>
      <c r="W4" s="82"/>
      <c r="X4" s="83"/>
      <c r="Y4" s="65" t="s">
        <v>110</v>
      </c>
      <c r="Z4" s="82"/>
      <c r="AA4" s="82"/>
      <c r="AB4" s="83"/>
      <c r="AC4" s="65" t="s">
        <v>111</v>
      </c>
      <c r="AD4" s="82"/>
      <c r="AE4" s="82"/>
      <c r="AF4" s="83"/>
      <c r="AG4" s="13"/>
      <c r="AH4" s="61"/>
    </row>
    <row r="5" spans="1:34" s="42" customFormat="1" ht="13.5">
      <c r="A5" s="50"/>
      <c r="B5" s="50"/>
      <c r="C5" s="78"/>
      <c r="D5" s="16"/>
      <c r="E5" s="81"/>
      <c r="F5" s="61"/>
      <c r="G5" s="13"/>
      <c r="H5" s="16"/>
      <c r="I5" s="39" t="s">
        <v>149</v>
      </c>
      <c r="J5" s="7" t="s">
        <v>112</v>
      </c>
      <c r="K5" s="7" t="s">
        <v>113</v>
      </c>
      <c r="L5" s="7" t="s">
        <v>114</v>
      </c>
      <c r="M5" s="39" t="s">
        <v>149</v>
      </c>
      <c r="N5" s="7" t="s">
        <v>112</v>
      </c>
      <c r="O5" s="7" t="s">
        <v>113</v>
      </c>
      <c r="P5" s="7" t="s">
        <v>114</v>
      </c>
      <c r="Q5" s="39" t="s">
        <v>149</v>
      </c>
      <c r="R5" s="7" t="s">
        <v>112</v>
      </c>
      <c r="S5" s="7" t="s">
        <v>113</v>
      </c>
      <c r="T5" s="7" t="s">
        <v>114</v>
      </c>
      <c r="U5" s="39" t="s">
        <v>149</v>
      </c>
      <c r="V5" s="7" t="s">
        <v>112</v>
      </c>
      <c r="W5" s="7" t="s">
        <v>113</v>
      </c>
      <c r="X5" s="7" t="s">
        <v>114</v>
      </c>
      <c r="Y5" s="39" t="s">
        <v>149</v>
      </c>
      <c r="Z5" s="7" t="s">
        <v>112</v>
      </c>
      <c r="AA5" s="7" t="s">
        <v>113</v>
      </c>
      <c r="AB5" s="7" t="s">
        <v>114</v>
      </c>
      <c r="AC5" s="39" t="s">
        <v>149</v>
      </c>
      <c r="AD5" s="7" t="s">
        <v>112</v>
      </c>
      <c r="AE5" s="7" t="s">
        <v>113</v>
      </c>
      <c r="AF5" s="7" t="s">
        <v>114</v>
      </c>
      <c r="AG5" s="13"/>
      <c r="AH5" s="61"/>
    </row>
    <row r="6" spans="1:34" s="42" customFormat="1" ht="13.5">
      <c r="A6" s="51"/>
      <c r="B6" s="77"/>
      <c r="C6" s="79"/>
      <c r="D6" s="19" t="s">
        <v>115</v>
      </c>
      <c r="E6" s="20" t="s">
        <v>116</v>
      </c>
      <c r="F6" s="20" t="s">
        <v>116</v>
      </c>
      <c r="G6" s="20" t="s">
        <v>116</v>
      </c>
      <c r="H6" s="19" t="s">
        <v>116</v>
      </c>
      <c r="I6" s="19" t="s">
        <v>116</v>
      </c>
      <c r="J6" s="21" t="s">
        <v>116</v>
      </c>
      <c r="K6" s="21" t="s">
        <v>116</v>
      </c>
      <c r="L6" s="21" t="s">
        <v>116</v>
      </c>
      <c r="M6" s="19" t="s">
        <v>116</v>
      </c>
      <c r="N6" s="21" t="s">
        <v>116</v>
      </c>
      <c r="O6" s="21" t="s">
        <v>116</v>
      </c>
      <c r="P6" s="21" t="s">
        <v>116</v>
      </c>
      <c r="Q6" s="19" t="s">
        <v>116</v>
      </c>
      <c r="R6" s="21" t="s">
        <v>116</v>
      </c>
      <c r="S6" s="21" t="s">
        <v>116</v>
      </c>
      <c r="T6" s="21" t="s">
        <v>116</v>
      </c>
      <c r="U6" s="19" t="s">
        <v>116</v>
      </c>
      <c r="V6" s="21" t="s">
        <v>116</v>
      </c>
      <c r="W6" s="21" t="s">
        <v>116</v>
      </c>
      <c r="X6" s="21" t="s">
        <v>116</v>
      </c>
      <c r="Y6" s="19" t="s">
        <v>116</v>
      </c>
      <c r="Z6" s="21" t="s">
        <v>116</v>
      </c>
      <c r="AA6" s="21" t="s">
        <v>116</v>
      </c>
      <c r="AB6" s="21" t="s">
        <v>116</v>
      </c>
      <c r="AC6" s="19" t="s">
        <v>116</v>
      </c>
      <c r="AD6" s="21" t="s">
        <v>116</v>
      </c>
      <c r="AE6" s="21" t="s">
        <v>116</v>
      </c>
      <c r="AF6" s="21" t="s">
        <v>116</v>
      </c>
      <c r="AG6" s="20" t="s">
        <v>116</v>
      </c>
      <c r="AH6" s="20" t="s">
        <v>116</v>
      </c>
    </row>
    <row r="7" spans="1:34" ht="13.5">
      <c r="A7" s="40" t="s">
        <v>16</v>
      </c>
      <c r="B7" s="40" t="s">
        <v>17</v>
      </c>
      <c r="C7" s="41" t="s">
        <v>18</v>
      </c>
      <c r="D7" s="31">
        <f>SUM(E7:F7)</f>
        <v>150450</v>
      </c>
      <c r="E7" s="22">
        <v>83468</v>
      </c>
      <c r="F7" s="22">
        <v>66982</v>
      </c>
      <c r="G7" s="32">
        <f>H7+AG7</f>
        <v>150450</v>
      </c>
      <c r="H7" s="31">
        <f>I7+M7+Q7+U7+Y7+AC7</f>
        <v>141261</v>
      </c>
      <c r="I7" s="32">
        <f>SUM(J7:L7)</f>
        <v>0</v>
      </c>
      <c r="J7" s="22">
        <v>0</v>
      </c>
      <c r="K7" s="22">
        <v>0</v>
      </c>
      <c r="L7" s="22">
        <v>0</v>
      </c>
      <c r="M7" s="32">
        <f>SUM(N7:P7)</f>
        <v>106347</v>
      </c>
      <c r="N7" s="22">
        <v>3701</v>
      </c>
      <c r="O7" s="22">
        <v>50591</v>
      </c>
      <c r="P7" s="22">
        <v>52055</v>
      </c>
      <c r="Q7" s="32">
        <f>SUM(R7:T7)</f>
        <v>12414</v>
      </c>
      <c r="R7" s="22">
        <v>6676</v>
      </c>
      <c r="S7" s="22">
        <v>0</v>
      </c>
      <c r="T7" s="22">
        <v>5738</v>
      </c>
      <c r="U7" s="32">
        <f>SUM(V7:X7)</f>
        <v>21216</v>
      </c>
      <c r="V7" s="22">
        <v>6090</v>
      </c>
      <c r="W7" s="22">
        <v>15126</v>
      </c>
      <c r="X7" s="22">
        <v>0</v>
      </c>
      <c r="Y7" s="32">
        <f>SUM(Z7:AB7)</f>
        <v>0</v>
      </c>
      <c r="Z7" s="22">
        <v>0</v>
      </c>
      <c r="AA7" s="22">
        <v>0</v>
      </c>
      <c r="AB7" s="22">
        <v>0</v>
      </c>
      <c r="AC7" s="32">
        <f>SUM(AD7:AF7)</f>
        <v>1284</v>
      </c>
      <c r="AD7" s="22">
        <v>1284</v>
      </c>
      <c r="AE7" s="22">
        <v>0</v>
      </c>
      <c r="AF7" s="22">
        <v>0</v>
      </c>
      <c r="AG7" s="22">
        <v>9189</v>
      </c>
      <c r="AH7" s="22">
        <v>0</v>
      </c>
    </row>
    <row r="8" spans="1:34" ht="13.5">
      <c r="A8" s="40" t="s">
        <v>16</v>
      </c>
      <c r="B8" s="40" t="s">
        <v>19</v>
      </c>
      <c r="C8" s="41" t="s">
        <v>20</v>
      </c>
      <c r="D8" s="31">
        <f>SUM(E8:F8)</f>
        <v>34669</v>
      </c>
      <c r="E8" s="22">
        <v>26914</v>
      </c>
      <c r="F8" s="22">
        <v>7755</v>
      </c>
      <c r="G8" s="32">
        <f>H8+AG8</f>
        <v>34669</v>
      </c>
      <c r="H8" s="31">
        <f>I8+M8+Q8+U8+Y8+AC8</f>
        <v>31091</v>
      </c>
      <c r="I8" s="32">
        <f>SUM(J8:L8)</f>
        <v>0</v>
      </c>
      <c r="J8" s="22">
        <v>0</v>
      </c>
      <c r="K8" s="22">
        <v>0</v>
      </c>
      <c r="L8" s="22">
        <v>0</v>
      </c>
      <c r="M8" s="32">
        <f>SUM(N8:P8)</f>
        <v>24162</v>
      </c>
      <c r="N8" s="22">
        <v>18997</v>
      </c>
      <c r="O8" s="22">
        <v>0</v>
      </c>
      <c r="P8" s="22">
        <v>5165</v>
      </c>
      <c r="Q8" s="32">
        <f>SUM(R8:T8)</f>
        <v>1865</v>
      </c>
      <c r="R8" s="22">
        <v>1865</v>
      </c>
      <c r="S8" s="22">
        <v>0</v>
      </c>
      <c r="T8" s="22">
        <v>0</v>
      </c>
      <c r="U8" s="32">
        <f>SUM(V8:X8)</f>
        <v>4333</v>
      </c>
      <c r="V8" s="22">
        <v>4333</v>
      </c>
      <c r="W8" s="22">
        <v>0</v>
      </c>
      <c r="X8" s="22">
        <v>0</v>
      </c>
      <c r="Y8" s="32">
        <f>SUM(Z8:AB8)</f>
        <v>0</v>
      </c>
      <c r="Z8" s="22">
        <v>0</v>
      </c>
      <c r="AA8" s="22">
        <v>0</v>
      </c>
      <c r="AB8" s="22">
        <v>0</v>
      </c>
      <c r="AC8" s="32">
        <f>SUM(AD8:AF8)</f>
        <v>731</v>
      </c>
      <c r="AD8" s="22">
        <v>726</v>
      </c>
      <c r="AE8" s="22">
        <v>0</v>
      </c>
      <c r="AF8" s="22">
        <v>5</v>
      </c>
      <c r="AG8" s="22">
        <v>3578</v>
      </c>
      <c r="AH8" s="22">
        <v>0</v>
      </c>
    </row>
    <row r="9" spans="1:34" ht="13.5">
      <c r="A9" s="40" t="s">
        <v>16</v>
      </c>
      <c r="B9" s="40" t="s">
        <v>21</v>
      </c>
      <c r="C9" s="41" t="s">
        <v>22</v>
      </c>
      <c r="D9" s="31">
        <f>SUM(E9:F9)</f>
        <v>25011</v>
      </c>
      <c r="E9" s="22">
        <v>18120</v>
      </c>
      <c r="F9" s="22">
        <v>6891</v>
      </c>
      <c r="G9" s="32">
        <f>H9+AG9</f>
        <v>25011</v>
      </c>
      <c r="H9" s="31">
        <f>I9+M9+Q9+U9+Y9+AC9</f>
        <v>21108</v>
      </c>
      <c r="I9" s="32">
        <f>SUM(J9:L9)</f>
        <v>0</v>
      </c>
      <c r="J9" s="22">
        <v>0</v>
      </c>
      <c r="K9" s="22">
        <v>0</v>
      </c>
      <c r="L9" s="22">
        <v>0</v>
      </c>
      <c r="M9" s="32">
        <f>SUM(N9:P9)</f>
        <v>17096</v>
      </c>
      <c r="N9" s="22">
        <v>13838</v>
      </c>
      <c r="O9" s="22">
        <v>0</v>
      </c>
      <c r="P9" s="22">
        <v>3258</v>
      </c>
      <c r="Q9" s="32">
        <f>SUM(R9:T9)</f>
        <v>1073</v>
      </c>
      <c r="R9" s="22">
        <v>1073</v>
      </c>
      <c r="S9" s="22">
        <v>0</v>
      </c>
      <c r="T9" s="22">
        <v>0</v>
      </c>
      <c r="U9" s="32">
        <f>SUM(V9:X9)</f>
        <v>2883</v>
      </c>
      <c r="V9" s="22">
        <v>2883</v>
      </c>
      <c r="W9" s="22">
        <v>0</v>
      </c>
      <c r="X9" s="22">
        <v>0</v>
      </c>
      <c r="Y9" s="32">
        <f>SUM(Z9:AB9)</f>
        <v>0</v>
      </c>
      <c r="Z9" s="22">
        <v>0</v>
      </c>
      <c r="AA9" s="22">
        <v>0</v>
      </c>
      <c r="AB9" s="22">
        <v>0</v>
      </c>
      <c r="AC9" s="32">
        <f>SUM(AD9:AF9)</f>
        <v>56</v>
      </c>
      <c r="AD9" s="22">
        <v>56</v>
      </c>
      <c r="AE9" s="22">
        <v>0</v>
      </c>
      <c r="AF9" s="22">
        <v>0</v>
      </c>
      <c r="AG9" s="22">
        <v>3903</v>
      </c>
      <c r="AH9" s="22">
        <v>0</v>
      </c>
    </row>
    <row r="10" spans="1:34" ht="13.5">
      <c r="A10" s="40" t="s">
        <v>16</v>
      </c>
      <c r="B10" s="40" t="s">
        <v>23</v>
      </c>
      <c r="C10" s="41" t="s">
        <v>24</v>
      </c>
      <c r="D10" s="31">
        <f>SUM(E10:F10)</f>
        <v>12389</v>
      </c>
      <c r="E10" s="22">
        <v>9849</v>
      </c>
      <c r="F10" s="22">
        <v>2540</v>
      </c>
      <c r="G10" s="32">
        <f>H10+AG10</f>
        <v>12389</v>
      </c>
      <c r="H10" s="31">
        <f>I10+M10+Q10+U10+Y10+AC10</f>
        <v>12216</v>
      </c>
      <c r="I10" s="32">
        <f>SUM(J10:L10)</f>
        <v>0</v>
      </c>
      <c r="J10" s="22">
        <v>0</v>
      </c>
      <c r="K10" s="22">
        <v>0</v>
      </c>
      <c r="L10" s="22">
        <v>0</v>
      </c>
      <c r="M10" s="32">
        <f>SUM(N10:P10)</f>
        <v>6809</v>
      </c>
      <c r="N10" s="22">
        <v>4797</v>
      </c>
      <c r="O10" s="22">
        <v>0</v>
      </c>
      <c r="P10" s="22">
        <v>2012</v>
      </c>
      <c r="Q10" s="32">
        <f>SUM(R10:T10)</f>
        <v>2622</v>
      </c>
      <c r="R10" s="22">
        <v>2267</v>
      </c>
      <c r="S10" s="22">
        <v>0</v>
      </c>
      <c r="T10" s="22">
        <v>355</v>
      </c>
      <c r="U10" s="32">
        <f>SUM(V10:X10)</f>
        <v>2785</v>
      </c>
      <c r="V10" s="22">
        <v>2785</v>
      </c>
      <c r="W10" s="22">
        <v>0</v>
      </c>
      <c r="X10" s="22">
        <v>0</v>
      </c>
      <c r="Y10" s="32">
        <f>SUM(Z10:AB10)</f>
        <v>0</v>
      </c>
      <c r="Z10" s="22">
        <v>0</v>
      </c>
      <c r="AA10" s="22">
        <v>0</v>
      </c>
      <c r="AB10" s="22">
        <v>0</v>
      </c>
      <c r="AC10" s="32">
        <f>SUM(AD10:AF10)</f>
        <v>0</v>
      </c>
      <c r="AD10" s="22">
        <v>0</v>
      </c>
      <c r="AE10" s="22">
        <v>0</v>
      </c>
      <c r="AF10" s="22">
        <v>0</v>
      </c>
      <c r="AG10" s="22">
        <v>173</v>
      </c>
      <c r="AH10" s="22">
        <v>0</v>
      </c>
    </row>
    <row r="11" spans="1:34" ht="13.5">
      <c r="A11" s="40" t="s">
        <v>16</v>
      </c>
      <c r="B11" s="40" t="s">
        <v>25</v>
      </c>
      <c r="C11" s="41" t="s">
        <v>26</v>
      </c>
      <c r="D11" s="31">
        <f>SUM(E11:F11)</f>
        <v>16026</v>
      </c>
      <c r="E11" s="22">
        <v>13591</v>
      </c>
      <c r="F11" s="22">
        <v>2435</v>
      </c>
      <c r="G11" s="32">
        <f>H11+AG11</f>
        <v>16026</v>
      </c>
      <c r="H11" s="31">
        <f>I11+M11+Q11+U11+Y11+AC11</f>
        <v>16026</v>
      </c>
      <c r="I11" s="32">
        <f>SUM(J11:L11)</f>
        <v>0</v>
      </c>
      <c r="J11" s="22">
        <v>0</v>
      </c>
      <c r="K11" s="22">
        <v>0</v>
      </c>
      <c r="L11" s="22">
        <v>0</v>
      </c>
      <c r="M11" s="32">
        <f>SUM(N11:P11)</f>
        <v>13782</v>
      </c>
      <c r="N11" s="22">
        <v>11103</v>
      </c>
      <c r="O11" s="22">
        <v>0</v>
      </c>
      <c r="P11" s="22">
        <v>2679</v>
      </c>
      <c r="Q11" s="32">
        <f>SUM(R11:T11)</f>
        <v>1933</v>
      </c>
      <c r="R11" s="22">
        <v>1933</v>
      </c>
      <c r="S11" s="22">
        <v>0</v>
      </c>
      <c r="T11" s="22">
        <v>0</v>
      </c>
      <c r="U11" s="32">
        <f>SUM(V11:X11)</f>
        <v>311</v>
      </c>
      <c r="V11" s="22">
        <v>311</v>
      </c>
      <c r="W11" s="22">
        <v>0</v>
      </c>
      <c r="X11" s="22">
        <v>0</v>
      </c>
      <c r="Y11" s="32">
        <f>SUM(Z11:AB11)</f>
        <v>0</v>
      </c>
      <c r="Z11" s="22">
        <v>0</v>
      </c>
      <c r="AA11" s="22">
        <v>0</v>
      </c>
      <c r="AB11" s="22">
        <v>0</v>
      </c>
      <c r="AC11" s="32">
        <f>SUM(AD11:AF11)</f>
        <v>0</v>
      </c>
      <c r="AD11" s="22">
        <v>0</v>
      </c>
      <c r="AE11" s="22">
        <v>0</v>
      </c>
      <c r="AF11" s="22">
        <v>0</v>
      </c>
      <c r="AG11" s="22">
        <v>0</v>
      </c>
      <c r="AH11" s="22">
        <v>0</v>
      </c>
    </row>
    <row r="12" spans="1:34" ht="13.5">
      <c r="A12" s="40" t="s">
        <v>16</v>
      </c>
      <c r="B12" s="40" t="s">
        <v>27</v>
      </c>
      <c r="C12" s="41" t="s">
        <v>28</v>
      </c>
      <c r="D12" s="31">
        <f aca="true" t="shared" si="0" ref="D12:D49">SUM(E12:F12)</f>
        <v>3035</v>
      </c>
      <c r="E12" s="22">
        <v>2474</v>
      </c>
      <c r="F12" s="22">
        <v>561</v>
      </c>
      <c r="G12" s="32">
        <f aca="true" t="shared" si="1" ref="G12:G49">H12+AG12</f>
        <v>3035</v>
      </c>
      <c r="H12" s="31">
        <f aca="true" t="shared" si="2" ref="H12:H49">I12+M12+Q12+U12+Y12+AC12</f>
        <v>2952</v>
      </c>
      <c r="I12" s="32">
        <f aca="true" t="shared" si="3" ref="I12:I49">SUM(J12:L12)</f>
        <v>0</v>
      </c>
      <c r="J12" s="22">
        <v>0</v>
      </c>
      <c r="K12" s="22">
        <v>0</v>
      </c>
      <c r="L12" s="22">
        <v>0</v>
      </c>
      <c r="M12" s="32">
        <f aca="true" t="shared" si="4" ref="M12:M49">SUM(N12:P12)</f>
        <v>2268</v>
      </c>
      <c r="N12" s="22">
        <v>0</v>
      </c>
      <c r="O12" s="22">
        <v>1707</v>
      </c>
      <c r="P12" s="22">
        <v>561</v>
      </c>
      <c r="Q12" s="32">
        <f aca="true" t="shared" si="5" ref="Q12:Q49">SUM(R12:T12)</f>
        <v>128</v>
      </c>
      <c r="R12" s="22">
        <v>0</v>
      </c>
      <c r="S12" s="22">
        <v>128</v>
      </c>
      <c r="T12" s="22">
        <v>0</v>
      </c>
      <c r="U12" s="32">
        <f aca="true" t="shared" si="6" ref="U12:U49">SUM(V12:X12)</f>
        <v>489</v>
      </c>
      <c r="V12" s="22">
        <v>0</v>
      </c>
      <c r="W12" s="22">
        <v>489</v>
      </c>
      <c r="X12" s="22">
        <v>0</v>
      </c>
      <c r="Y12" s="32">
        <f aca="true" t="shared" si="7" ref="Y12:Y49">SUM(Z12:AB12)</f>
        <v>0</v>
      </c>
      <c r="Z12" s="22">
        <v>0</v>
      </c>
      <c r="AA12" s="22">
        <v>0</v>
      </c>
      <c r="AB12" s="22">
        <v>0</v>
      </c>
      <c r="AC12" s="32">
        <f aca="true" t="shared" si="8" ref="AC12:AC49">SUM(AD12:AF12)</f>
        <v>67</v>
      </c>
      <c r="AD12" s="22">
        <v>0</v>
      </c>
      <c r="AE12" s="22">
        <v>67</v>
      </c>
      <c r="AF12" s="22">
        <v>0</v>
      </c>
      <c r="AG12" s="22">
        <v>83</v>
      </c>
      <c r="AH12" s="22">
        <v>0</v>
      </c>
    </row>
    <row r="13" spans="1:34" ht="13.5">
      <c r="A13" s="40" t="s">
        <v>16</v>
      </c>
      <c r="B13" s="40" t="s">
        <v>29</v>
      </c>
      <c r="C13" s="41" t="s">
        <v>1</v>
      </c>
      <c r="D13" s="31">
        <f t="shared" si="0"/>
        <v>3352</v>
      </c>
      <c r="E13" s="22">
        <v>2867</v>
      </c>
      <c r="F13" s="22">
        <v>485</v>
      </c>
      <c r="G13" s="32">
        <f t="shared" si="1"/>
        <v>3352</v>
      </c>
      <c r="H13" s="31">
        <f t="shared" si="2"/>
        <v>3019</v>
      </c>
      <c r="I13" s="32">
        <f t="shared" si="3"/>
        <v>0</v>
      </c>
      <c r="J13" s="22">
        <v>0</v>
      </c>
      <c r="K13" s="22">
        <v>0</v>
      </c>
      <c r="L13" s="22">
        <v>0</v>
      </c>
      <c r="M13" s="32">
        <f t="shared" si="4"/>
        <v>1908</v>
      </c>
      <c r="N13" s="22">
        <v>0</v>
      </c>
      <c r="O13" s="22">
        <v>1756</v>
      </c>
      <c r="P13" s="22">
        <v>152</v>
      </c>
      <c r="Q13" s="32">
        <f t="shared" si="5"/>
        <v>449</v>
      </c>
      <c r="R13" s="22">
        <v>0</v>
      </c>
      <c r="S13" s="22">
        <v>449</v>
      </c>
      <c r="T13" s="22">
        <v>0</v>
      </c>
      <c r="U13" s="32">
        <f t="shared" si="6"/>
        <v>499</v>
      </c>
      <c r="V13" s="22">
        <v>0</v>
      </c>
      <c r="W13" s="22">
        <v>499</v>
      </c>
      <c r="X13" s="22">
        <v>0</v>
      </c>
      <c r="Y13" s="32">
        <f t="shared" si="7"/>
        <v>0</v>
      </c>
      <c r="Z13" s="22">
        <v>0</v>
      </c>
      <c r="AA13" s="22">
        <v>0</v>
      </c>
      <c r="AB13" s="22">
        <v>0</v>
      </c>
      <c r="AC13" s="32">
        <f t="shared" si="8"/>
        <v>163</v>
      </c>
      <c r="AD13" s="22">
        <v>0</v>
      </c>
      <c r="AE13" s="22">
        <v>163</v>
      </c>
      <c r="AF13" s="22">
        <v>0</v>
      </c>
      <c r="AG13" s="22">
        <v>333</v>
      </c>
      <c r="AH13" s="22">
        <v>0</v>
      </c>
    </row>
    <row r="14" spans="1:34" ht="13.5">
      <c r="A14" s="40" t="s">
        <v>16</v>
      </c>
      <c r="B14" s="40" t="s">
        <v>30</v>
      </c>
      <c r="C14" s="41" t="s">
        <v>193</v>
      </c>
      <c r="D14" s="31">
        <f t="shared" si="0"/>
        <v>6461</v>
      </c>
      <c r="E14" s="22">
        <v>3771</v>
      </c>
      <c r="F14" s="22">
        <v>2690</v>
      </c>
      <c r="G14" s="32">
        <f t="shared" si="1"/>
        <v>6461</v>
      </c>
      <c r="H14" s="31">
        <f t="shared" si="2"/>
        <v>5600</v>
      </c>
      <c r="I14" s="32">
        <f t="shared" si="3"/>
        <v>0</v>
      </c>
      <c r="J14" s="22">
        <v>0</v>
      </c>
      <c r="K14" s="22">
        <v>0</v>
      </c>
      <c r="L14" s="22">
        <v>0</v>
      </c>
      <c r="M14" s="32">
        <f t="shared" si="4"/>
        <v>4861</v>
      </c>
      <c r="N14" s="22">
        <v>0</v>
      </c>
      <c r="O14" s="22">
        <v>2986</v>
      </c>
      <c r="P14" s="22">
        <v>1875</v>
      </c>
      <c r="Q14" s="32">
        <f t="shared" si="5"/>
        <v>215</v>
      </c>
      <c r="R14" s="22">
        <v>0</v>
      </c>
      <c r="S14" s="22">
        <v>215</v>
      </c>
      <c r="T14" s="22">
        <v>0</v>
      </c>
      <c r="U14" s="32">
        <f t="shared" si="6"/>
        <v>524</v>
      </c>
      <c r="V14" s="22">
        <v>0</v>
      </c>
      <c r="W14" s="22">
        <v>524</v>
      </c>
      <c r="X14" s="22">
        <v>0</v>
      </c>
      <c r="Y14" s="32">
        <f t="shared" si="7"/>
        <v>0</v>
      </c>
      <c r="Z14" s="22">
        <v>0</v>
      </c>
      <c r="AA14" s="22">
        <v>0</v>
      </c>
      <c r="AB14" s="22">
        <v>0</v>
      </c>
      <c r="AC14" s="32">
        <f t="shared" si="8"/>
        <v>0</v>
      </c>
      <c r="AD14" s="22">
        <v>0</v>
      </c>
      <c r="AE14" s="22">
        <v>0</v>
      </c>
      <c r="AF14" s="22">
        <v>0</v>
      </c>
      <c r="AG14" s="22">
        <v>861</v>
      </c>
      <c r="AH14" s="22">
        <v>0</v>
      </c>
    </row>
    <row r="15" spans="1:34" ht="13.5">
      <c r="A15" s="40" t="s">
        <v>16</v>
      </c>
      <c r="B15" s="40" t="s">
        <v>31</v>
      </c>
      <c r="C15" s="41" t="s">
        <v>32</v>
      </c>
      <c r="D15" s="31">
        <f t="shared" si="0"/>
        <v>3270</v>
      </c>
      <c r="E15" s="22">
        <v>2649</v>
      </c>
      <c r="F15" s="22">
        <v>621</v>
      </c>
      <c r="G15" s="32">
        <f t="shared" si="1"/>
        <v>3270</v>
      </c>
      <c r="H15" s="31">
        <f t="shared" si="2"/>
        <v>2649</v>
      </c>
      <c r="I15" s="32">
        <f t="shared" si="3"/>
        <v>0</v>
      </c>
      <c r="J15" s="22">
        <v>0</v>
      </c>
      <c r="K15" s="22">
        <v>0</v>
      </c>
      <c r="L15" s="22">
        <v>0</v>
      </c>
      <c r="M15" s="32">
        <f t="shared" si="4"/>
        <v>2367</v>
      </c>
      <c r="N15" s="22">
        <v>2367</v>
      </c>
      <c r="O15" s="22">
        <v>0</v>
      </c>
      <c r="P15" s="22">
        <v>0</v>
      </c>
      <c r="Q15" s="32">
        <f t="shared" si="5"/>
        <v>20</v>
      </c>
      <c r="R15" s="22">
        <v>0</v>
      </c>
      <c r="S15" s="22">
        <v>20</v>
      </c>
      <c r="T15" s="22">
        <v>0</v>
      </c>
      <c r="U15" s="32">
        <f t="shared" si="6"/>
        <v>232</v>
      </c>
      <c r="V15" s="22">
        <v>0</v>
      </c>
      <c r="W15" s="22">
        <v>232</v>
      </c>
      <c r="X15" s="22">
        <v>0</v>
      </c>
      <c r="Y15" s="32">
        <f t="shared" si="7"/>
        <v>0</v>
      </c>
      <c r="Z15" s="22">
        <v>0</v>
      </c>
      <c r="AA15" s="22">
        <v>0</v>
      </c>
      <c r="AB15" s="22">
        <v>0</v>
      </c>
      <c r="AC15" s="32">
        <f t="shared" si="8"/>
        <v>30</v>
      </c>
      <c r="AD15" s="22">
        <v>0</v>
      </c>
      <c r="AE15" s="22">
        <v>30</v>
      </c>
      <c r="AF15" s="22">
        <v>0</v>
      </c>
      <c r="AG15" s="22">
        <v>621</v>
      </c>
      <c r="AH15" s="22">
        <v>0</v>
      </c>
    </row>
    <row r="16" spans="1:34" ht="13.5">
      <c r="A16" s="40" t="s">
        <v>16</v>
      </c>
      <c r="B16" s="40" t="s">
        <v>33</v>
      </c>
      <c r="C16" s="41" t="s">
        <v>34</v>
      </c>
      <c r="D16" s="31">
        <f t="shared" si="0"/>
        <v>1373</v>
      </c>
      <c r="E16" s="22">
        <v>1282</v>
      </c>
      <c r="F16" s="22">
        <v>91</v>
      </c>
      <c r="G16" s="32">
        <f t="shared" si="1"/>
        <v>1373</v>
      </c>
      <c r="H16" s="31">
        <f t="shared" si="2"/>
        <v>1373</v>
      </c>
      <c r="I16" s="32">
        <f t="shared" si="3"/>
        <v>0</v>
      </c>
      <c r="J16" s="22">
        <v>0</v>
      </c>
      <c r="K16" s="22">
        <v>0</v>
      </c>
      <c r="L16" s="22">
        <v>0</v>
      </c>
      <c r="M16" s="32">
        <f t="shared" si="4"/>
        <v>911</v>
      </c>
      <c r="N16" s="22">
        <v>11</v>
      </c>
      <c r="O16" s="22">
        <v>809</v>
      </c>
      <c r="P16" s="22">
        <v>91</v>
      </c>
      <c r="Q16" s="32">
        <f t="shared" si="5"/>
        <v>162</v>
      </c>
      <c r="R16" s="22">
        <v>1</v>
      </c>
      <c r="S16" s="22">
        <v>161</v>
      </c>
      <c r="T16" s="22">
        <v>0</v>
      </c>
      <c r="U16" s="32">
        <f t="shared" si="6"/>
        <v>279</v>
      </c>
      <c r="V16" s="22">
        <v>0</v>
      </c>
      <c r="W16" s="22">
        <v>279</v>
      </c>
      <c r="X16" s="22">
        <v>0</v>
      </c>
      <c r="Y16" s="32">
        <f t="shared" si="7"/>
        <v>0</v>
      </c>
      <c r="Z16" s="22">
        <v>0</v>
      </c>
      <c r="AA16" s="22">
        <v>0</v>
      </c>
      <c r="AB16" s="22">
        <v>0</v>
      </c>
      <c r="AC16" s="32">
        <f t="shared" si="8"/>
        <v>21</v>
      </c>
      <c r="AD16" s="22">
        <v>5</v>
      </c>
      <c r="AE16" s="22">
        <v>16</v>
      </c>
      <c r="AF16" s="22">
        <v>0</v>
      </c>
      <c r="AG16" s="22">
        <v>0</v>
      </c>
      <c r="AH16" s="22">
        <v>40</v>
      </c>
    </row>
    <row r="17" spans="1:34" ht="13.5">
      <c r="A17" s="40" t="s">
        <v>16</v>
      </c>
      <c r="B17" s="40" t="s">
        <v>35</v>
      </c>
      <c r="C17" s="41" t="s">
        <v>36</v>
      </c>
      <c r="D17" s="31">
        <f t="shared" si="0"/>
        <v>8597</v>
      </c>
      <c r="E17" s="22">
        <v>6305</v>
      </c>
      <c r="F17" s="22">
        <v>2292</v>
      </c>
      <c r="G17" s="32">
        <f t="shared" si="1"/>
        <v>8597</v>
      </c>
      <c r="H17" s="31">
        <f t="shared" si="2"/>
        <v>8597</v>
      </c>
      <c r="I17" s="32">
        <f t="shared" si="3"/>
        <v>0</v>
      </c>
      <c r="J17" s="22">
        <v>0</v>
      </c>
      <c r="K17" s="22">
        <v>0</v>
      </c>
      <c r="L17" s="22">
        <v>0</v>
      </c>
      <c r="M17" s="32">
        <f t="shared" si="4"/>
        <v>7309</v>
      </c>
      <c r="N17" s="22">
        <v>21</v>
      </c>
      <c r="O17" s="22">
        <v>4996</v>
      </c>
      <c r="P17" s="22">
        <v>2292</v>
      </c>
      <c r="Q17" s="32">
        <f t="shared" si="5"/>
        <v>339</v>
      </c>
      <c r="R17" s="22">
        <v>0</v>
      </c>
      <c r="S17" s="22">
        <v>339</v>
      </c>
      <c r="T17" s="22">
        <v>0</v>
      </c>
      <c r="U17" s="32">
        <f t="shared" si="6"/>
        <v>784</v>
      </c>
      <c r="V17" s="22">
        <v>0</v>
      </c>
      <c r="W17" s="22">
        <v>784</v>
      </c>
      <c r="X17" s="22">
        <v>0</v>
      </c>
      <c r="Y17" s="32">
        <f t="shared" si="7"/>
        <v>0</v>
      </c>
      <c r="Z17" s="22">
        <v>0</v>
      </c>
      <c r="AA17" s="22">
        <v>0</v>
      </c>
      <c r="AB17" s="22">
        <v>0</v>
      </c>
      <c r="AC17" s="32">
        <f t="shared" si="8"/>
        <v>165</v>
      </c>
      <c r="AD17" s="22">
        <v>2</v>
      </c>
      <c r="AE17" s="22">
        <v>163</v>
      </c>
      <c r="AF17" s="22">
        <v>0</v>
      </c>
      <c r="AG17" s="22">
        <v>0</v>
      </c>
      <c r="AH17" s="22">
        <v>41</v>
      </c>
    </row>
    <row r="18" spans="1:34" ht="13.5">
      <c r="A18" s="40" t="s">
        <v>16</v>
      </c>
      <c r="B18" s="40" t="s">
        <v>37</v>
      </c>
      <c r="C18" s="41" t="s">
        <v>0</v>
      </c>
      <c r="D18" s="31">
        <f t="shared" si="0"/>
        <v>1573</v>
      </c>
      <c r="E18" s="22">
        <v>1202</v>
      </c>
      <c r="F18" s="22">
        <v>371</v>
      </c>
      <c r="G18" s="32">
        <f t="shared" si="1"/>
        <v>1573</v>
      </c>
      <c r="H18" s="31">
        <f t="shared" si="2"/>
        <v>1573</v>
      </c>
      <c r="I18" s="32">
        <f t="shared" si="3"/>
        <v>0</v>
      </c>
      <c r="J18" s="22">
        <v>0</v>
      </c>
      <c r="K18" s="22">
        <v>0</v>
      </c>
      <c r="L18" s="22">
        <v>0</v>
      </c>
      <c r="M18" s="32">
        <f t="shared" si="4"/>
        <v>1161</v>
      </c>
      <c r="N18" s="22">
        <v>2</v>
      </c>
      <c r="O18" s="22">
        <v>788</v>
      </c>
      <c r="P18" s="22">
        <v>371</v>
      </c>
      <c r="Q18" s="32">
        <f t="shared" si="5"/>
        <v>120</v>
      </c>
      <c r="R18" s="22">
        <v>0</v>
      </c>
      <c r="S18" s="22">
        <v>120</v>
      </c>
      <c r="T18" s="22">
        <v>0</v>
      </c>
      <c r="U18" s="32">
        <f t="shared" si="6"/>
        <v>280</v>
      </c>
      <c r="V18" s="22">
        <v>0</v>
      </c>
      <c r="W18" s="22">
        <v>280</v>
      </c>
      <c r="X18" s="22">
        <v>0</v>
      </c>
      <c r="Y18" s="32">
        <f t="shared" si="7"/>
        <v>0</v>
      </c>
      <c r="Z18" s="22">
        <v>0</v>
      </c>
      <c r="AA18" s="22">
        <v>0</v>
      </c>
      <c r="AB18" s="22">
        <v>0</v>
      </c>
      <c r="AC18" s="32">
        <f t="shared" si="8"/>
        <v>12</v>
      </c>
      <c r="AD18" s="22">
        <v>0</v>
      </c>
      <c r="AE18" s="22">
        <v>12</v>
      </c>
      <c r="AF18" s="22">
        <v>0</v>
      </c>
      <c r="AG18" s="22">
        <v>0</v>
      </c>
      <c r="AH18" s="22">
        <v>91</v>
      </c>
    </row>
    <row r="19" spans="1:34" ht="13.5">
      <c r="A19" s="40" t="s">
        <v>16</v>
      </c>
      <c r="B19" s="40" t="s">
        <v>38</v>
      </c>
      <c r="C19" s="41" t="s">
        <v>39</v>
      </c>
      <c r="D19" s="31">
        <f t="shared" si="0"/>
        <v>3966</v>
      </c>
      <c r="E19" s="22">
        <v>3099</v>
      </c>
      <c r="F19" s="22">
        <v>867</v>
      </c>
      <c r="G19" s="32">
        <f t="shared" si="1"/>
        <v>3966</v>
      </c>
      <c r="H19" s="31">
        <f t="shared" si="2"/>
        <v>3957</v>
      </c>
      <c r="I19" s="32">
        <f t="shared" si="3"/>
        <v>0</v>
      </c>
      <c r="J19" s="22">
        <v>0</v>
      </c>
      <c r="K19" s="22">
        <v>0</v>
      </c>
      <c r="L19" s="22">
        <v>0</v>
      </c>
      <c r="M19" s="32">
        <f t="shared" si="4"/>
        <v>3498</v>
      </c>
      <c r="N19" s="22">
        <v>0</v>
      </c>
      <c r="O19" s="22">
        <v>2631</v>
      </c>
      <c r="P19" s="22">
        <v>867</v>
      </c>
      <c r="Q19" s="32">
        <f t="shared" si="5"/>
        <v>234</v>
      </c>
      <c r="R19" s="22">
        <v>0</v>
      </c>
      <c r="S19" s="22">
        <v>234</v>
      </c>
      <c r="T19" s="22">
        <v>0</v>
      </c>
      <c r="U19" s="32">
        <f t="shared" si="6"/>
        <v>131</v>
      </c>
      <c r="V19" s="22">
        <v>0</v>
      </c>
      <c r="W19" s="22">
        <v>131</v>
      </c>
      <c r="X19" s="22">
        <v>0</v>
      </c>
      <c r="Y19" s="32">
        <f t="shared" si="7"/>
        <v>0</v>
      </c>
      <c r="Z19" s="22">
        <v>0</v>
      </c>
      <c r="AA19" s="22">
        <v>0</v>
      </c>
      <c r="AB19" s="22">
        <v>0</v>
      </c>
      <c r="AC19" s="32">
        <f t="shared" si="8"/>
        <v>94</v>
      </c>
      <c r="AD19" s="22">
        <v>0</v>
      </c>
      <c r="AE19" s="22">
        <v>94</v>
      </c>
      <c r="AF19" s="22">
        <v>0</v>
      </c>
      <c r="AG19" s="22">
        <v>9</v>
      </c>
      <c r="AH19" s="22">
        <v>0</v>
      </c>
    </row>
    <row r="20" spans="1:34" ht="13.5">
      <c r="A20" s="40" t="s">
        <v>16</v>
      </c>
      <c r="B20" s="40" t="s">
        <v>40</v>
      </c>
      <c r="C20" s="41" t="s">
        <v>14</v>
      </c>
      <c r="D20" s="31">
        <f t="shared" si="0"/>
        <v>6465</v>
      </c>
      <c r="E20" s="22">
        <v>4900</v>
      </c>
      <c r="F20" s="22">
        <v>1565</v>
      </c>
      <c r="G20" s="32">
        <f t="shared" si="1"/>
        <v>6465</v>
      </c>
      <c r="H20" s="31">
        <f t="shared" si="2"/>
        <v>5038</v>
      </c>
      <c r="I20" s="32">
        <f t="shared" si="3"/>
        <v>0</v>
      </c>
      <c r="J20" s="22">
        <v>0</v>
      </c>
      <c r="K20" s="22">
        <v>0</v>
      </c>
      <c r="L20" s="22">
        <v>0</v>
      </c>
      <c r="M20" s="32">
        <f t="shared" si="4"/>
        <v>2800</v>
      </c>
      <c r="N20" s="22">
        <v>0</v>
      </c>
      <c r="O20" s="22">
        <v>2151</v>
      </c>
      <c r="P20" s="22">
        <v>649</v>
      </c>
      <c r="Q20" s="32">
        <f t="shared" si="5"/>
        <v>1304</v>
      </c>
      <c r="R20" s="22">
        <v>0</v>
      </c>
      <c r="S20" s="22">
        <v>1145</v>
      </c>
      <c r="T20" s="22">
        <v>159</v>
      </c>
      <c r="U20" s="32">
        <f t="shared" si="6"/>
        <v>289</v>
      </c>
      <c r="V20" s="22">
        <v>0</v>
      </c>
      <c r="W20" s="22">
        <v>289</v>
      </c>
      <c r="X20" s="22">
        <v>0</v>
      </c>
      <c r="Y20" s="32">
        <f t="shared" si="7"/>
        <v>0</v>
      </c>
      <c r="Z20" s="22">
        <v>0</v>
      </c>
      <c r="AA20" s="22">
        <v>0</v>
      </c>
      <c r="AB20" s="22">
        <v>0</v>
      </c>
      <c r="AC20" s="32">
        <f t="shared" si="8"/>
        <v>645</v>
      </c>
      <c r="AD20" s="22">
        <v>0</v>
      </c>
      <c r="AE20" s="22">
        <v>645</v>
      </c>
      <c r="AF20" s="22">
        <v>0</v>
      </c>
      <c r="AG20" s="22">
        <v>1427</v>
      </c>
      <c r="AH20" s="22">
        <v>6</v>
      </c>
    </row>
    <row r="21" spans="1:34" ht="13.5">
      <c r="A21" s="40" t="s">
        <v>16</v>
      </c>
      <c r="B21" s="40" t="s">
        <v>41</v>
      </c>
      <c r="C21" s="41" t="s">
        <v>42</v>
      </c>
      <c r="D21" s="31">
        <f t="shared" si="0"/>
        <v>8917</v>
      </c>
      <c r="E21" s="22">
        <v>6843</v>
      </c>
      <c r="F21" s="22">
        <v>2074</v>
      </c>
      <c r="G21" s="32">
        <f t="shared" si="1"/>
        <v>8917</v>
      </c>
      <c r="H21" s="31">
        <f t="shared" si="2"/>
        <v>7522</v>
      </c>
      <c r="I21" s="32">
        <f t="shared" si="3"/>
        <v>0</v>
      </c>
      <c r="J21" s="22">
        <v>0</v>
      </c>
      <c r="K21" s="22">
        <v>0</v>
      </c>
      <c r="L21" s="22">
        <v>0</v>
      </c>
      <c r="M21" s="32">
        <f t="shared" si="4"/>
        <v>4309</v>
      </c>
      <c r="N21" s="22">
        <v>3706</v>
      </c>
      <c r="O21" s="22">
        <v>0</v>
      </c>
      <c r="P21" s="22">
        <v>603</v>
      </c>
      <c r="Q21" s="32">
        <f t="shared" si="5"/>
        <v>1979</v>
      </c>
      <c r="R21" s="22">
        <v>1903</v>
      </c>
      <c r="S21" s="22">
        <v>0</v>
      </c>
      <c r="T21" s="22">
        <v>76</v>
      </c>
      <c r="U21" s="32">
        <f t="shared" si="6"/>
        <v>948</v>
      </c>
      <c r="V21" s="22">
        <v>948</v>
      </c>
      <c r="W21" s="22">
        <v>0</v>
      </c>
      <c r="X21" s="22">
        <v>0</v>
      </c>
      <c r="Y21" s="32">
        <f t="shared" si="7"/>
        <v>0</v>
      </c>
      <c r="Z21" s="22">
        <v>0</v>
      </c>
      <c r="AA21" s="22">
        <v>0</v>
      </c>
      <c r="AB21" s="22">
        <v>0</v>
      </c>
      <c r="AC21" s="32">
        <f t="shared" si="8"/>
        <v>286</v>
      </c>
      <c r="AD21" s="22">
        <v>286</v>
      </c>
      <c r="AE21" s="22">
        <v>0</v>
      </c>
      <c r="AF21" s="22">
        <v>0</v>
      </c>
      <c r="AG21" s="22">
        <v>1395</v>
      </c>
      <c r="AH21" s="22">
        <v>10</v>
      </c>
    </row>
    <row r="22" spans="1:34" ht="13.5">
      <c r="A22" s="40" t="s">
        <v>16</v>
      </c>
      <c r="B22" s="40" t="s">
        <v>43</v>
      </c>
      <c r="C22" s="41" t="s">
        <v>191</v>
      </c>
      <c r="D22" s="31">
        <f t="shared" si="0"/>
        <v>2897</v>
      </c>
      <c r="E22" s="22">
        <v>2408</v>
      </c>
      <c r="F22" s="22">
        <v>489</v>
      </c>
      <c r="G22" s="32">
        <f t="shared" si="1"/>
        <v>2897</v>
      </c>
      <c r="H22" s="31">
        <f t="shared" si="2"/>
        <v>1778</v>
      </c>
      <c r="I22" s="32">
        <f t="shared" si="3"/>
        <v>0</v>
      </c>
      <c r="J22" s="22">
        <v>0</v>
      </c>
      <c r="K22" s="22">
        <v>0</v>
      </c>
      <c r="L22" s="22">
        <v>0</v>
      </c>
      <c r="M22" s="32">
        <f t="shared" si="4"/>
        <v>748</v>
      </c>
      <c r="N22" s="22">
        <v>748</v>
      </c>
      <c r="O22" s="22">
        <v>0</v>
      </c>
      <c r="P22" s="22">
        <v>0</v>
      </c>
      <c r="Q22" s="32">
        <f t="shared" si="5"/>
        <v>824</v>
      </c>
      <c r="R22" s="22">
        <v>824</v>
      </c>
      <c r="S22" s="22">
        <v>0</v>
      </c>
      <c r="T22" s="22">
        <v>0</v>
      </c>
      <c r="U22" s="32">
        <f t="shared" si="6"/>
        <v>0</v>
      </c>
      <c r="V22" s="22">
        <v>0</v>
      </c>
      <c r="W22" s="22">
        <v>0</v>
      </c>
      <c r="X22" s="22">
        <v>0</v>
      </c>
      <c r="Y22" s="32">
        <f t="shared" si="7"/>
        <v>0</v>
      </c>
      <c r="Z22" s="22">
        <v>0</v>
      </c>
      <c r="AA22" s="22">
        <v>0</v>
      </c>
      <c r="AB22" s="22">
        <v>0</v>
      </c>
      <c r="AC22" s="32">
        <f t="shared" si="8"/>
        <v>206</v>
      </c>
      <c r="AD22" s="22">
        <v>206</v>
      </c>
      <c r="AE22" s="22">
        <v>0</v>
      </c>
      <c r="AF22" s="22">
        <v>0</v>
      </c>
      <c r="AG22" s="22">
        <v>1119</v>
      </c>
      <c r="AH22" s="22">
        <v>0</v>
      </c>
    </row>
    <row r="23" spans="1:34" ht="13.5">
      <c r="A23" s="40" t="s">
        <v>16</v>
      </c>
      <c r="B23" s="40" t="s">
        <v>44</v>
      </c>
      <c r="C23" s="41" t="s">
        <v>45</v>
      </c>
      <c r="D23" s="31">
        <f t="shared" si="0"/>
        <v>10506</v>
      </c>
      <c r="E23" s="22">
        <v>8575</v>
      </c>
      <c r="F23" s="22">
        <v>1931</v>
      </c>
      <c r="G23" s="32">
        <f t="shared" si="1"/>
        <v>10506</v>
      </c>
      <c r="H23" s="31">
        <f t="shared" si="2"/>
        <v>10506</v>
      </c>
      <c r="I23" s="32">
        <f t="shared" si="3"/>
        <v>0</v>
      </c>
      <c r="J23" s="22">
        <v>0</v>
      </c>
      <c r="K23" s="22">
        <v>0</v>
      </c>
      <c r="L23" s="22">
        <v>0</v>
      </c>
      <c r="M23" s="32">
        <f t="shared" si="4"/>
        <v>8190</v>
      </c>
      <c r="N23" s="22">
        <v>6259</v>
      </c>
      <c r="O23" s="22">
        <v>0</v>
      </c>
      <c r="P23" s="22">
        <v>1931</v>
      </c>
      <c r="Q23" s="32">
        <f t="shared" si="5"/>
        <v>1064</v>
      </c>
      <c r="R23" s="22">
        <v>1064</v>
      </c>
      <c r="S23" s="22">
        <v>0</v>
      </c>
      <c r="T23" s="22">
        <v>0</v>
      </c>
      <c r="U23" s="32">
        <f t="shared" si="6"/>
        <v>1177</v>
      </c>
      <c r="V23" s="22">
        <v>1177</v>
      </c>
      <c r="W23" s="22">
        <v>0</v>
      </c>
      <c r="X23" s="22">
        <v>0</v>
      </c>
      <c r="Y23" s="32">
        <f t="shared" si="7"/>
        <v>0</v>
      </c>
      <c r="Z23" s="22">
        <v>0</v>
      </c>
      <c r="AA23" s="22">
        <v>0</v>
      </c>
      <c r="AB23" s="22">
        <v>0</v>
      </c>
      <c r="AC23" s="32">
        <f t="shared" si="8"/>
        <v>75</v>
      </c>
      <c r="AD23" s="22">
        <v>75</v>
      </c>
      <c r="AE23" s="22">
        <v>0</v>
      </c>
      <c r="AF23" s="22">
        <v>0</v>
      </c>
      <c r="AG23" s="22">
        <v>0</v>
      </c>
      <c r="AH23" s="22">
        <v>0</v>
      </c>
    </row>
    <row r="24" spans="1:34" ht="13.5">
      <c r="A24" s="40" t="s">
        <v>16</v>
      </c>
      <c r="B24" s="40" t="s">
        <v>46</v>
      </c>
      <c r="C24" s="41" t="s">
        <v>47</v>
      </c>
      <c r="D24" s="31">
        <f t="shared" si="0"/>
        <v>5255</v>
      </c>
      <c r="E24" s="22">
        <v>4259</v>
      </c>
      <c r="F24" s="22">
        <v>996</v>
      </c>
      <c r="G24" s="32">
        <f t="shared" si="1"/>
        <v>5255</v>
      </c>
      <c r="H24" s="31">
        <f t="shared" si="2"/>
        <v>4617</v>
      </c>
      <c r="I24" s="32">
        <f t="shared" si="3"/>
        <v>0</v>
      </c>
      <c r="J24" s="22">
        <v>0</v>
      </c>
      <c r="K24" s="22">
        <v>0</v>
      </c>
      <c r="L24" s="22">
        <v>0</v>
      </c>
      <c r="M24" s="32">
        <f t="shared" si="4"/>
        <v>3454</v>
      </c>
      <c r="N24" s="22">
        <v>2866</v>
      </c>
      <c r="O24" s="22">
        <v>0</v>
      </c>
      <c r="P24" s="22">
        <v>588</v>
      </c>
      <c r="Q24" s="32">
        <f t="shared" si="5"/>
        <v>187</v>
      </c>
      <c r="R24" s="22">
        <v>0</v>
      </c>
      <c r="S24" s="22">
        <v>187</v>
      </c>
      <c r="T24" s="22">
        <v>0</v>
      </c>
      <c r="U24" s="32">
        <f t="shared" si="6"/>
        <v>914</v>
      </c>
      <c r="V24" s="22">
        <v>608</v>
      </c>
      <c r="W24" s="22">
        <v>306</v>
      </c>
      <c r="X24" s="22">
        <v>0</v>
      </c>
      <c r="Y24" s="32">
        <f t="shared" si="7"/>
        <v>14</v>
      </c>
      <c r="Z24" s="22">
        <v>14</v>
      </c>
      <c r="AA24" s="22">
        <v>0</v>
      </c>
      <c r="AB24" s="22">
        <v>0</v>
      </c>
      <c r="AC24" s="32">
        <f t="shared" si="8"/>
        <v>48</v>
      </c>
      <c r="AD24" s="22">
        <v>0</v>
      </c>
      <c r="AE24" s="22">
        <v>48</v>
      </c>
      <c r="AF24" s="22">
        <v>0</v>
      </c>
      <c r="AG24" s="22">
        <v>638</v>
      </c>
      <c r="AH24" s="22">
        <v>0</v>
      </c>
    </row>
    <row r="25" spans="1:34" ht="13.5">
      <c r="A25" s="40" t="s">
        <v>16</v>
      </c>
      <c r="B25" s="40" t="s">
        <v>48</v>
      </c>
      <c r="C25" s="41" t="s">
        <v>49</v>
      </c>
      <c r="D25" s="31">
        <f t="shared" si="0"/>
        <v>2024</v>
      </c>
      <c r="E25" s="22">
        <v>1659</v>
      </c>
      <c r="F25" s="22">
        <v>365</v>
      </c>
      <c r="G25" s="32">
        <f t="shared" si="1"/>
        <v>2024</v>
      </c>
      <c r="H25" s="31">
        <f t="shared" si="2"/>
        <v>2024</v>
      </c>
      <c r="I25" s="32">
        <f t="shared" si="3"/>
        <v>0</v>
      </c>
      <c r="J25" s="22">
        <v>0</v>
      </c>
      <c r="K25" s="22">
        <v>0</v>
      </c>
      <c r="L25" s="22">
        <v>0</v>
      </c>
      <c r="M25" s="32">
        <f t="shared" si="4"/>
        <v>1458</v>
      </c>
      <c r="N25" s="22">
        <v>0</v>
      </c>
      <c r="O25" s="22">
        <v>1093</v>
      </c>
      <c r="P25" s="22">
        <v>365</v>
      </c>
      <c r="Q25" s="32">
        <f t="shared" si="5"/>
        <v>203</v>
      </c>
      <c r="R25" s="22">
        <v>0</v>
      </c>
      <c r="S25" s="22">
        <v>203</v>
      </c>
      <c r="T25" s="22">
        <v>0</v>
      </c>
      <c r="U25" s="32">
        <f t="shared" si="6"/>
        <v>355</v>
      </c>
      <c r="V25" s="22">
        <v>0</v>
      </c>
      <c r="W25" s="22">
        <v>355</v>
      </c>
      <c r="X25" s="22">
        <v>0</v>
      </c>
      <c r="Y25" s="32">
        <f t="shared" si="7"/>
        <v>0</v>
      </c>
      <c r="Z25" s="22">
        <v>0</v>
      </c>
      <c r="AA25" s="22">
        <v>0</v>
      </c>
      <c r="AB25" s="22">
        <v>0</v>
      </c>
      <c r="AC25" s="32">
        <f t="shared" si="8"/>
        <v>8</v>
      </c>
      <c r="AD25" s="22">
        <v>0</v>
      </c>
      <c r="AE25" s="22">
        <v>8</v>
      </c>
      <c r="AF25" s="22">
        <v>0</v>
      </c>
      <c r="AG25" s="22">
        <v>0</v>
      </c>
      <c r="AH25" s="22">
        <v>25</v>
      </c>
    </row>
    <row r="26" spans="1:34" ht="13.5">
      <c r="A26" s="40" t="s">
        <v>16</v>
      </c>
      <c r="B26" s="40" t="s">
        <v>50</v>
      </c>
      <c r="C26" s="41" t="s">
        <v>51</v>
      </c>
      <c r="D26" s="31">
        <f t="shared" si="0"/>
        <v>1034</v>
      </c>
      <c r="E26" s="22">
        <v>690</v>
      </c>
      <c r="F26" s="22">
        <v>344</v>
      </c>
      <c r="G26" s="32">
        <f t="shared" si="1"/>
        <v>1034</v>
      </c>
      <c r="H26" s="31">
        <f t="shared" si="2"/>
        <v>1034</v>
      </c>
      <c r="I26" s="32">
        <f t="shared" si="3"/>
        <v>0</v>
      </c>
      <c r="J26" s="22">
        <v>0</v>
      </c>
      <c r="K26" s="22">
        <v>0</v>
      </c>
      <c r="L26" s="22">
        <v>0</v>
      </c>
      <c r="M26" s="32">
        <f t="shared" si="4"/>
        <v>771</v>
      </c>
      <c r="N26" s="22">
        <v>771</v>
      </c>
      <c r="O26" s="22">
        <v>0</v>
      </c>
      <c r="P26" s="22">
        <v>0</v>
      </c>
      <c r="Q26" s="32">
        <f t="shared" si="5"/>
        <v>202</v>
      </c>
      <c r="R26" s="22">
        <v>202</v>
      </c>
      <c r="S26" s="22">
        <v>0</v>
      </c>
      <c r="T26" s="22">
        <v>0</v>
      </c>
      <c r="U26" s="32">
        <f t="shared" si="6"/>
        <v>61</v>
      </c>
      <c r="V26" s="22">
        <v>61</v>
      </c>
      <c r="W26" s="22">
        <v>0</v>
      </c>
      <c r="X26" s="22">
        <v>0</v>
      </c>
      <c r="Y26" s="32">
        <f t="shared" si="7"/>
        <v>0</v>
      </c>
      <c r="Z26" s="22">
        <v>0</v>
      </c>
      <c r="AA26" s="22">
        <v>0</v>
      </c>
      <c r="AB26" s="22">
        <v>0</v>
      </c>
      <c r="AC26" s="32">
        <f t="shared" si="8"/>
        <v>0</v>
      </c>
      <c r="AD26" s="22">
        <v>0</v>
      </c>
      <c r="AE26" s="22">
        <v>0</v>
      </c>
      <c r="AF26" s="22">
        <v>0</v>
      </c>
      <c r="AG26" s="22">
        <v>0</v>
      </c>
      <c r="AH26" s="22">
        <v>0</v>
      </c>
    </row>
    <row r="27" spans="1:34" ht="13.5">
      <c r="A27" s="40" t="s">
        <v>16</v>
      </c>
      <c r="B27" s="40" t="s">
        <v>52</v>
      </c>
      <c r="C27" s="41" t="s">
        <v>53</v>
      </c>
      <c r="D27" s="31">
        <f t="shared" si="0"/>
        <v>8348</v>
      </c>
      <c r="E27" s="22">
        <v>6059</v>
      </c>
      <c r="F27" s="22">
        <v>2289</v>
      </c>
      <c r="G27" s="32">
        <f t="shared" si="1"/>
        <v>8348</v>
      </c>
      <c r="H27" s="31">
        <f t="shared" si="2"/>
        <v>7847</v>
      </c>
      <c r="I27" s="32">
        <f t="shared" si="3"/>
        <v>0</v>
      </c>
      <c r="J27" s="22">
        <v>0</v>
      </c>
      <c r="K27" s="22">
        <v>0</v>
      </c>
      <c r="L27" s="22">
        <v>0</v>
      </c>
      <c r="M27" s="32">
        <f t="shared" si="4"/>
        <v>6121</v>
      </c>
      <c r="N27" s="22">
        <v>3436</v>
      </c>
      <c r="O27" s="22">
        <v>541</v>
      </c>
      <c r="P27" s="22">
        <v>2144</v>
      </c>
      <c r="Q27" s="32">
        <f t="shared" si="5"/>
        <v>205</v>
      </c>
      <c r="R27" s="22">
        <v>0</v>
      </c>
      <c r="S27" s="22">
        <v>205</v>
      </c>
      <c r="T27" s="22">
        <v>0</v>
      </c>
      <c r="U27" s="32">
        <f t="shared" si="6"/>
        <v>1366</v>
      </c>
      <c r="V27" s="22">
        <v>35</v>
      </c>
      <c r="W27" s="22">
        <v>1331</v>
      </c>
      <c r="X27" s="22">
        <v>0</v>
      </c>
      <c r="Y27" s="32">
        <f t="shared" si="7"/>
        <v>83</v>
      </c>
      <c r="Z27" s="22">
        <v>83</v>
      </c>
      <c r="AA27" s="22">
        <v>0</v>
      </c>
      <c r="AB27" s="22">
        <v>0</v>
      </c>
      <c r="AC27" s="32">
        <f t="shared" si="8"/>
        <v>72</v>
      </c>
      <c r="AD27" s="22">
        <v>72</v>
      </c>
      <c r="AE27" s="22">
        <v>0</v>
      </c>
      <c r="AF27" s="22">
        <v>0</v>
      </c>
      <c r="AG27" s="22">
        <v>501</v>
      </c>
      <c r="AH27" s="22">
        <v>0</v>
      </c>
    </row>
    <row r="28" spans="1:34" ht="13.5">
      <c r="A28" s="40" t="s">
        <v>16</v>
      </c>
      <c r="B28" s="40" t="s">
        <v>54</v>
      </c>
      <c r="C28" s="41" t="s">
        <v>55</v>
      </c>
      <c r="D28" s="31">
        <f t="shared" si="0"/>
        <v>1761</v>
      </c>
      <c r="E28" s="22">
        <v>1318</v>
      </c>
      <c r="F28" s="22">
        <v>443</v>
      </c>
      <c r="G28" s="32">
        <f t="shared" si="1"/>
        <v>1761</v>
      </c>
      <c r="H28" s="31">
        <f t="shared" si="2"/>
        <v>1761</v>
      </c>
      <c r="I28" s="32">
        <f t="shared" si="3"/>
        <v>0</v>
      </c>
      <c r="J28" s="22">
        <v>0</v>
      </c>
      <c r="K28" s="22">
        <v>0</v>
      </c>
      <c r="L28" s="22">
        <v>0</v>
      </c>
      <c r="M28" s="32">
        <f t="shared" si="4"/>
        <v>1232</v>
      </c>
      <c r="N28" s="22">
        <v>0</v>
      </c>
      <c r="O28" s="22">
        <v>789</v>
      </c>
      <c r="P28" s="22">
        <v>443</v>
      </c>
      <c r="Q28" s="32">
        <f t="shared" si="5"/>
        <v>190</v>
      </c>
      <c r="R28" s="22">
        <v>0</v>
      </c>
      <c r="S28" s="22">
        <v>190</v>
      </c>
      <c r="T28" s="22">
        <v>0</v>
      </c>
      <c r="U28" s="32">
        <f t="shared" si="6"/>
        <v>321</v>
      </c>
      <c r="V28" s="22">
        <v>0</v>
      </c>
      <c r="W28" s="22">
        <v>321</v>
      </c>
      <c r="X28" s="22">
        <v>0</v>
      </c>
      <c r="Y28" s="32">
        <f t="shared" si="7"/>
        <v>0</v>
      </c>
      <c r="Z28" s="22">
        <v>0</v>
      </c>
      <c r="AA28" s="22">
        <v>0</v>
      </c>
      <c r="AB28" s="22">
        <v>0</v>
      </c>
      <c r="AC28" s="32">
        <f t="shared" si="8"/>
        <v>18</v>
      </c>
      <c r="AD28" s="22">
        <v>0</v>
      </c>
      <c r="AE28" s="22">
        <v>18</v>
      </c>
      <c r="AF28" s="22">
        <v>0</v>
      </c>
      <c r="AG28" s="22">
        <v>0</v>
      </c>
      <c r="AH28" s="22">
        <v>0</v>
      </c>
    </row>
    <row r="29" spans="1:34" ht="13.5">
      <c r="A29" s="40" t="s">
        <v>16</v>
      </c>
      <c r="B29" s="40" t="s">
        <v>56</v>
      </c>
      <c r="C29" s="41" t="s">
        <v>57</v>
      </c>
      <c r="D29" s="31">
        <f t="shared" si="0"/>
        <v>3053</v>
      </c>
      <c r="E29" s="22">
        <v>1332</v>
      </c>
      <c r="F29" s="22">
        <v>1721</v>
      </c>
      <c r="G29" s="32">
        <f t="shared" si="1"/>
        <v>3053</v>
      </c>
      <c r="H29" s="31">
        <f t="shared" si="2"/>
        <v>1141</v>
      </c>
      <c r="I29" s="32">
        <f t="shared" si="3"/>
        <v>0</v>
      </c>
      <c r="J29" s="22">
        <v>0</v>
      </c>
      <c r="K29" s="22">
        <v>0</v>
      </c>
      <c r="L29" s="22">
        <v>0</v>
      </c>
      <c r="M29" s="32">
        <f t="shared" si="4"/>
        <v>972</v>
      </c>
      <c r="N29" s="22">
        <v>972</v>
      </c>
      <c r="O29" s="22">
        <v>0</v>
      </c>
      <c r="P29" s="22">
        <v>0</v>
      </c>
      <c r="Q29" s="32">
        <f t="shared" si="5"/>
        <v>141</v>
      </c>
      <c r="R29" s="22">
        <v>141</v>
      </c>
      <c r="S29" s="22">
        <v>0</v>
      </c>
      <c r="T29" s="22">
        <v>0</v>
      </c>
      <c r="U29" s="32">
        <f t="shared" si="6"/>
        <v>21</v>
      </c>
      <c r="V29" s="22">
        <v>21</v>
      </c>
      <c r="W29" s="22">
        <v>0</v>
      </c>
      <c r="X29" s="22">
        <v>0</v>
      </c>
      <c r="Y29" s="32">
        <f t="shared" si="7"/>
        <v>0</v>
      </c>
      <c r="Z29" s="22">
        <v>0</v>
      </c>
      <c r="AA29" s="22">
        <v>0</v>
      </c>
      <c r="AB29" s="22">
        <v>0</v>
      </c>
      <c r="AC29" s="32">
        <f t="shared" si="8"/>
        <v>7</v>
      </c>
      <c r="AD29" s="22">
        <v>7</v>
      </c>
      <c r="AE29" s="22">
        <v>0</v>
      </c>
      <c r="AF29" s="22">
        <v>0</v>
      </c>
      <c r="AG29" s="22">
        <v>1912</v>
      </c>
      <c r="AH29" s="22">
        <v>0</v>
      </c>
    </row>
    <row r="30" spans="1:34" ht="13.5">
      <c r="A30" s="40" t="s">
        <v>16</v>
      </c>
      <c r="B30" s="40" t="s">
        <v>58</v>
      </c>
      <c r="C30" s="41" t="s">
        <v>59</v>
      </c>
      <c r="D30" s="31">
        <f t="shared" si="0"/>
        <v>835</v>
      </c>
      <c r="E30" s="22">
        <v>835</v>
      </c>
      <c r="F30" s="22">
        <v>0</v>
      </c>
      <c r="G30" s="32">
        <f t="shared" si="1"/>
        <v>835</v>
      </c>
      <c r="H30" s="31">
        <f t="shared" si="2"/>
        <v>649</v>
      </c>
      <c r="I30" s="32">
        <f t="shared" si="3"/>
        <v>0</v>
      </c>
      <c r="J30" s="22">
        <v>0</v>
      </c>
      <c r="K30" s="22">
        <v>0</v>
      </c>
      <c r="L30" s="22">
        <v>0</v>
      </c>
      <c r="M30" s="32">
        <f t="shared" si="4"/>
        <v>451</v>
      </c>
      <c r="N30" s="22">
        <v>451</v>
      </c>
      <c r="O30" s="22">
        <v>0</v>
      </c>
      <c r="P30" s="22">
        <v>0</v>
      </c>
      <c r="Q30" s="32">
        <f t="shared" si="5"/>
        <v>148</v>
      </c>
      <c r="R30" s="22">
        <v>148</v>
      </c>
      <c r="S30" s="22">
        <v>0</v>
      </c>
      <c r="T30" s="22">
        <v>0</v>
      </c>
      <c r="U30" s="32">
        <f t="shared" si="6"/>
        <v>50</v>
      </c>
      <c r="V30" s="22">
        <v>0</v>
      </c>
      <c r="W30" s="22">
        <v>50</v>
      </c>
      <c r="X30" s="22">
        <v>0</v>
      </c>
      <c r="Y30" s="32">
        <f t="shared" si="7"/>
        <v>0</v>
      </c>
      <c r="Z30" s="22">
        <v>0</v>
      </c>
      <c r="AA30" s="22">
        <v>0</v>
      </c>
      <c r="AB30" s="22">
        <v>0</v>
      </c>
      <c r="AC30" s="32">
        <f t="shared" si="8"/>
        <v>0</v>
      </c>
      <c r="AD30" s="22">
        <v>0</v>
      </c>
      <c r="AE30" s="22">
        <v>0</v>
      </c>
      <c r="AF30" s="22">
        <v>0</v>
      </c>
      <c r="AG30" s="22">
        <v>186</v>
      </c>
      <c r="AH30" s="22">
        <v>65</v>
      </c>
    </row>
    <row r="31" spans="1:34" ht="13.5">
      <c r="A31" s="40" t="s">
        <v>16</v>
      </c>
      <c r="B31" s="40" t="s">
        <v>60</v>
      </c>
      <c r="C31" s="41" t="s">
        <v>61</v>
      </c>
      <c r="D31" s="31">
        <f t="shared" si="0"/>
        <v>3714</v>
      </c>
      <c r="E31" s="22">
        <v>3714</v>
      </c>
      <c r="F31" s="22">
        <v>0</v>
      </c>
      <c r="G31" s="32">
        <f t="shared" si="1"/>
        <v>3714</v>
      </c>
      <c r="H31" s="31">
        <f t="shared" si="2"/>
        <v>3304</v>
      </c>
      <c r="I31" s="32">
        <f t="shared" si="3"/>
        <v>0</v>
      </c>
      <c r="J31" s="22">
        <v>0</v>
      </c>
      <c r="K31" s="22">
        <v>0</v>
      </c>
      <c r="L31" s="22">
        <v>0</v>
      </c>
      <c r="M31" s="32">
        <f t="shared" si="4"/>
        <v>2549</v>
      </c>
      <c r="N31" s="22">
        <v>2549</v>
      </c>
      <c r="O31" s="22">
        <v>0</v>
      </c>
      <c r="P31" s="22">
        <v>0</v>
      </c>
      <c r="Q31" s="32">
        <f t="shared" si="5"/>
        <v>635</v>
      </c>
      <c r="R31" s="22">
        <v>635</v>
      </c>
      <c r="S31" s="22">
        <v>0</v>
      </c>
      <c r="T31" s="22">
        <v>0</v>
      </c>
      <c r="U31" s="32">
        <f t="shared" si="6"/>
        <v>120</v>
      </c>
      <c r="V31" s="22">
        <v>0</v>
      </c>
      <c r="W31" s="22">
        <v>120</v>
      </c>
      <c r="X31" s="22">
        <v>0</v>
      </c>
      <c r="Y31" s="32">
        <f t="shared" si="7"/>
        <v>0</v>
      </c>
      <c r="Z31" s="22">
        <v>0</v>
      </c>
      <c r="AA31" s="22">
        <v>0</v>
      </c>
      <c r="AB31" s="22">
        <v>0</v>
      </c>
      <c r="AC31" s="32">
        <f t="shared" si="8"/>
        <v>0</v>
      </c>
      <c r="AD31" s="22">
        <v>0</v>
      </c>
      <c r="AE31" s="22">
        <v>0</v>
      </c>
      <c r="AF31" s="22">
        <v>0</v>
      </c>
      <c r="AG31" s="22">
        <v>410</v>
      </c>
      <c r="AH31" s="22">
        <v>0</v>
      </c>
    </row>
    <row r="32" spans="1:34" ht="13.5">
      <c r="A32" s="40" t="s">
        <v>16</v>
      </c>
      <c r="B32" s="40" t="s">
        <v>62</v>
      </c>
      <c r="C32" s="41" t="s">
        <v>194</v>
      </c>
      <c r="D32" s="31">
        <f t="shared" si="0"/>
        <v>8030</v>
      </c>
      <c r="E32" s="22">
        <v>5329</v>
      </c>
      <c r="F32" s="22">
        <v>2701</v>
      </c>
      <c r="G32" s="32">
        <f t="shared" si="1"/>
        <v>8030</v>
      </c>
      <c r="H32" s="31">
        <f t="shared" si="2"/>
        <v>7927</v>
      </c>
      <c r="I32" s="32">
        <f t="shared" si="3"/>
        <v>0</v>
      </c>
      <c r="J32" s="22">
        <v>0</v>
      </c>
      <c r="K32" s="22">
        <v>0</v>
      </c>
      <c r="L32" s="22">
        <v>0</v>
      </c>
      <c r="M32" s="32">
        <f t="shared" si="4"/>
        <v>6067</v>
      </c>
      <c r="N32" s="22">
        <v>0</v>
      </c>
      <c r="O32" s="22">
        <v>3366</v>
      </c>
      <c r="P32" s="22">
        <v>2701</v>
      </c>
      <c r="Q32" s="32">
        <f t="shared" si="5"/>
        <v>833</v>
      </c>
      <c r="R32" s="22">
        <v>8</v>
      </c>
      <c r="S32" s="22">
        <v>825</v>
      </c>
      <c r="T32" s="22">
        <v>0</v>
      </c>
      <c r="U32" s="32">
        <f t="shared" si="6"/>
        <v>971</v>
      </c>
      <c r="V32" s="22">
        <v>971</v>
      </c>
      <c r="W32" s="22">
        <v>0</v>
      </c>
      <c r="X32" s="22">
        <v>0</v>
      </c>
      <c r="Y32" s="32">
        <f t="shared" si="7"/>
        <v>0</v>
      </c>
      <c r="Z32" s="22">
        <v>0</v>
      </c>
      <c r="AA32" s="22">
        <v>0</v>
      </c>
      <c r="AB32" s="22">
        <v>0</v>
      </c>
      <c r="AC32" s="32">
        <f t="shared" si="8"/>
        <v>56</v>
      </c>
      <c r="AD32" s="22">
        <v>0</v>
      </c>
      <c r="AE32" s="22">
        <v>56</v>
      </c>
      <c r="AF32" s="22">
        <v>0</v>
      </c>
      <c r="AG32" s="22">
        <v>103</v>
      </c>
      <c r="AH32" s="22">
        <v>0</v>
      </c>
    </row>
    <row r="33" spans="1:34" ht="13.5">
      <c r="A33" s="40" t="s">
        <v>16</v>
      </c>
      <c r="B33" s="40" t="s">
        <v>63</v>
      </c>
      <c r="C33" s="41" t="s">
        <v>64</v>
      </c>
      <c r="D33" s="31">
        <f t="shared" si="0"/>
        <v>2026</v>
      </c>
      <c r="E33" s="22">
        <v>1726</v>
      </c>
      <c r="F33" s="22">
        <v>300</v>
      </c>
      <c r="G33" s="32">
        <f t="shared" si="1"/>
        <v>2026</v>
      </c>
      <c r="H33" s="31">
        <f t="shared" si="2"/>
        <v>1965</v>
      </c>
      <c r="I33" s="32">
        <f t="shared" si="3"/>
        <v>0</v>
      </c>
      <c r="J33" s="22">
        <v>0</v>
      </c>
      <c r="K33" s="22">
        <v>0</v>
      </c>
      <c r="L33" s="22">
        <v>0</v>
      </c>
      <c r="M33" s="32">
        <f t="shared" si="4"/>
        <v>1265</v>
      </c>
      <c r="N33" s="22">
        <v>0</v>
      </c>
      <c r="O33" s="22">
        <v>1022</v>
      </c>
      <c r="P33" s="22">
        <v>243</v>
      </c>
      <c r="Q33" s="32">
        <f t="shared" si="5"/>
        <v>148</v>
      </c>
      <c r="R33" s="22">
        <v>0</v>
      </c>
      <c r="S33" s="22">
        <v>148</v>
      </c>
      <c r="T33" s="22">
        <v>0</v>
      </c>
      <c r="U33" s="32">
        <f t="shared" si="6"/>
        <v>504</v>
      </c>
      <c r="V33" s="22">
        <v>0</v>
      </c>
      <c r="W33" s="22">
        <v>504</v>
      </c>
      <c r="X33" s="22">
        <v>0</v>
      </c>
      <c r="Y33" s="32">
        <f t="shared" si="7"/>
        <v>0</v>
      </c>
      <c r="Z33" s="22">
        <v>0</v>
      </c>
      <c r="AA33" s="22">
        <v>0</v>
      </c>
      <c r="AB33" s="22">
        <v>0</v>
      </c>
      <c r="AC33" s="32">
        <f t="shared" si="8"/>
        <v>48</v>
      </c>
      <c r="AD33" s="22">
        <v>0</v>
      </c>
      <c r="AE33" s="22">
        <v>48</v>
      </c>
      <c r="AF33" s="22">
        <v>0</v>
      </c>
      <c r="AG33" s="22">
        <v>61</v>
      </c>
      <c r="AH33" s="22">
        <v>0</v>
      </c>
    </row>
    <row r="34" spans="1:34" ht="13.5">
      <c r="A34" s="40" t="s">
        <v>16</v>
      </c>
      <c r="B34" s="40" t="s">
        <v>65</v>
      </c>
      <c r="C34" s="41" t="s">
        <v>66</v>
      </c>
      <c r="D34" s="31">
        <f t="shared" si="0"/>
        <v>4275</v>
      </c>
      <c r="E34" s="22">
        <v>4241</v>
      </c>
      <c r="F34" s="22">
        <v>34</v>
      </c>
      <c r="G34" s="32">
        <f t="shared" si="1"/>
        <v>4275</v>
      </c>
      <c r="H34" s="31">
        <f t="shared" si="2"/>
        <v>4224</v>
      </c>
      <c r="I34" s="32">
        <f t="shared" si="3"/>
        <v>0</v>
      </c>
      <c r="J34" s="22">
        <v>0</v>
      </c>
      <c r="K34" s="22">
        <v>0</v>
      </c>
      <c r="L34" s="22">
        <v>0</v>
      </c>
      <c r="M34" s="32">
        <f t="shared" si="4"/>
        <v>2878</v>
      </c>
      <c r="N34" s="22">
        <v>2878</v>
      </c>
      <c r="O34" s="22">
        <v>0</v>
      </c>
      <c r="P34" s="22">
        <v>0</v>
      </c>
      <c r="Q34" s="32">
        <f t="shared" si="5"/>
        <v>311</v>
      </c>
      <c r="R34" s="22">
        <v>311</v>
      </c>
      <c r="S34" s="22">
        <v>0</v>
      </c>
      <c r="T34" s="22">
        <v>0</v>
      </c>
      <c r="U34" s="32">
        <f t="shared" si="6"/>
        <v>772</v>
      </c>
      <c r="V34" s="22">
        <v>772</v>
      </c>
      <c r="W34" s="22">
        <v>0</v>
      </c>
      <c r="X34" s="22">
        <v>0</v>
      </c>
      <c r="Y34" s="32">
        <f t="shared" si="7"/>
        <v>0</v>
      </c>
      <c r="Z34" s="22">
        <v>0</v>
      </c>
      <c r="AA34" s="22">
        <v>0</v>
      </c>
      <c r="AB34" s="22">
        <v>0</v>
      </c>
      <c r="AC34" s="32">
        <f t="shared" si="8"/>
        <v>263</v>
      </c>
      <c r="AD34" s="22">
        <v>263</v>
      </c>
      <c r="AE34" s="22">
        <v>0</v>
      </c>
      <c r="AF34" s="22">
        <v>0</v>
      </c>
      <c r="AG34" s="22">
        <v>51</v>
      </c>
      <c r="AH34" s="22">
        <v>0</v>
      </c>
    </row>
    <row r="35" spans="1:34" ht="13.5">
      <c r="A35" s="40" t="s">
        <v>16</v>
      </c>
      <c r="B35" s="40" t="s">
        <v>67</v>
      </c>
      <c r="C35" s="41" t="s">
        <v>68</v>
      </c>
      <c r="D35" s="31">
        <f t="shared" si="0"/>
        <v>9314</v>
      </c>
      <c r="E35" s="22">
        <v>5697</v>
      </c>
      <c r="F35" s="22">
        <v>3617</v>
      </c>
      <c r="G35" s="32">
        <f t="shared" si="1"/>
        <v>9314</v>
      </c>
      <c r="H35" s="31">
        <f t="shared" si="2"/>
        <v>7303</v>
      </c>
      <c r="I35" s="32">
        <f t="shared" si="3"/>
        <v>0</v>
      </c>
      <c r="J35" s="22">
        <v>0</v>
      </c>
      <c r="K35" s="22">
        <v>0</v>
      </c>
      <c r="L35" s="22">
        <v>0</v>
      </c>
      <c r="M35" s="32">
        <f t="shared" si="4"/>
        <v>5898</v>
      </c>
      <c r="N35" s="22">
        <v>4292</v>
      </c>
      <c r="O35" s="22">
        <v>0</v>
      </c>
      <c r="P35" s="22">
        <v>1606</v>
      </c>
      <c r="Q35" s="32">
        <f t="shared" si="5"/>
        <v>639</v>
      </c>
      <c r="R35" s="22">
        <v>639</v>
      </c>
      <c r="S35" s="22">
        <v>0</v>
      </c>
      <c r="T35" s="22">
        <v>0</v>
      </c>
      <c r="U35" s="32">
        <f t="shared" si="6"/>
        <v>642</v>
      </c>
      <c r="V35" s="22">
        <v>642</v>
      </c>
      <c r="W35" s="22">
        <v>0</v>
      </c>
      <c r="X35" s="22">
        <v>0</v>
      </c>
      <c r="Y35" s="32">
        <f t="shared" si="7"/>
        <v>0</v>
      </c>
      <c r="Z35" s="22">
        <v>0</v>
      </c>
      <c r="AA35" s="22">
        <v>0</v>
      </c>
      <c r="AB35" s="22">
        <v>0</v>
      </c>
      <c r="AC35" s="32">
        <f t="shared" si="8"/>
        <v>124</v>
      </c>
      <c r="AD35" s="22">
        <v>124</v>
      </c>
      <c r="AE35" s="22">
        <v>0</v>
      </c>
      <c r="AF35" s="22">
        <v>0</v>
      </c>
      <c r="AG35" s="22">
        <v>2011</v>
      </c>
      <c r="AH35" s="22">
        <v>0</v>
      </c>
    </row>
    <row r="36" spans="1:34" ht="13.5">
      <c r="A36" s="40" t="s">
        <v>16</v>
      </c>
      <c r="B36" s="40" t="s">
        <v>69</v>
      </c>
      <c r="C36" s="41" t="s">
        <v>70</v>
      </c>
      <c r="D36" s="31">
        <f t="shared" si="0"/>
        <v>473</v>
      </c>
      <c r="E36" s="22">
        <v>473</v>
      </c>
      <c r="F36" s="22">
        <v>0</v>
      </c>
      <c r="G36" s="32">
        <f t="shared" si="1"/>
        <v>473</v>
      </c>
      <c r="H36" s="31">
        <f t="shared" si="2"/>
        <v>473</v>
      </c>
      <c r="I36" s="32">
        <f t="shared" si="3"/>
        <v>0</v>
      </c>
      <c r="J36" s="22">
        <v>0</v>
      </c>
      <c r="K36" s="22">
        <v>0</v>
      </c>
      <c r="L36" s="22">
        <v>0</v>
      </c>
      <c r="M36" s="32">
        <f t="shared" si="4"/>
        <v>170</v>
      </c>
      <c r="N36" s="22">
        <v>170</v>
      </c>
      <c r="O36" s="22">
        <v>0</v>
      </c>
      <c r="P36" s="22">
        <v>0</v>
      </c>
      <c r="Q36" s="32">
        <f t="shared" si="5"/>
        <v>150</v>
      </c>
      <c r="R36" s="22">
        <v>150</v>
      </c>
      <c r="S36" s="22">
        <v>0</v>
      </c>
      <c r="T36" s="22">
        <v>0</v>
      </c>
      <c r="U36" s="32">
        <f t="shared" si="6"/>
        <v>123</v>
      </c>
      <c r="V36" s="22">
        <v>123</v>
      </c>
      <c r="W36" s="22">
        <v>0</v>
      </c>
      <c r="X36" s="22">
        <v>0</v>
      </c>
      <c r="Y36" s="32">
        <f t="shared" si="7"/>
        <v>0</v>
      </c>
      <c r="Z36" s="22">
        <v>0</v>
      </c>
      <c r="AA36" s="22">
        <v>0</v>
      </c>
      <c r="AB36" s="22">
        <v>0</v>
      </c>
      <c r="AC36" s="32">
        <f t="shared" si="8"/>
        <v>30</v>
      </c>
      <c r="AD36" s="22">
        <v>0</v>
      </c>
      <c r="AE36" s="22">
        <v>30</v>
      </c>
      <c r="AF36" s="22">
        <v>0</v>
      </c>
      <c r="AG36" s="22">
        <v>0</v>
      </c>
      <c r="AH36" s="22">
        <v>0</v>
      </c>
    </row>
    <row r="37" spans="1:34" ht="13.5">
      <c r="A37" s="40" t="s">
        <v>16</v>
      </c>
      <c r="B37" s="40" t="s">
        <v>71</v>
      </c>
      <c r="C37" s="41" t="s">
        <v>72</v>
      </c>
      <c r="D37" s="31">
        <f t="shared" si="0"/>
        <v>2193</v>
      </c>
      <c r="E37" s="22">
        <v>1914</v>
      </c>
      <c r="F37" s="22">
        <v>279</v>
      </c>
      <c r="G37" s="32">
        <f t="shared" si="1"/>
        <v>2193</v>
      </c>
      <c r="H37" s="31">
        <f t="shared" si="2"/>
        <v>1914</v>
      </c>
      <c r="I37" s="32">
        <f t="shared" si="3"/>
        <v>0</v>
      </c>
      <c r="J37" s="22">
        <v>0</v>
      </c>
      <c r="K37" s="22">
        <v>0</v>
      </c>
      <c r="L37" s="22">
        <v>0</v>
      </c>
      <c r="M37" s="32">
        <f t="shared" si="4"/>
        <v>857</v>
      </c>
      <c r="N37" s="22">
        <v>857</v>
      </c>
      <c r="O37" s="22">
        <v>0</v>
      </c>
      <c r="P37" s="22">
        <v>0</v>
      </c>
      <c r="Q37" s="32">
        <f t="shared" si="5"/>
        <v>471</v>
      </c>
      <c r="R37" s="22">
        <v>471</v>
      </c>
      <c r="S37" s="22">
        <v>0</v>
      </c>
      <c r="T37" s="22">
        <v>0</v>
      </c>
      <c r="U37" s="32">
        <f t="shared" si="6"/>
        <v>586</v>
      </c>
      <c r="V37" s="22">
        <v>586</v>
      </c>
      <c r="W37" s="22">
        <v>0</v>
      </c>
      <c r="X37" s="22">
        <v>0</v>
      </c>
      <c r="Y37" s="32">
        <f t="shared" si="7"/>
        <v>0</v>
      </c>
      <c r="Z37" s="22">
        <v>0</v>
      </c>
      <c r="AA37" s="22">
        <v>0</v>
      </c>
      <c r="AB37" s="22">
        <v>0</v>
      </c>
      <c r="AC37" s="32">
        <f t="shared" si="8"/>
        <v>0</v>
      </c>
      <c r="AD37" s="22">
        <v>0</v>
      </c>
      <c r="AE37" s="22">
        <v>0</v>
      </c>
      <c r="AF37" s="22">
        <v>0</v>
      </c>
      <c r="AG37" s="22">
        <v>279</v>
      </c>
      <c r="AH37" s="22">
        <v>0</v>
      </c>
    </row>
    <row r="38" spans="1:34" ht="13.5">
      <c r="A38" s="40" t="s">
        <v>16</v>
      </c>
      <c r="B38" s="40" t="s">
        <v>73</v>
      </c>
      <c r="C38" s="41" t="s">
        <v>74</v>
      </c>
      <c r="D38" s="31">
        <f t="shared" si="0"/>
        <v>6359</v>
      </c>
      <c r="E38" s="22">
        <v>4387</v>
      </c>
      <c r="F38" s="22">
        <v>1972</v>
      </c>
      <c r="G38" s="32">
        <f t="shared" si="1"/>
        <v>6359</v>
      </c>
      <c r="H38" s="31">
        <f t="shared" si="2"/>
        <v>6101</v>
      </c>
      <c r="I38" s="32">
        <f t="shared" si="3"/>
        <v>0</v>
      </c>
      <c r="J38" s="22">
        <v>0</v>
      </c>
      <c r="K38" s="22">
        <v>0</v>
      </c>
      <c r="L38" s="22">
        <v>0</v>
      </c>
      <c r="M38" s="32">
        <f t="shared" si="4"/>
        <v>4300</v>
      </c>
      <c r="N38" s="22">
        <v>2586</v>
      </c>
      <c r="O38" s="22">
        <v>0</v>
      </c>
      <c r="P38" s="22">
        <v>1714</v>
      </c>
      <c r="Q38" s="32">
        <f t="shared" si="5"/>
        <v>1291</v>
      </c>
      <c r="R38" s="22">
        <v>1291</v>
      </c>
      <c r="S38" s="22">
        <v>0</v>
      </c>
      <c r="T38" s="22">
        <v>0</v>
      </c>
      <c r="U38" s="32">
        <f t="shared" si="6"/>
        <v>510</v>
      </c>
      <c r="V38" s="22">
        <v>510</v>
      </c>
      <c r="W38" s="22">
        <v>0</v>
      </c>
      <c r="X38" s="22">
        <v>0</v>
      </c>
      <c r="Y38" s="32">
        <f t="shared" si="7"/>
        <v>0</v>
      </c>
      <c r="Z38" s="22">
        <v>0</v>
      </c>
      <c r="AA38" s="22">
        <v>0</v>
      </c>
      <c r="AB38" s="22">
        <v>0</v>
      </c>
      <c r="AC38" s="32">
        <f t="shared" si="8"/>
        <v>0</v>
      </c>
      <c r="AD38" s="22">
        <v>0</v>
      </c>
      <c r="AE38" s="22">
        <v>0</v>
      </c>
      <c r="AF38" s="22">
        <v>0</v>
      </c>
      <c r="AG38" s="22">
        <v>258</v>
      </c>
      <c r="AH38" s="22">
        <v>0</v>
      </c>
    </row>
    <row r="39" spans="1:34" ht="13.5">
      <c r="A39" s="40" t="s">
        <v>16</v>
      </c>
      <c r="B39" s="40" t="s">
        <v>75</v>
      </c>
      <c r="C39" s="41" t="s">
        <v>76</v>
      </c>
      <c r="D39" s="31">
        <f t="shared" si="0"/>
        <v>6321</v>
      </c>
      <c r="E39" s="22">
        <v>6140</v>
      </c>
      <c r="F39" s="22">
        <v>181</v>
      </c>
      <c r="G39" s="32">
        <f t="shared" si="1"/>
        <v>6321</v>
      </c>
      <c r="H39" s="31">
        <f t="shared" si="2"/>
        <v>6255</v>
      </c>
      <c r="I39" s="32">
        <f t="shared" si="3"/>
        <v>0</v>
      </c>
      <c r="J39" s="22">
        <v>0</v>
      </c>
      <c r="K39" s="22">
        <v>0</v>
      </c>
      <c r="L39" s="22">
        <v>0</v>
      </c>
      <c r="M39" s="32">
        <f t="shared" si="4"/>
        <v>3928</v>
      </c>
      <c r="N39" s="22">
        <v>3900</v>
      </c>
      <c r="O39" s="22">
        <v>0</v>
      </c>
      <c r="P39" s="22">
        <v>28</v>
      </c>
      <c r="Q39" s="32">
        <f t="shared" si="5"/>
        <v>471</v>
      </c>
      <c r="R39" s="22">
        <v>471</v>
      </c>
      <c r="S39" s="22">
        <v>0</v>
      </c>
      <c r="T39" s="22">
        <v>0</v>
      </c>
      <c r="U39" s="32">
        <f t="shared" si="6"/>
        <v>1482</v>
      </c>
      <c r="V39" s="22">
        <v>1482</v>
      </c>
      <c r="W39" s="22">
        <v>0</v>
      </c>
      <c r="X39" s="22">
        <v>0</v>
      </c>
      <c r="Y39" s="32">
        <f t="shared" si="7"/>
        <v>0</v>
      </c>
      <c r="Z39" s="22">
        <v>0</v>
      </c>
      <c r="AA39" s="22">
        <v>0</v>
      </c>
      <c r="AB39" s="22">
        <v>0</v>
      </c>
      <c r="AC39" s="32">
        <f t="shared" si="8"/>
        <v>374</v>
      </c>
      <c r="AD39" s="22">
        <v>374</v>
      </c>
      <c r="AE39" s="22">
        <v>0</v>
      </c>
      <c r="AF39" s="22">
        <v>0</v>
      </c>
      <c r="AG39" s="22">
        <v>66</v>
      </c>
      <c r="AH39" s="22">
        <v>0</v>
      </c>
    </row>
    <row r="40" spans="1:34" ht="13.5">
      <c r="A40" s="40" t="s">
        <v>16</v>
      </c>
      <c r="B40" s="40" t="s">
        <v>77</v>
      </c>
      <c r="C40" s="41" t="s">
        <v>78</v>
      </c>
      <c r="D40" s="31">
        <f t="shared" si="0"/>
        <v>813</v>
      </c>
      <c r="E40" s="22">
        <v>757</v>
      </c>
      <c r="F40" s="22">
        <v>56</v>
      </c>
      <c r="G40" s="32">
        <f t="shared" si="1"/>
        <v>813</v>
      </c>
      <c r="H40" s="31">
        <f t="shared" si="2"/>
        <v>703</v>
      </c>
      <c r="I40" s="32">
        <f t="shared" si="3"/>
        <v>0</v>
      </c>
      <c r="J40" s="22">
        <v>0</v>
      </c>
      <c r="K40" s="22">
        <v>0</v>
      </c>
      <c r="L40" s="22">
        <v>0</v>
      </c>
      <c r="M40" s="32">
        <f t="shared" si="4"/>
        <v>232</v>
      </c>
      <c r="N40" s="22">
        <v>0</v>
      </c>
      <c r="O40" s="22">
        <v>232</v>
      </c>
      <c r="P40" s="22">
        <v>0</v>
      </c>
      <c r="Q40" s="32">
        <f t="shared" si="5"/>
        <v>217</v>
      </c>
      <c r="R40" s="22">
        <v>0</v>
      </c>
      <c r="S40" s="22">
        <v>217</v>
      </c>
      <c r="T40" s="22">
        <v>0</v>
      </c>
      <c r="U40" s="32">
        <f t="shared" si="6"/>
        <v>174</v>
      </c>
      <c r="V40" s="22">
        <v>0</v>
      </c>
      <c r="W40" s="22">
        <v>174</v>
      </c>
      <c r="X40" s="22">
        <v>0</v>
      </c>
      <c r="Y40" s="32">
        <f t="shared" si="7"/>
        <v>0</v>
      </c>
      <c r="Z40" s="22">
        <v>0</v>
      </c>
      <c r="AA40" s="22">
        <v>0</v>
      </c>
      <c r="AB40" s="22">
        <v>0</v>
      </c>
      <c r="AC40" s="32">
        <f t="shared" si="8"/>
        <v>80</v>
      </c>
      <c r="AD40" s="22">
        <v>0</v>
      </c>
      <c r="AE40" s="22">
        <v>80</v>
      </c>
      <c r="AF40" s="22">
        <v>0</v>
      </c>
      <c r="AG40" s="22">
        <v>110</v>
      </c>
      <c r="AH40" s="22">
        <v>0</v>
      </c>
    </row>
    <row r="41" spans="1:34" ht="13.5">
      <c r="A41" s="40" t="s">
        <v>16</v>
      </c>
      <c r="B41" s="40" t="s">
        <v>79</v>
      </c>
      <c r="C41" s="41" t="s">
        <v>80</v>
      </c>
      <c r="D41" s="31">
        <f t="shared" si="0"/>
        <v>3583</v>
      </c>
      <c r="E41" s="22">
        <v>2467</v>
      </c>
      <c r="F41" s="22">
        <v>1116</v>
      </c>
      <c r="G41" s="32">
        <f t="shared" si="1"/>
        <v>3583</v>
      </c>
      <c r="H41" s="31">
        <f t="shared" si="2"/>
        <v>3583</v>
      </c>
      <c r="I41" s="32">
        <f t="shared" si="3"/>
        <v>0</v>
      </c>
      <c r="J41" s="22">
        <v>0</v>
      </c>
      <c r="K41" s="22">
        <v>0</v>
      </c>
      <c r="L41" s="22">
        <v>0</v>
      </c>
      <c r="M41" s="32">
        <f t="shared" si="4"/>
        <v>3146</v>
      </c>
      <c r="N41" s="22">
        <v>2030</v>
      </c>
      <c r="O41" s="22">
        <v>0</v>
      </c>
      <c r="P41" s="22">
        <v>1116</v>
      </c>
      <c r="Q41" s="32">
        <f t="shared" si="5"/>
        <v>355</v>
      </c>
      <c r="R41" s="22">
        <v>355</v>
      </c>
      <c r="S41" s="22">
        <v>0</v>
      </c>
      <c r="T41" s="22">
        <v>0</v>
      </c>
      <c r="U41" s="32">
        <f t="shared" si="6"/>
        <v>45</v>
      </c>
      <c r="V41" s="22">
        <v>45</v>
      </c>
      <c r="W41" s="22">
        <v>0</v>
      </c>
      <c r="X41" s="22">
        <v>0</v>
      </c>
      <c r="Y41" s="32">
        <f t="shared" si="7"/>
        <v>0</v>
      </c>
      <c r="Z41" s="22">
        <v>0</v>
      </c>
      <c r="AA41" s="22">
        <v>0</v>
      </c>
      <c r="AB41" s="22">
        <v>0</v>
      </c>
      <c r="AC41" s="32">
        <f t="shared" si="8"/>
        <v>37</v>
      </c>
      <c r="AD41" s="22">
        <v>0</v>
      </c>
      <c r="AE41" s="22">
        <v>37</v>
      </c>
      <c r="AF41" s="22">
        <v>0</v>
      </c>
      <c r="AG41" s="22">
        <v>0</v>
      </c>
      <c r="AH41" s="22">
        <v>0</v>
      </c>
    </row>
    <row r="42" spans="1:34" ht="13.5">
      <c r="A42" s="40" t="s">
        <v>16</v>
      </c>
      <c r="B42" s="40" t="s">
        <v>81</v>
      </c>
      <c r="C42" s="41" t="s">
        <v>192</v>
      </c>
      <c r="D42" s="31">
        <f t="shared" si="0"/>
        <v>2144</v>
      </c>
      <c r="E42" s="22">
        <v>1661</v>
      </c>
      <c r="F42" s="22">
        <v>483</v>
      </c>
      <c r="G42" s="32">
        <f t="shared" si="1"/>
        <v>2144</v>
      </c>
      <c r="H42" s="31">
        <f t="shared" si="2"/>
        <v>1661</v>
      </c>
      <c r="I42" s="32">
        <f t="shared" si="3"/>
        <v>0</v>
      </c>
      <c r="J42" s="22">
        <v>0</v>
      </c>
      <c r="K42" s="22">
        <v>0</v>
      </c>
      <c r="L42" s="22">
        <v>0</v>
      </c>
      <c r="M42" s="32">
        <f t="shared" si="4"/>
        <v>1324</v>
      </c>
      <c r="N42" s="22">
        <v>0</v>
      </c>
      <c r="O42" s="22">
        <v>1324</v>
      </c>
      <c r="P42" s="22">
        <v>0</v>
      </c>
      <c r="Q42" s="32">
        <f t="shared" si="5"/>
        <v>141</v>
      </c>
      <c r="R42" s="22">
        <v>0</v>
      </c>
      <c r="S42" s="22">
        <v>141</v>
      </c>
      <c r="T42" s="22">
        <v>0</v>
      </c>
      <c r="U42" s="32">
        <f t="shared" si="6"/>
        <v>66</v>
      </c>
      <c r="V42" s="22">
        <v>0</v>
      </c>
      <c r="W42" s="22">
        <v>66</v>
      </c>
      <c r="X42" s="22">
        <v>0</v>
      </c>
      <c r="Y42" s="32">
        <f t="shared" si="7"/>
        <v>0</v>
      </c>
      <c r="Z42" s="22">
        <v>0</v>
      </c>
      <c r="AA42" s="22">
        <v>0</v>
      </c>
      <c r="AB42" s="22">
        <v>0</v>
      </c>
      <c r="AC42" s="32">
        <f t="shared" si="8"/>
        <v>130</v>
      </c>
      <c r="AD42" s="22">
        <v>0</v>
      </c>
      <c r="AE42" s="22">
        <v>130</v>
      </c>
      <c r="AF42" s="22">
        <v>0</v>
      </c>
      <c r="AG42" s="22">
        <v>483</v>
      </c>
      <c r="AH42" s="22">
        <v>0</v>
      </c>
    </row>
    <row r="43" spans="1:34" ht="13.5">
      <c r="A43" s="40" t="s">
        <v>16</v>
      </c>
      <c r="B43" s="40" t="s">
        <v>82</v>
      </c>
      <c r="C43" s="41" t="s">
        <v>15</v>
      </c>
      <c r="D43" s="31">
        <f t="shared" si="0"/>
        <v>1566</v>
      </c>
      <c r="E43" s="22">
        <v>1251</v>
      </c>
      <c r="F43" s="22">
        <v>315</v>
      </c>
      <c r="G43" s="32">
        <f t="shared" si="1"/>
        <v>1566</v>
      </c>
      <c r="H43" s="31">
        <f t="shared" si="2"/>
        <v>1566</v>
      </c>
      <c r="I43" s="32">
        <f t="shared" si="3"/>
        <v>0</v>
      </c>
      <c r="J43" s="22">
        <v>0</v>
      </c>
      <c r="K43" s="22">
        <v>0</v>
      </c>
      <c r="L43" s="22">
        <v>0</v>
      </c>
      <c r="M43" s="32">
        <f t="shared" si="4"/>
        <v>1147</v>
      </c>
      <c r="N43" s="22">
        <v>0</v>
      </c>
      <c r="O43" s="22">
        <v>832</v>
      </c>
      <c r="P43" s="22">
        <v>315</v>
      </c>
      <c r="Q43" s="32">
        <f t="shared" si="5"/>
        <v>224</v>
      </c>
      <c r="R43" s="22">
        <v>0</v>
      </c>
      <c r="S43" s="22">
        <v>224</v>
      </c>
      <c r="T43" s="22">
        <v>0</v>
      </c>
      <c r="U43" s="32">
        <f t="shared" si="6"/>
        <v>195</v>
      </c>
      <c r="V43" s="22">
        <v>0</v>
      </c>
      <c r="W43" s="22">
        <v>195</v>
      </c>
      <c r="X43" s="22">
        <v>0</v>
      </c>
      <c r="Y43" s="32">
        <f t="shared" si="7"/>
        <v>0</v>
      </c>
      <c r="Z43" s="22">
        <v>0</v>
      </c>
      <c r="AA43" s="22">
        <v>0</v>
      </c>
      <c r="AB43" s="22">
        <v>0</v>
      </c>
      <c r="AC43" s="32">
        <f t="shared" si="8"/>
        <v>0</v>
      </c>
      <c r="AD43" s="22">
        <v>0</v>
      </c>
      <c r="AE43" s="22">
        <v>0</v>
      </c>
      <c r="AF43" s="22">
        <v>0</v>
      </c>
      <c r="AG43" s="22">
        <v>0</v>
      </c>
      <c r="AH43" s="22">
        <v>0</v>
      </c>
    </row>
    <row r="44" spans="1:34" ht="13.5">
      <c r="A44" s="40" t="s">
        <v>16</v>
      </c>
      <c r="B44" s="40" t="s">
        <v>83</v>
      </c>
      <c r="C44" s="41" t="s">
        <v>84</v>
      </c>
      <c r="D44" s="31">
        <f t="shared" si="0"/>
        <v>3375</v>
      </c>
      <c r="E44" s="22">
        <v>2363</v>
      </c>
      <c r="F44" s="22">
        <v>1012</v>
      </c>
      <c r="G44" s="32">
        <f t="shared" si="1"/>
        <v>3375</v>
      </c>
      <c r="H44" s="31">
        <f t="shared" si="2"/>
        <v>2724</v>
      </c>
      <c r="I44" s="32">
        <f t="shared" si="3"/>
        <v>0</v>
      </c>
      <c r="J44" s="22">
        <v>0</v>
      </c>
      <c r="K44" s="22">
        <v>0</v>
      </c>
      <c r="L44" s="22">
        <v>0</v>
      </c>
      <c r="M44" s="32">
        <f t="shared" si="4"/>
        <v>2062</v>
      </c>
      <c r="N44" s="22">
        <v>0</v>
      </c>
      <c r="O44" s="22">
        <v>1122</v>
      </c>
      <c r="P44" s="22">
        <v>940</v>
      </c>
      <c r="Q44" s="32">
        <f t="shared" si="5"/>
        <v>487</v>
      </c>
      <c r="R44" s="22">
        <v>0</v>
      </c>
      <c r="S44" s="22">
        <v>487</v>
      </c>
      <c r="T44" s="22">
        <v>0</v>
      </c>
      <c r="U44" s="32">
        <f t="shared" si="6"/>
        <v>175</v>
      </c>
      <c r="V44" s="22">
        <v>0</v>
      </c>
      <c r="W44" s="22">
        <v>103</v>
      </c>
      <c r="X44" s="22">
        <v>72</v>
      </c>
      <c r="Y44" s="32">
        <f t="shared" si="7"/>
        <v>0</v>
      </c>
      <c r="Z44" s="22">
        <v>0</v>
      </c>
      <c r="AA44" s="22">
        <v>0</v>
      </c>
      <c r="AB44" s="22">
        <v>0</v>
      </c>
      <c r="AC44" s="32">
        <f t="shared" si="8"/>
        <v>0</v>
      </c>
      <c r="AD44" s="22">
        <v>0</v>
      </c>
      <c r="AE44" s="22">
        <v>0</v>
      </c>
      <c r="AF44" s="22">
        <v>0</v>
      </c>
      <c r="AG44" s="22">
        <v>651</v>
      </c>
      <c r="AH44" s="22">
        <v>0</v>
      </c>
    </row>
    <row r="45" spans="1:34" ht="13.5">
      <c r="A45" s="40" t="s">
        <v>16</v>
      </c>
      <c r="B45" s="40" t="s">
        <v>85</v>
      </c>
      <c r="C45" s="41" t="s">
        <v>86</v>
      </c>
      <c r="D45" s="31">
        <f t="shared" si="0"/>
        <v>1981</v>
      </c>
      <c r="E45" s="22">
        <v>1837</v>
      </c>
      <c r="F45" s="22">
        <v>144</v>
      </c>
      <c r="G45" s="32">
        <f t="shared" si="1"/>
        <v>1981</v>
      </c>
      <c r="H45" s="31">
        <f t="shared" si="2"/>
        <v>1837</v>
      </c>
      <c r="I45" s="32">
        <f t="shared" si="3"/>
        <v>0</v>
      </c>
      <c r="J45" s="22">
        <v>0</v>
      </c>
      <c r="K45" s="22">
        <v>0</v>
      </c>
      <c r="L45" s="22">
        <v>0</v>
      </c>
      <c r="M45" s="32">
        <f t="shared" si="4"/>
        <v>1246</v>
      </c>
      <c r="N45" s="22">
        <v>1246</v>
      </c>
      <c r="O45" s="22">
        <v>0</v>
      </c>
      <c r="P45" s="22">
        <v>0</v>
      </c>
      <c r="Q45" s="32">
        <f t="shared" si="5"/>
        <v>331</v>
      </c>
      <c r="R45" s="22">
        <v>331</v>
      </c>
      <c r="S45" s="22">
        <v>0</v>
      </c>
      <c r="T45" s="22">
        <v>0</v>
      </c>
      <c r="U45" s="32">
        <f t="shared" si="6"/>
        <v>260</v>
      </c>
      <c r="V45" s="22">
        <v>260</v>
      </c>
      <c r="W45" s="22">
        <v>0</v>
      </c>
      <c r="X45" s="22">
        <v>0</v>
      </c>
      <c r="Y45" s="32">
        <f t="shared" si="7"/>
        <v>0</v>
      </c>
      <c r="Z45" s="22">
        <v>0</v>
      </c>
      <c r="AA45" s="22">
        <v>0</v>
      </c>
      <c r="AB45" s="22">
        <v>0</v>
      </c>
      <c r="AC45" s="32">
        <f t="shared" si="8"/>
        <v>0</v>
      </c>
      <c r="AD45" s="22">
        <v>0</v>
      </c>
      <c r="AE45" s="22">
        <v>0</v>
      </c>
      <c r="AF45" s="22">
        <v>0</v>
      </c>
      <c r="AG45" s="22">
        <v>144</v>
      </c>
      <c r="AH45" s="22">
        <v>0</v>
      </c>
    </row>
    <row r="46" spans="1:34" ht="13.5">
      <c r="A46" s="40" t="s">
        <v>16</v>
      </c>
      <c r="B46" s="40" t="s">
        <v>87</v>
      </c>
      <c r="C46" s="41" t="s">
        <v>88</v>
      </c>
      <c r="D46" s="31">
        <f t="shared" si="0"/>
        <v>4953</v>
      </c>
      <c r="E46" s="22">
        <v>3788</v>
      </c>
      <c r="F46" s="22">
        <v>1165</v>
      </c>
      <c r="G46" s="32">
        <f t="shared" si="1"/>
        <v>4953</v>
      </c>
      <c r="H46" s="31">
        <f t="shared" si="2"/>
        <v>3788</v>
      </c>
      <c r="I46" s="32">
        <f t="shared" si="3"/>
        <v>0</v>
      </c>
      <c r="J46" s="22">
        <v>0</v>
      </c>
      <c r="K46" s="22">
        <v>0</v>
      </c>
      <c r="L46" s="22">
        <v>0</v>
      </c>
      <c r="M46" s="32">
        <f t="shared" si="4"/>
        <v>2129</v>
      </c>
      <c r="N46" s="22">
        <v>0</v>
      </c>
      <c r="O46" s="22">
        <v>2129</v>
      </c>
      <c r="P46" s="22">
        <v>0</v>
      </c>
      <c r="Q46" s="32">
        <f t="shared" si="5"/>
        <v>1209</v>
      </c>
      <c r="R46" s="22">
        <v>0</v>
      </c>
      <c r="S46" s="22">
        <v>1209</v>
      </c>
      <c r="T46" s="22">
        <v>0</v>
      </c>
      <c r="U46" s="32">
        <f t="shared" si="6"/>
        <v>450</v>
      </c>
      <c r="V46" s="22">
        <v>0</v>
      </c>
      <c r="W46" s="22">
        <v>450</v>
      </c>
      <c r="X46" s="22">
        <v>0</v>
      </c>
      <c r="Y46" s="32">
        <f t="shared" si="7"/>
        <v>0</v>
      </c>
      <c r="Z46" s="22">
        <v>0</v>
      </c>
      <c r="AA46" s="22">
        <v>0</v>
      </c>
      <c r="AB46" s="22">
        <v>0</v>
      </c>
      <c r="AC46" s="32">
        <f t="shared" si="8"/>
        <v>0</v>
      </c>
      <c r="AD46" s="22">
        <v>0</v>
      </c>
      <c r="AE46" s="22">
        <v>0</v>
      </c>
      <c r="AF46" s="22">
        <v>0</v>
      </c>
      <c r="AG46" s="22">
        <v>1165</v>
      </c>
      <c r="AH46" s="22">
        <v>6</v>
      </c>
    </row>
    <row r="47" spans="1:34" ht="13.5">
      <c r="A47" s="40" t="s">
        <v>16</v>
      </c>
      <c r="B47" s="40" t="s">
        <v>89</v>
      </c>
      <c r="C47" s="41" t="s">
        <v>90</v>
      </c>
      <c r="D47" s="31">
        <f t="shared" si="0"/>
        <v>2014</v>
      </c>
      <c r="E47" s="22">
        <v>1914</v>
      </c>
      <c r="F47" s="22">
        <v>100</v>
      </c>
      <c r="G47" s="32">
        <f t="shared" si="1"/>
        <v>2014</v>
      </c>
      <c r="H47" s="31">
        <f t="shared" si="2"/>
        <v>1914</v>
      </c>
      <c r="I47" s="32">
        <f t="shared" si="3"/>
        <v>0</v>
      </c>
      <c r="J47" s="22">
        <v>0</v>
      </c>
      <c r="K47" s="22">
        <v>0</v>
      </c>
      <c r="L47" s="22">
        <v>0</v>
      </c>
      <c r="M47" s="32">
        <f t="shared" si="4"/>
        <v>1419</v>
      </c>
      <c r="N47" s="22">
        <v>1400</v>
      </c>
      <c r="O47" s="22">
        <v>0</v>
      </c>
      <c r="P47" s="22">
        <v>19</v>
      </c>
      <c r="Q47" s="32">
        <f t="shared" si="5"/>
        <v>230</v>
      </c>
      <c r="R47" s="22">
        <v>230</v>
      </c>
      <c r="S47" s="22">
        <v>0</v>
      </c>
      <c r="T47" s="22">
        <v>0</v>
      </c>
      <c r="U47" s="32">
        <f t="shared" si="6"/>
        <v>242</v>
      </c>
      <c r="V47" s="22">
        <v>242</v>
      </c>
      <c r="W47" s="22">
        <v>0</v>
      </c>
      <c r="X47" s="22">
        <v>0</v>
      </c>
      <c r="Y47" s="32">
        <f t="shared" si="7"/>
        <v>0</v>
      </c>
      <c r="Z47" s="22">
        <v>0</v>
      </c>
      <c r="AA47" s="22">
        <v>0</v>
      </c>
      <c r="AB47" s="22">
        <v>0</v>
      </c>
      <c r="AC47" s="32">
        <f t="shared" si="8"/>
        <v>23</v>
      </c>
      <c r="AD47" s="22">
        <v>23</v>
      </c>
      <c r="AE47" s="22">
        <v>0</v>
      </c>
      <c r="AF47" s="22">
        <v>0</v>
      </c>
      <c r="AG47" s="22">
        <v>100</v>
      </c>
      <c r="AH47" s="22">
        <v>0</v>
      </c>
    </row>
    <row r="48" spans="1:34" ht="13.5">
      <c r="A48" s="40" t="s">
        <v>16</v>
      </c>
      <c r="B48" s="40" t="s">
        <v>91</v>
      </c>
      <c r="C48" s="41" t="s">
        <v>13</v>
      </c>
      <c r="D48" s="31">
        <f t="shared" si="0"/>
        <v>3473</v>
      </c>
      <c r="E48" s="22">
        <v>2403</v>
      </c>
      <c r="F48" s="22">
        <v>1070</v>
      </c>
      <c r="G48" s="32">
        <f t="shared" si="1"/>
        <v>3473</v>
      </c>
      <c r="H48" s="31">
        <f t="shared" si="2"/>
        <v>3473</v>
      </c>
      <c r="I48" s="32">
        <f t="shared" si="3"/>
        <v>0</v>
      </c>
      <c r="J48" s="22">
        <v>0</v>
      </c>
      <c r="K48" s="22">
        <v>0</v>
      </c>
      <c r="L48" s="22">
        <v>0</v>
      </c>
      <c r="M48" s="32">
        <f t="shared" si="4"/>
        <v>2923</v>
      </c>
      <c r="N48" s="22">
        <v>1853</v>
      </c>
      <c r="O48" s="22">
        <v>0</v>
      </c>
      <c r="P48" s="22">
        <v>1070</v>
      </c>
      <c r="Q48" s="32">
        <f t="shared" si="5"/>
        <v>303</v>
      </c>
      <c r="R48" s="22">
        <v>303</v>
      </c>
      <c r="S48" s="22">
        <v>0</v>
      </c>
      <c r="T48" s="22">
        <v>0</v>
      </c>
      <c r="U48" s="32">
        <f t="shared" si="6"/>
        <v>247</v>
      </c>
      <c r="V48" s="22">
        <v>104</v>
      </c>
      <c r="W48" s="22">
        <v>143</v>
      </c>
      <c r="X48" s="22">
        <v>0</v>
      </c>
      <c r="Y48" s="32">
        <f t="shared" si="7"/>
        <v>0</v>
      </c>
      <c r="Z48" s="22">
        <v>0</v>
      </c>
      <c r="AA48" s="22">
        <v>0</v>
      </c>
      <c r="AB48" s="22">
        <v>0</v>
      </c>
      <c r="AC48" s="32">
        <f t="shared" si="8"/>
        <v>0</v>
      </c>
      <c r="AD48" s="22">
        <v>0</v>
      </c>
      <c r="AE48" s="22">
        <v>0</v>
      </c>
      <c r="AF48" s="22">
        <v>0</v>
      </c>
      <c r="AG48" s="22">
        <v>0</v>
      </c>
      <c r="AH48" s="22">
        <v>0</v>
      </c>
    </row>
    <row r="49" spans="1:34" ht="13.5">
      <c r="A49" s="40" t="s">
        <v>16</v>
      </c>
      <c r="B49" s="40" t="s">
        <v>92</v>
      </c>
      <c r="C49" s="41" t="s">
        <v>93</v>
      </c>
      <c r="D49" s="31">
        <f t="shared" si="0"/>
        <v>632</v>
      </c>
      <c r="E49" s="22">
        <v>632</v>
      </c>
      <c r="F49" s="22">
        <v>0</v>
      </c>
      <c r="G49" s="32">
        <f t="shared" si="1"/>
        <v>632</v>
      </c>
      <c r="H49" s="31">
        <f t="shared" si="2"/>
        <v>632</v>
      </c>
      <c r="I49" s="32">
        <f t="shared" si="3"/>
        <v>0</v>
      </c>
      <c r="J49" s="22">
        <v>0</v>
      </c>
      <c r="K49" s="22">
        <v>0</v>
      </c>
      <c r="L49" s="22">
        <v>0</v>
      </c>
      <c r="M49" s="32">
        <f t="shared" si="4"/>
        <v>284</v>
      </c>
      <c r="N49" s="22">
        <v>0</v>
      </c>
      <c r="O49" s="22">
        <v>284</v>
      </c>
      <c r="P49" s="22">
        <v>0</v>
      </c>
      <c r="Q49" s="32">
        <f t="shared" si="5"/>
        <v>25</v>
      </c>
      <c r="R49" s="22">
        <v>0</v>
      </c>
      <c r="S49" s="22">
        <v>25</v>
      </c>
      <c r="T49" s="22">
        <v>0</v>
      </c>
      <c r="U49" s="32">
        <f t="shared" si="6"/>
        <v>160</v>
      </c>
      <c r="V49" s="22">
        <v>0</v>
      </c>
      <c r="W49" s="22">
        <v>160</v>
      </c>
      <c r="X49" s="22">
        <v>0</v>
      </c>
      <c r="Y49" s="32">
        <f t="shared" si="7"/>
        <v>0</v>
      </c>
      <c r="Z49" s="22">
        <v>0</v>
      </c>
      <c r="AA49" s="22">
        <v>0</v>
      </c>
      <c r="AB49" s="22">
        <v>0</v>
      </c>
      <c r="AC49" s="32">
        <f t="shared" si="8"/>
        <v>163</v>
      </c>
      <c r="AD49" s="22">
        <v>0</v>
      </c>
      <c r="AE49" s="22">
        <v>163</v>
      </c>
      <c r="AF49" s="22">
        <v>0</v>
      </c>
      <c r="AG49" s="22">
        <v>0</v>
      </c>
      <c r="AH49" s="22">
        <v>0</v>
      </c>
    </row>
    <row r="50" spans="1:34" ht="13.5">
      <c r="A50" s="74" t="s">
        <v>94</v>
      </c>
      <c r="B50" s="75"/>
      <c r="C50" s="76"/>
      <c r="D50" s="22">
        <f aca="true" t="shared" si="9" ref="D50:AH50">SUM(D7:D49)</f>
        <v>388506</v>
      </c>
      <c r="E50" s="22">
        <f t="shared" si="9"/>
        <v>267163</v>
      </c>
      <c r="F50" s="22">
        <f t="shared" si="9"/>
        <v>121343</v>
      </c>
      <c r="G50" s="22">
        <f t="shared" si="9"/>
        <v>388506</v>
      </c>
      <c r="H50" s="22">
        <f t="shared" si="9"/>
        <v>356686</v>
      </c>
      <c r="I50" s="22">
        <f t="shared" si="9"/>
        <v>0</v>
      </c>
      <c r="J50" s="22">
        <f t="shared" si="9"/>
        <v>0</v>
      </c>
      <c r="K50" s="22">
        <f t="shared" si="9"/>
        <v>0</v>
      </c>
      <c r="L50" s="22">
        <f t="shared" si="9"/>
        <v>0</v>
      </c>
      <c r="M50" s="22">
        <f t="shared" si="9"/>
        <v>266809</v>
      </c>
      <c r="N50" s="22">
        <f t="shared" si="9"/>
        <v>97807</v>
      </c>
      <c r="O50" s="22">
        <f t="shared" si="9"/>
        <v>81149</v>
      </c>
      <c r="P50" s="22">
        <f t="shared" si="9"/>
        <v>87853</v>
      </c>
      <c r="Q50" s="22">
        <f t="shared" si="9"/>
        <v>36492</v>
      </c>
      <c r="R50" s="22">
        <f t="shared" si="9"/>
        <v>23292</v>
      </c>
      <c r="S50" s="22">
        <f t="shared" si="9"/>
        <v>6872</v>
      </c>
      <c r="T50" s="22">
        <f t="shared" si="9"/>
        <v>6328</v>
      </c>
      <c r="U50" s="22">
        <f t="shared" si="9"/>
        <v>47972</v>
      </c>
      <c r="V50" s="22">
        <f t="shared" si="9"/>
        <v>24989</v>
      </c>
      <c r="W50" s="22">
        <f t="shared" si="9"/>
        <v>22911</v>
      </c>
      <c r="X50" s="22">
        <f t="shared" si="9"/>
        <v>72</v>
      </c>
      <c r="Y50" s="22">
        <f t="shared" si="9"/>
        <v>97</v>
      </c>
      <c r="Z50" s="22">
        <f t="shared" si="9"/>
        <v>97</v>
      </c>
      <c r="AA50" s="22">
        <f t="shared" si="9"/>
        <v>0</v>
      </c>
      <c r="AB50" s="22">
        <f t="shared" si="9"/>
        <v>0</v>
      </c>
      <c r="AC50" s="22">
        <f t="shared" si="9"/>
        <v>5316</v>
      </c>
      <c r="AD50" s="22">
        <f t="shared" si="9"/>
        <v>3503</v>
      </c>
      <c r="AE50" s="22">
        <f t="shared" si="9"/>
        <v>1808</v>
      </c>
      <c r="AF50" s="22">
        <f t="shared" si="9"/>
        <v>5</v>
      </c>
      <c r="AG50" s="22">
        <f t="shared" si="9"/>
        <v>31820</v>
      </c>
      <c r="AH50" s="22">
        <f t="shared" si="9"/>
        <v>284</v>
      </c>
    </row>
  </sheetData>
  <mergeCells count="14">
    <mergeCell ref="A50:C50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2:A6"/>
    <mergeCell ref="B2:B6"/>
    <mergeCell ref="C2:C6"/>
    <mergeCell ref="D2:F2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&amp;L&amp;16ごみ搬入量の状況（平成１２年度実績）&amp;R&amp;D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I49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  <col min="4" max="35" width="10.625" style="0" customWidth="1"/>
  </cols>
  <sheetData>
    <row r="1" spans="1:35" ht="17.25">
      <c r="A1" s="1" t="s">
        <v>178</v>
      </c>
      <c r="B1" s="1"/>
      <c r="C1" s="1"/>
      <c r="D1" s="5"/>
      <c r="E1" s="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5"/>
      <c r="W1" s="2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s="42" customFormat="1" ht="13.5">
      <c r="A2" s="49" t="s">
        <v>95</v>
      </c>
      <c r="B2" s="49" t="s">
        <v>117</v>
      </c>
      <c r="C2" s="54" t="s">
        <v>118</v>
      </c>
      <c r="D2" s="26" t="s">
        <v>119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33"/>
      <c r="T2" s="26" t="s">
        <v>120</v>
      </c>
      <c r="U2" s="28"/>
      <c r="V2" s="28"/>
      <c r="W2" s="28"/>
      <c r="X2" s="28"/>
      <c r="Y2" s="28"/>
      <c r="Z2" s="33"/>
      <c r="AA2" s="26" t="s">
        <v>121</v>
      </c>
      <c r="AB2" s="28"/>
      <c r="AC2" s="28"/>
      <c r="AD2" s="28"/>
      <c r="AE2" s="28"/>
      <c r="AF2" s="28"/>
      <c r="AG2" s="28"/>
      <c r="AH2" s="28"/>
      <c r="AI2" s="33"/>
    </row>
    <row r="3" spans="1:35" s="42" customFormat="1" ht="22.5" customHeight="1">
      <c r="A3" s="88"/>
      <c r="B3" s="90"/>
      <c r="C3" s="55"/>
      <c r="D3" s="39" t="s">
        <v>149</v>
      </c>
      <c r="E3" s="34" t="s">
        <v>122</v>
      </c>
      <c r="F3" s="65" t="s">
        <v>123</v>
      </c>
      <c r="G3" s="66"/>
      <c r="H3" s="66"/>
      <c r="I3" s="66"/>
      <c r="J3" s="66"/>
      <c r="K3" s="67"/>
      <c r="L3" s="54" t="s">
        <v>171</v>
      </c>
      <c r="M3" s="14" t="s">
        <v>152</v>
      </c>
      <c r="N3" s="28"/>
      <c r="O3" s="28"/>
      <c r="P3" s="28"/>
      <c r="Q3" s="28"/>
      <c r="R3" s="28"/>
      <c r="S3" s="33"/>
      <c r="T3" s="39" t="s">
        <v>149</v>
      </c>
      <c r="U3" s="54" t="s">
        <v>122</v>
      </c>
      <c r="V3" s="85" t="s">
        <v>124</v>
      </c>
      <c r="W3" s="86"/>
      <c r="X3" s="86"/>
      <c r="Y3" s="86"/>
      <c r="Z3" s="87"/>
      <c r="AA3" s="39" t="s">
        <v>149</v>
      </c>
      <c r="AB3" s="54" t="s">
        <v>171</v>
      </c>
      <c r="AC3" s="54" t="s">
        <v>125</v>
      </c>
      <c r="AD3" s="14" t="s">
        <v>126</v>
      </c>
      <c r="AE3" s="28"/>
      <c r="AF3" s="28"/>
      <c r="AG3" s="28"/>
      <c r="AH3" s="28"/>
      <c r="AI3" s="33"/>
    </row>
    <row r="4" spans="1:35" s="42" customFormat="1" ht="22.5" customHeight="1">
      <c r="A4" s="88"/>
      <c r="B4" s="90"/>
      <c r="C4" s="55"/>
      <c r="D4" s="16"/>
      <c r="E4" s="43"/>
      <c r="F4" s="39" t="s">
        <v>149</v>
      </c>
      <c r="G4" s="7" t="s">
        <v>179</v>
      </c>
      <c r="H4" s="7" t="s">
        <v>180</v>
      </c>
      <c r="I4" s="7" t="s">
        <v>181</v>
      </c>
      <c r="J4" s="7" t="s">
        <v>182</v>
      </c>
      <c r="K4" s="7" t="s">
        <v>183</v>
      </c>
      <c r="L4" s="84"/>
      <c r="M4" s="39" t="s">
        <v>149</v>
      </c>
      <c r="N4" s="7" t="s">
        <v>157</v>
      </c>
      <c r="O4" s="7" t="s">
        <v>127</v>
      </c>
      <c r="P4" s="7" t="s">
        <v>159</v>
      </c>
      <c r="Q4" s="17" t="s">
        <v>128</v>
      </c>
      <c r="R4" s="7" t="s">
        <v>161</v>
      </c>
      <c r="S4" s="7" t="s">
        <v>129</v>
      </c>
      <c r="T4" s="16"/>
      <c r="U4" s="84"/>
      <c r="V4" s="35" t="s">
        <v>179</v>
      </c>
      <c r="W4" s="7" t="s">
        <v>180</v>
      </c>
      <c r="X4" s="7" t="s">
        <v>181</v>
      </c>
      <c r="Y4" s="7" t="s">
        <v>182</v>
      </c>
      <c r="Z4" s="7" t="s">
        <v>183</v>
      </c>
      <c r="AA4" s="16"/>
      <c r="AB4" s="84"/>
      <c r="AC4" s="84"/>
      <c r="AD4" s="39" t="s">
        <v>149</v>
      </c>
      <c r="AE4" s="7" t="s">
        <v>172</v>
      </c>
      <c r="AF4" s="7" t="s">
        <v>184</v>
      </c>
      <c r="AG4" s="7" t="s">
        <v>185</v>
      </c>
      <c r="AH4" s="7" t="s">
        <v>186</v>
      </c>
      <c r="AI4" s="7" t="s">
        <v>176</v>
      </c>
    </row>
    <row r="5" spans="1:35" s="42" customFormat="1" ht="13.5">
      <c r="A5" s="89"/>
      <c r="B5" s="91"/>
      <c r="C5" s="56"/>
      <c r="D5" s="19" t="s">
        <v>130</v>
      </c>
      <c r="E5" s="19" t="s">
        <v>116</v>
      </c>
      <c r="F5" s="19" t="s">
        <v>116</v>
      </c>
      <c r="G5" s="21" t="s">
        <v>116</v>
      </c>
      <c r="H5" s="21" t="s">
        <v>116</v>
      </c>
      <c r="I5" s="21" t="s">
        <v>116</v>
      </c>
      <c r="J5" s="21" t="s">
        <v>116</v>
      </c>
      <c r="K5" s="21" t="s">
        <v>116</v>
      </c>
      <c r="L5" s="36" t="s">
        <v>116</v>
      </c>
      <c r="M5" s="19" t="s">
        <v>116</v>
      </c>
      <c r="N5" s="21" t="s">
        <v>116</v>
      </c>
      <c r="O5" s="21" t="s">
        <v>116</v>
      </c>
      <c r="P5" s="21" t="s">
        <v>116</v>
      </c>
      <c r="Q5" s="21" t="s">
        <v>116</v>
      </c>
      <c r="R5" s="21" t="s">
        <v>116</v>
      </c>
      <c r="S5" s="21" t="s">
        <v>116</v>
      </c>
      <c r="T5" s="19" t="s">
        <v>116</v>
      </c>
      <c r="U5" s="36" t="s">
        <v>116</v>
      </c>
      <c r="V5" s="37" t="s">
        <v>116</v>
      </c>
      <c r="W5" s="21" t="s">
        <v>116</v>
      </c>
      <c r="X5" s="21" t="s">
        <v>116</v>
      </c>
      <c r="Y5" s="21" t="s">
        <v>116</v>
      </c>
      <c r="Z5" s="21" t="s">
        <v>116</v>
      </c>
      <c r="AA5" s="19" t="s">
        <v>116</v>
      </c>
      <c r="AB5" s="36" t="s">
        <v>116</v>
      </c>
      <c r="AC5" s="36" t="s">
        <v>116</v>
      </c>
      <c r="AD5" s="19" t="s">
        <v>116</v>
      </c>
      <c r="AE5" s="20" t="s">
        <v>116</v>
      </c>
      <c r="AF5" s="20" t="s">
        <v>116</v>
      </c>
      <c r="AG5" s="20" t="s">
        <v>116</v>
      </c>
      <c r="AH5" s="20" t="s">
        <v>116</v>
      </c>
      <c r="AI5" s="20" t="s">
        <v>116</v>
      </c>
    </row>
    <row r="6" spans="1:35" ht="13.5">
      <c r="A6" s="40" t="s">
        <v>16</v>
      </c>
      <c r="B6" s="40" t="s">
        <v>17</v>
      </c>
      <c r="C6" s="41" t="s">
        <v>18</v>
      </c>
      <c r="D6" s="31">
        <f>E6+F6+L6+M6</f>
        <v>150450</v>
      </c>
      <c r="E6" s="22">
        <v>109389</v>
      </c>
      <c r="F6" s="31">
        <f>SUM(G6:K6)</f>
        <v>19168</v>
      </c>
      <c r="G6" s="22">
        <v>11475</v>
      </c>
      <c r="H6" s="22">
        <v>7474</v>
      </c>
      <c r="I6" s="22">
        <v>0</v>
      </c>
      <c r="J6" s="22">
        <v>0</v>
      </c>
      <c r="K6" s="22">
        <v>219</v>
      </c>
      <c r="L6" s="22">
        <v>8151</v>
      </c>
      <c r="M6" s="22">
        <f>SUM(N6:S6)</f>
        <v>13742</v>
      </c>
      <c r="N6" s="22">
        <v>12586</v>
      </c>
      <c r="O6" s="22">
        <v>0</v>
      </c>
      <c r="P6" s="22">
        <v>0</v>
      </c>
      <c r="Q6" s="22">
        <v>0</v>
      </c>
      <c r="R6" s="22">
        <v>0</v>
      </c>
      <c r="S6" s="22">
        <v>1156</v>
      </c>
      <c r="T6" s="22">
        <f>SUM(U6:Z6)</f>
        <v>109809</v>
      </c>
      <c r="U6" s="22">
        <v>109389</v>
      </c>
      <c r="V6" s="22">
        <v>201</v>
      </c>
      <c r="W6" s="22">
        <v>0</v>
      </c>
      <c r="X6" s="22">
        <v>0</v>
      </c>
      <c r="Y6" s="22">
        <v>0</v>
      </c>
      <c r="Z6" s="22">
        <v>219</v>
      </c>
      <c r="AA6" s="22">
        <f>SUM(AB6:AD6)</f>
        <v>33347</v>
      </c>
      <c r="AB6" s="22">
        <v>8151</v>
      </c>
      <c r="AC6" s="22">
        <v>15290</v>
      </c>
      <c r="AD6" s="22">
        <f>SUM(AE6:AI6)</f>
        <v>9906</v>
      </c>
      <c r="AE6" s="22">
        <v>9272</v>
      </c>
      <c r="AF6" s="22">
        <v>634</v>
      </c>
      <c r="AG6" s="22">
        <v>0</v>
      </c>
      <c r="AH6" s="22">
        <v>0</v>
      </c>
      <c r="AI6" s="22">
        <v>0</v>
      </c>
    </row>
    <row r="7" spans="1:35" ht="13.5">
      <c r="A7" s="40" t="s">
        <v>16</v>
      </c>
      <c r="B7" s="40" t="s">
        <v>19</v>
      </c>
      <c r="C7" s="41" t="s">
        <v>20</v>
      </c>
      <c r="D7" s="31">
        <f>E7+F7+L7+M7</f>
        <v>34669</v>
      </c>
      <c r="E7" s="22">
        <v>26691</v>
      </c>
      <c r="F7" s="31">
        <f>SUM(G7:K7)</f>
        <v>4740</v>
      </c>
      <c r="G7" s="22">
        <v>3436</v>
      </c>
      <c r="H7" s="22">
        <v>1304</v>
      </c>
      <c r="I7" s="22">
        <v>0</v>
      </c>
      <c r="J7" s="22">
        <v>0</v>
      </c>
      <c r="K7" s="22">
        <v>0</v>
      </c>
      <c r="L7" s="22">
        <v>209</v>
      </c>
      <c r="M7" s="22">
        <f>SUM(N7:S7)</f>
        <v>3029</v>
      </c>
      <c r="N7" s="22">
        <v>3029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2">
        <f>SUM(U7:Z7)</f>
        <v>28283</v>
      </c>
      <c r="U7" s="22">
        <v>26691</v>
      </c>
      <c r="V7" s="22">
        <v>1592</v>
      </c>
      <c r="W7" s="22">
        <v>0</v>
      </c>
      <c r="X7" s="22">
        <v>0</v>
      </c>
      <c r="Y7" s="22">
        <v>0</v>
      </c>
      <c r="Z7" s="22">
        <v>0</v>
      </c>
      <c r="AA7" s="22">
        <f>SUM(AB7:AD7)</f>
        <v>4727</v>
      </c>
      <c r="AB7" s="22">
        <v>209</v>
      </c>
      <c r="AC7" s="22">
        <v>3480</v>
      </c>
      <c r="AD7" s="22">
        <f>SUM(AE7:AI7)</f>
        <v>1038</v>
      </c>
      <c r="AE7" s="22">
        <v>1038</v>
      </c>
      <c r="AF7" s="22">
        <v>0</v>
      </c>
      <c r="AG7" s="22">
        <v>0</v>
      </c>
      <c r="AH7" s="22">
        <v>0</v>
      </c>
      <c r="AI7" s="22">
        <v>0</v>
      </c>
    </row>
    <row r="8" spans="1:35" ht="13.5">
      <c r="A8" s="40" t="s">
        <v>16</v>
      </c>
      <c r="B8" s="40" t="s">
        <v>21</v>
      </c>
      <c r="C8" s="41" t="s">
        <v>22</v>
      </c>
      <c r="D8" s="31">
        <f>E8+F8+L8+M8</f>
        <v>25011</v>
      </c>
      <c r="E8" s="22">
        <v>20290</v>
      </c>
      <c r="F8" s="31">
        <f>SUM(G8:K8)</f>
        <v>2770</v>
      </c>
      <c r="G8" s="22">
        <v>0</v>
      </c>
      <c r="H8" s="22">
        <v>2770</v>
      </c>
      <c r="I8" s="22">
        <v>0</v>
      </c>
      <c r="J8" s="22">
        <v>0</v>
      </c>
      <c r="K8" s="22">
        <v>0</v>
      </c>
      <c r="L8" s="22">
        <v>267</v>
      </c>
      <c r="M8" s="22">
        <f>SUM(N8:S8)</f>
        <v>1684</v>
      </c>
      <c r="N8" s="22">
        <v>1684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f>SUM(U8:Z8)</f>
        <v>20854</v>
      </c>
      <c r="U8" s="22">
        <v>20290</v>
      </c>
      <c r="V8" s="22">
        <v>0</v>
      </c>
      <c r="W8" s="22">
        <v>564</v>
      </c>
      <c r="X8" s="22">
        <v>0</v>
      </c>
      <c r="Y8" s="22">
        <v>0</v>
      </c>
      <c r="Z8" s="22">
        <v>0</v>
      </c>
      <c r="AA8" s="22">
        <f>SUM(AB8:AD8)</f>
        <v>3554</v>
      </c>
      <c r="AB8" s="22">
        <v>267</v>
      </c>
      <c r="AC8" s="22">
        <v>2531</v>
      </c>
      <c r="AD8" s="22">
        <f>SUM(AE8:AI8)</f>
        <v>756</v>
      </c>
      <c r="AE8" s="22">
        <v>0</v>
      </c>
      <c r="AF8" s="22">
        <v>756</v>
      </c>
      <c r="AG8" s="22">
        <v>0</v>
      </c>
      <c r="AH8" s="22">
        <v>0</v>
      </c>
      <c r="AI8" s="22">
        <v>0</v>
      </c>
    </row>
    <row r="9" spans="1:35" ht="13.5">
      <c r="A9" s="40" t="s">
        <v>16</v>
      </c>
      <c r="B9" s="40" t="s">
        <v>23</v>
      </c>
      <c r="C9" s="41" t="s">
        <v>24</v>
      </c>
      <c r="D9" s="31">
        <f>E9+F9+L9+M9</f>
        <v>12389</v>
      </c>
      <c r="E9" s="22">
        <v>6809</v>
      </c>
      <c r="F9" s="31">
        <f>SUM(G9:K9)</f>
        <v>2785</v>
      </c>
      <c r="G9" s="22">
        <v>0</v>
      </c>
      <c r="H9" s="22">
        <v>2785</v>
      </c>
      <c r="I9" s="22">
        <v>0</v>
      </c>
      <c r="J9" s="22">
        <v>0</v>
      </c>
      <c r="K9" s="22">
        <v>0</v>
      </c>
      <c r="L9" s="22">
        <v>2795</v>
      </c>
      <c r="M9" s="22">
        <f>SUM(N9:S9)</f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f>SUM(U9:Z9)</f>
        <v>6809</v>
      </c>
      <c r="U9" s="22">
        <v>6809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2">
        <f>SUM(AB9:AD9)</f>
        <v>3580</v>
      </c>
      <c r="AB9" s="22">
        <v>2795</v>
      </c>
      <c r="AC9" s="22">
        <v>785</v>
      </c>
      <c r="AD9" s="22">
        <f>SUM(AE9:AI9)</f>
        <v>0</v>
      </c>
      <c r="AE9" s="22">
        <v>0</v>
      </c>
      <c r="AF9" s="22">
        <v>0</v>
      </c>
      <c r="AG9" s="22">
        <v>0</v>
      </c>
      <c r="AH9" s="22">
        <v>0</v>
      </c>
      <c r="AI9" s="22">
        <v>0</v>
      </c>
    </row>
    <row r="10" spans="1:35" ht="13.5">
      <c r="A10" s="40" t="s">
        <v>16</v>
      </c>
      <c r="B10" s="40" t="s">
        <v>25</v>
      </c>
      <c r="C10" s="41" t="s">
        <v>26</v>
      </c>
      <c r="D10" s="31">
        <f>E10+F10+L10+M10</f>
        <v>16026</v>
      </c>
      <c r="E10" s="22">
        <v>13782</v>
      </c>
      <c r="F10" s="31">
        <f>SUM(G10:K10)</f>
        <v>1933</v>
      </c>
      <c r="G10" s="22">
        <v>1933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f>SUM(N10:S10)</f>
        <v>311</v>
      </c>
      <c r="N10" s="22">
        <v>18</v>
      </c>
      <c r="O10" s="22">
        <v>240</v>
      </c>
      <c r="P10" s="22">
        <v>37</v>
      </c>
      <c r="Q10" s="22">
        <v>4</v>
      </c>
      <c r="R10" s="22">
        <v>0</v>
      </c>
      <c r="S10" s="22">
        <v>12</v>
      </c>
      <c r="T10" s="22">
        <f>SUM(U10:Z10)</f>
        <v>14677</v>
      </c>
      <c r="U10" s="22">
        <v>13782</v>
      </c>
      <c r="V10" s="22">
        <v>895</v>
      </c>
      <c r="W10" s="22">
        <v>0</v>
      </c>
      <c r="X10" s="22">
        <v>0</v>
      </c>
      <c r="Y10" s="22">
        <v>0</v>
      </c>
      <c r="Z10" s="22">
        <v>0</v>
      </c>
      <c r="AA10" s="22">
        <f>SUM(AB10:AD10)</f>
        <v>2849</v>
      </c>
      <c r="AB10" s="22">
        <v>0</v>
      </c>
      <c r="AC10" s="22">
        <v>2226</v>
      </c>
      <c r="AD10" s="22">
        <f>SUM(AE10:AI10)</f>
        <v>623</v>
      </c>
      <c r="AE10" s="22">
        <v>623</v>
      </c>
      <c r="AF10" s="22">
        <v>0</v>
      </c>
      <c r="AG10" s="22">
        <v>0</v>
      </c>
      <c r="AH10" s="22">
        <v>0</v>
      </c>
      <c r="AI10" s="22">
        <v>0</v>
      </c>
    </row>
    <row r="11" spans="1:35" ht="13.5">
      <c r="A11" s="40" t="s">
        <v>16</v>
      </c>
      <c r="B11" s="40" t="s">
        <v>27</v>
      </c>
      <c r="C11" s="41" t="s">
        <v>28</v>
      </c>
      <c r="D11" s="31">
        <f aca="true" t="shared" si="0" ref="D11:D48">E11+F11+L11+M11</f>
        <v>3035</v>
      </c>
      <c r="E11" s="22">
        <v>2479</v>
      </c>
      <c r="F11" s="31">
        <f aca="true" t="shared" si="1" ref="F11:F48">SUM(G11:K11)</f>
        <v>67</v>
      </c>
      <c r="G11" s="22">
        <v>0</v>
      </c>
      <c r="H11" s="22">
        <v>67</v>
      </c>
      <c r="I11" s="22">
        <v>0</v>
      </c>
      <c r="J11" s="22">
        <v>0</v>
      </c>
      <c r="K11" s="22">
        <v>0</v>
      </c>
      <c r="L11" s="22">
        <v>0</v>
      </c>
      <c r="M11" s="22">
        <f aca="true" t="shared" si="2" ref="M11:M48">SUM(N11:S11)</f>
        <v>489</v>
      </c>
      <c r="N11" s="22">
        <v>332</v>
      </c>
      <c r="O11" s="22">
        <v>50</v>
      </c>
      <c r="P11" s="22">
        <v>107</v>
      </c>
      <c r="Q11" s="22">
        <v>0</v>
      </c>
      <c r="R11" s="22">
        <v>0</v>
      </c>
      <c r="S11" s="22">
        <v>0</v>
      </c>
      <c r="T11" s="22">
        <f aca="true" t="shared" si="3" ref="T11:T48">SUM(U11:Z11)</f>
        <v>2546</v>
      </c>
      <c r="U11" s="22">
        <v>2479</v>
      </c>
      <c r="V11" s="22">
        <v>0</v>
      </c>
      <c r="W11" s="22">
        <v>67</v>
      </c>
      <c r="X11" s="22">
        <v>0</v>
      </c>
      <c r="Y11" s="22">
        <v>0</v>
      </c>
      <c r="Z11" s="22">
        <v>0</v>
      </c>
      <c r="AA11" s="22">
        <f aca="true" t="shared" si="4" ref="AA11:AA48">SUM(AB11:AD11)</f>
        <v>155</v>
      </c>
      <c r="AB11" s="22">
        <v>0</v>
      </c>
      <c r="AC11" s="22">
        <v>155</v>
      </c>
      <c r="AD11" s="22">
        <f aca="true" t="shared" si="5" ref="AD11:AD48">SUM(AE11:AI11)</f>
        <v>0</v>
      </c>
      <c r="AE11" s="22">
        <v>0</v>
      </c>
      <c r="AF11" s="22">
        <v>0</v>
      </c>
      <c r="AG11" s="22">
        <v>0</v>
      </c>
      <c r="AH11" s="22">
        <v>0</v>
      </c>
      <c r="AI11" s="22">
        <v>0</v>
      </c>
    </row>
    <row r="12" spans="1:35" ht="13.5">
      <c r="A12" s="40" t="s">
        <v>16</v>
      </c>
      <c r="B12" s="40" t="s">
        <v>29</v>
      </c>
      <c r="C12" s="41" t="s">
        <v>1</v>
      </c>
      <c r="D12" s="31">
        <f t="shared" si="0"/>
        <v>3352</v>
      </c>
      <c r="E12" s="22">
        <v>2849</v>
      </c>
      <c r="F12" s="31">
        <f t="shared" si="1"/>
        <v>4</v>
      </c>
      <c r="G12" s="22">
        <v>0</v>
      </c>
      <c r="H12" s="22">
        <v>4</v>
      </c>
      <c r="I12" s="22">
        <v>0</v>
      </c>
      <c r="J12" s="22">
        <v>0</v>
      </c>
      <c r="K12" s="22">
        <v>0</v>
      </c>
      <c r="L12" s="22">
        <v>0</v>
      </c>
      <c r="M12" s="22">
        <f t="shared" si="2"/>
        <v>499</v>
      </c>
      <c r="N12" s="22">
        <v>337</v>
      </c>
      <c r="O12" s="22">
        <v>55</v>
      </c>
      <c r="P12" s="22">
        <v>98</v>
      </c>
      <c r="Q12" s="22">
        <v>9</v>
      </c>
      <c r="R12" s="22">
        <v>0</v>
      </c>
      <c r="S12" s="22">
        <v>0</v>
      </c>
      <c r="T12" s="22">
        <f t="shared" si="3"/>
        <v>2853</v>
      </c>
      <c r="U12" s="22">
        <v>2849</v>
      </c>
      <c r="V12" s="22">
        <v>0</v>
      </c>
      <c r="W12" s="22">
        <v>4</v>
      </c>
      <c r="X12" s="22">
        <v>0</v>
      </c>
      <c r="Y12" s="22">
        <v>0</v>
      </c>
      <c r="Z12" s="22">
        <v>0</v>
      </c>
      <c r="AA12" s="22">
        <f t="shared" si="4"/>
        <v>66</v>
      </c>
      <c r="AB12" s="22">
        <v>0</v>
      </c>
      <c r="AC12" s="22">
        <v>66</v>
      </c>
      <c r="AD12" s="22">
        <f t="shared" si="5"/>
        <v>0</v>
      </c>
      <c r="AE12" s="22">
        <v>0</v>
      </c>
      <c r="AF12" s="22">
        <v>0</v>
      </c>
      <c r="AG12" s="22">
        <v>0</v>
      </c>
      <c r="AH12" s="22">
        <v>0</v>
      </c>
      <c r="AI12" s="22">
        <v>0</v>
      </c>
    </row>
    <row r="13" spans="1:35" ht="13.5">
      <c r="A13" s="40" t="s">
        <v>16</v>
      </c>
      <c r="B13" s="40" t="s">
        <v>30</v>
      </c>
      <c r="C13" s="41" t="s">
        <v>193</v>
      </c>
      <c r="D13" s="31">
        <f t="shared" si="0"/>
        <v>6461</v>
      </c>
      <c r="E13" s="22">
        <v>5891</v>
      </c>
      <c r="F13" s="31">
        <f t="shared" si="1"/>
        <v>21</v>
      </c>
      <c r="G13" s="22">
        <v>0</v>
      </c>
      <c r="H13" s="22">
        <v>21</v>
      </c>
      <c r="I13" s="22">
        <v>0</v>
      </c>
      <c r="J13" s="22">
        <v>0</v>
      </c>
      <c r="K13" s="22">
        <v>0</v>
      </c>
      <c r="L13" s="22">
        <v>0</v>
      </c>
      <c r="M13" s="22">
        <f t="shared" si="2"/>
        <v>549</v>
      </c>
      <c r="N13" s="22">
        <v>275</v>
      </c>
      <c r="O13" s="22">
        <v>100</v>
      </c>
      <c r="P13" s="22">
        <v>174</v>
      </c>
      <c r="Q13" s="22">
        <v>0</v>
      </c>
      <c r="R13" s="22">
        <v>0</v>
      </c>
      <c r="S13" s="22">
        <v>0</v>
      </c>
      <c r="T13" s="22">
        <f t="shared" si="3"/>
        <v>5911</v>
      </c>
      <c r="U13" s="22">
        <v>5891</v>
      </c>
      <c r="V13" s="22">
        <v>0</v>
      </c>
      <c r="W13" s="22">
        <v>20</v>
      </c>
      <c r="X13" s="22">
        <v>0</v>
      </c>
      <c r="Y13" s="22">
        <v>0</v>
      </c>
      <c r="Z13" s="22">
        <v>0</v>
      </c>
      <c r="AA13" s="22">
        <f t="shared" si="4"/>
        <v>316</v>
      </c>
      <c r="AB13" s="22">
        <v>0</v>
      </c>
      <c r="AC13" s="22">
        <v>316</v>
      </c>
      <c r="AD13" s="22">
        <f t="shared" si="5"/>
        <v>0</v>
      </c>
      <c r="AE13" s="22">
        <v>0</v>
      </c>
      <c r="AF13" s="22">
        <v>0</v>
      </c>
      <c r="AG13" s="22">
        <v>0</v>
      </c>
      <c r="AH13" s="22">
        <v>0</v>
      </c>
      <c r="AI13" s="22">
        <v>0</v>
      </c>
    </row>
    <row r="14" spans="1:35" ht="13.5">
      <c r="A14" s="40" t="s">
        <v>16</v>
      </c>
      <c r="B14" s="40" t="s">
        <v>31</v>
      </c>
      <c r="C14" s="41" t="s">
        <v>32</v>
      </c>
      <c r="D14" s="31">
        <f t="shared" si="0"/>
        <v>3270</v>
      </c>
      <c r="E14" s="22">
        <v>3003</v>
      </c>
      <c r="F14" s="31">
        <f t="shared" si="1"/>
        <v>35</v>
      </c>
      <c r="G14" s="22">
        <v>0</v>
      </c>
      <c r="H14" s="22">
        <v>35</v>
      </c>
      <c r="I14" s="22">
        <v>0</v>
      </c>
      <c r="J14" s="22">
        <v>0</v>
      </c>
      <c r="K14" s="22">
        <v>0</v>
      </c>
      <c r="L14" s="22">
        <v>0</v>
      </c>
      <c r="M14" s="22">
        <f t="shared" si="2"/>
        <v>232</v>
      </c>
      <c r="N14" s="22">
        <v>20</v>
      </c>
      <c r="O14" s="22">
        <v>117</v>
      </c>
      <c r="P14" s="22">
        <v>95</v>
      </c>
      <c r="Q14" s="22">
        <v>0</v>
      </c>
      <c r="R14" s="22">
        <v>0</v>
      </c>
      <c r="S14" s="22">
        <v>0</v>
      </c>
      <c r="T14" s="22">
        <f t="shared" si="3"/>
        <v>3033</v>
      </c>
      <c r="U14" s="22">
        <v>3003</v>
      </c>
      <c r="V14" s="22">
        <v>0</v>
      </c>
      <c r="W14" s="22">
        <v>30</v>
      </c>
      <c r="X14" s="22">
        <v>0</v>
      </c>
      <c r="Y14" s="22">
        <v>0</v>
      </c>
      <c r="Z14" s="22">
        <v>0</v>
      </c>
      <c r="AA14" s="22">
        <f t="shared" si="4"/>
        <v>50</v>
      </c>
      <c r="AB14" s="22">
        <v>0</v>
      </c>
      <c r="AC14" s="22">
        <v>50</v>
      </c>
      <c r="AD14" s="22">
        <f t="shared" si="5"/>
        <v>0</v>
      </c>
      <c r="AE14" s="22">
        <v>0</v>
      </c>
      <c r="AF14" s="22">
        <v>0</v>
      </c>
      <c r="AG14" s="22">
        <v>0</v>
      </c>
      <c r="AH14" s="22">
        <v>0</v>
      </c>
      <c r="AI14" s="22">
        <v>0</v>
      </c>
    </row>
    <row r="15" spans="1:35" ht="13.5">
      <c r="A15" s="40" t="s">
        <v>16</v>
      </c>
      <c r="B15" s="40" t="s">
        <v>33</v>
      </c>
      <c r="C15" s="41" t="s">
        <v>34</v>
      </c>
      <c r="D15" s="31">
        <f t="shared" si="0"/>
        <v>1373</v>
      </c>
      <c r="E15" s="22">
        <v>1073</v>
      </c>
      <c r="F15" s="31">
        <f t="shared" si="1"/>
        <v>51</v>
      </c>
      <c r="G15" s="22">
        <v>0</v>
      </c>
      <c r="H15" s="22">
        <v>51</v>
      </c>
      <c r="I15" s="22">
        <v>0</v>
      </c>
      <c r="J15" s="22">
        <v>0</v>
      </c>
      <c r="K15" s="22">
        <v>0</v>
      </c>
      <c r="L15" s="22">
        <v>0</v>
      </c>
      <c r="M15" s="22">
        <f t="shared" si="2"/>
        <v>249</v>
      </c>
      <c r="N15" s="22">
        <v>182</v>
      </c>
      <c r="O15" s="22">
        <v>7</v>
      </c>
      <c r="P15" s="22">
        <v>60</v>
      </c>
      <c r="Q15" s="22">
        <v>0</v>
      </c>
      <c r="R15" s="22">
        <v>0</v>
      </c>
      <c r="S15" s="22">
        <v>0</v>
      </c>
      <c r="T15" s="22">
        <f t="shared" si="3"/>
        <v>1093</v>
      </c>
      <c r="U15" s="22">
        <v>1073</v>
      </c>
      <c r="V15" s="22">
        <v>0</v>
      </c>
      <c r="W15" s="22">
        <v>20</v>
      </c>
      <c r="X15" s="22">
        <v>0</v>
      </c>
      <c r="Y15" s="22">
        <v>0</v>
      </c>
      <c r="Z15" s="22">
        <v>0</v>
      </c>
      <c r="AA15" s="22">
        <f t="shared" si="4"/>
        <v>79</v>
      </c>
      <c r="AB15" s="22">
        <v>0</v>
      </c>
      <c r="AC15" s="22">
        <v>79</v>
      </c>
      <c r="AD15" s="22">
        <f t="shared" si="5"/>
        <v>0</v>
      </c>
      <c r="AE15" s="22">
        <v>0</v>
      </c>
      <c r="AF15" s="22">
        <v>0</v>
      </c>
      <c r="AG15" s="22">
        <v>0</v>
      </c>
      <c r="AH15" s="22">
        <v>0</v>
      </c>
      <c r="AI15" s="22">
        <v>0</v>
      </c>
    </row>
    <row r="16" spans="1:35" ht="13.5">
      <c r="A16" s="40" t="s">
        <v>16</v>
      </c>
      <c r="B16" s="40" t="s">
        <v>35</v>
      </c>
      <c r="C16" s="41" t="s">
        <v>36</v>
      </c>
      <c r="D16" s="31">
        <f t="shared" si="0"/>
        <v>8597</v>
      </c>
      <c r="E16" s="22">
        <v>7648</v>
      </c>
      <c r="F16" s="31">
        <f t="shared" si="1"/>
        <v>165</v>
      </c>
      <c r="G16" s="22">
        <v>0</v>
      </c>
      <c r="H16" s="22">
        <v>165</v>
      </c>
      <c r="I16" s="22">
        <v>0</v>
      </c>
      <c r="J16" s="22">
        <v>0</v>
      </c>
      <c r="K16" s="22">
        <v>0</v>
      </c>
      <c r="L16" s="22">
        <v>0</v>
      </c>
      <c r="M16" s="22">
        <f t="shared" si="2"/>
        <v>784</v>
      </c>
      <c r="N16" s="22">
        <v>323</v>
      </c>
      <c r="O16" s="22">
        <v>187</v>
      </c>
      <c r="P16" s="22">
        <v>270</v>
      </c>
      <c r="Q16" s="22">
        <v>0</v>
      </c>
      <c r="R16" s="22">
        <v>0</v>
      </c>
      <c r="S16" s="22">
        <v>4</v>
      </c>
      <c r="T16" s="22">
        <f t="shared" si="3"/>
        <v>7805</v>
      </c>
      <c r="U16" s="22">
        <v>7648</v>
      </c>
      <c r="V16" s="22">
        <v>0</v>
      </c>
      <c r="W16" s="22">
        <v>157</v>
      </c>
      <c r="X16" s="22">
        <v>0</v>
      </c>
      <c r="Y16" s="22">
        <v>0</v>
      </c>
      <c r="Z16" s="22">
        <v>0</v>
      </c>
      <c r="AA16" s="22">
        <f t="shared" si="4"/>
        <v>433</v>
      </c>
      <c r="AB16" s="22">
        <v>0</v>
      </c>
      <c r="AC16" s="22">
        <v>433</v>
      </c>
      <c r="AD16" s="22">
        <f t="shared" si="5"/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</row>
    <row r="17" spans="1:35" ht="13.5">
      <c r="A17" s="40" t="s">
        <v>16</v>
      </c>
      <c r="B17" s="40" t="s">
        <v>37</v>
      </c>
      <c r="C17" s="41" t="s">
        <v>0</v>
      </c>
      <c r="D17" s="31">
        <f t="shared" si="0"/>
        <v>1573</v>
      </c>
      <c r="E17" s="22">
        <v>1281</v>
      </c>
      <c r="F17" s="31">
        <f t="shared" si="1"/>
        <v>292</v>
      </c>
      <c r="G17" s="22">
        <v>0</v>
      </c>
      <c r="H17" s="22">
        <v>292</v>
      </c>
      <c r="I17" s="22">
        <v>0</v>
      </c>
      <c r="J17" s="22">
        <v>0</v>
      </c>
      <c r="K17" s="22">
        <v>0</v>
      </c>
      <c r="L17" s="22">
        <v>0</v>
      </c>
      <c r="M17" s="22">
        <f t="shared" si="2"/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f t="shared" si="3"/>
        <v>1292</v>
      </c>
      <c r="U17" s="22">
        <v>1281</v>
      </c>
      <c r="V17" s="22">
        <v>0</v>
      </c>
      <c r="W17" s="22">
        <v>11</v>
      </c>
      <c r="X17" s="22">
        <v>0</v>
      </c>
      <c r="Y17" s="22">
        <v>0</v>
      </c>
      <c r="Z17" s="22">
        <v>0</v>
      </c>
      <c r="AA17" s="22">
        <f t="shared" si="4"/>
        <v>73</v>
      </c>
      <c r="AB17" s="22">
        <v>0</v>
      </c>
      <c r="AC17" s="22">
        <v>73</v>
      </c>
      <c r="AD17" s="22">
        <f t="shared" si="5"/>
        <v>0</v>
      </c>
      <c r="AE17" s="22">
        <v>0</v>
      </c>
      <c r="AF17" s="22">
        <v>0</v>
      </c>
      <c r="AG17" s="22">
        <v>0</v>
      </c>
      <c r="AH17" s="22">
        <v>0</v>
      </c>
      <c r="AI17" s="22">
        <v>0</v>
      </c>
    </row>
    <row r="18" spans="1:35" ht="13.5">
      <c r="A18" s="40" t="s">
        <v>16</v>
      </c>
      <c r="B18" s="40" t="s">
        <v>38</v>
      </c>
      <c r="C18" s="41" t="s">
        <v>39</v>
      </c>
      <c r="D18" s="31">
        <f t="shared" si="0"/>
        <v>3966</v>
      </c>
      <c r="E18" s="22">
        <v>3741</v>
      </c>
      <c r="F18" s="31">
        <f t="shared" si="1"/>
        <v>94</v>
      </c>
      <c r="G18" s="22">
        <v>0</v>
      </c>
      <c r="H18" s="22">
        <v>94</v>
      </c>
      <c r="I18" s="22">
        <v>0</v>
      </c>
      <c r="J18" s="22">
        <v>0</v>
      </c>
      <c r="K18" s="22">
        <v>0</v>
      </c>
      <c r="L18" s="22">
        <v>0</v>
      </c>
      <c r="M18" s="22">
        <f t="shared" si="2"/>
        <v>131</v>
      </c>
      <c r="N18" s="22">
        <v>0</v>
      </c>
      <c r="O18" s="22">
        <v>104</v>
      </c>
      <c r="P18" s="22">
        <v>27</v>
      </c>
      <c r="Q18" s="22">
        <v>0</v>
      </c>
      <c r="R18" s="22">
        <v>0</v>
      </c>
      <c r="S18" s="22">
        <v>0</v>
      </c>
      <c r="T18" s="22">
        <f t="shared" si="3"/>
        <v>3832</v>
      </c>
      <c r="U18" s="22">
        <v>3741</v>
      </c>
      <c r="V18" s="22">
        <v>0</v>
      </c>
      <c r="W18" s="22">
        <v>91</v>
      </c>
      <c r="X18" s="22">
        <v>0</v>
      </c>
      <c r="Y18" s="22">
        <v>0</v>
      </c>
      <c r="Z18" s="22">
        <v>0</v>
      </c>
      <c r="AA18" s="22">
        <f t="shared" si="4"/>
        <v>233</v>
      </c>
      <c r="AB18" s="22">
        <v>0</v>
      </c>
      <c r="AC18" s="22">
        <v>233</v>
      </c>
      <c r="AD18" s="22">
        <f t="shared" si="5"/>
        <v>0</v>
      </c>
      <c r="AE18" s="22">
        <v>0</v>
      </c>
      <c r="AF18" s="22">
        <v>0</v>
      </c>
      <c r="AG18" s="22">
        <v>0</v>
      </c>
      <c r="AH18" s="22">
        <v>0</v>
      </c>
      <c r="AI18" s="22">
        <v>0</v>
      </c>
    </row>
    <row r="19" spans="1:35" ht="13.5">
      <c r="A19" s="40" t="s">
        <v>16</v>
      </c>
      <c r="B19" s="40" t="s">
        <v>40</v>
      </c>
      <c r="C19" s="41" t="s">
        <v>14</v>
      </c>
      <c r="D19" s="31">
        <f t="shared" si="0"/>
        <v>6465</v>
      </c>
      <c r="E19" s="22">
        <v>3176</v>
      </c>
      <c r="F19" s="31">
        <f t="shared" si="1"/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3000</v>
      </c>
      <c r="M19" s="22">
        <f t="shared" si="2"/>
        <v>289</v>
      </c>
      <c r="N19" s="22">
        <v>225</v>
      </c>
      <c r="O19" s="22">
        <v>39</v>
      </c>
      <c r="P19" s="22">
        <v>25</v>
      </c>
      <c r="Q19" s="22">
        <v>0</v>
      </c>
      <c r="R19" s="22">
        <v>0</v>
      </c>
      <c r="S19" s="22">
        <v>0</v>
      </c>
      <c r="T19" s="22">
        <f t="shared" si="3"/>
        <v>3176</v>
      </c>
      <c r="U19" s="22">
        <v>3176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f t="shared" si="4"/>
        <v>3398</v>
      </c>
      <c r="AB19" s="22">
        <v>3000</v>
      </c>
      <c r="AC19" s="22">
        <v>398</v>
      </c>
      <c r="AD19" s="22">
        <f t="shared" si="5"/>
        <v>0</v>
      </c>
      <c r="AE19" s="22">
        <v>0</v>
      </c>
      <c r="AF19" s="22">
        <v>0</v>
      </c>
      <c r="AG19" s="22">
        <v>0</v>
      </c>
      <c r="AH19" s="22">
        <v>0</v>
      </c>
      <c r="AI19" s="22">
        <v>0</v>
      </c>
    </row>
    <row r="20" spans="1:35" ht="13.5">
      <c r="A20" s="40" t="s">
        <v>16</v>
      </c>
      <c r="B20" s="40" t="s">
        <v>41</v>
      </c>
      <c r="C20" s="41" t="s">
        <v>42</v>
      </c>
      <c r="D20" s="31">
        <f t="shared" si="0"/>
        <v>8917</v>
      </c>
      <c r="E20" s="22">
        <v>4900</v>
      </c>
      <c r="F20" s="31">
        <f t="shared" si="1"/>
        <v>948</v>
      </c>
      <c r="G20" s="22">
        <v>0</v>
      </c>
      <c r="H20" s="22">
        <v>948</v>
      </c>
      <c r="I20" s="22">
        <v>0</v>
      </c>
      <c r="J20" s="22">
        <v>0</v>
      </c>
      <c r="K20" s="22">
        <v>0</v>
      </c>
      <c r="L20" s="22">
        <v>3069</v>
      </c>
      <c r="M20" s="22">
        <f t="shared" si="2"/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f t="shared" si="3"/>
        <v>4900</v>
      </c>
      <c r="U20" s="22">
        <v>4900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f t="shared" si="4"/>
        <v>3732</v>
      </c>
      <c r="AB20" s="22">
        <v>3069</v>
      </c>
      <c r="AC20" s="22">
        <v>663</v>
      </c>
      <c r="AD20" s="22">
        <f t="shared" si="5"/>
        <v>0</v>
      </c>
      <c r="AE20" s="22">
        <v>0</v>
      </c>
      <c r="AF20" s="22">
        <v>0</v>
      </c>
      <c r="AG20" s="22">
        <v>0</v>
      </c>
      <c r="AH20" s="22">
        <v>0</v>
      </c>
      <c r="AI20" s="22">
        <v>0</v>
      </c>
    </row>
    <row r="21" spans="1:35" ht="13.5">
      <c r="A21" s="40" t="s">
        <v>16</v>
      </c>
      <c r="B21" s="40" t="s">
        <v>43</v>
      </c>
      <c r="C21" s="41" t="s">
        <v>191</v>
      </c>
      <c r="D21" s="31">
        <f t="shared" si="0"/>
        <v>2897</v>
      </c>
      <c r="E21" s="22">
        <v>1243</v>
      </c>
      <c r="F21" s="31">
        <f t="shared" si="1"/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1654</v>
      </c>
      <c r="M21" s="22">
        <f t="shared" si="2"/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f t="shared" si="3"/>
        <v>1243</v>
      </c>
      <c r="U21" s="22">
        <v>1243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f t="shared" si="4"/>
        <v>1750</v>
      </c>
      <c r="AB21" s="22">
        <v>1654</v>
      </c>
      <c r="AC21" s="22">
        <v>96</v>
      </c>
      <c r="AD21" s="22">
        <f t="shared" si="5"/>
        <v>0</v>
      </c>
      <c r="AE21" s="22">
        <v>0</v>
      </c>
      <c r="AF21" s="22">
        <v>0</v>
      </c>
      <c r="AG21" s="22">
        <v>0</v>
      </c>
      <c r="AH21" s="22">
        <v>0</v>
      </c>
      <c r="AI21" s="22">
        <v>0</v>
      </c>
    </row>
    <row r="22" spans="1:35" ht="13.5">
      <c r="A22" s="40" t="s">
        <v>16</v>
      </c>
      <c r="B22" s="40" t="s">
        <v>44</v>
      </c>
      <c r="C22" s="41" t="s">
        <v>45</v>
      </c>
      <c r="D22" s="31">
        <f t="shared" si="0"/>
        <v>10506</v>
      </c>
      <c r="E22" s="22">
        <v>9254</v>
      </c>
      <c r="F22" s="31">
        <f t="shared" si="1"/>
        <v>674</v>
      </c>
      <c r="G22" s="22">
        <v>0</v>
      </c>
      <c r="H22" s="22">
        <v>674</v>
      </c>
      <c r="I22" s="22">
        <v>0</v>
      </c>
      <c r="J22" s="22">
        <v>0</v>
      </c>
      <c r="K22" s="22">
        <v>0</v>
      </c>
      <c r="L22" s="22">
        <v>0</v>
      </c>
      <c r="M22" s="22">
        <f t="shared" si="2"/>
        <v>578</v>
      </c>
      <c r="N22" s="22">
        <v>578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f t="shared" si="3"/>
        <v>9405</v>
      </c>
      <c r="U22" s="22">
        <v>9254</v>
      </c>
      <c r="V22" s="22">
        <v>0</v>
      </c>
      <c r="W22" s="22">
        <v>151</v>
      </c>
      <c r="X22" s="22">
        <v>0</v>
      </c>
      <c r="Y22" s="22">
        <v>0</v>
      </c>
      <c r="Z22" s="22">
        <v>0</v>
      </c>
      <c r="AA22" s="22">
        <f t="shared" si="4"/>
        <v>578</v>
      </c>
      <c r="AB22" s="22">
        <v>0</v>
      </c>
      <c r="AC22" s="22">
        <v>578</v>
      </c>
      <c r="AD22" s="22">
        <f t="shared" si="5"/>
        <v>0</v>
      </c>
      <c r="AE22" s="22">
        <v>0</v>
      </c>
      <c r="AF22" s="22">
        <v>0</v>
      </c>
      <c r="AG22" s="22">
        <v>0</v>
      </c>
      <c r="AH22" s="22">
        <v>0</v>
      </c>
      <c r="AI22" s="22">
        <v>0</v>
      </c>
    </row>
    <row r="23" spans="1:35" ht="13.5">
      <c r="A23" s="40" t="s">
        <v>16</v>
      </c>
      <c r="B23" s="40" t="s">
        <v>46</v>
      </c>
      <c r="C23" s="41" t="s">
        <v>47</v>
      </c>
      <c r="D23" s="31">
        <f t="shared" si="0"/>
        <v>5255</v>
      </c>
      <c r="E23" s="22">
        <v>4292</v>
      </c>
      <c r="F23" s="31">
        <f t="shared" si="1"/>
        <v>12</v>
      </c>
      <c r="G23" s="22">
        <v>0</v>
      </c>
      <c r="H23" s="22">
        <v>12</v>
      </c>
      <c r="I23" s="22">
        <v>0</v>
      </c>
      <c r="J23" s="22">
        <v>0</v>
      </c>
      <c r="K23" s="22">
        <v>0</v>
      </c>
      <c r="L23" s="22">
        <v>0</v>
      </c>
      <c r="M23" s="22">
        <f t="shared" si="2"/>
        <v>951</v>
      </c>
      <c r="N23" s="22">
        <v>614</v>
      </c>
      <c r="O23" s="22">
        <v>109</v>
      </c>
      <c r="P23" s="22">
        <v>197</v>
      </c>
      <c r="Q23" s="22">
        <v>0</v>
      </c>
      <c r="R23" s="22">
        <v>0</v>
      </c>
      <c r="S23" s="22">
        <v>31</v>
      </c>
      <c r="T23" s="22">
        <f t="shared" si="3"/>
        <v>4302</v>
      </c>
      <c r="U23" s="22">
        <v>4292</v>
      </c>
      <c r="V23" s="22">
        <v>0</v>
      </c>
      <c r="W23" s="22">
        <v>10</v>
      </c>
      <c r="X23" s="22">
        <v>0</v>
      </c>
      <c r="Y23" s="22">
        <v>0</v>
      </c>
      <c r="Z23" s="22">
        <v>0</v>
      </c>
      <c r="AA23" s="22">
        <f t="shared" si="4"/>
        <v>104</v>
      </c>
      <c r="AB23" s="22">
        <v>0</v>
      </c>
      <c r="AC23" s="22">
        <v>104</v>
      </c>
      <c r="AD23" s="22">
        <f t="shared" si="5"/>
        <v>0</v>
      </c>
      <c r="AE23" s="22">
        <v>0</v>
      </c>
      <c r="AF23" s="22">
        <v>0</v>
      </c>
      <c r="AG23" s="22">
        <v>0</v>
      </c>
      <c r="AH23" s="22">
        <v>0</v>
      </c>
      <c r="AI23" s="22">
        <v>0</v>
      </c>
    </row>
    <row r="24" spans="1:35" ht="13.5">
      <c r="A24" s="40" t="s">
        <v>16</v>
      </c>
      <c r="B24" s="40" t="s">
        <v>48</v>
      </c>
      <c r="C24" s="41" t="s">
        <v>49</v>
      </c>
      <c r="D24" s="31">
        <f t="shared" si="0"/>
        <v>2024</v>
      </c>
      <c r="E24" s="22">
        <v>1661</v>
      </c>
      <c r="F24" s="31">
        <f t="shared" si="1"/>
        <v>39</v>
      </c>
      <c r="G24" s="22">
        <v>0</v>
      </c>
      <c r="H24" s="22">
        <v>39</v>
      </c>
      <c r="I24" s="22">
        <v>0</v>
      </c>
      <c r="J24" s="22">
        <v>0</v>
      </c>
      <c r="K24" s="22">
        <v>0</v>
      </c>
      <c r="L24" s="22">
        <v>0</v>
      </c>
      <c r="M24" s="22">
        <f t="shared" si="2"/>
        <v>324</v>
      </c>
      <c r="N24" s="22">
        <v>189</v>
      </c>
      <c r="O24" s="22">
        <v>46</v>
      </c>
      <c r="P24" s="22">
        <v>77</v>
      </c>
      <c r="Q24" s="22">
        <v>0</v>
      </c>
      <c r="R24" s="22">
        <v>0</v>
      </c>
      <c r="S24" s="22">
        <v>12</v>
      </c>
      <c r="T24" s="22">
        <f t="shared" si="3"/>
        <v>1668</v>
      </c>
      <c r="U24" s="22">
        <v>1661</v>
      </c>
      <c r="V24" s="22">
        <v>0</v>
      </c>
      <c r="W24" s="22">
        <v>7</v>
      </c>
      <c r="X24" s="22">
        <v>0</v>
      </c>
      <c r="Y24" s="22">
        <v>0</v>
      </c>
      <c r="Z24" s="22">
        <v>0</v>
      </c>
      <c r="AA24" s="22">
        <f t="shared" si="4"/>
        <v>102</v>
      </c>
      <c r="AB24" s="22">
        <v>0</v>
      </c>
      <c r="AC24" s="22">
        <v>102</v>
      </c>
      <c r="AD24" s="22">
        <f t="shared" si="5"/>
        <v>0</v>
      </c>
      <c r="AE24" s="22">
        <v>0</v>
      </c>
      <c r="AF24" s="22">
        <v>0</v>
      </c>
      <c r="AG24" s="22">
        <v>0</v>
      </c>
      <c r="AH24" s="22">
        <v>0</v>
      </c>
      <c r="AI24" s="22">
        <v>0</v>
      </c>
    </row>
    <row r="25" spans="1:35" ht="13.5">
      <c r="A25" s="40" t="s">
        <v>16</v>
      </c>
      <c r="B25" s="40" t="s">
        <v>50</v>
      </c>
      <c r="C25" s="41" t="s">
        <v>51</v>
      </c>
      <c r="D25" s="31">
        <f t="shared" si="0"/>
        <v>1034</v>
      </c>
      <c r="E25" s="22">
        <v>771</v>
      </c>
      <c r="F25" s="31">
        <f t="shared" si="1"/>
        <v>10</v>
      </c>
      <c r="G25" s="22">
        <v>0</v>
      </c>
      <c r="H25" s="22">
        <v>10</v>
      </c>
      <c r="I25" s="22">
        <v>0</v>
      </c>
      <c r="J25" s="22">
        <v>0</v>
      </c>
      <c r="K25" s="22">
        <v>0</v>
      </c>
      <c r="L25" s="22">
        <v>202</v>
      </c>
      <c r="M25" s="22">
        <f t="shared" si="2"/>
        <v>51</v>
      </c>
      <c r="N25" s="22">
        <v>38</v>
      </c>
      <c r="O25" s="22">
        <v>0</v>
      </c>
      <c r="P25" s="22">
        <v>9</v>
      </c>
      <c r="Q25" s="22">
        <v>2</v>
      </c>
      <c r="R25" s="22">
        <v>0</v>
      </c>
      <c r="S25" s="22">
        <v>2</v>
      </c>
      <c r="T25" s="22">
        <f t="shared" si="3"/>
        <v>771</v>
      </c>
      <c r="U25" s="22">
        <v>771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f t="shared" si="4"/>
        <v>320</v>
      </c>
      <c r="AB25" s="22">
        <v>202</v>
      </c>
      <c r="AC25" s="22">
        <v>116</v>
      </c>
      <c r="AD25" s="22">
        <f t="shared" si="5"/>
        <v>2</v>
      </c>
      <c r="AE25" s="22">
        <v>0</v>
      </c>
      <c r="AF25" s="22">
        <v>2</v>
      </c>
      <c r="AG25" s="22">
        <v>0</v>
      </c>
      <c r="AH25" s="22">
        <v>0</v>
      </c>
      <c r="AI25" s="22">
        <v>0</v>
      </c>
    </row>
    <row r="26" spans="1:35" ht="13.5">
      <c r="A26" s="40" t="s">
        <v>16</v>
      </c>
      <c r="B26" s="40" t="s">
        <v>52</v>
      </c>
      <c r="C26" s="41" t="s">
        <v>53</v>
      </c>
      <c r="D26" s="31">
        <f t="shared" si="0"/>
        <v>8348</v>
      </c>
      <c r="E26" s="22">
        <v>6708</v>
      </c>
      <c r="F26" s="31">
        <f t="shared" si="1"/>
        <v>394</v>
      </c>
      <c r="G26" s="22">
        <v>0</v>
      </c>
      <c r="H26" s="22">
        <v>394</v>
      </c>
      <c r="I26" s="22">
        <v>0</v>
      </c>
      <c r="J26" s="22">
        <v>0</v>
      </c>
      <c r="K26" s="22">
        <v>0</v>
      </c>
      <c r="L26" s="22">
        <v>241</v>
      </c>
      <c r="M26" s="22">
        <f t="shared" si="2"/>
        <v>1005</v>
      </c>
      <c r="N26" s="22">
        <v>943</v>
      </c>
      <c r="O26" s="22">
        <v>10</v>
      </c>
      <c r="P26" s="22">
        <v>0</v>
      </c>
      <c r="Q26" s="22">
        <v>0</v>
      </c>
      <c r="R26" s="22">
        <v>0</v>
      </c>
      <c r="S26" s="22">
        <v>52</v>
      </c>
      <c r="T26" s="22">
        <f t="shared" si="3"/>
        <v>6763</v>
      </c>
      <c r="U26" s="22">
        <v>6708</v>
      </c>
      <c r="V26" s="22">
        <v>0</v>
      </c>
      <c r="W26" s="22">
        <v>55</v>
      </c>
      <c r="X26" s="22">
        <v>0</v>
      </c>
      <c r="Y26" s="22">
        <v>0</v>
      </c>
      <c r="Z26" s="22">
        <v>0</v>
      </c>
      <c r="AA26" s="22">
        <f t="shared" si="4"/>
        <v>602</v>
      </c>
      <c r="AB26" s="22">
        <v>241</v>
      </c>
      <c r="AC26" s="22">
        <v>361</v>
      </c>
      <c r="AD26" s="22">
        <f t="shared" si="5"/>
        <v>0</v>
      </c>
      <c r="AE26" s="22">
        <v>0</v>
      </c>
      <c r="AF26" s="22">
        <v>0</v>
      </c>
      <c r="AG26" s="22">
        <v>0</v>
      </c>
      <c r="AH26" s="22">
        <v>0</v>
      </c>
      <c r="AI26" s="22">
        <v>0</v>
      </c>
    </row>
    <row r="27" spans="1:35" ht="13.5">
      <c r="A27" s="40" t="s">
        <v>16</v>
      </c>
      <c r="B27" s="40" t="s">
        <v>54</v>
      </c>
      <c r="C27" s="41" t="s">
        <v>55</v>
      </c>
      <c r="D27" s="31">
        <f t="shared" si="0"/>
        <v>1761</v>
      </c>
      <c r="E27" s="22">
        <v>1232</v>
      </c>
      <c r="F27" s="31">
        <f t="shared" si="1"/>
        <v>321</v>
      </c>
      <c r="G27" s="22">
        <v>0</v>
      </c>
      <c r="H27" s="22">
        <v>321</v>
      </c>
      <c r="I27" s="22">
        <v>0</v>
      </c>
      <c r="J27" s="22">
        <v>0</v>
      </c>
      <c r="K27" s="22">
        <v>0</v>
      </c>
      <c r="L27" s="22">
        <v>208</v>
      </c>
      <c r="M27" s="22">
        <f t="shared" si="2"/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f t="shared" si="3"/>
        <v>1232</v>
      </c>
      <c r="U27" s="22">
        <v>1232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f t="shared" si="4"/>
        <v>393</v>
      </c>
      <c r="AB27" s="22">
        <v>208</v>
      </c>
      <c r="AC27" s="22">
        <v>185</v>
      </c>
      <c r="AD27" s="22">
        <f t="shared" si="5"/>
        <v>0</v>
      </c>
      <c r="AE27" s="22">
        <v>0</v>
      </c>
      <c r="AF27" s="22">
        <v>0</v>
      </c>
      <c r="AG27" s="22">
        <v>0</v>
      </c>
      <c r="AH27" s="22">
        <v>0</v>
      </c>
      <c r="AI27" s="22">
        <v>0</v>
      </c>
    </row>
    <row r="28" spans="1:35" ht="13.5">
      <c r="A28" s="40" t="s">
        <v>16</v>
      </c>
      <c r="B28" s="40" t="s">
        <v>56</v>
      </c>
      <c r="C28" s="41" t="s">
        <v>57</v>
      </c>
      <c r="D28" s="31">
        <f t="shared" si="0"/>
        <v>3053</v>
      </c>
      <c r="E28" s="22">
        <v>1444</v>
      </c>
      <c r="F28" s="31">
        <f t="shared" si="1"/>
        <v>107</v>
      </c>
      <c r="G28" s="22">
        <v>0</v>
      </c>
      <c r="H28" s="22">
        <v>107</v>
      </c>
      <c r="I28" s="22">
        <v>0</v>
      </c>
      <c r="J28" s="22">
        <v>0</v>
      </c>
      <c r="K28" s="22">
        <v>0</v>
      </c>
      <c r="L28" s="22">
        <v>1502</v>
      </c>
      <c r="M28" s="22">
        <f t="shared" si="2"/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f t="shared" si="3"/>
        <v>1444</v>
      </c>
      <c r="U28" s="22">
        <v>1444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f t="shared" si="4"/>
        <v>1633</v>
      </c>
      <c r="AB28" s="22">
        <v>1502</v>
      </c>
      <c r="AC28" s="22">
        <v>131</v>
      </c>
      <c r="AD28" s="22">
        <f t="shared" si="5"/>
        <v>0</v>
      </c>
      <c r="AE28" s="22">
        <v>0</v>
      </c>
      <c r="AF28" s="22">
        <v>0</v>
      </c>
      <c r="AG28" s="22">
        <v>0</v>
      </c>
      <c r="AH28" s="22">
        <v>0</v>
      </c>
      <c r="AI28" s="22">
        <v>0</v>
      </c>
    </row>
    <row r="29" spans="1:35" ht="13.5">
      <c r="A29" s="40" t="s">
        <v>16</v>
      </c>
      <c r="B29" s="40" t="s">
        <v>58</v>
      </c>
      <c r="C29" s="41" t="s">
        <v>59</v>
      </c>
      <c r="D29" s="31">
        <f t="shared" si="0"/>
        <v>835</v>
      </c>
      <c r="E29" s="22">
        <v>459</v>
      </c>
      <c r="F29" s="31">
        <f t="shared" si="1"/>
        <v>376</v>
      </c>
      <c r="G29" s="22">
        <v>326</v>
      </c>
      <c r="H29" s="22">
        <v>50</v>
      </c>
      <c r="I29" s="22">
        <v>0</v>
      </c>
      <c r="J29" s="22">
        <v>0</v>
      </c>
      <c r="K29" s="22">
        <v>0</v>
      </c>
      <c r="L29" s="22">
        <v>0</v>
      </c>
      <c r="M29" s="22">
        <f t="shared" si="2"/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f t="shared" si="3"/>
        <v>465</v>
      </c>
      <c r="U29" s="22">
        <v>459</v>
      </c>
      <c r="V29" s="22">
        <v>6</v>
      </c>
      <c r="W29" s="22">
        <v>0</v>
      </c>
      <c r="X29" s="22">
        <v>0</v>
      </c>
      <c r="Y29" s="22">
        <v>0</v>
      </c>
      <c r="Z29" s="22">
        <v>0</v>
      </c>
      <c r="AA29" s="22">
        <f t="shared" si="4"/>
        <v>326</v>
      </c>
      <c r="AB29" s="22">
        <v>0</v>
      </c>
      <c r="AC29" s="22">
        <v>63</v>
      </c>
      <c r="AD29" s="22">
        <f t="shared" si="5"/>
        <v>263</v>
      </c>
      <c r="AE29" s="22">
        <v>263</v>
      </c>
      <c r="AF29" s="22">
        <v>0</v>
      </c>
      <c r="AG29" s="22">
        <v>0</v>
      </c>
      <c r="AH29" s="22">
        <v>0</v>
      </c>
      <c r="AI29" s="22">
        <v>0</v>
      </c>
    </row>
    <row r="30" spans="1:35" ht="13.5">
      <c r="A30" s="40" t="s">
        <v>16</v>
      </c>
      <c r="B30" s="40" t="s">
        <v>60</v>
      </c>
      <c r="C30" s="41" t="s">
        <v>61</v>
      </c>
      <c r="D30" s="31">
        <f t="shared" si="0"/>
        <v>3714</v>
      </c>
      <c r="E30" s="22">
        <v>2601</v>
      </c>
      <c r="F30" s="31">
        <f t="shared" si="1"/>
        <v>1113</v>
      </c>
      <c r="G30" s="22">
        <v>993</v>
      </c>
      <c r="H30" s="22">
        <v>120</v>
      </c>
      <c r="I30" s="22">
        <v>0</v>
      </c>
      <c r="J30" s="22">
        <v>0</v>
      </c>
      <c r="K30" s="22">
        <v>0</v>
      </c>
      <c r="L30" s="22">
        <v>0</v>
      </c>
      <c r="M30" s="22">
        <f t="shared" si="2"/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f t="shared" si="3"/>
        <v>2618</v>
      </c>
      <c r="U30" s="22">
        <v>2601</v>
      </c>
      <c r="V30" s="22">
        <v>17</v>
      </c>
      <c r="W30" s="22">
        <v>0</v>
      </c>
      <c r="X30" s="22">
        <v>0</v>
      </c>
      <c r="Y30" s="22">
        <v>0</v>
      </c>
      <c r="Z30" s="22">
        <v>0</v>
      </c>
      <c r="AA30" s="22">
        <f t="shared" si="4"/>
        <v>1164</v>
      </c>
      <c r="AB30" s="22">
        <v>0</v>
      </c>
      <c r="AC30" s="22">
        <v>361</v>
      </c>
      <c r="AD30" s="22">
        <f t="shared" si="5"/>
        <v>803</v>
      </c>
      <c r="AE30" s="22">
        <v>803</v>
      </c>
      <c r="AF30" s="22">
        <v>0</v>
      </c>
      <c r="AG30" s="22">
        <v>0</v>
      </c>
      <c r="AH30" s="22">
        <v>0</v>
      </c>
      <c r="AI30" s="22">
        <v>0</v>
      </c>
    </row>
    <row r="31" spans="1:35" ht="13.5">
      <c r="A31" s="40" t="s">
        <v>16</v>
      </c>
      <c r="B31" s="40" t="s">
        <v>62</v>
      </c>
      <c r="C31" s="41" t="s">
        <v>194</v>
      </c>
      <c r="D31" s="31">
        <f t="shared" si="0"/>
        <v>8030</v>
      </c>
      <c r="E31" s="22">
        <v>6067</v>
      </c>
      <c r="F31" s="31">
        <f t="shared" si="1"/>
        <v>1071</v>
      </c>
      <c r="G31" s="22">
        <v>992</v>
      </c>
      <c r="H31" s="22">
        <v>79</v>
      </c>
      <c r="I31" s="22">
        <v>0</v>
      </c>
      <c r="J31" s="22">
        <v>0</v>
      </c>
      <c r="K31" s="22">
        <v>0</v>
      </c>
      <c r="L31" s="22">
        <v>0</v>
      </c>
      <c r="M31" s="22">
        <f t="shared" si="2"/>
        <v>892</v>
      </c>
      <c r="N31" s="22">
        <v>745</v>
      </c>
      <c r="O31" s="22">
        <v>0</v>
      </c>
      <c r="P31" s="22">
        <v>118</v>
      </c>
      <c r="Q31" s="22">
        <v>0</v>
      </c>
      <c r="R31" s="22">
        <v>0</v>
      </c>
      <c r="S31" s="22">
        <v>29</v>
      </c>
      <c r="T31" s="22">
        <f t="shared" si="3"/>
        <v>6084</v>
      </c>
      <c r="U31" s="22">
        <v>6067</v>
      </c>
      <c r="V31" s="22">
        <v>17</v>
      </c>
      <c r="W31" s="22">
        <v>0</v>
      </c>
      <c r="X31" s="22">
        <v>0</v>
      </c>
      <c r="Y31" s="22">
        <v>0</v>
      </c>
      <c r="Z31" s="22">
        <v>0</v>
      </c>
      <c r="AA31" s="22">
        <f t="shared" si="4"/>
        <v>1643</v>
      </c>
      <c r="AB31" s="22">
        <v>0</v>
      </c>
      <c r="AC31" s="22">
        <v>841</v>
      </c>
      <c r="AD31" s="22">
        <f t="shared" si="5"/>
        <v>802</v>
      </c>
      <c r="AE31" s="22">
        <v>802</v>
      </c>
      <c r="AF31" s="22">
        <v>0</v>
      </c>
      <c r="AG31" s="22">
        <v>0</v>
      </c>
      <c r="AH31" s="22">
        <v>0</v>
      </c>
      <c r="AI31" s="22">
        <v>0</v>
      </c>
    </row>
    <row r="32" spans="1:35" ht="13.5">
      <c r="A32" s="40" t="s">
        <v>16</v>
      </c>
      <c r="B32" s="40" t="s">
        <v>63</v>
      </c>
      <c r="C32" s="41" t="s">
        <v>64</v>
      </c>
      <c r="D32" s="31">
        <f t="shared" si="0"/>
        <v>2026</v>
      </c>
      <c r="E32" s="22">
        <v>1321</v>
      </c>
      <c r="F32" s="31">
        <f t="shared" si="1"/>
        <v>201</v>
      </c>
      <c r="G32" s="22">
        <v>200</v>
      </c>
      <c r="H32" s="22">
        <v>1</v>
      </c>
      <c r="I32" s="22">
        <v>0</v>
      </c>
      <c r="J32" s="22">
        <v>0</v>
      </c>
      <c r="K32" s="22">
        <v>0</v>
      </c>
      <c r="L32" s="22">
        <v>0</v>
      </c>
      <c r="M32" s="22">
        <f t="shared" si="2"/>
        <v>504</v>
      </c>
      <c r="N32" s="22">
        <v>361</v>
      </c>
      <c r="O32" s="22">
        <v>33</v>
      </c>
      <c r="P32" s="22">
        <v>91</v>
      </c>
      <c r="Q32" s="22">
        <v>8</v>
      </c>
      <c r="R32" s="22">
        <v>1</v>
      </c>
      <c r="S32" s="22">
        <v>10</v>
      </c>
      <c r="T32" s="22">
        <f t="shared" si="3"/>
        <v>1399</v>
      </c>
      <c r="U32" s="22">
        <v>1321</v>
      </c>
      <c r="V32" s="22">
        <v>78</v>
      </c>
      <c r="W32" s="22">
        <v>0</v>
      </c>
      <c r="X32" s="22">
        <v>0</v>
      </c>
      <c r="Y32" s="22">
        <v>0</v>
      </c>
      <c r="Z32" s="22">
        <v>0</v>
      </c>
      <c r="AA32" s="22">
        <f t="shared" si="4"/>
        <v>243</v>
      </c>
      <c r="AB32" s="22">
        <v>0</v>
      </c>
      <c r="AC32" s="22">
        <v>173</v>
      </c>
      <c r="AD32" s="22">
        <f t="shared" si="5"/>
        <v>70</v>
      </c>
      <c r="AE32" s="22">
        <v>70</v>
      </c>
      <c r="AF32" s="22">
        <v>0</v>
      </c>
      <c r="AG32" s="22">
        <v>0</v>
      </c>
      <c r="AH32" s="22">
        <v>0</v>
      </c>
      <c r="AI32" s="22">
        <v>0</v>
      </c>
    </row>
    <row r="33" spans="1:35" ht="13.5">
      <c r="A33" s="40" t="s">
        <v>16</v>
      </c>
      <c r="B33" s="40" t="s">
        <v>65</v>
      </c>
      <c r="C33" s="41" t="s">
        <v>66</v>
      </c>
      <c r="D33" s="31">
        <f t="shared" si="0"/>
        <v>4275</v>
      </c>
      <c r="E33" s="22">
        <v>2915</v>
      </c>
      <c r="F33" s="31">
        <f t="shared" si="1"/>
        <v>618</v>
      </c>
      <c r="G33" s="22">
        <v>566</v>
      </c>
      <c r="H33" s="22">
        <v>52</v>
      </c>
      <c r="I33" s="22">
        <v>0</v>
      </c>
      <c r="J33" s="22">
        <v>0</v>
      </c>
      <c r="K33" s="22">
        <v>0</v>
      </c>
      <c r="L33" s="22">
        <v>17</v>
      </c>
      <c r="M33" s="22">
        <f t="shared" si="2"/>
        <v>725</v>
      </c>
      <c r="N33" s="22">
        <v>527</v>
      </c>
      <c r="O33" s="22">
        <v>0</v>
      </c>
      <c r="P33" s="22">
        <v>154</v>
      </c>
      <c r="Q33" s="22">
        <v>16</v>
      </c>
      <c r="R33" s="22">
        <v>0</v>
      </c>
      <c r="S33" s="22">
        <v>28</v>
      </c>
      <c r="T33" s="22">
        <f t="shared" si="3"/>
        <v>3178</v>
      </c>
      <c r="U33" s="22">
        <v>2915</v>
      </c>
      <c r="V33" s="22">
        <v>263</v>
      </c>
      <c r="W33" s="22">
        <v>0</v>
      </c>
      <c r="X33" s="22">
        <v>0</v>
      </c>
      <c r="Y33" s="22">
        <v>0</v>
      </c>
      <c r="Z33" s="22">
        <v>0</v>
      </c>
      <c r="AA33" s="22">
        <f t="shared" si="4"/>
        <v>582</v>
      </c>
      <c r="AB33" s="22">
        <v>17</v>
      </c>
      <c r="AC33" s="22">
        <v>391</v>
      </c>
      <c r="AD33" s="22">
        <f t="shared" si="5"/>
        <v>174</v>
      </c>
      <c r="AE33" s="22">
        <v>174</v>
      </c>
      <c r="AF33" s="22">
        <v>0</v>
      </c>
      <c r="AG33" s="22">
        <v>0</v>
      </c>
      <c r="AH33" s="22">
        <v>0</v>
      </c>
      <c r="AI33" s="22">
        <v>0</v>
      </c>
    </row>
    <row r="34" spans="1:35" ht="13.5">
      <c r="A34" s="40" t="s">
        <v>16</v>
      </c>
      <c r="B34" s="40" t="s">
        <v>67</v>
      </c>
      <c r="C34" s="41" t="s">
        <v>68</v>
      </c>
      <c r="D34" s="31">
        <f t="shared" si="0"/>
        <v>9314</v>
      </c>
      <c r="E34" s="22">
        <v>7909</v>
      </c>
      <c r="F34" s="31">
        <f t="shared" si="1"/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763</v>
      </c>
      <c r="M34" s="22">
        <f t="shared" si="2"/>
        <v>642</v>
      </c>
      <c r="N34" s="22">
        <v>495</v>
      </c>
      <c r="O34" s="22">
        <v>45</v>
      </c>
      <c r="P34" s="22">
        <v>84</v>
      </c>
      <c r="Q34" s="22">
        <v>18</v>
      </c>
      <c r="R34" s="22">
        <v>0</v>
      </c>
      <c r="S34" s="22">
        <v>0</v>
      </c>
      <c r="T34" s="22">
        <f t="shared" si="3"/>
        <v>7909</v>
      </c>
      <c r="U34" s="22">
        <v>7909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f t="shared" si="4"/>
        <v>1722</v>
      </c>
      <c r="AB34" s="22">
        <v>763</v>
      </c>
      <c r="AC34" s="22">
        <v>959</v>
      </c>
      <c r="AD34" s="22">
        <f t="shared" si="5"/>
        <v>0</v>
      </c>
      <c r="AE34" s="22">
        <v>0</v>
      </c>
      <c r="AF34" s="22">
        <v>0</v>
      </c>
      <c r="AG34" s="22">
        <v>0</v>
      </c>
      <c r="AH34" s="22">
        <v>0</v>
      </c>
      <c r="AI34" s="22">
        <v>0</v>
      </c>
    </row>
    <row r="35" spans="1:35" ht="13.5">
      <c r="A35" s="40" t="s">
        <v>16</v>
      </c>
      <c r="B35" s="40" t="s">
        <v>69</v>
      </c>
      <c r="C35" s="41" t="s">
        <v>70</v>
      </c>
      <c r="D35" s="31">
        <f t="shared" si="0"/>
        <v>473</v>
      </c>
      <c r="E35" s="22">
        <v>170</v>
      </c>
      <c r="F35" s="31">
        <f t="shared" si="1"/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180</v>
      </c>
      <c r="M35" s="22">
        <f t="shared" si="2"/>
        <v>123</v>
      </c>
      <c r="N35" s="22">
        <v>84</v>
      </c>
      <c r="O35" s="22">
        <v>10</v>
      </c>
      <c r="P35" s="22">
        <v>28</v>
      </c>
      <c r="Q35" s="22">
        <v>1</v>
      </c>
      <c r="R35" s="22">
        <v>0</v>
      </c>
      <c r="S35" s="22">
        <v>0</v>
      </c>
      <c r="T35" s="22">
        <f t="shared" si="3"/>
        <v>170</v>
      </c>
      <c r="U35" s="22">
        <v>170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f t="shared" si="4"/>
        <v>199</v>
      </c>
      <c r="AB35" s="22">
        <v>180</v>
      </c>
      <c r="AC35" s="22">
        <v>19</v>
      </c>
      <c r="AD35" s="22">
        <f t="shared" si="5"/>
        <v>0</v>
      </c>
      <c r="AE35" s="22">
        <v>0</v>
      </c>
      <c r="AF35" s="22">
        <v>0</v>
      </c>
      <c r="AG35" s="22">
        <v>0</v>
      </c>
      <c r="AH35" s="22">
        <v>0</v>
      </c>
      <c r="AI35" s="22">
        <v>0</v>
      </c>
    </row>
    <row r="36" spans="1:35" ht="13.5">
      <c r="A36" s="40" t="s">
        <v>16</v>
      </c>
      <c r="B36" s="40" t="s">
        <v>71</v>
      </c>
      <c r="C36" s="41" t="s">
        <v>72</v>
      </c>
      <c r="D36" s="31">
        <f t="shared" si="0"/>
        <v>2193</v>
      </c>
      <c r="E36" s="22">
        <v>1136</v>
      </c>
      <c r="F36" s="31">
        <f t="shared" si="1"/>
        <v>586</v>
      </c>
      <c r="G36" s="22">
        <v>0</v>
      </c>
      <c r="H36" s="22">
        <v>586</v>
      </c>
      <c r="I36" s="22">
        <v>0</v>
      </c>
      <c r="J36" s="22">
        <v>0</v>
      </c>
      <c r="K36" s="22">
        <v>0</v>
      </c>
      <c r="L36" s="22">
        <v>471</v>
      </c>
      <c r="M36" s="22">
        <f t="shared" si="2"/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f t="shared" si="3"/>
        <v>1136</v>
      </c>
      <c r="U36" s="22">
        <v>1136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>
        <f t="shared" si="4"/>
        <v>602</v>
      </c>
      <c r="AB36" s="22">
        <v>471</v>
      </c>
      <c r="AC36" s="22">
        <v>131</v>
      </c>
      <c r="AD36" s="22">
        <f t="shared" si="5"/>
        <v>0</v>
      </c>
      <c r="AE36" s="22">
        <v>0</v>
      </c>
      <c r="AF36" s="22">
        <v>0</v>
      </c>
      <c r="AG36" s="22">
        <v>0</v>
      </c>
      <c r="AH36" s="22">
        <v>0</v>
      </c>
      <c r="AI36" s="22">
        <v>0</v>
      </c>
    </row>
    <row r="37" spans="1:35" ht="13.5">
      <c r="A37" s="40" t="s">
        <v>16</v>
      </c>
      <c r="B37" s="40" t="s">
        <v>73</v>
      </c>
      <c r="C37" s="41" t="s">
        <v>74</v>
      </c>
      <c r="D37" s="31">
        <f t="shared" si="0"/>
        <v>6359</v>
      </c>
      <c r="E37" s="22">
        <v>4478</v>
      </c>
      <c r="F37" s="31">
        <f t="shared" si="1"/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1371</v>
      </c>
      <c r="M37" s="22">
        <f t="shared" si="2"/>
        <v>510</v>
      </c>
      <c r="N37" s="22">
        <v>474</v>
      </c>
      <c r="O37" s="22">
        <v>30</v>
      </c>
      <c r="P37" s="22">
        <v>5</v>
      </c>
      <c r="Q37" s="22">
        <v>1</v>
      </c>
      <c r="R37" s="22">
        <v>0</v>
      </c>
      <c r="S37" s="22">
        <v>0</v>
      </c>
      <c r="T37" s="22">
        <f t="shared" si="3"/>
        <v>4478</v>
      </c>
      <c r="U37" s="22">
        <v>4478</v>
      </c>
      <c r="V37" s="22">
        <v>0</v>
      </c>
      <c r="W37" s="22">
        <v>0</v>
      </c>
      <c r="X37" s="22">
        <v>0</v>
      </c>
      <c r="Y37" s="22">
        <v>0</v>
      </c>
      <c r="Z37" s="22">
        <v>0</v>
      </c>
      <c r="AA37" s="22">
        <f t="shared" si="4"/>
        <v>1887</v>
      </c>
      <c r="AB37" s="22">
        <v>1371</v>
      </c>
      <c r="AC37" s="22">
        <v>516</v>
      </c>
      <c r="AD37" s="22">
        <f t="shared" si="5"/>
        <v>0</v>
      </c>
      <c r="AE37" s="22">
        <v>0</v>
      </c>
      <c r="AF37" s="22">
        <v>0</v>
      </c>
      <c r="AG37" s="22">
        <v>0</v>
      </c>
      <c r="AH37" s="22">
        <v>0</v>
      </c>
      <c r="AI37" s="22">
        <v>0</v>
      </c>
    </row>
    <row r="38" spans="1:35" ht="13.5">
      <c r="A38" s="40" t="s">
        <v>16</v>
      </c>
      <c r="B38" s="40" t="s">
        <v>75</v>
      </c>
      <c r="C38" s="41" t="s">
        <v>76</v>
      </c>
      <c r="D38" s="31">
        <f t="shared" si="0"/>
        <v>6321</v>
      </c>
      <c r="E38" s="22">
        <v>3990</v>
      </c>
      <c r="F38" s="31">
        <f t="shared" si="1"/>
        <v>1008</v>
      </c>
      <c r="G38" s="22">
        <v>838</v>
      </c>
      <c r="H38" s="22">
        <v>170</v>
      </c>
      <c r="I38" s="22">
        <v>0</v>
      </c>
      <c r="J38" s="22">
        <v>0</v>
      </c>
      <c r="K38" s="22">
        <v>0</v>
      </c>
      <c r="L38" s="22">
        <v>3</v>
      </c>
      <c r="M38" s="22">
        <f t="shared" si="2"/>
        <v>1320</v>
      </c>
      <c r="N38" s="22">
        <v>961</v>
      </c>
      <c r="O38" s="22">
        <v>52</v>
      </c>
      <c r="P38" s="22">
        <v>244</v>
      </c>
      <c r="Q38" s="22">
        <v>0</v>
      </c>
      <c r="R38" s="22">
        <v>0</v>
      </c>
      <c r="S38" s="22">
        <v>63</v>
      </c>
      <c r="T38" s="22">
        <f t="shared" si="3"/>
        <v>4377</v>
      </c>
      <c r="U38" s="22">
        <v>3990</v>
      </c>
      <c r="V38" s="22">
        <v>387</v>
      </c>
      <c r="W38" s="22">
        <v>0</v>
      </c>
      <c r="X38" s="22">
        <v>0</v>
      </c>
      <c r="Y38" s="22">
        <v>0</v>
      </c>
      <c r="Z38" s="22">
        <v>0</v>
      </c>
      <c r="AA38" s="22">
        <f t="shared" si="4"/>
        <v>689</v>
      </c>
      <c r="AB38" s="22">
        <v>3</v>
      </c>
      <c r="AC38" s="22">
        <v>428</v>
      </c>
      <c r="AD38" s="22">
        <f t="shared" si="5"/>
        <v>258</v>
      </c>
      <c r="AE38" s="22">
        <v>258</v>
      </c>
      <c r="AF38" s="22">
        <v>0</v>
      </c>
      <c r="AG38" s="22">
        <v>0</v>
      </c>
      <c r="AH38" s="22">
        <v>0</v>
      </c>
      <c r="AI38" s="22">
        <v>0</v>
      </c>
    </row>
    <row r="39" spans="1:35" ht="13.5">
      <c r="A39" s="40" t="s">
        <v>16</v>
      </c>
      <c r="B39" s="40" t="s">
        <v>77</v>
      </c>
      <c r="C39" s="41" t="s">
        <v>78</v>
      </c>
      <c r="D39" s="31">
        <f t="shared" si="0"/>
        <v>813</v>
      </c>
      <c r="E39" s="22">
        <v>288</v>
      </c>
      <c r="F39" s="31">
        <f t="shared" si="1"/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351</v>
      </c>
      <c r="M39" s="22">
        <f t="shared" si="2"/>
        <v>174</v>
      </c>
      <c r="N39" s="22">
        <v>133</v>
      </c>
      <c r="O39" s="22">
        <v>14</v>
      </c>
      <c r="P39" s="22">
        <v>26</v>
      </c>
      <c r="Q39" s="22">
        <v>1</v>
      </c>
      <c r="R39" s="22">
        <v>0</v>
      </c>
      <c r="S39" s="22">
        <v>0</v>
      </c>
      <c r="T39" s="22">
        <f t="shared" si="3"/>
        <v>288</v>
      </c>
      <c r="U39" s="22">
        <v>288</v>
      </c>
      <c r="V39" s="22">
        <v>0</v>
      </c>
      <c r="W39" s="22">
        <v>0</v>
      </c>
      <c r="X39" s="22">
        <v>0</v>
      </c>
      <c r="Y39" s="22">
        <v>0</v>
      </c>
      <c r="Z39" s="22">
        <v>0</v>
      </c>
      <c r="AA39" s="22">
        <f t="shared" si="4"/>
        <v>354</v>
      </c>
      <c r="AB39" s="22">
        <v>351</v>
      </c>
      <c r="AC39" s="22">
        <v>3</v>
      </c>
      <c r="AD39" s="22">
        <f t="shared" si="5"/>
        <v>0</v>
      </c>
      <c r="AE39" s="22">
        <v>0</v>
      </c>
      <c r="AF39" s="22">
        <v>0</v>
      </c>
      <c r="AG39" s="22">
        <v>0</v>
      </c>
      <c r="AH39" s="22">
        <v>0</v>
      </c>
      <c r="AI39" s="22">
        <v>0</v>
      </c>
    </row>
    <row r="40" spans="1:35" ht="13.5">
      <c r="A40" s="40" t="s">
        <v>16</v>
      </c>
      <c r="B40" s="40" t="s">
        <v>79</v>
      </c>
      <c r="C40" s="41" t="s">
        <v>80</v>
      </c>
      <c r="D40" s="31">
        <f t="shared" si="0"/>
        <v>3583</v>
      </c>
      <c r="E40" s="22">
        <v>3146</v>
      </c>
      <c r="F40" s="31">
        <f t="shared" si="1"/>
        <v>437</v>
      </c>
      <c r="G40" s="22">
        <v>355</v>
      </c>
      <c r="H40" s="22">
        <v>82</v>
      </c>
      <c r="I40" s="22">
        <v>0</v>
      </c>
      <c r="J40" s="22">
        <v>0</v>
      </c>
      <c r="K40" s="22">
        <v>0</v>
      </c>
      <c r="L40" s="22">
        <v>0</v>
      </c>
      <c r="M40" s="22">
        <f t="shared" si="2"/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f t="shared" si="3"/>
        <v>3310</v>
      </c>
      <c r="U40" s="22">
        <v>3146</v>
      </c>
      <c r="V40" s="22">
        <v>164</v>
      </c>
      <c r="W40" s="22">
        <v>0</v>
      </c>
      <c r="X40" s="22">
        <v>0</v>
      </c>
      <c r="Y40" s="22">
        <v>0</v>
      </c>
      <c r="Z40" s="22">
        <v>0</v>
      </c>
      <c r="AA40" s="22">
        <f t="shared" si="4"/>
        <v>616</v>
      </c>
      <c r="AB40" s="22">
        <v>0</v>
      </c>
      <c r="AC40" s="22">
        <v>502</v>
      </c>
      <c r="AD40" s="22">
        <f t="shared" si="5"/>
        <v>114</v>
      </c>
      <c r="AE40" s="22">
        <v>114</v>
      </c>
      <c r="AF40" s="22">
        <v>0</v>
      </c>
      <c r="AG40" s="22">
        <v>0</v>
      </c>
      <c r="AH40" s="22">
        <v>0</v>
      </c>
      <c r="AI40" s="22">
        <v>0</v>
      </c>
    </row>
    <row r="41" spans="1:35" ht="13.5">
      <c r="A41" s="40" t="s">
        <v>16</v>
      </c>
      <c r="B41" s="40" t="s">
        <v>81</v>
      </c>
      <c r="C41" s="41" t="s">
        <v>192</v>
      </c>
      <c r="D41" s="31">
        <f t="shared" si="0"/>
        <v>2144</v>
      </c>
      <c r="E41" s="22">
        <v>1592</v>
      </c>
      <c r="F41" s="31">
        <f t="shared" si="1"/>
        <v>321</v>
      </c>
      <c r="G41" s="22">
        <v>321</v>
      </c>
      <c r="H41" s="22">
        <v>0</v>
      </c>
      <c r="I41" s="22">
        <v>0</v>
      </c>
      <c r="J41" s="22">
        <v>0</v>
      </c>
      <c r="K41" s="22">
        <v>0</v>
      </c>
      <c r="L41" s="22">
        <v>165</v>
      </c>
      <c r="M41" s="22">
        <f t="shared" si="2"/>
        <v>66</v>
      </c>
      <c r="N41" s="22">
        <v>0</v>
      </c>
      <c r="O41" s="22">
        <v>5</v>
      </c>
      <c r="P41" s="22">
        <v>54</v>
      </c>
      <c r="Q41" s="22">
        <v>7</v>
      </c>
      <c r="R41" s="22">
        <v>0</v>
      </c>
      <c r="S41" s="22">
        <v>0</v>
      </c>
      <c r="T41" s="22">
        <f t="shared" si="3"/>
        <v>1741</v>
      </c>
      <c r="U41" s="22">
        <v>1592</v>
      </c>
      <c r="V41" s="22">
        <v>149</v>
      </c>
      <c r="W41" s="22">
        <v>0</v>
      </c>
      <c r="X41" s="22">
        <v>0</v>
      </c>
      <c r="Y41" s="22">
        <v>0</v>
      </c>
      <c r="Z41" s="22">
        <v>0</v>
      </c>
      <c r="AA41" s="22">
        <f t="shared" si="4"/>
        <v>532</v>
      </c>
      <c r="AB41" s="22">
        <v>165</v>
      </c>
      <c r="AC41" s="22">
        <v>264</v>
      </c>
      <c r="AD41" s="22">
        <f t="shared" si="5"/>
        <v>103</v>
      </c>
      <c r="AE41" s="22">
        <v>103</v>
      </c>
      <c r="AF41" s="22">
        <v>0</v>
      </c>
      <c r="AG41" s="22">
        <v>0</v>
      </c>
      <c r="AH41" s="22">
        <v>0</v>
      </c>
      <c r="AI41" s="22">
        <v>0</v>
      </c>
    </row>
    <row r="42" spans="1:35" ht="13.5">
      <c r="A42" s="40" t="s">
        <v>16</v>
      </c>
      <c r="B42" s="40" t="s">
        <v>82</v>
      </c>
      <c r="C42" s="41" t="s">
        <v>15</v>
      </c>
      <c r="D42" s="31">
        <f t="shared" si="0"/>
        <v>1566</v>
      </c>
      <c r="E42" s="22">
        <v>1147</v>
      </c>
      <c r="F42" s="31">
        <f t="shared" si="1"/>
        <v>337</v>
      </c>
      <c r="G42" s="22">
        <v>224</v>
      </c>
      <c r="H42" s="22">
        <v>113</v>
      </c>
      <c r="I42" s="22">
        <v>0</v>
      </c>
      <c r="J42" s="22">
        <v>0</v>
      </c>
      <c r="K42" s="22">
        <v>0</v>
      </c>
      <c r="L42" s="22">
        <v>0</v>
      </c>
      <c r="M42" s="22">
        <f t="shared" si="2"/>
        <v>82</v>
      </c>
      <c r="N42" s="22">
        <v>74</v>
      </c>
      <c r="O42" s="22">
        <v>0</v>
      </c>
      <c r="P42" s="22">
        <v>0</v>
      </c>
      <c r="Q42" s="22">
        <v>0</v>
      </c>
      <c r="R42" s="22">
        <v>0</v>
      </c>
      <c r="S42" s="22">
        <v>8</v>
      </c>
      <c r="T42" s="22">
        <f t="shared" si="3"/>
        <v>1251</v>
      </c>
      <c r="U42" s="22">
        <v>1147</v>
      </c>
      <c r="V42" s="22">
        <v>104</v>
      </c>
      <c r="W42" s="22">
        <v>0</v>
      </c>
      <c r="X42" s="22">
        <v>0</v>
      </c>
      <c r="Y42" s="22">
        <v>0</v>
      </c>
      <c r="Z42" s="22">
        <v>0</v>
      </c>
      <c r="AA42" s="22">
        <f t="shared" si="4"/>
        <v>214</v>
      </c>
      <c r="AB42" s="22">
        <v>0</v>
      </c>
      <c r="AC42" s="22">
        <v>142</v>
      </c>
      <c r="AD42" s="22">
        <f t="shared" si="5"/>
        <v>72</v>
      </c>
      <c r="AE42" s="22">
        <v>72</v>
      </c>
      <c r="AF42" s="22">
        <v>0</v>
      </c>
      <c r="AG42" s="22">
        <v>0</v>
      </c>
      <c r="AH42" s="22">
        <v>0</v>
      </c>
      <c r="AI42" s="22">
        <v>0</v>
      </c>
    </row>
    <row r="43" spans="1:35" ht="13.5">
      <c r="A43" s="40" t="s">
        <v>16</v>
      </c>
      <c r="B43" s="40" t="s">
        <v>83</v>
      </c>
      <c r="C43" s="41" t="s">
        <v>84</v>
      </c>
      <c r="D43" s="31">
        <f t="shared" si="0"/>
        <v>3375</v>
      </c>
      <c r="E43" s="22">
        <v>2065</v>
      </c>
      <c r="F43" s="31">
        <f t="shared" si="1"/>
        <v>510</v>
      </c>
      <c r="G43" s="22">
        <v>510</v>
      </c>
      <c r="H43" s="22">
        <v>0</v>
      </c>
      <c r="I43" s="22">
        <v>0</v>
      </c>
      <c r="J43" s="22">
        <v>0</v>
      </c>
      <c r="K43" s="22">
        <v>0</v>
      </c>
      <c r="L43" s="22">
        <v>556</v>
      </c>
      <c r="M43" s="22">
        <f t="shared" si="2"/>
        <v>244</v>
      </c>
      <c r="N43" s="22">
        <v>72</v>
      </c>
      <c r="O43" s="22">
        <v>66</v>
      </c>
      <c r="P43" s="22">
        <v>88</v>
      </c>
      <c r="Q43" s="22">
        <v>15</v>
      </c>
      <c r="R43" s="22">
        <v>0</v>
      </c>
      <c r="S43" s="22">
        <v>3</v>
      </c>
      <c r="T43" s="22">
        <f t="shared" si="3"/>
        <v>2301</v>
      </c>
      <c r="U43" s="22">
        <v>2065</v>
      </c>
      <c r="V43" s="22">
        <v>236</v>
      </c>
      <c r="W43" s="22">
        <v>0</v>
      </c>
      <c r="X43" s="22">
        <v>0</v>
      </c>
      <c r="Y43" s="22">
        <v>0</v>
      </c>
      <c r="Z43" s="22">
        <v>0</v>
      </c>
      <c r="AA43" s="22">
        <f t="shared" si="4"/>
        <v>986</v>
      </c>
      <c r="AB43" s="22">
        <v>556</v>
      </c>
      <c r="AC43" s="22">
        <v>265</v>
      </c>
      <c r="AD43" s="22">
        <f t="shared" si="5"/>
        <v>165</v>
      </c>
      <c r="AE43" s="22">
        <v>165</v>
      </c>
      <c r="AF43" s="22">
        <v>0</v>
      </c>
      <c r="AG43" s="22">
        <v>0</v>
      </c>
      <c r="AH43" s="22">
        <v>0</v>
      </c>
      <c r="AI43" s="22">
        <v>0</v>
      </c>
    </row>
    <row r="44" spans="1:35" ht="13.5">
      <c r="A44" s="40" t="s">
        <v>16</v>
      </c>
      <c r="B44" s="40" t="s">
        <v>85</v>
      </c>
      <c r="C44" s="41" t="s">
        <v>86</v>
      </c>
      <c r="D44" s="31">
        <f t="shared" si="0"/>
        <v>1981</v>
      </c>
      <c r="E44" s="22">
        <v>1390</v>
      </c>
      <c r="F44" s="31">
        <f t="shared" si="1"/>
        <v>331</v>
      </c>
      <c r="G44" s="22">
        <v>331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f t="shared" si="2"/>
        <v>260</v>
      </c>
      <c r="N44" s="22">
        <v>0</v>
      </c>
      <c r="O44" s="22">
        <v>172</v>
      </c>
      <c r="P44" s="22">
        <v>76</v>
      </c>
      <c r="Q44" s="22">
        <v>12</v>
      </c>
      <c r="R44" s="22">
        <v>0</v>
      </c>
      <c r="S44" s="22">
        <v>0</v>
      </c>
      <c r="T44" s="22">
        <f t="shared" si="3"/>
        <v>1544</v>
      </c>
      <c r="U44" s="22">
        <v>1390</v>
      </c>
      <c r="V44" s="22">
        <v>154</v>
      </c>
      <c r="W44" s="22">
        <v>0</v>
      </c>
      <c r="X44" s="22">
        <v>0</v>
      </c>
      <c r="Y44" s="22">
        <v>0</v>
      </c>
      <c r="Z44" s="22">
        <v>0</v>
      </c>
      <c r="AA44" s="22">
        <f t="shared" si="4"/>
        <v>341</v>
      </c>
      <c r="AB44" s="22">
        <v>0</v>
      </c>
      <c r="AC44" s="22">
        <v>234</v>
      </c>
      <c r="AD44" s="22">
        <f t="shared" si="5"/>
        <v>107</v>
      </c>
      <c r="AE44" s="22">
        <v>107</v>
      </c>
      <c r="AF44" s="22">
        <v>0</v>
      </c>
      <c r="AG44" s="22">
        <v>0</v>
      </c>
      <c r="AH44" s="22">
        <v>0</v>
      </c>
      <c r="AI44" s="22">
        <v>0</v>
      </c>
    </row>
    <row r="45" spans="1:35" ht="13.5">
      <c r="A45" s="40" t="s">
        <v>16</v>
      </c>
      <c r="B45" s="40" t="s">
        <v>87</v>
      </c>
      <c r="C45" s="41" t="s">
        <v>88</v>
      </c>
      <c r="D45" s="31">
        <f t="shared" si="0"/>
        <v>4953</v>
      </c>
      <c r="E45" s="22">
        <v>3294</v>
      </c>
      <c r="F45" s="31">
        <f t="shared" si="1"/>
        <v>1209</v>
      </c>
      <c r="G45" s="22">
        <v>1209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f t="shared" si="2"/>
        <v>450</v>
      </c>
      <c r="N45" s="22">
        <v>0</v>
      </c>
      <c r="O45" s="22">
        <v>342</v>
      </c>
      <c r="P45" s="22">
        <v>88</v>
      </c>
      <c r="Q45" s="22">
        <v>16</v>
      </c>
      <c r="R45" s="22">
        <v>0</v>
      </c>
      <c r="S45" s="22">
        <v>4</v>
      </c>
      <c r="T45" s="22">
        <f t="shared" si="3"/>
        <v>3854</v>
      </c>
      <c r="U45" s="22">
        <v>3294</v>
      </c>
      <c r="V45" s="22">
        <v>560</v>
      </c>
      <c r="W45" s="22">
        <v>0</v>
      </c>
      <c r="X45" s="22">
        <v>0</v>
      </c>
      <c r="Y45" s="22">
        <v>0</v>
      </c>
      <c r="Z45" s="22">
        <v>0</v>
      </c>
      <c r="AA45" s="22">
        <f t="shared" si="4"/>
        <v>974</v>
      </c>
      <c r="AB45" s="22">
        <v>0</v>
      </c>
      <c r="AC45" s="22">
        <v>584</v>
      </c>
      <c r="AD45" s="22">
        <f t="shared" si="5"/>
        <v>390</v>
      </c>
      <c r="AE45" s="22">
        <v>390</v>
      </c>
      <c r="AF45" s="22">
        <v>0</v>
      </c>
      <c r="AG45" s="22">
        <v>0</v>
      </c>
      <c r="AH45" s="22">
        <v>0</v>
      </c>
      <c r="AI45" s="22">
        <v>0</v>
      </c>
    </row>
    <row r="46" spans="1:35" ht="13.5">
      <c r="A46" s="40" t="s">
        <v>16</v>
      </c>
      <c r="B46" s="40" t="s">
        <v>89</v>
      </c>
      <c r="C46" s="41" t="s">
        <v>90</v>
      </c>
      <c r="D46" s="31">
        <f t="shared" si="0"/>
        <v>2014</v>
      </c>
      <c r="E46" s="22">
        <v>1535</v>
      </c>
      <c r="F46" s="31">
        <f t="shared" si="1"/>
        <v>237</v>
      </c>
      <c r="G46" s="22">
        <v>237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f t="shared" si="2"/>
        <v>242</v>
      </c>
      <c r="N46" s="22">
        <v>127</v>
      </c>
      <c r="O46" s="22">
        <v>59</v>
      </c>
      <c r="P46" s="22">
        <v>39</v>
      </c>
      <c r="Q46" s="22">
        <v>7</v>
      </c>
      <c r="R46" s="22">
        <v>0</v>
      </c>
      <c r="S46" s="22">
        <v>10</v>
      </c>
      <c r="T46" s="22">
        <f t="shared" si="3"/>
        <v>1645</v>
      </c>
      <c r="U46" s="22">
        <v>1535</v>
      </c>
      <c r="V46" s="22">
        <v>110</v>
      </c>
      <c r="W46" s="22">
        <v>0</v>
      </c>
      <c r="X46" s="22">
        <v>0</v>
      </c>
      <c r="Y46" s="22">
        <v>0</v>
      </c>
      <c r="Z46" s="22">
        <v>0</v>
      </c>
      <c r="AA46" s="22">
        <f t="shared" si="4"/>
        <v>326</v>
      </c>
      <c r="AB46" s="22">
        <v>0</v>
      </c>
      <c r="AC46" s="22">
        <v>250</v>
      </c>
      <c r="AD46" s="22">
        <f t="shared" si="5"/>
        <v>76</v>
      </c>
      <c r="AE46" s="22">
        <v>76</v>
      </c>
      <c r="AF46" s="22">
        <v>0</v>
      </c>
      <c r="AG46" s="22">
        <v>0</v>
      </c>
      <c r="AH46" s="22">
        <v>0</v>
      </c>
      <c r="AI46" s="22">
        <v>0</v>
      </c>
    </row>
    <row r="47" spans="1:35" ht="13.5">
      <c r="A47" s="40" t="s">
        <v>16</v>
      </c>
      <c r="B47" s="40" t="s">
        <v>91</v>
      </c>
      <c r="C47" s="41" t="s">
        <v>13</v>
      </c>
      <c r="D47" s="31">
        <f t="shared" si="0"/>
        <v>3473</v>
      </c>
      <c r="E47" s="22">
        <v>2923</v>
      </c>
      <c r="F47" s="31">
        <f t="shared" si="1"/>
        <v>303</v>
      </c>
      <c r="G47" s="22">
        <v>303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f t="shared" si="2"/>
        <v>247</v>
      </c>
      <c r="N47" s="22">
        <v>104</v>
      </c>
      <c r="O47" s="22">
        <v>51</v>
      </c>
      <c r="P47" s="22">
        <v>92</v>
      </c>
      <c r="Q47" s="22">
        <v>0</v>
      </c>
      <c r="R47" s="22">
        <v>0</v>
      </c>
      <c r="S47" s="22">
        <v>0</v>
      </c>
      <c r="T47" s="22">
        <f t="shared" si="3"/>
        <v>3064</v>
      </c>
      <c r="U47" s="22">
        <v>2923</v>
      </c>
      <c r="V47" s="22">
        <v>141</v>
      </c>
      <c r="W47" s="22">
        <v>0</v>
      </c>
      <c r="X47" s="22">
        <v>0</v>
      </c>
      <c r="Y47" s="22">
        <v>0</v>
      </c>
      <c r="Z47" s="22">
        <v>0</v>
      </c>
      <c r="AA47" s="22">
        <f t="shared" si="4"/>
        <v>562</v>
      </c>
      <c r="AB47" s="22">
        <v>0</v>
      </c>
      <c r="AC47" s="22">
        <v>465</v>
      </c>
      <c r="AD47" s="22">
        <f t="shared" si="5"/>
        <v>97</v>
      </c>
      <c r="AE47" s="22">
        <v>97</v>
      </c>
      <c r="AF47" s="22">
        <v>0</v>
      </c>
      <c r="AG47" s="22">
        <v>0</v>
      </c>
      <c r="AH47" s="22">
        <v>0</v>
      </c>
      <c r="AI47" s="22">
        <v>0</v>
      </c>
    </row>
    <row r="48" spans="1:35" ht="13.5">
      <c r="A48" s="40" t="s">
        <v>16</v>
      </c>
      <c r="B48" s="40" t="s">
        <v>92</v>
      </c>
      <c r="C48" s="41" t="s">
        <v>93</v>
      </c>
      <c r="D48" s="31">
        <f t="shared" si="0"/>
        <v>632</v>
      </c>
      <c r="E48" s="22">
        <v>284</v>
      </c>
      <c r="F48" s="31">
        <f t="shared" si="1"/>
        <v>188</v>
      </c>
      <c r="G48" s="22">
        <v>188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f t="shared" si="2"/>
        <v>160</v>
      </c>
      <c r="N48" s="22">
        <v>93</v>
      </c>
      <c r="O48" s="22">
        <v>23</v>
      </c>
      <c r="P48" s="22">
        <v>42</v>
      </c>
      <c r="Q48" s="22">
        <v>2</v>
      </c>
      <c r="R48" s="22">
        <v>0</v>
      </c>
      <c r="S48" s="22">
        <v>0</v>
      </c>
      <c r="T48" s="22">
        <f t="shared" si="3"/>
        <v>371</v>
      </c>
      <c r="U48" s="22">
        <v>284</v>
      </c>
      <c r="V48" s="22">
        <v>87</v>
      </c>
      <c r="W48" s="22">
        <v>0</v>
      </c>
      <c r="X48" s="22">
        <v>0</v>
      </c>
      <c r="Y48" s="22">
        <v>0</v>
      </c>
      <c r="Z48" s="22">
        <v>0</v>
      </c>
      <c r="AA48" s="22">
        <f t="shared" si="4"/>
        <v>117</v>
      </c>
      <c r="AB48" s="22">
        <v>0</v>
      </c>
      <c r="AC48" s="22">
        <v>56</v>
      </c>
      <c r="AD48" s="22">
        <f t="shared" si="5"/>
        <v>61</v>
      </c>
      <c r="AE48" s="22">
        <v>61</v>
      </c>
      <c r="AF48" s="22">
        <v>0</v>
      </c>
      <c r="AG48" s="22">
        <v>0</v>
      </c>
      <c r="AH48" s="22">
        <v>0</v>
      </c>
      <c r="AI48" s="22">
        <v>0</v>
      </c>
    </row>
    <row r="49" spans="1:35" ht="13.5">
      <c r="A49" s="74" t="s">
        <v>94</v>
      </c>
      <c r="B49" s="75"/>
      <c r="C49" s="76"/>
      <c r="D49" s="22">
        <f aca="true" t="shared" si="6" ref="D49:AI49">SUM(D6:D48)</f>
        <v>388506</v>
      </c>
      <c r="E49" s="22">
        <f t="shared" si="6"/>
        <v>288317</v>
      </c>
      <c r="F49" s="22">
        <f t="shared" si="6"/>
        <v>43476</v>
      </c>
      <c r="G49" s="22">
        <f t="shared" si="6"/>
        <v>24437</v>
      </c>
      <c r="H49" s="22">
        <f t="shared" si="6"/>
        <v>18820</v>
      </c>
      <c r="I49" s="22">
        <f t="shared" si="6"/>
        <v>0</v>
      </c>
      <c r="J49" s="22">
        <f t="shared" si="6"/>
        <v>0</v>
      </c>
      <c r="K49" s="22">
        <f t="shared" si="6"/>
        <v>219</v>
      </c>
      <c r="L49" s="22">
        <f t="shared" si="6"/>
        <v>25175</v>
      </c>
      <c r="M49" s="22">
        <f t="shared" si="6"/>
        <v>31538</v>
      </c>
      <c r="N49" s="22">
        <f t="shared" si="6"/>
        <v>25623</v>
      </c>
      <c r="O49" s="22">
        <f t="shared" si="6"/>
        <v>1966</v>
      </c>
      <c r="P49" s="22">
        <f t="shared" si="6"/>
        <v>2405</v>
      </c>
      <c r="Q49" s="22">
        <f t="shared" si="6"/>
        <v>119</v>
      </c>
      <c r="R49" s="22">
        <f t="shared" si="6"/>
        <v>1</v>
      </c>
      <c r="S49" s="22">
        <f t="shared" si="6"/>
        <v>1424</v>
      </c>
      <c r="T49" s="22">
        <f t="shared" si="6"/>
        <v>294884</v>
      </c>
      <c r="U49" s="22">
        <f t="shared" si="6"/>
        <v>288317</v>
      </c>
      <c r="V49" s="22">
        <f t="shared" si="6"/>
        <v>5161</v>
      </c>
      <c r="W49" s="22">
        <f t="shared" si="6"/>
        <v>1187</v>
      </c>
      <c r="X49" s="22">
        <f t="shared" si="6"/>
        <v>0</v>
      </c>
      <c r="Y49" s="22">
        <f t="shared" si="6"/>
        <v>0</v>
      </c>
      <c r="Z49" s="22">
        <f t="shared" si="6"/>
        <v>219</v>
      </c>
      <c r="AA49" s="22">
        <f t="shared" si="6"/>
        <v>76153</v>
      </c>
      <c r="AB49" s="22">
        <f t="shared" si="6"/>
        <v>25175</v>
      </c>
      <c r="AC49" s="22">
        <f t="shared" si="6"/>
        <v>35098</v>
      </c>
      <c r="AD49" s="22">
        <f t="shared" si="6"/>
        <v>15880</v>
      </c>
      <c r="AE49" s="22">
        <f t="shared" si="6"/>
        <v>14488</v>
      </c>
      <c r="AF49" s="22">
        <f t="shared" si="6"/>
        <v>1392</v>
      </c>
      <c r="AG49" s="22">
        <f t="shared" si="6"/>
        <v>0</v>
      </c>
      <c r="AH49" s="22">
        <f t="shared" si="6"/>
        <v>0</v>
      </c>
      <c r="AI49" s="22">
        <f t="shared" si="6"/>
        <v>0</v>
      </c>
    </row>
  </sheetData>
  <mergeCells count="10">
    <mergeCell ref="AC3:AC4"/>
    <mergeCell ref="A49:C49"/>
    <mergeCell ref="L3:L4"/>
    <mergeCell ref="U3:U4"/>
    <mergeCell ref="V3:Z3"/>
    <mergeCell ref="AB3:AB4"/>
    <mergeCell ref="A2:A5"/>
    <mergeCell ref="B2:B5"/>
    <mergeCell ref="C2:C5"/>
    <mergeCell ref="F3:K3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&amp;L&amp;16ごみ処理の状況（平成１２年度実績）&amp;R&amp;D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N48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</cols>
  <sheetData>
    <row r="1" spans="1:66" ht="17.25">
      <c r="A1" s="1" t="s">
        <v>187</v>
      </c>
      <c r="B1" s="1"/>
      <c r="C1" s="1"/>
      <c r="D1" s="24"/>
      <c r="E1" s="24"/>
      <c r="F1" s="25"/>
      <c r="G1" s="25"/>
      <c r="H1" s="25"/>
      <c r="I1" s="25"/>
      <c r="J1" s="25"/>
      <c r="K1" s="24"/>
      <c r="L1" s="24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</row>
    <row r="2" spans="1:66" s="42" customFormat="1" ht="22.5" customHeight="1">
      <c r="A2" s="49" t="s">
        <v>95</v>
      </c>
      <c r="B2" s="49" t="s">
        <v>131</v>
      </c>
      <c r="C2" s="49" t="s">
        <v>132</v>
      </c>
      <c r="D2" s="95" t="s">
        <v>133</v>
      </c>
      <c r="E2" s="93"/>
      <c r="F2" s="93"/>
      <c r="G2" s="93"/>
      <c r="H2" s="93"/>
      <c r="I2" s="93"/>
      <c r="J2" s="94"/>
      <c r="K2" s="95" t="s">
        <v>134</v>
      </c>
      <c r="L2" s="93"/>
      <c r="M2" s="93"/>
      <c r="N2" s="93"/>
      <c r="O2" s="93"/>
      <c r="P2" s="93"/>
      <c r="Q2" s="94"/>
      <c r="R2" s="96" t="s">
        <v>2</v>
      </c>
      <c r="S2" s="47"/>
      <c r="T2" s="47"/>
      <c r="U2" s="47"/>
      <c r="V2" s="47"/>
      <c r="W2" s="47"/>
      <c r="X2" s="48"/>
      <c r="Y2" s="57" t="s">
        <v>3</v>
      </c>
      <c r="Z2" s="97"/>
      <c r="AA2" s="97"/>
      <c r="AB2" s="97"/>
      <c r="AC2" s="97"/>
      <c r="AD2" s="97"/>
      <c r="AE2" s="98"/>
      <c r="AF2" s="57" t="s">
        <v>4</v>
      </c>
      <c r="AG2" s="66"/>
      <c r="AH2" s="66"/>
      <c r="AI2" s="66"/>
      <c r="AJ2" s="66"/>
      <c r="AK2" s="66"/>
      <c r="AL2" s="67"/>
      <c r="AM2" s="57" t="s">
        <v>5</v>
      </c>
      <c r="AN2" s="99"/>
      <c r="AO2" s="99"/>
      <c r="AP2" s="99"/>
      <c r="AQ2" s="99"/>
      <c r="AR2" s="99"/>
      <c r="AS2" s="100"/>
      <c r="AT2" s="57" t="s">
        <v>6</v>
      </c>
      <c r="AU2" s="97"/>
      <c r="AV2" s="97"/>
      <c r="AW2" s="97"/>
      <c r="AX2" s="97"/>
      <c r="AY2" s="97"/>
      <c r="AZ2" s="98"/>
      <c r="BA2" s="57" t="s">
        <v>7</v>
      </c>
      <c r="BB2" s="97"/>
      <c r="BC2" s="97"/>
      <c r="BD2" s="97"/>
      <c r="BE2" s="97"/>
      <c r="BF2" s="97"/>
      <c r="BG2" s="98"/>
      <c r="BH2" s="92" t="s">
        <v>8</v>
      </c>
      <c r="BI2" s="93"/>
      <c r="BJ2" s="93"/>
      <c r="BK2" s="93"/>
      <c r="BL2" s="93"/>
      <c r="BM2" s="93"/>
      <c r="BN2" s="94"/>
    </row>
    <row r="3" spans="1:66" s="42" customFormat="1" ht="13.5">
      <c r="A3" s="101"/>
      <c r="B3" s="50"/>
      <c r="C3" s="50"/>
      <c r="D3" s="39" t="s">
        <v>149</v>
      </c>
      <c r="E3" s="7" t="s">
        <v>157</v>
      </c>
      <c r="F3" s="7" t="s">
        <v>127</v>
      </c>
      <c r="G3" s="7" t="s">
        <v>159</v>
      </c>
      <c r="H3" s="7" t="s">
        <v>9</v>
      </c>
      <c r="I3" s="7" t="s">
        <v>10</v>
      </c>
      <c r="J3" s="7" t="s">
        <v>129</v>
      </c>
      <c r="K3" s="39" t="s">
        <v>149</v>
      </c>
      <c r="L3" s="7" t="s">
        <v>157</v>
      </c>
      <c r="M3" s="7" t="s">
        <v>127</v>
      </c>
      <c r="N3" s="7" t="s">
        <v>159</v>
      </c>
      <c r="O3" s="7" t="s">
        <v>9</v>
      </c>
      <c r="P3" s="7" t="s">
        <v>10</v>
      </c>
      <c r="Q3" s="7" t="s">
        <v>129</v>
      </c>
      <c r="R3" s="39" t="s">
        <v>149</v>
      </c>
      <c r="S3" s="7" t="s">
        <v>157</v>
      </c>
      <c r="T3" s="7" t="s">
        <v>127</v>
      </c>
      <c r="U3" s="7" t="s">
        <v>159</v>
      </c>
      <c r="V3" s="7" t="s">
        <v>9</v>
      </c>
      <c r="W3" s="7" t="s">
        <v>10</v>
      </c>
      <c r="X3" s="7" t="s">
        <v>129</v>
      </c>
      <c r="Y3" s="39" t="s">
        <v>149</v>
      </c>
      <c r="Z3" s="7" t="s">
        <v>157</v>
      </c>
      <c r="AA3" s="7" t="s">
        <v>127</v>
      </c>
      <c r="AB3" s="7" t="s">
        <v>159</v>
      </c>
      <c r="AC3" s="7" t="s">
        <v>9</v>
      </c>
      <c r="AD3" s="7" t="s">
        <v>10</v>
      </c>
      <c r="AE3" s="7" t="s">
        <v>129</v>
      </c>
      <c r="AF3" s="39" t="s">
        <v>149</v>
      </c>
      <c r="AG3" s="7" t="s">
        <v>157</v>
      </c>
      <c r="AH3" s="7" t="s">
        <v>127</v>
      </c>
      <c r="AI3" s="7" t="s">
        <v>159</v>
      </c>
      <c r="AJ3" s="7" t="s">
        <v>9</v>
      </c>
      <c r="AK3" s="7" t="s">
        <v>10</v>
      </c>
      <c r="AL3" s="7" t="s">
        <v>129</v>
      </c>
      <c r="AM3" s="39" t="s">
        <v>149</v>
      </c>
      <c r="AN3" s="7" t="s">
        <v>157</v>
      </c>
      <c r="AO3" s="7" t="s">
        <v>127</v>
      </c>
      <c r="AP3" s="7" t="s">
        <v>159</v>
      </c>
      <c r="AQ3" s="7" t="s">
        <v>9</v>
      </c>
      <c r="AR3" s="7" t="s">
        <v>10</v>
      </c>
      <c r="AS3" s="7" t="s">
        <v>129</v>
      </c>
      <c r="AT3" s="39" t="s">
        <v>149</v>
      </c>
      <c r="AU3" s="7" t="s">
        <v>157</v>
      </c>
      <c r="AV3" s="7" t="s">
        <v>127</v>
      </c>
      <c r="AW3" s="7" t="s">
        <v>159</v>
      </c>
      <c r="AX3" s="7" t="s">
        <v>9</v>
      </c>
      <c r="AY3" s="7" t="s">
        <v>10</v>
      </c>
      <c r="AZ3" s="7" t="s">
        <v>129</v>
      </c>
      <c r="BA3" s="39" t="s">
        <v>149</v>
      </c>
      <c r="BB3" s="7" t="s">
        <v>157</v>
      </c>
      <c r="BC3" s="7" t="s">
        <v>127</v>
      </c>
      <c r="BD3" s="7" t="s">
        <v>159</v>
      </c>
      <c r="BE3" s="7" t="s">
        <v>9</v>
      </c>
      <c r="BF3" s="7" t="s">
        <v>10</v>
      </c>
      <c r="BG3" s="7" t="s">
        <v>129</v>
      </c>
      <c r="BH3" s="39" t="s">
        <v>149</v>
      </c>
      <c r="BI3" s="7" t="s">
        <v>157</v>
      </c>
      <c r="BJ3" s="7" t="s">
        <v>127</v>
      </c>
      <c r="BK3" s="7" t="s">
        <v>159</v>
      </c>
      <c r="BL3" s="7" t="s">
        <v>9</v>
      </c>
      <c r="BM3" s="7" t="s">
        <v>10</v>
      </c>
      <c r="BN3" s="7" t="s">
        <v>129</v>
      </c>
    </row>
    <row r="4" spans="1:66" s="42" customFormat="1" ht="13.5">
      <c r="A4" s="51"/>
      <c r="B4" s="77"/>
      <c r="C4" s="77"/>
      <c r="D4" s="19" t="s">
        <v>130</v>
      </c>
      <c r="E4" s="38" t="s">
        <v>116</v>
      </c>
      <c r="F4" s="38" t="s">
        <v>116</v>
      </c>
      <c r="G4" s="38" t="s">
        <v>116</v>
      </c>
      <c r="H4" s="38" t="s">
        <v>116</v>
      </c>
      <c r="I4" s="38" t="s">
        <v>116</v>
      </c>
      <c r="J4" s="38" t="s">
        <v>116</v>
      </c>
      <c r="K4" s="19" t="s">
        <v>116</v>
      </c>
      <c r="L4" s="38" t="s">
        <v>116</v>
      </c>
      <c r="M4" s="38" t="s">
        <v>116</v>
      </c>
      <c r="N4" s="38" t="s">
        <v>116</v>
      </c>
      <c r="O4" s="38" t="s">
        <v>116</v>
      </c>
      <c r="P4" s="38" t="s">
        <v>116</v>
      </c>
      <c r="Q4" s="38" t="s">
        <v>116</v>
      </c>
      <c r="R4" s="19" t="s">
        <v>116</v>
      </c>
      <c r="S4" s="38" t="s">
        <v>116</v>
      </c>
      <c r="T4" s="38" t="s">
        <v>116</v>
      </c>
      <c r="U4" s="38" t="s">
        <v>116</v>
      </c>
      <c r="V4" s="38" t="s">
        <v>116</v>
      </c>
      <c r="W4" s="38" t="s">
        <v>116</v>
      </c>
      <c r="X4" s="38" t="s">
        <v>116</v>
      </c>
      <c r="Y4" s="19" t="s">
        <v>116</v>
      </c>
      <c r="Z4" s="38" t="s">
        <v>116</v>
      </c>
      <c r="AA4" s="38" t="s">
        <v>116</v>
      </c>
      <c r="AB4" s="38" t="s">
        <v>116</v>
      </c>
      <c r="AC4" s="38" t="s">
        <v>116</v>
      </c>
      <c r="AD4" s="38" t="s">
        <v>116</v>
      </c>
      <c r="AE4" s="38" t="s">
        <v>116</v>
      </c>
      <c r="AF4" s="19" t="s">
        <v>116</v>
      </c>
      <c r="AG4" s="38" t="s">
        <v>116</v>
      </c>
      <c r="AH4" s="38" t="s">
        <v>116</v>
      </c>
      <c r="AI4" s="38" t="s">
        <v>116</v>
      </c>
      <c r="AJ4" s="38" t="s">
        <v>116</v>
      </c>
      <c r="AK4" s="38" t="s">
        <v>116</v>
      </c>
      <c r="AL4" s="38" t="s">
        <v>116</v>
      </c>
      <c r="AM4" s="19" t="s">
        <v>116</v>
      </c>
      <c r="AN4" s="38" t="s">
        <v>116</v>
      </c>
      <c r="AO4" s="38" t="s">
        <v>116</v>
      </c>
      <c r="AP4" s="38" t="s">
        <v>116</v>
      </c>
      <c r="AQ4" s="38" t="s">
        <v>116</v>
      </c>
      <c r="AR4" s="38" t="s">
        <v>116</v>
      </c>
      <c r="AS4" s="38" t="s">
        <v>116</v>
      </c>
      <c r="AT4" s="19" t="s">
        <v>116</v>
      </c>
      <c r="AU4" s="38" t="s">
        <v>116</v>
      </c>
      <c r="AV4" s="38" t="s">
        <v>116</v>
      </c>
      <c r="AW4" s="38" t="s">
        <v>116</v>
      </c>
      <c r="AX4" s="38" t="s">
        <v>116</v>
      </c>
      <c r="AY4" s="38" t="s">
        <v>116</v>
      </c>
      <c r="AZ4" s="38" t="s">
        <v>116</v>
      </c>
      <c r="BA4" s="19" t="s">
        <v>116</v>
      </c>
      <c r="BB4" s="38" t="s">
        <v>116</v>
      </c>
      <c r="BC4" s="38" t="s">
        <v>116</v>
      </c>
      <c r="BD4" s="38" t="s">
        <v>116</v>
      </c>
      <c r="BE4" s="38" t="s">
        <v>116</v>
      </c>
      <c r="BF4" s="38" t="s">
        <v>116</v>
      </c>
      <c r="BG4" s="38" t="s">
        <v>116</v>
      </c>
      <c r="BH4" s="19" t="s">
        <v>116</v>
      </c>
      <c r="BI4" s="38" t="s">
        <v>116</v>
      </c>
      <c r="BJ4" s="38" t="s">
        <v>116</v>
      </c>
      <c r="BK4" s="38" t="s">
        <v>116</v>
      </c>
      <c r="BL4" s="38" t="s">
        <v>116</v>
      </c>
      <c r="BM4" s="38" t="s">
        <v>116</v>
      </c>
      <c r="BN4" s="38" t="s">
        <v>116</v>
      </c>
    </row>
    <row r="5" spans="1:66" ht="13.5">
      <c r="A5" s="40" t="s">
        <v>16</v>
      </c>
      <c r="B5" s="40" t="s">
        <v>17</v>
      </c>
      <c r="C5" s="41" t="s">
        <v>18</v>
      </c>
      <c r="D5" s="22">
        <f>SUM(E5:J5)</f>
        <v>22584</v>
      </c>
      <c r="E5" s="22">
        <f aca="true" t="shared" si="0" ref="E5:J30">L5+S5</f>
        <v>12586</v>
      </c>
      <c r="F5" s="22">
        <f t="shared" si="0"/>
        <v>3255</v>
      </c>
      <c r="G5" s="22">
        <f t="shared" si="0"/>
        <v>2236</v>
      </c>
      <c r="H5" s="22">
        <f aca="true" t="shared" si="1" ref="H5:J29">O5+V5</f>
        <v>406</v>
      </c>
      <c r="I5" s="22">
        <f t="shared" si="1"/>
        <v>2945</v>
      </c>
      <c r="J5" s="22">
        <f t="shared" si="1"/>
        <v>1156</v>
      </c>
      <c r="K5" s="22">
        <f>SUM(L5:Q5)</f>
        <v>13742</v>
      </c>
      <c r="L5" s="22">
        <v>12586</v>
      </c>
      <c r="M5" s="22">
        <v>0</v>
      </c>
      <c r="N5" s="22">
        <v>0</v>
      </c>
      <c r="O5" s="22">
        <v>0</v>
      </c>
      <c r="P5" s="22">
        <v>0</v>
      </c>
      <c r="Q5" s="22">
        <v>1156</v>
      </c>
      <c r="R5" s="22">
        <f>SUM(S5:X5)</f>
        <v>8842</v>
      </c>
      <c r="S5" s="22">
        <f>AG5+AN5</f>
        <v>0</v>
      </c>
      <c r="T5" s="22">
        <f>AA5+AH5+AO5+AV5+BC5</f>
        <v>3255</v>
      </c>
      <c r="U5" s="22">
        <f aca="true" t="shared" si="2" ref="U5:W47">AI5+AP5</f>
        <v>2236</v>
      </c>
      <c r="V5" s="22">
        <f t="shared" si="2"/>
        <v>406</v>
      </c>
      <c r="W5" s="22">
        <f t="shared" si="2"/>
        <v>2945</v>
      </c>
      <c r="X5" s="22">
        <f>AE5+AL5+AS5+AZ5+BG5</f>
        <v>0</v>
      </c>
      <c r="Y5" s="22">
        <f>SUM(Z5:AE5)</f>
        <v>0</v>
      </c>
      <c r="Z5" s="22" t="s">
        <v>168</v>
      </c>
      <c r="AA5" s="22">
        <v>0</v>
      </c>
      <c r="AB5" s="22" t="s">
        <v>168</v>
      </c>
      <c r="AC5" s="22" t="s">
        <v>168</v>
      </c>
      <c r="AD5" s="22" t="s">
        <v>168</v>
      </c>
      <c r="AE5" s="22">
        <v>0</v>
      </c>
      <c r="AF5" s="22">
        <f>SUM(AG5:AL5)</f>
        <v>2002</v>
      </c>
      <c r="AG5" s="22">
        <v>0</v>
      </c>
      <c r="AH5" s="22">
        <v>2002</v>
      </c>
      <c r="AI5" s="22">
        <v>0</v>
      </c>
      <c r="AJ5" s="22">
        <v>0</v>
      </c>
      <c r="AK5" s="22">
        <v>0</v>
      </c>
      <c r="AL5" s="22">
        <v>0</v>
      </c>
      <c r="AM5" s="22">
        <f>SUM(AN5:AS5)</f>
        <v>6840</v>
      </c>
      <c r="AN5" s="22">
        <v>0</v>
      </c>
      <c r="AO5" s="22">
        <v>1253</v>
      </c>
      <c r="AP5" s="22">
        <v>2236</v>
      </c>
      <c r="AQ5" s="22">
        <v>406</v>
      </c>
      <c r="AR5" s="22">
        <v>2945</v>
      </c>
      <c r="AS5" s="22">
        <v>0</v>
      </c>
      <c r="AT5" s="22">
        <f>SUM(AU5:AZ5)</f>
        <v>0</v>
      </c>
      <c r="AU5" s="22" t="s">
        <v>168</v>
      </c>
      <c r="AV5" s="22">
        <v>0</v>
      </c>
      <c r="AW5" s="22" t="s">
        <v>168</v>
      </c>
      <c r="AX5" s="22" t="s">
        <v>168</v>
      </c>
      <c r="AY5" s="22" t="s">
        <v>168</v>
      </c>
      <c r="AZ5" s="22">
        <v>0</v>
      </c>
      <c r="BA5" s="22">
        <f>SUM(BB5:BG5)</f>
        <v>0</v>
      </c>
      <c r="BB5" s="22" t="s">
        <v>168</v>
      </c>
      <c r="BC5" s="22">
        <v>0</v>
      </c>
      <c r="BD5" s="22" t="s">
        <v>168</v>
      </c>
      <c r="BE5" s="22" t="s">
        <v>168</v>
      </c>
      <c r="BF5" s="22" t="s">
        <v>168</v>
      </c>
      <c r="BG5" s="22">
        <v>0</v>
      </c>
      <c r="BH5" s="22">
        <f>SUM(BI5:BN5)</f>
        <v>4074</v>
      </c>
      <c r="BI5" s="22">
        <v>2546</v>
      </c>
      <c r="BJ5" s="22">
        <v>692</v>
      </c>
      <c r="BK5" s="22">
        <v>623</v>
      </c>
      <c r="BL5" s="22">
        <v>0</v>
      </c>
      <c r="BM5" s="22">
        <v>0</v>
      </c>
      <c r="BN5" s="22">
        <v>213</v>
      </c>
    </row>
    <row r="6" spans="1:66" ht="13.5">
      <c r="A6" s="40" t="s">
        <v>16</v>
      </c>
      <c r="B6" s="40" t="s">
        <v>19</v>
      </c>
      <c r="C6" s="41" t="s">
        <v>20</v>
      </c>
      <c r="D6" s="22">
        <f>SUM(E6:J6)</f>
        <v>5139</v>
      </c>
      <c r="E6" s="22">
        <f t="shared" si="0"/>
        <v>3038</v>
      </c>
      <c r="F6" s="22">
        <f t="shared" si="0"/>
        <v>1119</v>
      </c>
      <c r="G6" s="22">
        <f t="shared" si="0"/>
        <v>705</v>
      </c>
      <c r="H6" s="22">
        <f t="shared" si="1"/>
        <v>103</v>
      </c>
      <c r="I6" s="22">
        <f t="shared" si="1"/>
        <v>0</v>
      </c>
      <c r="J6" s="22">
        <f t="shared" si="1"/>
        <v>174</v>
      </c>
      <c r="K6" s="22">
        <f>SUM(L6:Q6)</f>
        <v>3029</v>
      </c>
      <c r="L6" s="22">
        <v>3029</v>
      </c>
      <c r="M6" s="22">
        <v>0</v>
      </c>
      <c r="N6" s="22">
        <v>0</v>
      </c>
      <c r="O6" s="22">
        <v>0</v>
      </c>
      <c r="P6" s="22">
        <v>0</v>
      </c>
      <c r="Q6" s="22">
        <v>0</v>
      </c>
      <c r="R6" s="22">
        <f>SUM(S6:X6)</f>
        <v>2110</v>
      </c>
      <c r="S6" s="22">
        <f>AG6+AN6</f>
        <v>9</v>
      </c>
      <c r="T6" s="22">
        <f>AA6+AH6+AO6+AV6+BC6</f>
        <v>1119</v>
      </c>
      <c r="U6" s="22">
        <f t="shared" si="2"/>
        <v>705</v>
      </c>
      <c r="V6" s="22">
        <f t="shared" si="2"/>
        <v>103</v>
      </c>
      <c r="W6" s="22">
        <f t="shared" si="2"/>
        <v>0</v>
      </c>
      <c r="X6" s="22">
        <f>AE6+AL6+AS6+AZ6+BG6</f>
        <v>174</v>
      </c>
      <c r="Y6" s="22">
        <f>SUM(Z6:AE6)</f>
        <v>0</v>
      </c>
      <c r="Z6" s="22" t="s">
        <v>168</v>
      </c>
      <c r="AA6" s="22">
        <v>0</v>
      </c>
      <c r="AB6" s="22" t="s">
        <v>168</v>
      </c>
      <c r="AC6" s="22" t="s">
        <v>168</v>
      </c>
      <c r="AD6" s="22" t="s">
        <v>168</v>
      </c>
      <c r="AE6" s="22">
        <v>0</v>
      </c>
      <c r="AF6" s="22">
        <f>SUM(AG6:AL6)</f>
        <v>806</v>
      </c>
      <c r="AG6" s="22">
        <v>0</v>
      </c>
      <c r="AH6" s="22">
        <v>775</v>
      </c>
      <c r="AI6" s="22">
        <v>0</v>
      </c>
      <c r="AJ6" s="22">
        <v>0</v>
      </c>
      <c r="AK6" s="22">
        <v>0</v>
      </c>
      <c r="AL6" s="22">
        <v>31</v>
      </c>
      <c r="AM6" s="22">
        <f>SUM(AN6:AS6)</f>
        <v>1304</v>
      </c>
      <c r="AN6" s="22">
        <v>9</v>
      </c>
      <c r="AO6" s="22">
        <v>344</v>
      </c>
      <c r="AP6" s="22">
        <v>705</v>
      </c>
      <c r="AQ6" s="22">
        <v>103</v>
      </c>
      <c r="AR6" s="22">
        <v>0</v>
      </c>
      <c r="AS6" s="22">
        <v>143</v>
      </c>
      <c r="AT6" s="22">
        <f>SUM(AU6:AZ6)</f>
        <v>0</v>
      </c>
      <c r="AU6" s="22" t="s">
        <v>168</v>
      </c>
      <c r="AV6" s="22">
        <v>0</v>
      </c>
      <c r="AW6" s="22" t="s">
        <v>168</v>
      </c>
      <c r="AX6" s="22" t="s">
        <v>168</v>
      </c>
      <c r="AY6" s="22" t="s">
        <v>168</v>
      </c>
      <c r="AZ6" s="22">
        <v>0</v>
      </c>
      <c r="BA6" s="22">
        <f>SUM(BB6:BG6)</f>
        <v>0</v>
      </c>
      <c r="BB6" s="22" t="s">
        <v>168</v>
      </c>
      <c r="BC6" s="22">
        <v>0</v>
      </c>
      <c r="BD6" s="22" t="s">
        <v>168</v>
      </c>
      <c r="BE6" s="22" t="s">
        <v>168</v>
      </c>
      <c r="BF6" s="22" t="s">
        <v>168</v>
      </c>
      <c r="BG6" s="22">
        <v>0</v>
      </c>
      <c r="BH6" s="22">
        <f>SUM(BI6:BN6)</f>
        <v>0</v>
      </c>
      <c r="BI6" s="22">
        <v>0</v>
      </c>
      <c r="BJ6" s="22">
        <v>0</v>
      </c>
      <c r="BK6" s="22">
        <v>0</v>
      </c>
      <c r="BL6" s="22">
        <v>0</v>
      </c>
      <c r="BM6" s="22">
        <v>0</v>
      </c>
      <c r="BN6" s="22">
        <v>0</v>
      </c>
    </row>
    <row r="7" spans="1:66" ht="13.5">
      <c r="A7" s="40" t="s">
        <v>16</v>
      </c>
      <c r="B7" s="40" t="s">
        <v>21</v>
      </c>
      <c r="C7" s="41" t="s">
        <v>22</v>
      </c>
      <c r="D7" s="22">
        <f>SUM(E7:J7)</f>
        <v>3134</v>
      </c>
      <c r="E7" s="22">
        <f t="shared" si="0"/>
        <v>1684</v>
      </c>
      <c r="F7" s="22">
        <f t="shared" si="0"/>
        <v>698</v>
      </c>
      <c r="G7" s="22">
        <f t="shared" si="0"/>
        <v>474</v>
      </c>
      <c r="H7" s="22">
        <f t="shared" si="1"/>
        <v>82</v>
      </c>
      <c r="I7" s="22">
        <f t="shared" si="1"/>
        <v>178</v>
      </c>
      <c r="J7" s="22">
        <f t="shared" si="1"/>
        <v>18</v>
      </c>
      <c r="K7" s="22">
        <f>SUM(L7:Q7)</f>
        <v>1684</v>
      </c>
      <c r="L7" s="22">
        <v>1684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2">
        <f>SUM(S7:X7)</f>
        <v>1450</v>
      </c>
      <c r="S7" s="22">
        <f>AG7+AN7</f>
        <v>0</v>
      </c>
      <c r="T7" s="22">
        <f>AA7+AH7+AO7+AV7+BC7</f>
        <v>698</v>
      </c>
      <c r="U7" s="22">
        <f t="shared" si="2"/>
        <v>474</v>
      </c>
      <c r="V7" s="22">
        <f t="shared" si="2"/>
        <v>82</v>
      </c>
      <c r="W7" s="22">
        <f t="shared" si="2"/>
        <v>178</v>
      </c>
      <c r="X7" s="22">
        <f>AE7+AL7+AS7+AZ7+BG7</f>
        <v>18</v>
      </c>
      <c r="Y7" s="22">
        <f>SUM(Z7:AE7)</f>
        <v>0</v>
      </c>
      <c r="Z7" s="22" t="s">
        <v>168</v>
      </c>
      <c r="AA7" s="22">
        <v>0</v>
      </c>
      <c r="AB7" s="22" t="s">
        <v>168</v>
      </c>
      <c r="AC7" s="22" t="s">
        <v>168</v>
      </c>
      <c r="AD7" s="22" t="s">
        <v>168</v>
      </c>
      <c r="AE7" s="22">
        <v>0</v>
      </c>
      <c r="AF7" s="22">
        <f>SUM(AG7:AL7)</f>
        <v>0</v>
      </c>
      <c r="AG7" s="22">
        <v>0</v>
      </c>
      <c r="AH7" s="22">
        <v>0</v>
      </c>
      <c r="AI7" s="22">
        <v>0</v>
      </c>
      <c r="AJ7" s="22">
        <v>0</v>
      </c>
      <c r="AK7" s="22">
        <v>0</v>
      </c>
      <c r="AL7" s="22">
        <v>0</v>
      </c>
      <c r="AM7" s="22">
        <f>SUM(AN7:AS7)</f>
        <v>1450</v>
      </c>
      <c r="AN7" s="22">
        <v>0</v>
      </c>
      <c r="AO7" s="22">
        <v>698</v>
      </c>
      <c r="AP7" s="22">
        <v>474</v>
      </c>
      <c r="AQ7" s="22">
        <v>82</v>
      </c>
      <c r="AR7" s="22">
        <v>178</v>
      </c>
      <c r="AS7" s="22">
        <v>18</v>
      </c>
      <c r="AT7" s="22">
        <f>SUM(AU7:AZ7)</f>
        <v>0</v>
      </c>
      <c r="AU7" s="22" t="s">
        <v>168</v>
      </c>
      <c r="AV7" s="22">
        <v>0</v>
      </c>
      <c r="AW7" s="22" t="s">
        <v>168</v>
      </c>
      <c r="AX7" s="22" t="s">
        <v>168</v>
      </c>
      <c r="AY7" s="22" t="s">
        <v>168</v>
      </c>
      <c r="AZ7" s="22">
        <v>0</v>
      </c>
      <c r="BA7" s="22">
        <f>SUM(BB7:BG7)</f>
        <v>0</v>
      </c>
      <c r="BB7" s="22" t="s">
        <v>168</v>
      </c>
      <c r="BC7" s="22">
        <v>0</v>
      </c>
      <c r="BD7" s="22" t="s">
        <v>168</v>
      </c>
      <c r="BE7" s="22" t="s">
        <v>168</v>
      </c>
      <c r="BF7" s="22" t="s">
        <v>168</v>
      </c>
      <c r="BG7" s="22">
        <v>0</v>
      </c>
      <c r="BH7" s="22">
        <f>SUM(BI7:BN7)</f>
        <v>794</v>
      </c>
      <c r="BI7" s="22">
        <v>772</v>
      </c>
      <c r="BJ7" s="22">
        <v>5</v>
      </c>
      <c r="BK7" s="22">
        <v>10</v>
      </c>
      <c r="BL7" s="22">
        <v>0</v>
      </c>
      <c r="BM7" s="22">
        <v>0</v>
      </c>
      <c r="BN7" s="22">
        <v>7</v>
      </c>
    </row>
    <row r="8" spans="1:66" ht="13.5">
      <c r="A8" s="40" t="s">
        <v>16</v>
      </c>
      <c r="B8" s="40" t="s">
        <v>23</v>
      </c>
      <c r="C8" s="41" t="s">
        <v>24</v>
      </c>
      <c r="D8" s="22">
        <f>SUM(E8:J8)</f>
        <v>2785</v>
      </c>
      <c r="E8" s="22">
        <f t="shared" si="0"/>
        <v>1746</v>
      </c>
      <c r="F8" s="22">
        <f t="shared" si="0"/>
        <v>476</v>
      </c>
      <c r="G8" s="22">
        <f t="shared" si="0"/>
        <v>342</v>
      </c>
      <c r="H8" s="22">
        <f t="shared" si="1"/>
        <v>44</v>
      </c>
      <c r="I8" s="22">
        <f t="shared" si="1"/>
        <v>69</v>
      </c>
      <c r="J8" s="22">
        <f t="shared" si="1"/>
        <v>108</v>
      </c>
      <c r="K8" s="22">
        <f>SUM(L8:Q8)</f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f>SUM(S8:X8)</f>
        <v>2785</v>
      </c>
      <c r="S8" s="22">
        <f>AG8+AN8</f>
        <v>1746</v>
      </c>
      <c r="T8" s="22">
        <f>AA8+AH8+AO8+AV8+BC8</f>
        <v>476</v>
      </c>
      <c r="U8" s="22">
        <f t="shared" si="2"/>
        <v>342</v>
      </c>
      <c r="V8" s="22">
        <f t="shared" si="2"/>
        <v>44</v>
      </c>
      <c r="W8" s="22">
        <f t="shared" si="2"/>
        <v>69</v>
      </c>
      <c r="X8" s="22">
        <f>AE8+AL8+AS8+AZ8+BG8</f>
        <v>108</v>
      </c>
      <c r="Y8" s="22">
        <f>SUM(Z8:AE8)</f>
        <v>0</v>
      </c>
      <c r="Z8" s="22" t="s">
        <v>168</v>
      </c>
      <c r="AA8" s="22">
        <v>0</v>
      </c>
      <c r="AB8" s="22" t="s">
        <v>168</v>
      </c>
      <c r="AC8" s="22" t="s">
        <v>168</v>
      </c>
      <c r="AD8" s="22" t="s">
        <v>168</v>
      </c>
      <c r="AE8" s="22">
        <v>0</v>
      </c>
      <c r="AF8" s="22">
        <f>SUM(AG8:AL8)</f>
        <v>0</v>
      </c>
      <c r="AG8" s="22">
        <v>0</v>
      </c>
      <c r="AH8" s="22">
        <v>0</v>
      </c>
      <c r="AI8" s="22">
        <v>0</v>
      </c>
      <c r="AJ8" s="22">
        <v>0</v>
      </c>
      <c r="AK8" s="22">
        <v>0</v>
      </c>
      <c r="AL8" s="22">
        <v>0</v>
      </c>
      <c r="AM8" s="22">
        <f>SUM(AN8:AS8)</f>
        <v>2785</v>
      </c>
      <c r="AN8" s="22">
        <v>1746</v>
      </c>
      <c r="AO8" s="22">
        <v>476</v>
      </c>
      <c r="AP8" s="22">
        <v>342</v>
      </c>
      <c r="AQ8" s="22">
        <v>44</v>
      </c>
      <c r="AR8" s="22">
        <v>69</v>
      </c>
      <c r="AS8" s="22">
        <v>108</v>
      </c>
      <c r="AT8" s="22">
        <f>SUM(AU8:AZ8)</f>
        <v>0</v>
      </c>
      <c r="AU8" s="22" t="s">
        <v>168</v>
      </c>
      <c r="AV8" s="22">
        <v>0</v>
      </c>
      <c r="AW8" s="22" t="s">
        <v>168</v>
      </c>
      <c r="AX8" s="22" t="s">
        <v>168</v>
      </c>
      <c r="AY8" s="22" t="s">
        <v>168</v>
      </c>
      <c r="AZ8" s="22">
        <v>0</v>
      </c>
      <c r="BA8" s="22">
        <f>SUM(BB8:BG8)</f>
        <v>0</v>
      </c>
      <c r="BB8" s="22" t="s">
        <v>168</v>
      </c>
      <c r="BC8" s="22">
        <v>0</v>
      </c>
      <c r="BD8" s="22" t="s">
        <v>168</v>
      </c>
      <c r="BE8" s="22" t="s">
        <v>168</v>
      </c>
      <c r="BF8" s="22" t="s">
        <v>168</v>
      </c>
      <c r="BG8" s="22">
        <v>0</v>
      </c>
      <c r="BH8" s="22">
        <f>SUM(BI8:BN8)</f>
        <v>0</v>
      </c>
      <c r="BI8" s="22">
        <v>0</v>
      </c>
      <c r="BJ8" s="22">
        <v>0</v>
      </c>
      <c r="BK8" s="22">
        <v>0</v>
      </c>
      <c r="BL8" s="22">
        <v>0</v>
      </c>
      <c r="BM8" s="22">
        <v>0</v>
      </c>
      <c r="BN8" s="22">
        <v>0</v>
      </c>
    </row>
    <row r="9" spans="1:66" ht="13.5">
      <c r="A9" s="40" t="s">
        <v>16</v>
      </c>
      <c r="B9" s="40" t="s">
        <v>25</v>
      </c>
      <c r="C9" s="41" t="s">
        <v>26</v>
      </c>
      <c r="D9" s="22">
        <f>SUM(E9:J9)</f>
        <v>726</v>
      </c>
      <c r="E9" s="22">
        <f t="shared" si="0"/>
        <v>18</v>
      </c>
      <c r="F9" s="22">
        <f t="shared" si="0"/>
        <v>655</v>
      </c>
      <c r="G9" s="22">
        <f t="shared" si="0"/>
        <v>37</v>
      </c>
      <c r="H9" s="22">
        <f t="shared" si="1"/>
        <v>4</v>
      </c>
      <c r="I9" s="22">
        <f t="shared" si="1"/>
        <v>0</v>
      </c>
      <c r="J9" s="22">
        <f t="shared" si="1"/>
        <v>12</v>
      </c>
      <c r="K9" s="22">
        <f>SUM(L9:Q9)</f>
        <v>311</v>
      </c>
      <c r="L9" s="22">
        <v>18</v>
      </c>
      <c r="M9" s="22">
        <v>240</v>
      </c>
      <c r="N9" s="22">
        <v>37</v>
      </c>
      <c r="O9" s="22">
        <v>4</v>
      </c>
      <c r="P9" s="22">
        <v>0</v>
      </c>
      <c r="Q9" s="22">
        <v>12</v>
      </c>
      <c r="R9" s="22">
        <f>SUM(S9:X9)</f>
        <v>415</v>
      </c>
      <c r="S9" s="22">
        <f>AG9+AN9</f>
        <v>0</v>
      </c>
      <c r="T9" s="22">
        <f>AA9+AH9+AO9+AV9+BC9</f>
        <v>415</v>
      </c>
      <c r="U9" s="22">
        <f t="shared" si="2"/>
        <v>0</v>
      </c>
      <c r="V9" s="22">
        <f t="shared" si="2"/>
        <v>0</v>
      </c>
      <c r="W9" s="22">
        <f t="shared" si="2"/>
        <v>0</v>
      </c>
      <c r="X9" s="22">
        <f>AE9+AL9+AS9+AZ9+BG9</f>
        <v>0</v>
      </c>
      <c r="Y9" s="22">
        <f>SUM(Z9:AE9)</f>
        <v>0</v>
      </c>
      <c r="Z9" s="22" t="s">
        <v>168</v>
      </c>
      <c r="AA9" s="22">
        <v>0</v>
      </c>
      <c r="AB9" s="22" t="s">
        <v>168</v>
      </c>
      <c r="AC9" s="22" t="s">
        <v>168</v>
      </c>
      <c r="AD9" s="22" t="s">
        <v>168</v>
      </c>
      <c r="AE9" s="22">
        <v>0</v>
      </c>
      <c r="AF9" s="22">
        <f>SUM(AG9:AL9)</f>
        <v>415</v>
      </c>
      <c r="AG9" s="22">
        <v>0</v>
      </c>
      <c r="AH9" s="22">
        <v>415</v>
      </c>
      <c r="AI9" s="22">
        <v>0</v>
      </c>
      <c r="AJ9" s="22">
        <v>0</v>
      </c>
      <c r="AK9" s="22">
        <v>0</v>
      </c>
      <c r="AL9" s="22">
        <v>0</v>
      </c>
      <c r="AM9" s="22">
        <f>SUM(AN9:AS9)</f>
        <v>0</v>
      </c>
      <c r="AN9" s="22">
        <v>0</v>
      </c>
      <c r="AO9" s="22">
        <v>0</v>
      </c>
      <c r="AP9" s="22">
        <v>0</v>
      </c>
      <c r="AQ9" s="22">
        <v>0</v>
      </c>
      <c r="AR9" s="22">
        <v>0</v>
      </c>
      <c r="AS9" s="22">
        <v>0</v>
      </c>
      <c r="AT9" s="22">
        <f>SUM(AU9:AZ9)</f>
        <v>0</v>
      </c>
      <c r="AU9" s="22" t="s">
        <v>168</v>
      </c>
      <c r="AV9" s="22">
        <v>0</v>
      </c>
      <c r="AW9" s="22" t="s">
        <v>168</v>
      </c>
      <c r="AX9" s="22" t="s">
        <v>168</v>
      </c>
      <c r="AY9" s="22" t="s">
        <v>168</v>
      </c>
      <c r="AZ9" s="22">
        <v>0</v>
      </c>
      <c r="BA9" s="22">
        <f>SUM(BB9:BG9)</f>
        <v>0</v>
      </c>
      <c r="BB9" s="22" t="s">
        <v>168</v>
      </c>
      <c r="BC9" s="22">
        <v>0</v>
      </c>
      <c r="BD9" s="22" t="s">
        <v>168</v>
      </c>
      <c r="BE9" s="22" t="s">
        <v>168</v>
      </c>
      <c r="BF9" s="22" t="s">
        <v>168</v>
      </c>
      <c r="BG9" s="22">
        <v>0</v>
      </c>
      <c r="BH9" s="22">
        <f>SUM(BI9:BN9)</f>
        <v>988</v>
      </c>
      <c r="BI9" s="22">
        <v>896</v>
      </c>
      <c r="BJ9" s="22">
        <v>41</v>
      </c>
      <c r="BK9" s="22">
        <v>29</v>
      </c>
      <c r="BL9" s="22">
        <v>0</v>
      </c>
      <c r="BM9" s="22">
        <v>0</v>
      </c>
      <c r="BN9" s="22">
        <v>22</v>
      </c>
    </row>
    <row r="10" spans="1:66" ht="13.5">
      <c r="A10" s="40" t="s">
        <v>16</v>
      </c>
      <c r="B10" s="40" t="s">
        <v>27</v>
      </c>
      <c r="C10" s="41" t="s">
        <v>28</v>
      </c>
      <c r="D10" s="22">
        <f aca="true" t="shared" si="3" ref="D10:D47">SUM(E10:J10)</f>
        <v>877</v>
      </c>
      <c r="E10" s="22">
        <f t="shared" si="0"/>
        <v>332</v>
      </c>
      <c r="F10" s="22">
        <f t="shared" si="0"/>
        <v>144</v>
      </c>
      <c r="G10" s="22">
        <f t="shared" si="0"/>
        <v>107</v>
      </c>
      <c r="H10" s="22">
        <f t="shared" si="1"/>
        <v>0</v>
      </c>
      <c r="I10" s="22">
        <f t="shared" si="1"/>
        <v>0</v>
      </c>
      <c r="J10" s="22">
        <f t="shared" si="1"/>
        <v>294</v>
      </c>
      <c r="K10" s="22">
        <f aca="true" t="shared" si="4" ref="K10:K47">SUM(L10:Q10)</f>
        <v>489</v>
      </c>
      <c r="L10" s="22">
        <v>332</v>
      </c>
      <c r="M10" s="22">
        <v>50</v>
      </c>
      <c r="N10" s="22">
        <v>107</v>
      </c>
      <c r="O10" s="22">
        <v>0</v>
      </c>
      <c r="P10" s="22">
        <v>0</v>
      </c>
      <c r="Q10" s="22">
        <v>0</v>
      </c>
      <c r="R10" s="22">
        <f aca="true" t="shared" si="5" ref="R10:R47">SUM(S10:X10)</f>
        <v>388</v>
      </c>
      <c r="S10" s="22">
        <f aca="true" t="shared" si="6" ref="S10:S47">AG10+AN10</f>
        <v>0</v>
      </c>
      <c r="T10" s="22">
        <f aca="true" t="shared" si="7" ref="T10:T47">AA10+AH10+AO10+AV10+BC10</f>
        <v>94</v>
      </c>
      <c r="U10" s="22">
        <f t="shared" si="2"/>
        <v>0</v>
      </c>
      <c r="V10" s="22">
        <f t="shared" si="2"/>
        <v>0</v>
      </c>
      <c r="W10" s="22">
        <f t="shared" si="2"/>
        <v>0</v>
      </c>
      <c r="X10" s="22">
        <f aca="true" t="shared" si="8" ref="X10:X47">AE10+AL10+AS10+AZ10+BG10</f>
        <v>294</v>
      </c>
      <c r="Y10" s="22">
        <f aca="true" t="shared" si="9" ref="Y10:Y47">SUM(Z10:AE10)</f>
        <v>388</v>
      </c>
      <c r="Z10" s="22" t="s">
        <v>168</v>
      </c>
      <c r="AA10" s="22">
        <v>94</v>
      </c>
      <c r="AB10" s="22" t="s">
        <v>168</v>
      </c>
      <c r="AC10" s="22" t="s">
        <v>168</v>
      </c>
      <c r="AD10" s="22" t="s">
        <v>168</v>
      </c>
      <c r="AE10" s="22">
        <v>294</v>
      </c>
      <c r="AF10" s="22">
        <f aca="true" t="shared" si="10" ref="AF10:AF47">SUM(AG10:AL10)</f>
        <v>0</v>
      </c>
      <c r="AG10" s="22">
        <v>0</v>
      </c>
      <c r="AH10" s="22">
        <v>0</v>
      </c>
      <c r="AI10" s="22">
        <v>0</v>
      </c>
      <c r="AJ10" s="22">
        <v>0</v>
      </c>
      <c r="AK10" s="22">
        <v>0</v>
      </c>
      <c r="AL10" s="22">
        <v>0</v>
      </c>
      <c r="AM10" s="22">
        <f aca="true" t="shared" si="11" ref="AM10:AM47">SUM(AN10:AS10)</f>
        <v>0</v>
      </c>
      <c r="AN10" s="22">
        <v>0</v>
      </c>
      <c r="AO10" s="22">
        <v>0</v>
      </c>
      <c r="AP10" s="22">
        <v>0</v>
      </c>
      <c r="AQ10" s="22">
        <v>0</v>
      </c>
      <c r="AR10" s="22">
        <v>0</v>
      </c>
      <c r="AS10" s="22">
        <v>0</v>
      </c>
      <c r="AT10" s="22">
        <f aca="true" t="shared" si="12" ref="AT10:AT47">SUM(AU10:AZ10)</f>
        <v>0</v>
      </c>
      <c r="AU10" s="22" t="s">
        <v>168</v>
      </c>
      <c r="AV10" s="22">
        <v>0</v>
      </c>
      <c r="AW10" s="22" t="s">
        <v>168</v>
      </c>
      <c r="AX10" s="22" t="s">
        <v>168</v>
      </c>
      <c r="AY10" s="22" t="s">
        <v>168</v>
      </c>
      <c r="AZ10" s="22">
        <v>0</v>
      </c>
      <c r="BA10" s="22">
        <f aca="true" t="shared" si="13" ref="BA10:BA47">SUM(BB10:BG10)</f>
        <v>0</v>
      </c>
      <c r="BB10" s="22" t="s">
        <v>168</v>
      </c>
      <c r="BC10" s="22">
        <v>0</v>
      </c>
      <c r="BD10" s="22" t="s">
        <v>168</v>
      </c>
      <c r="BE10" s="22" t="s">
        <v>168</v>
      </c>
      <c r="BF10" s="22" t="s">
        <v>168</v>
      </c>
      <c r="BG10" s="22">
        <v>0</v>
      </c>
      <c r="BH10" s="22">
        <f aca="true" t="shared" si="14" ref="BH10:BH47">SUM(BI10:BN10)</f>
        <v>0</v>
      </c>
      <c r="BI10" s="22">
        <v>0</v>
      </c>
      <c r="BJ10" s="22">
        <v>0</v>
      </c>
      <c r="BK10" s="22">
        <v>0</v>
      </c>
      <c r="BL10" s="22">
        <v>0</v>
      </c>
      <c r="BM10" s="22">
        <v>0</v>
      </c>
      <c r="BN10" s="22">
        <v>0</v>
      </c>
    </row>
    <row r="11" spans="1:66" ht="13.5">
      <c r="A11" s="40" t="s">
        <v>16</v>
      </c>
      <c r="B11" s="40" t="s">
        <v>29</v>
      </c>
      <c r="C11" s="41" t="s">
        <v>1</v>
      </c>
      <c r="D11" s="22">
        <f t="shared" si="3"/>
        <v>663</v>
      </c>
      <c r="E11" s="22">
        <f t="shared" si="0"/>
        <v>337</v>
      </c>
      <c r="F11" s="22">
        <f t="shared" si="0"/>
        <v>95</v>
      </c>
      <c r="G11" s="22">
        <f t="shared" si="0"/>
        <v>98</v>
      </c>
      <c r="H11" s="22">
        <f t="shared" si="1"/>
        <v>9</v>
      </c>
      <c r="I11" s="22">
        <f t="shared" si="1"/>
        <v>0</v>
      </c>
      <c r="J11" s="22">
        <f t="shared" si="1"/>
        <v>124</v>
      </c>
      <c r="K11" s="22">
        <f t="shared" si="4"/>
        <v>499</v>
      </c>
      <c r="L11" s="22">
        <v>337</v>
      </c>
      <c r="M11" s="22">
        <v>55</v>
      </c>
      <c r="N11" s="22">
        <v>98</v>
      </c>
      <c r="O11" s="22">
        <v>9</v>
      </c>
      <c r="P11" s="22">
        <v>0</v>
      </c>
      <c r="Q11" s="22">
        <v>0</v>
      </c>
      <c r="R11" s="22">
        <f t="shared" si="5"/>
        <v>164</v>
      </c>
      <c r="S11" s="22">
        <f t="shared" si="6"/>
        <v>0</v>
      </c>
      <c r="T11" s="22">
        <f t="shared" si="7"/>
        <v>40</v>
      </c>
      <c r="U11" s="22">
        <f t="shared" si="2"/>
        <v>0</v>
      </c>
      <c r="V11" s="22">
        <f t="shared" si="2"/>
        <v>0</v>
      </c>
      <c r="W11" s="22">
        <f t="shared" si="2"/>
        <v>0</v>
      </c>
      <c r="X11" s="22">
        <f t="shared" si="8"/>
        <v>124</v>
      </c>
      <c r="Y11" s="22">
        <f t="shared" si="9"/>
        <v>164</v>
      </c>
      <c r="Z11" s="22" t="s">
        <v>168</v>
      </c>
      <c r="AA11" s="22">
        <v>40</v>
      </c>
      <c r="AB11" s="22" t="s">
        <v>168</v>
      </c>
      <c r="AC11" s="22" t="s">
        <v>168</v>
      </c>
      <c r="AD11" s="22" t="s">
        <v>168</v>
      </c>
      <c r="AE11" s="22">
        <v>124</v>
      </c>
      <c r="AF11" s="22">
        <f t="shared" si="10"/>
        <v>0</v>
      </c>
      <c r="AG11" s="22">
        <v>0</v>
      </c>
      <c r="AH11" s="22">
        <v>0</v>
      </c>
      <c r="AI11" s="22">
        <v>0</v>
      </c>
      <c r="AJ11" s="22">
        <v>0</v>
      </c>
      <c r="AK11" s="22">
        <v>0</v>
      </c>
      <c r="AL11" s="22">
        <v>0</v>
      </c>
      <c r="AM11" s="22">
        <f t="shared" si="11"/>
        <v>0</v>
      </c>
      <c r="AN11" s="22">
        <v>0</v>
      </c>
      <c r="AO11" s="22">
        <v>0</v>
      </c>
      <c r="AP11" s="22">
        <v>0</v>
      </c>
      <c r="AQ11" s="22">
        <v>0</v>
      </c>
      <c r="AR11" s="22">
        <v>0</v>
      </c>
      <c r="AS11" s="22">
        <v>0</v>
      </c>
      <c r="AT11" s="22">
        <f t="shared" si="12"/>
        <v>0</v>
      </c>
      <c r="AU11" s="22" t="s">
        <v>168</v>
      </c>
      <c r="AV11" s="22">
        <v>0</v>
      </c>
      <c r="AW11" s="22" t="s">
        <v>168</v>
      </c>
      <c r="AX11" s="22" t="s">
        <v>168</v>
      </c>
      <c r="AY11" s="22" t="s">
        <v>168</v>
      </c>
      <c r="AZ11" s="22">
        <v>0</v>
      </c>
      <c r="BA11" s="22">
        <f t="shared" si="13"/>
        <v>0</v>
      </c>
      <c r="BB11" s="22" t="s">
        <v>168</v>
      </c>
      <c r="BC11" s="22">
        <v>0</v>
      </c>
      <c r="BD11" s="22" t="s">
        <v>168</v>
      </c>
      <c r="BE11" s="22" t="s">
        <v>168</v>
      </c>
      <c r="BF11" s="22" t="s">
        <v>168</v>
      </c>
      <c r="BG11" s="22">
        <v>0</v>
      </c>
      <c r="BH11" s="22">
        <f t="shared" si="14"/>
        <v>0</v>
      </c>
      <c r="BI11" s="22">
        <v>0</v>
      </c>
      <c r="BJ11" s="22">
        <v>0</v>
      </c>
      <c r="BK11" s="22">
        <v>0</v>
      </c>
      <c r="BL11" s="22">
        <v>0</v>
      </c>
      <c r="BM11" s="22">
        <v>0</v>
      </c>
      <c r="BN11" s="22">
        <v>0</v>
      </c>
    </row>
    <row r="12" spans="1:66" ht="13.5">
      <c r="A12" s="40" t="s">
        <v>16</v>
      </c>
      <c r="B12" s="40" t="s">
        <v>30</v>
      </c>
      <c r="C12" s="41" t="s">
        <v>193</v>
      </c>
      <c r="D12" s="22">
        <f t="shared" si="3"/>
        <v>1340</v>
      </c>
      <c r="E12" s="22">
        <f t="shared" si="0"/>
        <v>275</v>
      </c>
      <c r="F12" s="22">
        <f t="shared" si="0"/>
        <v>293</v>
      </c>
      <c r="G12" s="22">
        <f t="shared" si="0"/>
        <v>174</v>
      </c>
      <c r="H12" s="22">
        <f t="shared" si="1"/>
        <v>0</v>
      </c>
      <c r="I12" s="22">
        <f t="shared" si="1"/>
        <v>0</v>
      </c>
      <c r="J12" s="22">
        <f t="shared" si="1"/>
        <v>598</v>
      </c>
      <c r="K12" s="22">
        <f t="shared" si="4"/>
        <v>549</v>
      </c>
      <c r="L12" s="22">
        <v>275</v>
      </c>
      <c r="M12" s="22">
        <v>100</v>
      </c>
      <c r="N12" s="22">
        <v>174</v>
      </c>
      <c r="O12" s="22">
        <v>0</v>
      </c>
      <c r="P12" s="22">
        <v>0</v>
      </c>
      <c r="Q12" s="22">
        <v>0</v>
      </c>
      <c r="R12" s="22">
        <f t="shared" si="5"/>
        <v>791</v>
      </c>
      <c r="S12" s="22">
        <f t="shared" si="6"/>
        <v>0</v>
      </c>
      <c r="T12" s="22">
        <f t="shared" si="7"/>
        <v>193</v>
      </c>
      <c r="U12" s="22">
        <f t="shared" si="2"/>
        <v>0</v>
      </c>
      <c r="V12" s="22">
        <f t="shared" si="2"/>
        <v>0</v>
      </c>
      <c r="W12" s="22">
        <f t="shared" si="2"/>
        <v>0</v>
      </c>
      <c r="X12" s="22">
        <f t="shared" si="8"/>
        <v>598</v>
      </c>
      <c r="Y12" s="22">
        <f t="shared" si="9"/>
        <v>790</v>
      </c>
      <c r="Z12" s="22" t="s">
        <v>168</v>
      </c>
      <c r="AA12" s="22">
        <v>192</v>
      </c>
      <c r="AB12" s="22" t="s">
        <v>168</v>
      </c>
      <c r="AC12" s="22" t="s">
        <v>168</v>
      </c>
      <c r="AD12" s="22" t="s">
        <v>168</v>
      </c>
      <c r="AE12" s="22">
        <v>598</v>
      </c>
      <c r="AF12" s="22">
        <f t="shared" si="10"/>
        <v>0</v>
      </c>
      <c r="AG12" s="22">
        <v>0</v>
      </c>
      <c r="AH12" s="22">
        <v>0</v>
      </c>
      <c r="AI12" s="22">
        <v>0</v>
      </c>
      <c r="AJ12" s="22">
        <v>0</v>
      </c>
      <c r="AK12" s="22">
        <v>0</v>
      </c>
      <c r="AL12" s="22">
        <v>0</v>
      </c>
      <c r="AM12" s="22">
        <f t="shared" si="11"/>
        <v>1</v>
      </c>
      <c r="AN12" s="22">
        <v>0</v>
      </c>
      <c r="AO12" s="22">
        <v>1</v>
      </c>
      <c r="AP12" s="22">
        <v>0</v>
      </c>
      <c r="AQ12" s="22">
        <v>0</v>
      </c>
      <c r="AR12" s="22">
        <v>0</v>
      </c>
      <c r="AS12" s="22">
        <v>0</v>
      </c>
      <c r="AT12" s="22">
        <f t="shared" si="12"/>
        <v>0</v>
      </c>
      <c r="AU12" s="22" t="s">
        <v>168</v>
      </c>
      <c r="AV12" s="22">
        <v>0</v>
      </c>
      <c r="AW12" s="22" t="s">
        <v>168</v>
      </c>
      <c r="AX12" s="22" t="s">
        <v>168</v>
      </c>
      <c r="AY12" s="22" t="s">
        <v>168</v>
      </c>
      <c r="AZ12" s="22">
        <v>0</v>
      </c>
      <c r="BA12" s="22">
        <f t="shared" si="13"/>
        <v>0</v>
      </c>
      <c r="BB12" s="22" t="s">
        <v>168</v>
      </c>
      <c r="BC12" s="22">
        <v>0</v>
      </c>
      <c r="BD12" s="22" t="s">
        <v>168</v>
      </c>
      <c r="BE12" s="22" t="s">
        <v>168</v>
      </c>
      <c r="BF12" s="22" t="s">
        <v>168</v>
      </c>
      <c r="BG12" s="22">
        <v>0</v>
      </c>
      <c r="BH12" s="22">
        <f t="shared" si="14"/>
        <v>124</v>
      </c>
      <c r="BI12" s="22">
        <v>119</v>
      </c>
      <c r="BJ12" s="22">
        <v>0</v>
      </c>
      <c r="BK12" s="22">
        <v>0</v>
      </c>
      <c r="BL12" s="22">
        <v>0</v>
      </c>
      <c r="BM12" s="22">
        <v>0</v>
      </c>
      <c r="BN12" s="22">
        <v>5</v>
      </c>
    </row>
    <row r="13" spans="1:66" ht="13.5">
      <c r="A13" s="40" t="s">
        <v>16</v>
      </c>
      <c r="B13" s="40" t="s">
        <v>31</v>
      </c>
      <c r="C13" s="41" t="s">
        <v>32</v>
      </c>
      <c r="D13" s="22">
        <f t="shared" si="3"/>
        <v>362</v>
      </c>
      <c r="E13" s="22">
        <f t="shared" si="0"/>
        <v>20</v>
      </c>
      <c r="F13" s="22">
        <f t="shared" si="0"/>
        <v>152</v>
      </c>
      <c r="G13" s="22">
        <f t="shared" si="0"/>
        <v>95</v>
      </c>
      <c r="H13" s="22">
        <f t="shared" si="1"/>
        <v>0</v>
      </c>
      <c r="I13" s="22">
        <f t="shared" si="1"/>
        <v>0</v>
      </c>
      <c r="J13" s="22">
        <f t="shared" si="1"/>
        <v>95</v>
      </c>
      <c r="K13" s="22">
        <f t="shared" si="4"/>
        <v>232</v>
      </c>
      <c r="L13" s="22">
        <v>20</v>
      </c>
      <c r="M13" s="22">
        <v>117</v>
      </c>
      <c r="N13" s="22">
        <v>95</v>
      </c>
      <c r="O13" s="22">
        <v>0</v>
      </c>
      <c r="P13" s="22">
        <v>0</v>
      </c>
      <c r="Q13" s="22">
        <v>0</v>
      </c>
      <c r="R13" s="22">
        <f t="shared" si="5"/>
        <v>130</v>
      </c>
      <c r="S13" s="22">
        <f t="shared" si="6"/>
        <v>0</v>
      </c>
      <c r="T13" s="22">
        <f t="shared" si="7"/>
        <v>35</v>
      </c>
      <c r="U13" s="22">
        <f t="shared" si="2"/>
        <v>0</v>
      </c>
      <c r="V13" s="22">
        <f t="shared" si="2"/>
        <v>0</v>
      </c>
      <c r="W13" s="22">
        <f t="shared" si="2"/>
        <v>0</v>
      </c>
      <c r="X13" s="22">
        <f t="shared" si="8"/>
        <v>95</v>
      </c>
      <c r="Y13" s="22">
        <f t="shared" si="9"/>
        <v>125</v>
      </c>
      <c r="Z13" s="22" t="s">
        <v>168</v>
      </c>
      <c r="AA13" s="22">
        <v>30</v>
      </c>
      <c r="AB13" s="22" t="s">
        <v>168</v>
      </c>
      <c r="AC13" s="22" t="s">
        <v>168</v>
      </c>
      <c r="AD13" s="22" t="s">
        <v>168</v>
      </c>
      <c r="AE13" s="22">
        <v>95</v>
      </c>
      <c r="AF13" s="22">
        <f t="shared" si="10"/>
        <v>0</v>
      </c>
      <c r="AG13" s="22">
        <v>0</v>
      </c>
      <c r="AH13" s="22">
        <v>0</v>
      </c>
      <c r="AI13" s="22">
        <v>0</v>
      </c>
      <c r="AJ13" s="22">
        <v>0</v>
      </c>
      <c r="AK13" s="22">
        <v>0</v>
      </c>
      <c r="AL13" s="22">
        <v>0</v>
      </c>
      <c r="AM13" s="22">
        <f t="shared" si="11"/>
        <v>5</v>
      </c>
      <c r="AN13" s="22">
        <v>0</v>
      </c>
      <c r="AO13" s="22">
        <v>5</v>
      </c>
      <c r="AP13" s="22">
        <v>0</v>
      </c>
      <c r="AQ13" s="22">
        <v>0</v>
      </c>
      <c r="AR13" s="22">
        <v>0</v>
      </c>
      <c r="AS13" s="22">
        <v>0</v>
      </c>
      <c r="AT13" s="22">
        <f t="shared" si="12"/>
        <v>0</v>
      </c>
      <c r="AU13" s="22" t="s">
        <v>168</v>
      </c>
      <c r="AV13" s="22">
        <v>0</v>
      </c>
      <c r="AW13" s="22" t="s">
        <v>168</v>
      </c>
      <c r="AX13" s="22" t="s">
        <v>168</v>
      </c>
      <c r="AY13" s="22" t="s">
        <v>168</v>
      </c>
      <c r="AZ13" s="22">
        <v>0</v>
      </c>
      <c r="BA13" s="22">
        <f t="shared" si="13"/>
        <v>0</v>
      </c>
      <c r="BB13" s="22" t="s">
        <v>168</v>
      </c>
      <c r="BC13" s="22">
        <v>0</v>
      </c>
      <c r="BD13" s="22" t="s">
        <v>168</v>
      </c>
      <c r="BE13" s="22" t="s">
        <v>168</v>
      </c>
      <c r="BF13" s="22" t="s">
        <v>168</v>
      </c>
      <c r="BG13" s="22">
        <v>0</v>
      </c>
      <c r="BH13" s="22">
        <f t="shared" si="14"/>
        <v>0</v>
      </c>
      <c r="BI13" s="22">
        <v>0</v>
      </c>
      <c r="BJ13" s="22">
        <v>0</v>
      </c>
      <c r="BK13" s="22">
        <v>0</v>
      </c>
      <c r="BL13" s="22">
        <v>0</v>
      </c>
      <c r="BM13" s="22">
        <v>0</v>
      </c>
      <c r="BN13" s="22">
        <v>0</v>
      </c>
    </row>
    <row r="14" spans="1:66" ht="13.5">
      <c r="A14" s="40" t="s">
        <v>16</v>
      </c>
      <c r="B14" s="40" t="s">
        <v>33</v>
      </c>
      <c r="C14" s="41" t="s">
        <v>34</v>
      </c>
      <c r="D14" s="22">
        <f t="shared" si="3"/>
        <v>478</v>
      </c>
      <c r="E14" s="22">
        <f t="shared" si="0"/>
        <v>182</v>
      </c>
      <c r="F14" s="22">
        <f t="shared" si="0"/>
        <v>38</v>
      </c>
      <c r="G14" s="22">
        <f t="shared" si="0"/>
        <v>60</v>
      </c>
      <c r="H14" s="22">
        <f t="shared" si="1"/>
        <v>0</v>
      </c>
      <c r="I14" s="22">
        <f t="shared" si="1"/>
        <v>0</v>
      </c>
      <c r="J14" s="22">
        <f t="shared" si="1"/>
        <v>198</v>
      </c>
      <c r="K14" s="22">
        <f t="shared" si="4"/>
        <v>249</v>
      </c>
      <c r="L14" s="22">
        <v>182</v>
      </c>
      <c r="M14" s="22">
        <v>7</v>
      </c>
      <c r="N14" s="22">
        <v>60</v>
      </c>
      <c r="O14" s="22">
        <v>0</v>
      </c>
      <c r="P14" s="22">
        <v>0</v>
      </c>
      <c r="Q14" s="22">
        <v>0</v>
      </c>
      <c r="R14" s="22">
        <f t="shared" si="5"/>
        <v>229</v>
      </c>
      <c r="S14" s="22">
        <f t="shared" si="6"/>
        <v>0</v>
      </c>
      <c r="T14" s="22">
        <f t="shared" si="7"/>
        <v>31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8"/>
        <v>198</v>
      </c>
      <c r="Y14" s="22">
        <f t="shared" si="9"/>
        <v>198</v>
      </c>
      <c r="Z14" s="22" t="s">
        <v>168</v>
      </c>
      <c r="AA14" s="22">
        <v>0</v>
      </c>
      <c r="AB14" s="22" t="s">
        <v>168</v>
      </c>
      <c r="AC14" s="22" t="s">
        <v>168</v>
      </c>
      <c r="AD14" s="22" t="s">
        <v>168</v>
      </c>
      <c r="AE14" s="22">
        <v>198</v>
      </c>
      <c r="AF14" s="22">
        <f t="shared" si="10"/>
        <v>0</v>
      </c>
      <c r="AG14" s="22">
        <v>0</v>
      </c>
      <c r="AH14" s="22">
        <v>0</v>
      </c>
      <c r="AI14" s="22">
        <v>0</v>
      </c>
      <c r="AJ14" s="22">
        <v>0</v>
      </c>
      <c r="AK14" s="22">
        <v>0</v>
      </c>
      <c r="AL14" s="22">
        <v>0</v>
      </c>
      <c r="AM14" s="22">
        <f t="shared" si="11"/>
        <v>31</v>
      </c>
      <c r="AN14" s="22">
        <v>0</v>
      </c>
      <c r="AO14" s="22">
        <v>31</v>
      </c>
      <c r="AP14" s="22">
        <v>0</v>
      </c>
      <c r="AQ14" s="22">
        <v>0</v>
      </c>
      <c r="AR14" s="22">
        <v>0</v>
      </c>
      <c r="AS14" s="22">
        <v>0</v>
      </c>
      <c r="AT14" s="22">
        <f t="shared" si="12"/>
        <v>0</v>
      </c>
      <c r="AU14" s="22" t="s">
        <v>168</v>
      </c>
      <c r="AV14" s="22">
        <v>0</v>
      </c>
      <c r="AW14" s="22" t="s">
        <v>168</v>
      </c>
      <c r="AX14" s="22" t="s">
        <v>168</v>
      </c>
      <c r="AY14" s="22" t="s">
        <v>168</v>
      </c>
      <c r="AZ14" s="22">
        <v>0</v>
      </c>
      <c r="BA14" s="22">
        <f t="shared" si="13"/>
        <v>0</v>
      </c>
      <c r="BB14" s="22" t="s">
        <v>168</v>
      </c>
      <c r="BC14" s="22">
        <v>0</v>
      </c>
      <c r="BD14" s="22" t="s">
        <v>168</v>
      </c>
      <c r="BE14" s="22" t="s">
        <v>168</v>
      </c>
      <c r="BF14" s="22" t="s">
        <v>168</v>
      </c>
      <c r="BG14" s="22">
        <v>0</v>
      </c>
      <c r="BH14" s="22">
        <f t="shared" si="14"/>
        <v>0</v>
      </c>
      <c r="BI14" s="22">
        <v>0</v>
      </c>
      <c r="BJ14" s="22">
        <v>0</v>
      </c>
      <c r="BK14" s="22">
        <v>0</v>
      </c>
      <c r="BL14" s="22">
        <v>0</v>
      </c>
      <c r="BM14" s="22">
        <v>0</v>
      </c>
      <c r="BN14" s="22">
        <v>0</v>
      </c>
    </row>
    <row r="15" spans="1:66" ht="13.5">
      <c r="A15" s="40" t="s">
        <v>16</v>
      </c>
      <c r="B15" s="40" t="s">
        <v>35</v>
      </c>
      <c r="C15" s="41" t="s">
        <v>36</v>
      </c>
      <c r="D15" s="22">
        <f t="shared" si="3"/>
        <v>1875</v>
      </c>
      <c r="E15" s="22">
        <f t="shared" si="0"/>
        <v>323</v>
      </c>
      <c r="F15" s="22">
        <f t="shared" si="0"/>
        <v>195</v>
      </c>
      <c r="G15" s="22">
        <f t="shared" si="0"/>
        <v>270</v>
      </c>
      <c r="H15" s="22">
        <f t="shared" si="1"/>
        <v>0</v>
      </c>
      <c r="I15" s="22">
        <f t="shared" si="1"/>
        <v>0</v>
      </c>
      <c r="J15" s="22">
        <f t="shared" si="1"/>
        <v>1087</v>
      </c>
      <c r="K15" s="22">
        <f t="shared" si="4"/>
        <v>784</v>
      </c>
      <c r="L15" s="22">
        <v>323</v>
      </c>
      <c r="M15" s="22">
        <v>187</v>
      </c>
      <c r="N15" s="22">
        <v>270</v>
      </c>
      <c r="O15" s="22">
        <v>0</v>
      </c>
      <c r="P15" s="22">
        <v>0</v>
      </c>
      <c r="Q15" s="22">
        <v>4</v>
      </c>
      <c r="R15" s="22">
        <f t="shared" si="5"/>
        <v>1091</v>
      </c>
      <c r="S15" s="22">
        <f t="shared" si="6"/>
        <v>0</v>
      </c>
      <c r="T15" s="22">
        <f t="shared" si="7"/>
        <v>8</v>
      </c>
      <c r="U15" s="22">
        <f t="shared" si="2"/>
        <v>0</v>
      </c>
      <c r="V15" s="22">
        <f t="shared" si="2"/>
        <v>0</v>
      </c>
      <c r="W15" s="22">
        <f t="shared" si="2"/>
        <v>0</v>
      </c>
      <c r="X15" s="22">
        <f t="shared" si="8"/>
        <v>1083</v>
      </c>
      <c r="Y15" s="22">
        <f t="shared" si="9"/>
        <v>1083</v>
      </c>
      <c r="Z15" s="22" t="s">
        <v>168</v>
      </c>
      <c r="AA15" s="22">
        <v>0</v>
      </c>
      <c r="AB15" s="22" t="s">
        <v>168</v>
      </c>
      <c r="AC15" s="22" t="s">
        <v>168</v>
      </c>
      <c r="AD15" s="22" t="s">
        <v>168</v>
      </c>
      <c r="AE15" s="22">
        <v>1083</v>
      </c>
      <c r="AF15" s="22">
        <f t="shared" si="10"/>
        <v>0</v>
      </c>
      <c r="AG15" s="22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f t="shared" si="11"/>
        <v>8</v>
      </c>
      <c r="AN15" s="22">
        <v>0</v>
      </c>
      <c r="AO15" s="22">
        <v>8</v>
      </c>
      <c r="AP15" s="22">
        <v>0</v>
      </c>
      <c r="AQ15" s="22">
        <v>0</v>
      </c>
      <c r="AR15" s="22">
        <v>0</v>
      </c>
      <c r="AS15" s="22">
        <v>0</v>
      </c>
      <c r="AT15" s="22">
        <f t="shared" si="12"/>
        <v>0</v>
      </c>
      <c r="AU15" s="22" t="s">
        <v>168</v>
      </c>
      <c r="AV15" s="22">
        <v>0</v>
      </c>
      <c r="AW15" s="22" t="s">
        <v>168</v>
      </c>
      <c r="AX15" s="22" t="s">
        <v>168</v>
      </c>
      <c r="AY15" s="22" t="s">
        <v>168</v>
      </c>
      <c r="AZ15" s="22">
        <v>0</v>
      </c>
      <c r="BA15" s="22">
        <f t="shared" si="13"/>
        <v>0</v>
      </c>
      <c r="BB15" s="22" t="s">
        <v>168</v>
      </c>
      <c r="BC15" s="22">
        <v>0</v>
      </c>
      <c r="BD15" s="22" t="s">
        <v>168</v>
      </c>
      <c r="BE15" s="22" t="s">
        <v>168</v>
      </c>
      <c r="BF15" s="22" t="s">
        <v>168</v>
      </c>
      <c r="BG15" s="22">
        <v>0</v>
      </c>
      <c r="BH15" s="22">
        <f t="shared" si="14"/>
        <v>420</v>
      </c>
      <c r="BI15" s="22">
        <v>403</v>
      </c>
      <c r="BJ15" s="22">
        <v>6</v>
      </c>
      <c r="BK15" s="22">
        <v>0</v>
      </c>
      <c r="BL15" s="22">
        <v>0</v>
      </c>
      <c r="BM15" s="22">
        <v>0</v>
      </c>
      <c r="BN15" s="22">
        <v>11</v>
      </c>
    </row>
    <row r="16" spans="1:66" ht="13.5">
      <c r="A16" s="40" t="s">
        <v>16</v>
      </c>
      <c r="B16" s="40" t="s">
        <v>37</v>
      </c>
      <c r="C16" s="41" t="s">
        <v>0</v>
      </c>
      <c r="D16" s="22">
        <f t="shared" si="3"/>
        <v>463</v>
      </c>
      <c r="E16" s="22">
        <f t="shared" si="0"/>
        <v>195</v>
      </c>
      <c r="F16" s="22">
        <f t="shared" si="0"/>
        <v>79</v>
      </c>
      <c r="G16" s="22">
        <f t="shared" si="0"/>
        <v>45</v>
      </c>
      <c r="H16" s="22">
        <f t="shared" si="1"/>
        <v>0</v>
      </c>
      <c r="I16" s="22">
        <f t="shared" si="1"/>
        <v>0</v>
      </c>
      <c r="J16" s="22">
        <f t="shared" si="1"/>
        <v>144</v>
      </c>
      <c r="K16" s="22">
        <f t="shared" si="4"/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f t="shared" si="5"/>
        <v>463</v>
      </c>
      <c r="S16" s="22">
        <f t="shared" si="6"/>
        <v>195</v>
      </c>
      <c r="T16" s="22">
        <f t="shared" si="7"/>
        <v>79</v>
      </c>
      <c r="U16" s="22">
        <f t="shared" si="2"/>
        <v>45</v>
      </c>
      <c r="V16" s="22">
        <f t="shared" si="2"/>
        <v>0</v>
      </c>
      <c r="W16" s="22">
        <f t="shared" si="2"/>
        <v>0</v>
      </c>
      <c r="X16" s="22">
        <f t="shared" si="8"/>
        <v>144</v>
      </c>
      <c r="Y16" s="22">
        <f t="shared" si="9"/>
        <v>182</v>
      </c>
      <c r="Z16" s="22" t="s">
        <v>168</v>
      </c>
      <c r="AA16" s="22">
        <v>44</v>
      </c>
      <c r="AB16" s="22" t="s">
        <v>168</v>
      </c>
      <c r="AC16" s="22" t="s">
        <v>168</v>
      </c>
      <c r="AD16" s="22" t="s">
        <v>168</v>
      </c>
      <c r="AE16" s="22">
        <v>138</v>
      </c>
      <c r="AF16" s="22">
        <f t="shared" si="10"/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v>0</v>
      </c>
      <c r="AL16" s="22">
        <v>0</v>
      </c>
      <c r="AM16" s="22">
        <f t="shared" si="11"/>
        <v>281</v>
      </c>
      <c r="AN16" s="22">
        <v>195</v>
      </c>
      <c r="AO16" s="22">
        <v>35</v>
      </c>
      <c r="AP16" s="22">
        <v>45</v>
      </c>
      <c r="AQ16" s="22">
        <v>0</v>
      </c>
      <c r="AR16" s="22">
        <v>0</v>
      </c>
      <c r="AS16" s="22">
        <v>6</v>
      </c>
      <c r="AT16" s="22">
        <f t="shared" si="12"/>
        <v>0</v>
      </c>
      <c r="AU16" s="22" t="s">
        <v>168</v>
      </c>
      <c r="AV16" s="22">
        <v>0</v>
      </c>
      <c r="AW16" s="22" t="s">
        <v>168</v>
      </c>
      <c r="AX16" s="22" t="s">
        <v>168</v>
      </c>
      <c r="AY16" s="22" t="s">
        <v>168</v>
      </c>
      <c r="AZ16" s="22">
        <v>0</v>
      </c>
      <c r="BA16" s="22">
        <f t="shared" si="13"/>
        <v>0</v>
      </c>
      <c r="BB16" s="22" t="s">
        <v>168</v>
      </c>
      <c r="BC16" s="22">
        <v>0</v>
      </c>
      <c r="BD16" s="22" t="s">
        <v>168</v>
      </c>
      <c r="BE16" s="22" t="s">
        <v>168</v>
      </c>
      <c r="BF16" s="22" t="s">
        <v>168</v>
      </c>
      <c r="BG16" s="22">
        <v>0</v>
      </c>
      <c r="BH16" s="22">
        <f t="shared" si="14"/>
        <v>0</v>
      </c>
      <c r="BI16" s="22">
        <v>0</v>
      </c>
      <c r="BJ16" s="22">
        <v>0</v>
      </c>
      <c r="BK16" s="22">
        <v>0</v>
      </c>
      <c r="BL16" s="22">
        <v>0</v>
      </c>
      <c r="BM16" s="22">
        <v>0</v>
      </c>
      <c r="BN16" s="22">
        <v>0</v>
      </c>
    </row>
    <row r="17" spans="1:66" ht="13.5">
      <c r="A17" s="40" t="s">
        <v>16</v>
      </c>
      <c r="B17" s="40" t="s">
        <v>38</v>
      </c>
      <c r="C17" s="41" t="s">
        <v>39</v>
      </c>
      <c r="D17" s="22">
        <f t="shared" si="3"/>
        <v>716</v>
      </c>
      <c r="E17" s="22">
        <f t="shared" si="0"/>
        <v>0</v>
      </c>
      <c r="F17" s="22">
        <f t="shared" si="0"/>
        <v>248</v>
      </c>
      <c r="G17" s="22">
        <f t="shared" si="0"/>
        <v>27</v>
      </c>
      <c r="H17" s="22">
        <f t="shared" si="1"/>
        <v>0</v>
      </c>
      <c r="I17" s="22">
        <f t="shared" si="1"/>
        <v>0</v>
      </c>
      <c r="J17" s="22">
        <f t="shared" si="1"/>
        <v>441</v>
      </c>
      <c r="K17" s="22">
        <f t="shared" si="4"/>
        <v>131</v>
      </c>
      <c r="L17" s="22">
        <v>0</v>
      </c>
      <c r="M17" s="22">
        <v>104</v>
      </c>
      <c r="N17" s="22">
        <v>27</v>
      </c>
      <c r="O17" s="22">
        <v>0</v>
      </c>
      <c r="P17" s="22">
        <v>0</v>
      </c>
      <c r="Q17" s="22">
        <v>0</v>
      </c>
      <c r="R17" s="22">
        <f t="shared" si="5"/>
        <v>585</v>
      </c>
      <c r="S17" s="22">
        <f t="shared" si="6"/>
        <v>0</v>
      </c>
      <c r="T17" s="22">
        <f t="shared" si="7"/>
        <v>144</v>
      </c>
      <c r="U17" s="22">
        <f t="shared" si="2"/>
        <v>0</v>
      </c>
      <c r="V17" s="22">
        <f t="shared" si="2"/>
        <v>0</v>
      </c>
      <c r="W17" s="22">
        <f t="shared" si="2"/>
        <v>0</v>
      </c>
      <c r="X17" s="22">
        <f t="shared" si="8"/>
        <v>441</v>
      </c>
      <c r="Y17" s="22">
        <f t="shared" si="9"/>
        <v>582</v>
      </c>
      <c r="Z17" s="22" t="s">
        <v>168</v>
      </c>
      <c r="AA17" s="22">
        <v>141</v>
      </c>
      <c r="AB17" s="22" t="s">
        <v>168</v>
      </c>
      <c r="AC17" s="22" t="s">
        <v>168</v>
      </c>
      <c r="AD17" s="22" t="s">
        <v>168</v>
      </c>
      <c r="AE17" s="22">
        <v>441</v>
      </c>
      <c r="AF17" s="22">
        <f t="shared" si="10"/>
        <v>0</v>
      </c>
      <c r="AG17" s="22">
        <v>0</v>
      </c>
      <c r="AH17" s="22">
        <v>0</v>
      </c>
      <c r="AI17" s="22">
        <v>0</v>
      </c>
      <c r="AJ17" s="22">
        <v>0</v>
      </c>
      <c r="AK17" s="22">
        <v>0</v>
      </c>
      <c r="AL17" s="22">
        <v>0</v>
      </c>
      <c r="AM17" s="22">
        <f t="shared" si="11"/>
        <v>3</v>
      </c>
      <c r="AN17" s="22">
        <v>0</v>
      </c>
      <c r="AO17" s="22">
        <v>3</v>
      </c>
      <c r="AP17" s="22">
        <v>0</v>
      </c>
      <c r="AQ17" s="22">
        <v>0</v>
      </c>
      <c r="AR17" s="22">
        <v>0</v>
      </c>
      <c r="AS17" s="22">
        <v>0</v>
      </c>
      <c r="AT17" s="22">
        <f t="shared" si="12"/>
        <v>0</v>
      </c>
      <c r="AU17" s="22" t="s">
        <v>168</v>
      </c>
      <c r="AV17" s="22">
        <v>0</v>
      </c>
      <c r="AW17" s="22" t="s">
        <v>168</v>
      </c>
      <c r="AX17" s="22" t="s">
        <v>168</v>
      </c>
      <c r="AY17" s="22" t="s">
        <v>168</v>
      </c>
      <c r="AZ17" s="22">
        <v>0</v>
      </c>
      <c r="BA17" s="22">
        <f t="shared" si="13"/>
        <v>0</v>
      </c>
      <c r="BB17" s="22" t="s">
        <v>168</v>
      </c>
      <c r="BC17" s="22">
        <v>0</v>
      </c>
      <c r="BD17" s="22" t="s">
        <v>168</v>
      </c>
      <c r="BE17" s="22" t="s">
        <v>168</v>
      </c>
      <c r="BF17" s="22" t="s">
        <v>168</v>
      </c>
      <c r="BG17" s="22">
        <v>0</v>
      </c>
      <c r="BH17" s="22">
        <f t="shared" si="14"/>
        <v>307</v>
      </c>
      <c r="BI17" s="22">
        <v>305</v>
      </c>
      <c r="BJ17" s="22">
        <v>0</v>
      </c>
      <c r="BK17" s="22">
        <v>0</v>
      </c>
      <c r="BL17" s="22">
        <v>0</v>
      </c>
      <c r="BM17" s="22">
        <v>0</v>
      </c>
      <c r="BN17" s="22">
        <v>2</v>
      </c>
    </row>
    <row r="18" spans="1:66" ht="13.5">
      <c r="A18" s="40" t="s">
        <v>16</v>
      </c>
      <c r="B18" s="40" t="s">
        <v>40</v>
      </c>
      <c r="C18" s="41" t="s">
        <v>14</v>
      </c>
      <c r="D18" s="22">
        <f t="shared" si="3"/>
        <v>289</v>
      </c>
      <c r="E18" s="22">
        <f t="shared" si="0"/>
        <v>225</v>
      </c>
      <c r="F18" s="22">
        <f t="shared" si="0"/>
        <v>39</v>
      </c>
      <c r="G18" s="22">
        <f t="shared" si="0"/>
        <v>25</v>
      </c>
      <c r="H18" s="22">
        <f t="shared" si="1"/>
        <v>0</v>
      </c>
      <c r="I18" s="22">
        <f t="shared" si="1"/>
        <v>0</v>
      </c>
      <c r="J18" s="22">
        <f t="shared" si="1"/>
        <v>0</v>
      </c>
      <c r="K18" s="22">
        <f t="shared" si="4"/>
        <v>289</v>
      </c>
      <c r="L18" s="22">
        <v>225</v>
      </c>
      <c r="M18" s="22">
        <v>39</v>
      </c>
      <c r="N18" s="22">
        <v>25</v>
      </c>
      <c r="O18" s="22">
        <v>0</v>
      </c>
      <c r="P18" s="22">
        <v>0</v>
      </c>
      <c r="Q18" s="22">
        <v>0</v>
      </c>
      <c r="R18" s="22">
        <f t="shared" si="5"/>
        <v>0</v>
      </c>
      <c r="S18" s="22">
        <f t="shared" si="6"/>
        <v>0</v>
      </c>
      <c r="T18" s="22">
        <f t="shared" si="7"/>
        <v>0</v>
      </c>
      <c r="U18" s="22">
        <f t="shared" si="2"/>
        <v>0</v>
      </c>
      <c r="V18" s="22">
        <f t="shared" si="2"/>
        <v>0</v>
      </c>
      <c r="W18" s="22">
        <f t="shared" si="2"/>
        <v>0</v>
      </c>
      <c r="X18" s="22">
        <f t="shared" si="8"/>
        <v>0</v>
      </c>
      <c r="Y18" s="22">
        <f t="shared" si="9"/>
        <v>0</v>
      </c>
      <c r="Z18" s="22" t="s">
        <v>168</v>
      </c>
      <c r="AA18" s="22">
        <v>0</v>
      </c>
      <c r="AB18" s="22" t="s">
        <v>168</v>
      </c>
      <c r="AC18" s="22" t="s">
        <v>168</v>
      </c>
      <c r="AD18" s="22" t="s">
        <v>168</v>
      </c>
      <c r="AE18" s="22">
        <v>0</v>
      </c>
      <c r="AF18" s="22">
        <f t="shared" si="10"/>
        <v>0</v>
      </c>
      <c r="AG18" s="22">
        <v>0</v>
      </c>
      <c r="AH18" s="22">
        <v>0</v>
      </c>
      <c r="AI18" s="22">
        <v>0</v>
      </c>
      <c r="AJ18" s="22">
        <v>0</v>
      </c>
      <c r="AK18" s="22">
        <v>0</v>
      </c>
      <c r="AL18" s="22">
        <v>0</v>
      </c>
      <c r="AM18" s="22">
        <f t="shared" si="11"/>
        <v>0</v>
      </c>
      <c r="AN18" s="22">
        <v>0</v>
      </c>
      <c r="AO18" s="22">
        <v>0</v>
      </c>
      <c r="AP18" s="22">
        <v>0</v>
      </c>
      <c r="AQ18" s="22">
        <v>0</v>
      </c>
      <c r="AR18" s="22">
        <v>0</v>
      </c>
      <c r="AS18" s="22">
        <v>0</v>
      </c>
      <c r="AT18" s="22">
        <f t="shared" si="12"/>
        <v>0</v>
      </c>
      <c r="AU18" s="22" t="s">
        <v>168</v>
      </c>
      <c r="AV18" s="22">
        <v>0</v>
      </c>
      <c r="AW18" s="22" t="s">
        <v>168</v>
      </c>
      <c r="AX18" s="22" t="s">
        <v>168</v>
      </c>
      <c r="AY18" s="22" t="s">
        <v>168</v>
      </c>
      <c r="AZ18" s="22">
        <v>0</v>
      </c>
      <c r="BA18" s="22">
        <f t="shared" si="13"/>
        <v>0</v>
      </c>
      <c r="BB18" s="22" t="s">
        <v>168</v>
      </c>
      <c r="BC18" s="22">
        <v>0</v>
      </c>
      <c r="BD18" s="22" t="s">
        <v>168</v>
      </c>
      <c r="BE18" s="22" t="s">
        <v>168</v>
      </c>
      <c r="BF18" s="22" t="s">
        <v>168</v>
      </c>
      <c r="BG18" s="22">
        <v>0</v>
      </c>
      <c r="BH18" s="22">
        <f t="shared" si="14"/>
        <v>233</v>
      </c>
      <c r="BI18" s="22">
        <v>233</v>
      </c>
      <c r="BJ18" s="22">
        <v>0</v>
      </c>
      <c r="BK18" s="22">
        <v>0</v>
      </c>
      <c r="BL18" s="22">
        <v>0</v>
      </c>
      <c r="BM18" s="22">
        <v>0</v>
      </c>
      <c r="BN18" s="22">
        <v>0</v>
      </c>
    </row>
    <row r="19" spans="1:66" ht="13.5">
      <c r="A19" s="40" t="s">
        <v>16</v>
      </c>
      <c r="B19" s="40" t="s">
        <v>41</v>
      </c>
      <c r="C19" s="41" t="s">
        <v>42</v>
      </c>
      <c r="D19" s="22">
        <f t="shared" si="3"/>
        <v>948</v>
      </c>
      <c r="E19" s="22">
        <f t="shared" si="0"/>
        <v>741</v>
      </c>
      <c r="F19" s="22">
        <f t="shared" si="0"/>
        <v>61</v>
      </c>
      <c r="G19" s="22">
        <f t="shared" si="0"/>
        <v>146</v>
      </c>
      <c r="H19" s="22">
        <f t="shared" si="1"/>
        <v>0</v>
      </c>
      <c r="I19" s="22">
        <f t="shared" si="1"/>
        <v>0</v>
      </c>
      <c r="J19" s="22">
        <f t="shared" si="1"/>
        <v>0</v>
      </c>
      <c r="K19" s="22">
        <f t="shared" si="4"/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f t="shared" si="5"/>
        <v>948</v>
      </c>
      <c r="S19" s="22">
        <f t="shared" si="6"/>
        <v>741</v>
      </c>
      <c r="T19" s="22">
        <f t="shared" si="7"/>
        <v>61</v>
      </c>
      <c r="U19" s="22">
        <f t="shared" si="2"/>
        <v>146</v>
      </c>
      <c r="V19" s="22">
        <f t="shared" si="2"/>
        <v>0</v>
      </c>
      <c r="W19" s="22">
        <f t="shared" si="2"/>
        <v>0</v>
      </c>
      <c r="X19" s="22">
        <f t="shared" si="8"/>
        <v>0</v>
      </c>
      <c r="Y19" s="22">
        <f t="shared" si="9"/>
        <v>0</v>
      </c>
      <c r="Z19" s="22" t="s">
        <v>168</v>
      </c>
      <c r="AA19" s="22">
        <v>0</v>
      </c>
      <c r="AB19" s="22" t="s">
        <v>168</v>
      </c>
      <c r="AC19" s="22" t="s">
        <v>168</v>
      </c>
      <c r="AD19" s="22" t="s">
        <v>168</v>
      </c>
      <c r="AE19" s="22">
        <v>0</v>
      </c>
      <c r="AF19" s="22">
        <f t="shared" si="10"/>
        <v>0</v>
      </c>
      <c r="AG19" s="22">
        <v>0</v>
      </c>
      <c r="AH19" s="22">
        <v>0</v>
      </c>
      <c r="AI19" s="22">
        <v>0</v>
      </c>
      <c r="AJ19" s="22">
        <v>0</v>
      </c>
      <c r="AK19" s="22">
        <v>0</v>
      </c>
      <c r="AL19" s="22">
        <v>0</v>
      </c>
      <c r="AM19" s="22">
        <f t="shared" si="11"/>
        <v>948</v>
      </c>
      <c r="AN19" s="22">
        <v>741</v>
      </c>
      <c r="AO19" s="22">
        <v>61</v>
      </c>
      <c r="AP19" s="22">
        <v>146</v>
      </c>
      <c r="AQ19" s="22">
        <v>0</v>
      </c>
      <c r="AR19" s="22">
        <v>0</v>
      </c>
      <c r="AS19" s="22">
        <v>0</v>
      </c>
      <c r="AT19" s="22">
        <f t="shared" si="12"/>
        <v>0</v>
      </c>
      <c r="AU19" s="22" t="s">
        <v>168</v>
      </c>
      <c r="AV19" s="22">
        <v>0</v>
      </c>
      <c r="AW19" s="22" t="s">
        <v>168</v>
      </c>
      <c r="AX19" s="22" t="s">
        <v>168</v>
      </c>
      <c r="AY19" s="22" t="s">
        <v>168</v>
      </c>
      <c r="AZ19" s="22">
        <v>0</v>
      </c>
      <c r="BA19" s="22">
        <f t="shared" si="13"/>
        <v>0</v>
      </c>
      <c r="BB19" s="22" t="s">
        <v>168</v>
      </c>
      <c r="BC19" s="22">
        <v>0</v>
      </c>
      <c r="BD19" s="22" t="s">
        <v>168</v>
      </c>
      <c r="BE19" s="22" t="s">
        <v>168</v>
      </c>
      <c r="BF19" s="22" t="s">
        <v>168</v>
      </c>
      <c r="BG19" s="22">
        <v>0</v>
      </c>
      <c r="BH19" s="22">
        <f t="shared" si="14"/>
        <v>0</v>
      </c>
      <c r="BI19" s="22">
        <v>0</v>
      </c>
      <c r="BJ19" s="22">
        <v>0</v>
      </c>
      <c r="BK19" s="22">
        <v>0</v>
      </c>
      <c r="BL19" s="22">
        <v>0</v>
      </c>
      <c r="BM19" s="22">
        <v>0</v>
      </c>
      <c r="BN19" s="22">
        <v>0</v>
      </c>
    </row>
    <row r="20" spans="1:66" ht="13.5">
      <c r="A20" s="40" t="s">
        <v>16</v>
      </c>
      <c r="B20" s="40" t="s">
        <v>43</v>
      </c>
      <c r="C20" s="41" t="s">
        <v>191</v>
      </c>
      <c r="D20" s="22">
        <f t="shared" si="3"/>
        <v>0</v>
      </c>
      <c r="E20" s="22">
        <f t="shared" si="0"/>
        <v>0</v>
      </c>
      <c r="F20" s="22">
        <f t="shared" si="0"/>
        <v>0</v>
      </c>
      <c r="G20" s="22">
        <f t="shared" si="0"/>
        <v>0</v>
      </c>
      <c r="H20" s="22">
        <f t="shared" si="1"/>
        <v>0</v>
      </c>
      <c r="I20" s="22">
        <f t="shared" si="1"/>
        <v>0</v>
      </c>
      <c r="J20" s="22">
        <f t="shared" si="1"/>
        <v>0</v>
      </c>
      <c r="K20" s="22">
        <f t="shared" si="4"/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f t="shared" si="5"/>
        <v>0</v>
      </c>
      <c r="S20" s="22">
        <f t="shared" si="6"/>
        <v>0</v>
      </c>
      <c r="T20" s="22">
        <f t="shared" si="7"/>
        <v>0</v>
      </c>
      <c r="U20" s="22">
        <f t="shared" si="2"/>
        <v>0</v>
      </c>
      <c r="V20" s="22">
        <f t="shared" si="2"/>
        <v>0</v>
      </c>
      <c r="W20" s="22">
        <f t="shared" si="2"/>
        <v>0</v>
      </c>
      <c r="X20" s="22">
        <f t="shared" si="8"/>
        <v>0</v>
      </c>
      <c r="Y20" s="22">
        <f t="shared" si="9"/>
        <v>0</v>
      </c>
      <c r="Z20" s="22" t="s">
        <v>168</v>
      </c>
      <c r="AA20" s="22">
        <v>0</v>
      </c>
      <c r="AB20" s="22" t="s">
        <v>168</v>
      </c>
      <c r="AC20" s="22" t="s">
        <v>168</v>
      </c>
      <c r="AD20" s="22" t="s">
        <v>168</v>
      </c>
      <c r="AE20" s="22">
        <v>0</v>
      </c>
      <c r="AF20" s="22">
        <f t="shared" si="10"/>
        <v>0</v>
      </c>
      <c r="AG20" s="22">
        <v>0</v>
      </c>
      <c r="AH20" s="22">
        <v>0</v>
      </c>
      <c r="AI20" s="22">
        <v>0</v>
      </c>
      <c r="AJ20" s="22">
        <v>0</v>
      </c>
      <c r="AK20" s="22">
        <v>0</v>
      </c>
      <c r="AL20" s="22">
        <v>0</v>
      </c>
      <c r="AM20" s="22">
        <f t="shared" si="11"/>
        <v>0</v>
      </c>
      <c r="AN20" s="22">
        <v>0</v>
      </c>
      <c r="AO20" s="22">
        <v>0</v>
      </c>
      <c r="AP20" s="22">
        <v>0</v>
      </c>
      <c r="AQ20" s="22">
        <v>0</v>
      </c>
      <c r="AR20" s="22">
        <v>0</v>
      </c>
      <c r="AS20" s="22">
        <v>0</v>
      </c>
      <c r="AT20" s="22">
        <f t="shared" si="12"/>
        <v>0</v>
      </c>
      <c r="AU20" s="22" t="s">
        <v>168</v>
      </c>
      <c r="AV20" s="22">
        <v>0</v>
      </c>
      <c r="AW20" s="22" t="s">
        <v>168</v>
      </c>
      <c r="AX20" s="22" t="s">
        <v>168</v>
      </c>
      <c r="AY20" s="22" t="s">
        <v>168</v>
      </c>
      <c r="AZ20" s="22">
        <v>0</v>
      </c>
      <c r="BA20" s="22">
        <f t="shared" si="13"/>
        <v>0</v>
      </c>
      <c r="BB20" s="22" t="s">
        <v>168</v>
      </c>
      <c r="BC20" s="22">
        <v>0</v>
      </c>
      <c r="BD20" s="22" t="s">
        <v>168</v>
      </c>
      <c r="BE20" s="22" t="s">
        <v>168</v>
      </c>
      <c r="BF20" s="22" t="s">
        <v>168</v>
      </c>
      <c r="BG20" s="22">
        <v>0</v>
      </c>
      <c r="BH20" s="22">
        <f t="shared" si="14"/>
        <v>170</v>
      </c>
      <c r="BI20" s="22">
        <v>161</v>
      </c>
      <c r="BJ20" s="22">
        <v>9</v>
      </c>
      <c r="BK20" s="22">
        <v>0</v>
      </c>
      <c r="BL20" s="22">
        <v>0</v>
      </c>
      <c r="BM20" s="22">
        <v>0</v>
      </c>
      <c r="BN20" s="22">
        <v>0</v>
      </c>
    </row>
    <row r="21" spans="1:66" ht="13.5">
      <c r="A21" s="40" t="s">
        <v>16</v>
      </c>
      <c r="B21" s="40" t="s">
        <v>44</v>
      </c>
      <c r="C21" s="41" t="s">
        <v>45</v>
      </c>
      <c r="D21" s="22">
        <f t="shared" si="3"/>
        <v>2548</v>
      </c>
      <c r="E21" s="22">
        <f t="shared" si="0"/>
        <v>578</v>
      </c>
      <c r="F21" s="22">
        <f t="shared" si="0"/>
        <v>676</v>
      </c>
      <c r="G21" s="22">
        <f t="shared" si="0"/>
        <v>198</v>
      </c>
      <c r="H21" s="22">
        <f t="shared" si="1"/>
        <v>0</v>
      </c>
      <c r="I21" s="22">
        <f t="shared" si="1"/>
        <v>0</v>
      </c>
      <c r="J21" s="22">
        <f t="shared" si="1"/>
        <v>1096</v>
      </c>
      <c r="K21" s="22">
        <f t="shared" si="4"/>
        <v>578</v>
      </c>
      <c r="L21" s="22">
        <v>578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f t="shared" si="5"/>
        <v>1970</v>
      </c>
      <c r="S21" s="22">
        <f t="shared" si="6"/>
        <v>0</v>
      </c>
      <c r="T21" s="22">
        <f t="shared" si="7"/>
        <v>676</v>
      </c>
      <c r="U21" s="22">
        <f t="shared" si="2"/>
        <v>198</v>
      </c>
      <c r="V21" s="22">
        <f t="shared" si="2"/>
        <v>0</v>
      </c>
      <c r="W21" s="22">
        <f t="shared" si="2"/>
        <v>0</v>
      </c>
      <c r="X21" s="22">
        <f t="shared" si="8"/>
        <v>1096</v>
      </c>
      <c r="Y21" s="22">
        <f t="shared" si="9"/>
        <v>1447</v>
      </c>
      <c r="Z21" s="22" t="s">
        <v>168</v>
      </c>
      <c r="AA21" s="22">
        <v>351</v>
      </c>
      <c r="AB21" s="22" t="s">
        <v>168</v>
      </c>
      <c r="AC21" s="22" t="s">
        <v>168</v>
      </c>
      <c r="AD21" s="22" t="s">
        <v>168</v>
      </c>
      <c r="AE21" s="22">
        <v>1096</v>
      </c>
      <c r="AF21" s="22">
        <f t="shared" si="10"/>
        <v>0</v>
      </c>
      <c r="AG21" s="22">
        <v>0</v>
      </c>
      <c r="AH21" s="22">
        <v>0</v>
      </c>
      <c r="AI21" s="22">
        <v>0</v>
      </c>
      <c r="AJ21" s="22">
        <v>0</v>
      </c>
      <c r="AK21" s="22">
        <v>0</v>
      </c>
      <c r="AL21" s="22">
        <v>0</v>
      </c>
      <c r="AM21" s="22">
        <f t="shared" si="11"/>
        <v>523</v>
      </c>
      <c r="AN21" s="22">
        <v>0</v>
      </c>
      <c r="AO21" s="22">
        <v>325</v>
      </c>
      <c r="AP21" s="22">
        <v>198</v>
      </c>
      <c r="AQ21" s="22">
        <v>0</v>
      </c>
      <c r="AR21" s="22">
        <v>0</v>
      </c>
      <c r="AS21" s="22">
        <v>0</v>
      </c>
      <c r="AT21" s="22">
        <f t="shared" si="12"/>
        <v>0</v>
      </c>
      <c r="AU21" s="22" t="s">
        <v>168</v>
      </c>
      <c r="AV21" s="22">
        <v>0</v>
      </c>
      <c r="AW21" s="22" t="s">
        <v>168</v>
      </c>
      <c r="AX21" s="22" t="s">
        <v>168</v>
      </c>
      <c r="AY21" s="22" t="s">
        <v>168</v>
      </c>
      <c r="AZ21" s="22">
        <v>0</v>
      </c>
      <c r="BA21" s="22">
        <f t="shared" si="13"/>
        <v>0</v>
      </c>
      <c r="BB21" s="22" t="s">
        <v>168</v>
      </c>
      <c r="BC21" s="22">
        <v>0</v>
      </c>
      <c r="BD21" s="22" t="s">
        <v>168</v>
      </c>
      <c r="BE21" s="22" t="s">
        <v>168</v>
      </c>
      <c r="BF21" s="22" t="s">
        <v>168</v>
      </c>
      <c r="BG21" s="22">
        <v>0</v>
      </c>
      <c r="BH21" s="22">
        <f t="shared" si="14"/>
        <v>96</v>
      </c>
      <c r="BI21" s="22">
        <v>92</v>
      </c>
      <c r="BJ21" s="22">
        <v>0</v>
      </c>
      <c r="BK21" s="22">
        <v>3</v>
      </c>
      <c r="BL21" s="22">
        <v>0</v>
      </c>
      <c r="BM21" s="22">
        <v>0</v>
      </c>
      <c r="BN21" s="22">
        <v>1</v>
      </c>
    </row>
    <row r="22" spans="1:66" ht="13.5">
      <c r="A22" s="40" t="s">
        <v>16</v>
      </c>
      <c r="B22" s="40" t="s">
        <v>46</v>
      </c>
      <c r="C22" s="41" t="s">
        <v>47</v>
      </c>
      <c r="D22" s="22">
        <f t="shared" si="3"/>
        <v>1212</v>
      </c>
      <c r="E22" s="22">
        <f t="shared" si="0"/>
        <v>614</v>
      </c>
      <c r="F22" s="22">
        <f t="shared" si="0"/>
        <v>174</v>
      </c>
      <c r="G22" s="22">
        <f t="shared" si="0"/>
        <v>197</v>
      </c>
      <c r="H22" s="22">
        <f t="shared" si="1"/>
        <v>0</v>
      </c>
      <c r="I22" s="22">
        <f t="shared" si="1"/>
        <v>0</v>
      </c>
      <c r="J22" s="22">
        <f t="shared" si="1"/>
        <v>227</v>
      </c>
      <c r="K22" s="22">
        <f t="shared" si="4"/>
        <v>951</v>
      </c>
      <c r="L22" s="22">
        <v>614</v>
      </c>
      <c r="M22" s="22">
        <v>109</v>
      </c>
      <c r="N22" s="22">
        <v>197</v>
      </c>
      <c r="O22" s="22">
        <v>0</v>
      </c>
      <c r="P22" s="22">
        <v>0</v>
      </c>
      <c r="Q22" s="22">
        <v>31</v>
      </c>
      <c r="R22" s="22">
        <f t="shared" si="5"/>
        <v>261</v>
      </c>
      <c r="S22" s="22">
        <f t="shared" si="6"/>
        <v>0</v>
      </c>
      <c r="T22" s="22">
        <f t="shared" si="7"/>
        <v>65</v>
      </c>
      <c r="U22" s="22">
        <f t="shared" si="2"/>
        <v>0</v>
      </c>
      <c r="V22" s="22">
        <f t="shared" si="2"/>
        <v>0</v>
      </c>
      <c r="W22" s="22">
        <f t="shared" si="2"/>
        <v>0</v>
      </c>
      <c r="X22" s="22">
        <f t="shared" si="8"/>
        <v>196</v>
      </c>
      <c r="Y22" s="22">
        <f t="shared" si="9"/>
        <v>259</v>
      </c>
      <c r="Z22" s="22" t="s">
        <v>168</v>
      </c>
      <c r="AA22" s="22">
        <v>63</v>
      </c>
      <c r="AB22" s="22" t="s">
        <v>168</v>
      </c>
      <c r="AC22" s="22" t="s">
        <v>168</v>
      </c>
      <c r="AD22" s="22" t="s">
        <v>168</v>
      </c>
      <c r="AE22" s="22">
        <v>196</v>
      </c>
      <c r="AF22" s="22">
        <f t="shared" si="10"/>
        <v>0</v>
      </c>
      <c r="AG22" s="22">
        <v>0</v>
      </c>
      <c r="AH22" s="22">
        <v>0</v>
      </c>
      <c r="AI22" s="22">
        <v>0</v>
      </c>
      <c r="AJ22" s="22">
        <v>0</v>
      </c>
      <c r="AK22" s="22">
        <v>0</v>
      </c>
      <c r="AL22" s="22">
        <v>0</v>
      </c>
      <c r="AM22" s="22">
        <f t="shared" si="11"/>
        <v>2</v>
      </c>
      <c r="AN22" s="22">
        <v>0</v>
      </c>
      <c r="AO22" s="22">
        <v>2</v>
      </c>
      <c r="AP22" s="22">
        <v>0</v>
      </c>
      <c r="AQ22" s="22">
        <v>0</v>
      </c>
      <c r="AR22" s="22">
        <v>0</v>
      </c>
      <c r="AS22" s="22">
        <v>0</v>
      </c>
      <c r="AT22" s="22">
        <f t="shared" si="12"/>
        <v>0</v>
      </c>
      <c r="AU22" s="22" t="s">
        <v>168</v>
      </c>
      <c r="AV22" s="22">
        <v>0</v>
      </c>
      <c r="AW22" s="22" t="s">
        <v>168</v>
      </c>
      <c r="AX22" s="22" t="s">
        <v>168</v>
      </c>
      <c r="AY22" s="22" t="s">
        <v>168</v>
      </c>
      <c r="AZ22" s="22">
        <v>0</v>
      </c>
      <c r="BA22" s="22">
        <f t="shared" si="13"/>
        <v>0</v>
      </c>
      <c r="BB22" s="22" t="s">
        <v>168</v>
      </c>
      <c r="BC22" s="22">
        <v>0</v>
      </c>
      <c r="BD22" s="22" t="s">
        <v>168</v>
      </c>
      <c r="BE22" s="22" t="s">
        <v>168</v>
      </c>
      <c r="BF22" s="22" t="s">
        <v>168</v>
      </c>
      <c r="BG22" s="22">
        <v>0</v>
      </c>
      <c r="BH22" s="22">
        <f t="shared" si="14"/>
        <v>0</v>
      </c>
      <c r="BI22" s="22">
        <v>0</v>
      </c>
      <c r="BJ22" s="22">
        <v>0</v>
      </c>
      <c r="BK22" s="22">
        <v>0</v>
      </c>
      <c r="BL22" s="22">
        <v>0</v>
      </c>
      <c r="BM22" s="22">
        <v>0</v>
      </c>
      <c r="BN22" s="22">
        <v>0</v>
      </c>
    </row>
    <row r="23" spans="1:66" ht="13.5">
      <c r="A23" s="40" t="s">
        <v>16</v>
      </c>
      <c r="B23" s="40" t="s">
        <v>48</v>
      </c>
      <c r="C23" s="41" t="s">
        <v>49</v>
      </c>
      <c r="D23" s="22">
        <f t="shared" si="3"/>
        <v>611</v>
      </c>
      <c r="E23" s="22">
        <f t="shared" si="0"/>
        <v>189</v>
      </c>
      <c r="F23" s="22">
        <f t="shared" si="0"/>
        <v>140</v>
      </c>
      <c r="G23" s="22">
        <f t="shared" si="0"/>
        <v>77</v>
      </c>
      <c r="H23" s="22">
        <f t="shared" si="1"/>
        <v>0</v>
      </c>
      <c r="I23" s="22">
        <f t="shared" si="1"/>
        <v>0</v>
      </c>
      <c r="J23" s="22">
        <f t="shared" si="1"/>
        <v>205</v>
      </c>
      <c r="K23" s="22">
        <f t="shared" si="4"/>
        <v>324</v>
      </c>
      <c r="L23" s="22">
        <v>189</v>
      </c>
      <c r="M23" s="22">
        <v>46</v>
      </c>
      <c r="N23" s="22">
        <v>77</v>
      </c>
      <c r="O23" s="22">
        <v>0</v>
      </c>
      <c r="P23" s="22">
        <v>0</v>
      </c>
      <c r="Q23" s="22">
        <v>12</v>
      </c>
      <c r="R23" s="22">
        <f t="shared" si="5"/>
        <v>287</v>
      </c>
      <c r="S23" s="22">
        <f t="shared" si="6"/>
        <v>0</v>
      </c>
      <c r="T23" s="22">
        <f t="shared" si="7"/>
        <v>94</v>
      </c>
      <c r="U23" s="22">
        <f t="shared" si="2"/>
        <v>0</v>
      </c>
      <c r="V23" s="22">
        <f t="shared" si="2"/>
        <v>0</v>
      </c>
      <c r="W23" s="22">
        <f t="shared" si="2"/>
        <v>0</v>
      </c>
      <c r="X23" s="22">
        <f t="shared" si="8"/>
        <v>193</v>
      </c>
      <c r="Y23" s="22">
        <f t="shared" si="9"/>
        <v>255</v>
      </c>
      <c r="Z23" s="22" t="s">
        <v>168</v>
      </c>
      <c r="AA23" s="22">
        <v>62</v>
      </c>
      <c r="AB23" s="22" t="s">
        <v>168</v>
      </c>
      <c r="AC23" s="22" t="s">
        <v>168</v>
      </c>
      <c r="AD23" s="22" t="s">
        <v>168</v>
      </c>
      <c r="AE23" s="22">
        <v>193</v>
      </c>
      <c r="AF23" s="22">
        <f t="shared" si="10"/>
        <v>0</v>
      </c>
      <c r="AG23" s="22">
        <v>0</v>
      </c>
      <c r="AH23" s="22">
        <v>0</v>
      </c>
      <c r="AI23" s="22">
        <v>0</v>
      </c>
      <c r="AJ23" s="22">
        <v>0</v>
      </c>
      <c r="AK23" s="22">
        <v>0</v>
      </c>
      <c r="AL23" s="22">
        <v>0</v>
      </c>
      <c r="AM23" s="22">
        <f t="shared" si="11"/>
        <v>32</v>
      </c>
      <c r="AN23" s="22">
        <v>0</v>
      </c>
      <c r="AO23" s="22">
        <v>32</v>
      </c>
      <c r="AP23" s="22">
        <v>0</v>
      </c>
      <c r="AQ23" s="22">
        <v>0</v>
      </c>
      <c r="AR23" s="22">
        <v>0</v>
      </c>
      <c r="AS23" s="22">
        <v>0</v>
      </c>
      <c r="AT23" s="22">
        <f t="shared" si="12"/>
        <v>0</v>
      </c>
      <c r="AU23" s="22" t="s">
        <v>168</v>
      </c>
      <c r="AV23" s="22">
        <v>0</v>
      </c>
      <c r="AW23" s="22" t="s">
        <v>168</v>
      </c>
      <c r="AX23" s="22" t="s">
        <v>168</v>
      </c>
      <c r="AY23" s="22" t="s">
        <v>168</v>
      </c>
      <c r="AZ23" s="22">
        <v>0</v>
      </c>
      <c r="BA23" s="22">
        <f t="shared" si="13"/>
        <v>0</v>
      </c>
      <c r="BB23" s="22" t="s">
        <v>168</v>
      </c>
      <c r="BC23" s="22">
        <v>0</v>
      </c>
      <c r="BD23" s="22" t="s">
        <v>168</v>
      </c>
      <c r="BE23" s="22" t="s">
        <v>168</v>
      </c>
      <c r="BF23" s="22" t="s">
        <v>168</v>
      </c>
      <c r="BG23" s="22">
        <v>0</v>
      </c>
      <c r="BH23" s="22">
        <f t="shared" si="14"/>
        <v>0</v>
      </c>
      <c r="BI23" s="22">
        <v>0</v>
      </c>
      <c r="BJ23" s="22">
        <v>0</v>
      </c>
      <c r="BK23" s="22">
        <v>0</v>
      </c>
      <c r="BL23" s="22">
        <v>0</v>
      </c>
      <c r="BM23" s="22">
        <v>0</v>
      </c>
      <c r="BN23" s="22">
        <v>0</v>
      </c>
    </row>
    <row r="24" spans="1:66" ht="13.5">
      <c r="A24" s="40" t="s">
        <v>16</v>
      </c>
      <c r="B24" s="40" t="s">
        <v>50</v>
      </c>
      <c r="C24" s="41" t="s">
        <v>51</v>
      </c>
      <c r="D24" s="22">
        <f t="shared" si="3"/>
        <v>59</v>
      </c>
      <c r="E24" s="22">
        <f t="shared" si="0"/>
        <v>38</v>
      </c>
      <c r="F24" s="22">
        <f t="shared" si="0"/>
        <v>8</v>
      </c>
      <c r="G24" s="22">
        <f t="shared" si="0"/>
        <v>9</v>
      </c>
      <c r="H24" s="22">
        <f t="shared" si="1"/>
        <v>2</v>
      </c>
      <c r="I24" s="22">
        <f t="shared" si="1"/>
        <v>0</v>
      </c>
      <c r="J24" s="22">
        <f t="shared" si="1"/>
        <v>2</v>
      </c>
      <c r="K24" s="22">
        <f t="shared" si="4"/>
        <v>51</v>
      </c>
      <c r="L24" s="22">
        <v>38</v>
      </c>
      <c r="M24" s="22">
        <v>0</v>
      </c>
      <c r="N24" s="22">
        <v>9</v>
      </c>
      <c r="O24" s="22">
        <v>2</v>
      </c>
      <c r="P24" s="22">
        <v>0</v>
      </c>
      <c r="Q24" s="22">
        <v>2</v>
      </c>
      <c r="R24" s="22">
        <f t="shared" si="5"/>
        <v>8</v>
      </c>
      <c r="S24" s="22">
        <f t="shared" si="6"/>
        <v>0</v>
      </c>
      <c r="T24" s="22">
        <f t="shared" si="7"/>
        <v>8</v>
      </c>
      <c r="U24" s="22">
        <f t="shared" si="2"/>
        <v>0</v>
      </c>
      <c r="V24" s="22">
        <f t="shared" si="2"/>
        <v>0</v>
      </c>
      <c r="W24" s="22">
        <f t="shared" si="2"/>
        <v>0</v>
      </c>
      <c r="X24" s="22">
        <f t="shared" si="8"/>
        <v>0</v>
      </c>
      <c r="Y24" s="22">
        <f t="shared" si="9"/>
        <v>0</v>
      </c>
      <c r="Z24" s="22" t="s">
        <v>168</v>
      </c>
      <c r="AA24" s="22">
        <v>0</v>
      </c>
      <c r="AB24" s="22" t="s">
        <v>168</v>
      </c>
      <c r="AC24" s="22" t="s">
        <v>168</v>
      </c>
      <c r="AD24" s="22" t="s">
        <v>168</v>
      </c>
      <c r="AE24" s="22">
        <v>0</v>
      </c>
      <c r="AF24" s="22">
        <f t="shared" si="10"/>
        <v>0</v>
      </c>
      <c r="AG24" s="22">
        <v>0</v>
      </c>
      <c r="AH24" s="22">
        <v>0</v>
      </c>
      <c r="AI24" s="22">
        <v>0</v>
      </c>
      <c r="AJ24" s="22">
        <v>0</v>
      </c>
      <c r="AK24" s="22">
        <v>0</v>
      </c>
      <c r="AL24" s="22">
        <v>0</v>
      </c>
      <c r="AM24" s="22">
        <f t="shared" si="11"/>
        <v>8</v>
      </c>
      <c r="AN24" s="22">
        <v>0</v>
      </c>
      <c r="AO24" s="22">
        <v>8</v>
      </c>
      <c r="AP24" s="22">
        <v>0</v>
      </c>
      <c r="AQ24" s="22">
        <v>0</v>
      </c>
      <c r="AR24" s="22">
        <v>0</v>
      </c>
      <c r="AS24" s="22">
        <v>0</v>
      </c>
      <c r="AT24" s="22">
        <f t="shared" si="12"/>
        <v>0</v>
      </c>
      <c r="AU24" s="22" t="s">
        <v>168</v>
      </c>
      <c r="AV24" s="22">
        <v>0</v>
      </c>
      <c r="AW24" s="22" t="s">
        <v>168</v>
      </c>
      <c r="AX24" s="22" t="s">
        <v>168</v>
      </c>
      <c r="AY24" s="22" t="s">
        <v>168</v>
      </c>
      <c r="AZ24" s="22">
        <v>0</v>
      </c>
      <c r="BA24" s="22">
        <f t="shared" si="13"/>
        <v>0</v>
      </c>
      <c r="BB24" s="22" t="s">
        <v>168</v>
      </c>
      <c r="BC24" s="22">
        <v>0</v>
      </c>
      <c r="BD24" s="22" t="s">
        <v>168</v>
      </c>
      <c r="BE24" s="22" t="s">
        <v>168</v>
      </c>
      <c r="BF24" s="22" t="s">
        <v>168</v>
      </c>
      <c r="BG24" s="22">
        <v>0</v>
      </c>
      <c r="BH24" s="22">
        <f t="shared" si="14"/>
        <v>86</v>
      </c>
      <c r="BI24" s="22">
        <v>80</v>
      </c>
      <c r="BJ24" s="22">
        <v>1</v>
      </c>
      <c r="BK24" s="22">
        <v>3</v>
      </c>
      <c r="BL24" s="22">
        <v>0</v>
      </c>
      <c r="BM24" s="22">
        <v>0</v>
      </c>
      <c r="BN24" s="22">
        <v>2</v>
      </c>
    </row>
    <row r="25" spans="1:66" ht="13.5">
      <c r="A25" s="40" t="s">
        <v>16</v>
      </c>
      <c r="B25" s="40" t="s">
        <v>52</v>
      </c>
      <c r="C25" s="41" t="s">
        <v>53</v>
      </c>
      <c r="D25" s="22">
        <f t="shared" si="3"/>
        <v>2248</v>
      </c>
      <c r="E25" s="22">
        <f t="shared" si="0"/>
        <v>943</v>
      </c>
      <c r="F25" s="22">
        <f t="shared" si="0"/>
        <v>114</v>
      </c>
      <c r="G25" s="22">
        <f t="shared" si="0"/>
        <v>201</v>
      </c>
      <c r="H25" s="22">
        <f t="shared" si="1"/>
        <v>30</v>
      </c>
      <c r="I25" s="22">
        <f t="shared" si="1"/>
        <v>0</v>
      </c>
      <c r="J25" s="22">
        <f t="shared" si="1"/>
        <v>960</v>
      </c>
      <c r="K25" s="22">
        <f t="shared" si="4"/>
        <v>1005</v>
      </c>
      <c r="L25" s="22">
        <v>943</v>
      </c>
      <c r="M25" s="22">
        <v>10</v>
      </c>
      <c r="N25" s="22">
        <v>0</v>
      </c>
      <c r="O25" s="22">
        <v>0</v>
      </c>
      <c r="P25" s="22">
        <v>0</v>
      </c>
      <c r="Q25" s="22">
        <v>52</v>
      </c>
      <c r="R25" s="22">
        <f t="shared" si="5"/>
        <v>1243</v>
      </c>
      <c r="S25" s="22">
        <f t="shared" si="6"/>
        <v>0</v>
      </c>
      <c r="T25" s="22">
        <f t="shared" si="7"/>
        <v>104</v>
      </c>
      <c r="U25" s="22">
        <f t="shared" si="2"/>
        <v>201</v>
      </c>
      <c r="V25" s="22">
        <f t="shared" si="2"/>
        <v>30</v>
      </c>
      <c r="W25" s="22">
        <f t="shared" si="2"/>
        <v>0</v>
      </c>
      <c r="X25" s="22">
        <f t="shared" si="8"/>
        <v>908</v>
      </c>
      <c r="Y25" s="22">
        <f t="shared" si="9"/>
        <v>904</v>
      </c>
      <c r="Z25" s="22" t="s">
        <v>168</v>
      </c>
      <c r="AA25" s="22">
        <v>0</v>
      </c>
      <c r="AB25" s="22" t="s">
        <v>168</v>
      </c>
      <c r="AC25" s="22" t="s">
        <v>168</v>
      </c>
      <c r="AD25" s="22" t="s">
        <v>168</v>
      </c>
      <c r="AE25" s="22">
        <v>904</v>
      </c>
      <c r="AF25" s="22">
        <f t="shared" si="10"/>
        <v>0</v>
      </c>
      <c r="AG25" s="22">
        <v>0</v>
      </c>
      <c r="AH25" s="22">
        <v>0</v>
      </c>
      <c r="AI25" s="22">
        <v>0</v>
      </c>
      <c r="AJ25" s="22">
        <v>0</v>
      </c>
      <c r="AK25" s="22">
        <v>0</v>
      </c>
      <c r="AL25" s="22">
        <v>0</v>
      </c>
      <c r="AM25" s="22">
        <f t="shared" si="11"/>
        <v>339</v>
      </c>
      <c r="AN25" s="22">
        <v>0</v>
      </c>
      <c r="AO25" s="22">
        <v>104</v>
      </c>
      <c r="AP25" s="22">
        <v>201</v>
      </c>
      <c r="AQ25" s="22">
        <v>30</v>
      </c>
      <c r="AR25" s="22">
        <v>0</v>
      </c>
      <c r="AS25" s="22">
        <v>4</v>
      </c>
      <c r="AT25" s="22">
        <f t="shared" si="12"/>
        <v>0</v>
      </c>
      <c r="AU25" s="22" t="s">
        <v>168</v>
      </c>
      <c r="AV25" s="22">
        <v>0</v>
      </c>
      <c r="AW25" s="22" t="s">
        <v>168</v>
      </c>
      <c r="AX25" s="22" t="s">
        <v>168</v>
      </c>
      <c r="AY25" s="22" t="s">
        <v>168</v>
      </c>
      <c r="AZ25" s="22">
        <v>0</v>
      </c>
      <c r="BA25" s="22">
        <f t="shared" si="13"/>
        <v>0</v>
      </c>
      <c r="BB25" s="22" t="s">
        <v>168</v>
      </c>
      <c r="BC25" s="22">
        <v>0</v>
      </c>
      <c r="BD25" s="22" t="s">
        <v>168</v>
      </c>
      <c r="BE25" s="22" t="s">
        <v>168</v>
      </c>
      <c r="BF25" s="22" t="s">
        <v>168</v>
      </c>
      <c r="BG25" s="22">
        <v>0</v>
      </c>
      <c r="BH25" s="22">
        <f t="shared" si="14"/>
        <v>0</v>
      </c>
      <c r="BI25" s="22">
        <v>0</v>
      </c>
      <c r="BJ25" s="22">
        <v>0</v>
      </c>
      <c r="BK25" s="22">
        <v>0</v>
      </c>
      <c r="BL25" s="22">
        <v>0</v>
      </c>
      <c r="BM25" s="22">
        <v>0</v>
      </c>
      <c r="BN25" s="22">
        <v>0</v>
      </c>
    </row>
    <row r="26" spans="1:66" ht="13.5">
      <c r="A26" s="40" t="s">
        <v>16</v>
      </c>
      <c r="B26" s="40" t="s">
        <v>54</v>
      </c>
      <c r="C26" s="41" t="s">
        <v>55</v>
      </c>
      <c r="D26" s="22">
        <f t="shared" si="3"/>
        <v>321</v>
      </c>
      <c r="E26" s="22">
        <f t="shared" si="0"/>
        <v>231</v>
      </c>
      <c r="F26" s="22">
        <f t="shared" si="0"/>
        <v>27</v>
      </c>
      <c r="G26" s="22">
        <f t="shared" si="0"/>
        <v>39</v>
      </c>
      <c r="H26" s="22">
        <f t="shared" si="1"/>
        <v>8</v>
      </c>
      <c r="I26" s="22">
        <f t="shared" si="1"/>
        <v>0</v>
      </c>
      <c r="J26" s="22">
        <f t="shared" si="1"/>
        <v>16</v>
      </c>
      <c r="K26" s="22">
        <f t="shared" si="4"/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f t="shared" si="5"/>
        <v>321</v>
      </c>
      <c r="S26" s="22">
        <f t="shared" si="6"/>
        <v>231</v>
      </c>
      <c r="T26" s="22">
        <f t="shared" si="7"/>
        <v>27</v>
      </c>
      <c r="U26" s="22">
        <f t="shared" si="2"/>
        <v>39</v>
      </c>
      <c r="V26" s="22">
        <f t="shared" si="2"/>
        <v>8</v>
      </c>
      <c r="W26" s="22">
        <f t="shared" si="2"/>
        <v>0</v>
      </c>
      <c r="X26" s="22">
        <f t="shared" si="8"/>
        <v>16</v>
      </c>
      <c r="Y26" s="22">
        <f t="shared" si="9"/>
        <v>0</v>
      </c>
      <c r="Z26" s="22" t="s">
        <v>168</v>
      </c>
      <c r="AA26" s="22">
        <v>0</v>
      </c>
      <c r="AB26" s="22" t="s">
        <v>168</v>
      </c>
      <c r="AC26" s="22" t="s">
        <v>168</v>
      </c>
      <c r="AD26" s="22" t="s">
        <v>168</v>
      </c>
      <c r="AE26" s="22">
        <v>0</v>
      </c>
      <c r="AF26" s="22">
        <f t="shared" si="10"/>
        <v>0</v>
      </c>
      <c r="AG26" s="22">
        <v>0</v>
      </c>
      <c r="AH26" s="22">
        <v>0</v>
      </c>
      <c r="AI26" s="22">
        <v>0</v>
      </c>
      <c r="AJ26" s="22">
        <v>0</v>
      </c>
      <c r="AK26" s="22">
        <v>0</v>
      </c>
      <c r="AL26" s="22">
        <v>0</v>
      </c>
      <c r="AM26" s="22">
        <f t="shared" si="11"/>
        <v>321</v>
      </c>
      <c r="AN26" s="22">
        <v>231</v>
      </c>
      <c r="AO26" s="22">
        <v>27</v>
      </c>
      <c r="AP26" s="22">
        <v>39</v>
      </c>
      <c r="AQ26" s="22">
        <v>8</v>
      </c>
      <c r="AR26" s="22">
        <v>0</v>
      </c>
      <c r="AS26" s="22">
        <v>16</v>
      </c>
      <c r="AT26" s="22">
        <f t="shared" si="12"/>
        <v>0</v>
      </c>
      <c r="AU26" s="22" t="s">
        <v>168</v>
      </c>
      <c r="AV26" s="22">
        <v>0</v>
      </c>
      <c r="AW26" s="22" t="s">
        <v>168</v>
      </c>
      <c r="AX26" s="22" t="s">
        <v>168</v>
      </c>
      <c r="AY26" s="22" t="s">
        <v>168</v>
      </c>
      <c r="AZ26" s="22">
        <v>0</v>
      </c>
      <c r="BA26" s="22">
        <f t="shared" si="13"/>
        <v>0</v>
      </c>
      <c r="BB26" s="22" t="s">
        <v>168</v>
      </c>
      <c r="BC26" s="22">
        <v>0</v>
      </c>
      <c r="BD26" s="22" t="s">
        <v>168</v>
      </c>
      <c r="BE26" s="22" t="s">
        <v>168</v>
      </c>
      <c r="BF26" s="22" t="s">
        <v>168</v>
      </c>
      <c r="BG26" s="22">
        <v>0</v>
      </c>
      <c r="BH26" s="22">
        <f t="shared" si="14"/>
        <v>0</v>
      </c>
      <c r="BI26" s="22">
        <v>0</v>
      </c>
      <c r="BJ26" s="22">
        <v>0</v>
      </c>
      <c r="BK26" s="22">
        <v>0</v>
      </c>
      <c r="BL26" s="22">
        <v>0</v>
      </c>
      <c r="BM26" s="22">
        <v>0</v>
      </c>
      <c r="BN26" s="22">
        <v>0</v>
      </c>
    </row>
    <row r="27" spans="1:66" ht="13.5">
      <c r="A27" s="40" t="s">
        <v>16</v>
      </c>
      <c r="B27" s="40" t="s">
        <v>56</v>
      </c>
      <c r="C27" s="41" t="s">
        <v>57</v>
      </c>
      <c r="D27" s="22">
        <f t="shared" si="3"/>
        <v>107</v>
      </c>
      <c r="E27" s="22">
        <f t="shared" si="0"/>
        <v>0</v>
      </c>
      <c r="F27" s="22">
        <f t="shared" si="0"/>
        <v>72</v>
      </c>
      <c r="G27" s="22">
        <f t="shared" si="0"/>
        <v>30</v>
      </c>
      <c r="H27" s="22">
        <f t="shared" si="1"/>
        <v>5</v>
      </c>
      <c r="I27" s="22">
        <f t="shared" si="1"/>
        <v>0</v>
      </c>
      <c r="J27" s="22">
        <f t="shared" si="1"/>
        <v>0</v>
      </c>
      <c r="K27" s="22">
        <f t="shared" si="4"/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f t="shared" si="5"/>
        <v>107</v>
      </c>
      <c r="S27" s="22">
        <f t="shared" si="6"/>
        <v>0</v>
      </c>
      <c r="T27" s="22">
        <f t="shared" si="7"/>
        <v>72</v>
      </c>
      <c r="U27" s="22">
        <f t="shared" si="2"/>
        <v>30</v>
      </c>
      <c r="V27" s="22">
        <f t="shared" si="2"/>
        <v>5</v>
      </c>
      <c r="W27" s="22">
        <f t="shared" si="2"/>
        <v>0</v>
      </c>
      <c r="X27" s="22">
        <f t="shared" si="8"/>
        <v>0</v>
      </c>
      <c r="Y27" s="22">
        <f t="shared" si="9"/>
        <v>0</v>
      </c>
      <c r="Z27" s="22" t="s">
        <v>168</v>
      </c>
      <c r="AA27" s="22">
        <v>0</v>
      </c>
      <c r="AB27" s="22" t="s">
        <v>168</v>
      </c>
      <c r="AC27" s="22" t="s">
        <v>168</v>
      </c>
      <c r="AD27" s="22" t="s">
        <v>168</v>
      </c>
      <c r="AE27" s="22">
        <v>0</v>
      </c>
      <c r="AF27" s="22">
        <f t="shared" si="10"/>
        <v>0</v>
      </c>
      <c r="AG27" s="22">
        <v>0</v>
      </c>
      <c r="AH27" s="22">
        <v>0</v>
      </c>
      <c r="AI27" s="22">
        <v>0</v>
      </c>
      <c r="AJ27" s="22">
        <v>0</v>
      </c>
      <c r="AK27" s="22">
        <v>0</v>
      </c>
      <c r="AL27" s="22">
        <v>0</v>
      </c>
      <c r="AM27" s="22">
        <f t="shared" si="11"/>
        <v>107</v>
      </c>
      <c r="AN27" s="22">
        <v>0</v>
      </c>
      <c r="AO27" s="22">
        <v>72</v>
      </c>
      <c r="AP27" s="22">
        <v>30</v>
      </c>
      <c r="AQ27" s="22">
        <v>5</v>
      </c>
      <c r="AR27" s="22">
        <v>0</v>
      </c>
      <c r="AS27" s="22">
        <v>0</v>
      </c>
      <c r="AT27" s="22">
        <f t="shared" si="12"/>
        <v>0</v>
      </c>
      <c r="AU27" s="22" t="s">
        <v>168</v>
      </c>
      <c r="AV27" s="22">
        <v>0</v>
      </c>
      <c r="AW27" s="22" t="s">
        <v>168</v>
      </c>
      <c r="AX27" s="22" t="s">
        <v>168</v>
      </c>
      <c r="AY27" s="22" t="s">
        <v>168</v>
      </c>
      <c r="AZ27" s="22">
        <v>0</v>
      </c>
      <c r="BA27" s="22">
        <f t="shared" si="13"/>
        <v>0</v>
      </c>
      <c r="BB27" s="22" t="s">
        <v>168</v>
      </c>
      <c r="BC27" s="22">
        <v>0</v>
      </c>
      <c r="BD27" s="22" t="s">
        <v>168</v>
      </c>
      <c r="BE27" s="22" t="s">
        <v>168</v>
      </c>
      <c r="BF27" s="22" t="s">
        <v>168</v>
      </c>
      <c r="BG27" s="22">
        <v>0</v>
      </c>
      <c r="BH27" s="22">
        <f t="shared" si="14"/>
        <v>0</v>
      </c>
      <c r="BI27" s="22">
        <v>0</v>
      </c>
      <c r="BJ27" s="22">
        <v>0</v>
      </c>
      <c r="BK27" s="22">
        <v>0</v>
      </c>
      <c r="BL27" s="22">
        <v>0</v>
      </c>
      <c r="BM27" s="22">
        <v>0</v>
      </c>
      <c r="BN27" s="22">
        <v>0</v>
      </c>
    </row>
    <row r="28" spans="1:66" ht="13.5">
      <c r="A28" s="40" t="s">
        <v>16</v>
      </c>
      <c r="B28" s="40" t="s">
        <v>58</v>
      </c>
      <c r="C28" s="41" t="s">
        <v>59</v>
      </c>
      <c r="D28" s="22">
        <f t="shared" si="3"/>
        <v>107</v>
      </c>
      <c r="E28" s="22">
        <f t="shared" si="0"/>
        <v>0</v>
      </c>
      <c r="F28" s="22">
        <f t="shared" si="0"/>
        <v>83</v>
      </c>
      <c r="G28" s="22">
        <f t="shared" si="0"/>
        <v>24</v>
      </c>
      <c r="H28" s="22">
        <f t="shared" si="1"/>
        <v>0</v>
      </c>
      <c r="I28" s="22">
        <f t="shared" si="1"/>
        <v>0</v>
      </c>
      <c r="J28" s="22">
        <f t="shared" si="1"/>
        <v>0</v>
      </c>
      <c r="K28" s="22">
        <f t="shared" si="4"/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f t="shared" si="5"/>
        <v>107</v>
      </c>
      <c r="S28" s="22">
        <f t="shared" si="6"/>
        <v>0</v>
      </c>
      <c r="T28" s="22">
        <f t="shared" si="7"/>
        <v>83</v>
      </c>
      <c r="U28" s="22">
        <f t="shared" si="2"/>
        <v>24</v>
      </c>
      <c r="V28" s="22">
        <f t="shared" si="2"/>
        <v>0</v>
      </c>
      <c r="W28" s="22">
        <f t="shared" si="2"/>
        <v>0</v>
      </c>
      <c r="X28" s="22">
        <f t="shared" si="8"/>
        <v>0</v>
      </c>
      <c r="Y28" s="22">
        <f t="shared" si="9"/>
        <v>0</v>
      </c>
      <c r="Z28" s="22" t="s">
        <v>168</v>
      </c>
      <c r="AA28" s="22">
        <v>0</v>
      </c>
      <c r="AB28" s="22" t="s">
        <v>168</v>
      </c>
      <c r="AC28" s="22" t="s">
        <v>168</v>
      </c>
      <c r="AD28" s="22" t="s">
        <v>168</v>
      </c>
      <c r="AE28" s="22">
        <v>0</v>
      </c>
      <c r="AF28" s="22">
        <f t="shared" si="10"/>
        <v>57</v>
      </c>
      <c r="AG28" s="22">
        <v>0</v>
      </c>
      <c r="AH28" s="22">
        <v>57</v>
      </c>
      <c r="AI28" s="22">
        <v>0</v>
      </c>
      <c r="AJ28" s="22">
        <v>0</v>
      </c>
      <c r="AK28" s="22">
        <v>0</v>
      </c>
      <c r="AL28" s="22">
        <v>0</v>
      </c>
      <c r="AM28" s="22">
        <f t="shared" si="11"/>
        <v>50</v>
      </c>
      <c r="AN28" s="22">
        <v>0</v>
      </c>
      <c r="AO28" s="22">
        <v>26</v>
      </c>
      <c r="AP28" s="22">
        <v>24</v>
      </c>
      <c r="AQ28" s="22">
        <v>0</v>
      </c>
      <c r="AR28" s="22">
        <v>0</v>
      </c>
      <c r="AS28" s="22">
        <v>0</v>
      </c>
      <c r="AT28" s="22">
        <f t="shared" si="12"/>
        <v>0</v>
      </c>
      <c r="AU28" s="22" t="s">
        <v>168</v>
      </c>
      <c r="AV28" s="22">
        <v>0</v>
      </c>
      <c r="AW28" s="22" t="s">
        <v>168</v>
      </c>
      <c r="AX28" s="22" t="s">
        <v>168</v>
      </c>
      <c r="AY28" s="22" t="s">
        <v>168</v>
      </c>
      <c r="AZ28" s="22">
        <v>0</v>
      </c>
      <c r="BA28" s="22">
        <f t="shared" si="13"/>
        <v>0</v>
      </c>
      <c r="BB28" s="22" t="s">
        <v>168</v>
      </c>
      <c r="BC28" s="22">
        <v>0</v>
      </c>
      <c r="BD28" s="22" t="s">
        <v>168</v>
      </c>
      <c r="BE28" s="22" t="s">
        <v>168</v>
      </c>
      <c r="BF28" s="22" t="s">
        <v>168</v>
      </c>
      <c r="BG28" s="22">
        <v>0</v>
      </c>
      <c r="BH28" s="22">
        <f t="shared" si="14"/>
        <v>108</v>
      </c>
      <c r="BI28" s="22">
        <v>96</v>
      </c>
      <c r="BJ28" s="22">
        <v>0</v>
      </c>
      <c r="BK28" s="22">
        <v>7</v>
      </c>
      <c r="BL28" s="22">
        <v>0</v>
      </c>
      <c r="BM28" s="22">
        <v>0</v>
      </c>
      <c r="BN28" s="22">
        <v>5</v>
      </c>
    </row>
    <row r="29" spans="1:66" ht="13.5">
      <c r="A29" s="40" t="s">
        <v>16</v>
      </c>
      <c r="B29" s="40" t="s">
        <v>60</v>
      </c>
      <c r="C29" s="41" t="s">
        <v>61</v>
      </c>
      <c r="D29" s="22">
        <f t="shared" si="3"/>
        <v>293</v>
      </c>
      <c r="E29" s="22">
        <f t="shared" si="0"/>
        <v>0</v>
      </c>
      <c r="F29" s="22">
        <f t="shared" si="0"/>
        <v>232</v>
      </c>
      <c r="G29" s="22">
        <f t="shared" si="0"/>
        <v>61</v>
      </c>
      <c r="H29" s="22">
        <f t="shared" si="1"/>
        <v>0</v>
      </c>
      <c r="I29" s="22">
        <f t="shared" si="1"/>
        <v>0</v>
      </c>
      <c r="J29" s="22">
        <f t="shared" si="1"/>
        <v>0</v>
      </c>
      <c r="K29" s="22">
        <f t="shared" si="4"/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f t="shared" si="5"/>
        <v>293</v>
      </c>
      <c r="S29" s="22">
        <f t="shared" si="6"/>
        <v>0</v>
      </c>
      <c r="T29" s="22">
        <f t="shared" si="7"/>
        <v>232</v>
      </c>
      <c r="U29" s="22">
        <f t="shared" si="2"/>
        <v>61</v>
      </c>
      <c r="V29" s="22">
        <f t="shared" si="2"/>
        <v>0</v>
      </c>
      <c r="W29" s="22">
        <f t="shared" si="2"/>
        <v>0</v>
      </c>
      <c r="X29" s="22">
        <f t="shared" si="8"/>
        <v>0</v>
      </c>
      <c r="Y29" s="22">
        <f t="shared" si="9"/>
        <v>0</v>
      </c>
      <c r="Z29" s="22" t="s">
        <v>168</v>
      </c>
      <c r="AA29" s="22">
        <v>0</v>
      </c>
      <c r="AB29" s="22" t="s">
        <v>168</v>
      </c>
      <c r="AC29" s="22" t="s">
        <v>168</v>
      </c>
      <c r="AD29" s="22" t="s">
        <v>168</v>
      </c>
      <c r="AE29" s="22">
        <v>0</v>
      </c>
      <c r="AF29" s="22">
        <f t="shared" si="10"/>
        <v>173</v>
      </c>
      <c r="AG29" s="22">
        <v>0</v>
      </c>
      <c r="AH29" s="22">
        <v>173</v>
      </c>
      <c r="AI29" s="22">
        <v>0</v>
      </c>
      <c r="AJ29" s="22">
        <v>0</v>
      </c>
      <c r="AK29" s="22">
        <v>0</v>
      </c>
      <c r="AL29" s="22">
        <v>0</v>
      </c>
      <c r="AM29" s="22">
        <f t="shared" si="11"/>
        <v>120</v>
      </c>
      <c r="AN29" s="22">
        <v>0</v>
      </c>
      <c r="AO29" s="22">
        <v>59</v>
      </c>
      <c r="AP29" s="22">
        <v>61</v>
      </c>
      <c r="AQ29" s="22">
        <v>0</v>
      </c>
      <c r="AR29" s="22">
        <v>0</v>
      </c>
      <c r="AS29" s="22">
        <v>0</v>
      </c>
      <c r="AT29" s="22">
        <f t="shared" si="12"/>
        <v>0</v>
      </c>
      <c r="AU29" s="22" t="s">
        <v>168</v>
      </c>
      <c r="AV29" s="22">
        <v>0</v>
      </c>
      <c r="AW29" s="22" t="s">
        <v>168</v>
      </c>
      <c r="AX29" s="22" t="s">
        <v>168</v>
      </c>
      <c r="AY29" s="22" t="s">
        <v>168</v>
      </c>
      <c r="AZ29" s="22">
        <v>0</v>
      </c>
      <c r="BA29" s="22">
        <f t="shared" si="13"/>
        <v>0</v>
      </c>
      <c r="BB29" s="22" t="s">
        <v>168</v>
      </c>
      <c r="BC29" s="22">
        <v>0</v>
      </c>
      <c r="BD29" s="22" t="s">
        <v>168</v>
      </c>
      <c r="BE29" s="22" t="s">
        <v>168</v>
      </c>
      <c r="BF29" s="22" t="s">
        <v>168</v>
      </c>
      <c r="BG29" s="22">
        <v>0</v>
      </c>
      <c r="BH29" s="22">
        <f t="shared" si="14"/>
        <v>71</v>
      </c>
      <c r="BI29" s="22">
        <v>55</v>
      </c>
      <c r="BJ29" s="22">
        <v>10</v>
      </c>
      <c r="BK29" s="22">
        <v>6</v>
      </c>
      <c r="BL29" s="22">
        <v>0</v>
      </c>
      <c r="BM29" s="22">
        <v>0</v>
      </c>
      <c r="BN29" s="22">
        <v>0</v>
      </c>
    </row>
    <row r="30" spans="1:66" ht="13.5">
      <c r="A30" s="40" t="s">
        <v>16</v>
      </c>
      <c r="B30" s="40" t="s">
        <v>62</v>
      </c>
      <c r="C30" s="41" t="s">
        <v>194</v>
      </c>
      <c r="D30" s="22">
        <f t="shared" si="3"/>
        <v>1144</v>
      </c>
      <c r="E30" s="22">
        <f t="shared" si="0"/>
        <v>745</v>
      </c>
      <c r="F30" s="22">
        <f t="shared" si="0"/>
        <v>229</v>
      </c>
      <c r="G30" s="22">
        <f t="shared" si="0"/>
        <v>118</v>
      </c>
      <c r="H30" s="22">
        <f t="shared" si="0"/>
        <v>23</v>
      </c>
      <c r="I30" s="22">
        <f t="shared" si="0"/>
        <v>0</v>
      </c>
      <c r="J30" s="22">
        <f t="shared" si="0"/>
        <v>29</v>
      </c>
      <c r="K30" s="22">
        <f t="shared" si="4"/>
        <v>892</v>
      </c>
      <c r="L30" s="22">
        <v>745</v>
      </c>
      <c r="M30" s="22">
        <v>0</v>
      </c>
      <c r="N30" s="22">
        <v>118</v>
      </c>
      <c r="O30" s="22">
        <v>0</v>
      </c>
      <c r="P30" s="22">
        <v>0</v>
      </c>
      <c r="Q30" s="22">
        <v>29</v>
      </c>
      <c r="R30" s="22">
        <f t="shared" si="5"/>
        <v>252</v>
      </c>
      <c r="S30" s="22">
        <f t="shared" si="6"/>
        <v>0</v>
      </c>
      <c r="T30" s="22">
        <f t="shared" si="7"/>
        <v>229</v>
      </c>
      <c r="U30" s="22">
        <f t="shared" si="2"/>
        <v>0</v>
      </c>
      <c r="V30" s="22">
        <f t="shared" si="2"/>
        <v>23</v>
      </c>
      <c r="W30" s="22">
        <f t="shared" si="2"/>
        <v>0</v>
      </c>
      <c r="X30" s="22">
        <f t="shared" si="8"/>
        <v>0</v>
      </c>
      <c r="Y30" s="22">
        <f t="shared" si="9"/>
        <v>0</v>
      </c>
      <c r="Z30" s="22" t="s">
        <v>168</v>
      </c>
      <c r="AA30" s="22">
        <v>0</v>
      </c>
      <c r="AB30" s="22" t="s">
        <v>168</v>
      </c>
      <c r="AC30" s="22" t="s">
        <v>168</v>
      </c>
      <c r="AD30" s="22" t="s">
        <v>168</v>
      </c>
      <c r="AE30" s="22">
        <v>0</v>
      </c>
      <c r="AF30" s="22">
        <f t="shared" si="10"/>
        <v>173</v>
      </c>
      <c r="AG30" s="22">
        <v>0</v>
      </c>
      <c r="AH30" s="22">
        <v>173</v>
      </c>
      <c r="AI30" s="22">
        <v>0</v>
      </c>
      <c r="AJ30" s="22">
        <v>0</v>
      </c>
      <c r="AK30" s="22">
        <v>0</v>
      </c>
      <c r="AL30" s="22">
        <v>0</v>
      </c>
      <c r="AM30" s="22">
        <f t="shared" si="11"/>
        <v>79</v>
      </c>
      <c r="AN30" s="22">
        <v>0</v>
      </c>
      <c r="AO30" s="22">
        <v>56</v>
      </c>
      <c r="AP30" s="22">
        <v>0</v>
      </c>
      <c r="AQ30" s="22">
        <v>23</v>
      </c>
      <c r="AR30" s="22">
        <v>0</v>
      </c>
      <c r="AS30" s="22">
        <v>0</v>
      </c>
      <c r="AT30" s="22">
        <f t="shared" si="12"/>
        <v>0</v>
      </c>
      <c r="AU30" s="22" t="s">
        <v>168</v>
      </c>
      <c r="AV30" s="22">
        <v>0</v>
      </c>
      <c r="AW30" s="22" t="s">
        <v>168</v>
      </c>
      <c r="AX30" s="22" t="s">
        <v>168</v>
      </c>
      <c r="AY30" s="22" t="s">
        <v>168</v>
      </c>
      <c r="AZ30" s="22">
        <v>0</v>
      </c>
      <c r="BA30" s="22">
        <f t="shared" si="13"/>
        <v>0</v>
      </c>
      <c r="BB30" s="22" t="s">
        <v>168</v>
      </c>
      <c r="BC30" s="22">
        <v>0</v>
      </c>
      <c r="BD30" s="22" t="s">
        <v>168</v>
      </c>
      <c r="BE30" s="22" t="s">
        <v>168</v>
      </c>
      <c r="BF30" s="22" t="s">
        <v>168</v>
      </c>
      <c r="BG30" s="22">
        <v>0</v>
      </c>
      <c r="BH30" s="22">
        <f t="shared" si="14"/>
        <v>0</v>
      </c>
      <c r="BI30" s="22">
        <v>0</v>
      </c>
      <c r="BJ30" s="22">
        <v>0</v>
      </c>
      <c r="BK30" s="22">
        <v>0</v>
      </c>
      <c r="BL30" s="22">
        <v>0</v>
      </c>
      <c r="BM30" s="22">
        <v>0</v>
      </c>
      <c r="BN30" s="22">
        <v>0</v>
      </c>
    </row>
    <row r="31" spans="1:66" ht="13.5">
      <c r="A31" s="40" t="s">
        <v>16</v>
      </c>
      <c r="B31" s="40" t="s">
        <v>63</v>
      </c>
      <c r="C31" s="41" t="s">
        <v>64</v>
      </c>
      <c r="D31" s="22">
        <f t="shared" si="3"/>
        <v>557</v>
      </c>
      <c r="E31" s="22">
        <f aca="true" t="shared" si="15" ref="E31:J47">L31+S31</f>
        <v>361</v>
      </c>
      <c r="F31" s="22">
        <f t="shared" si="15"/>
        <v>85</v>
      </c>
      <c r="G31" s="22">
        <f t="shared" si="15"/>
        <v>91</v>
      </c>
      <c r="H31" s="22">
        <f t="shared" si="15"/>
        <v>8</v>
      </c>
      <c r="I31" s="22">
        <f t="shared" si="15"/>
        <v>1</v>
      </c>
      <c r="J31" s="22">
        <f t="shared" si="15"/>
        <v>11</v>
      </c>
      <c r="K31" s="22">
        <f t="shared" si="4"/>
        <v>504</v>
      </c>
      <c r="L31" s="22">
        <v>361</v>
      </c>
      <c r="M31" s="22">
        <v>33</v>
      </c>
      <c r="N31" s="22">
        <v>91</v>
      </c>
      <c r="O31" s="22">
        <v>8</v>
      </c>
      <c r="P31" s="22">
        <v>1</v>
      </c>
      <c r="Q31" s="22">
        <v>10</v>
      </c>
      <c r="R31" s="22">
        <f t="shared" si="5"/>
        <v>53</v>
      </c>
      <c r="S31" s="22">
        <f t="shared" si="6"/>
        <v>0</v>
      </c>
      <c r="T31" s="22">
        <f t="shared" si="7"/>
        <v>52</v>
      </c>
      <c r="U31" s="22">
        <f t="shared" si="2"/>
        <v>0</v>
      </c>
      <c r="V31" s="22">
        <f t="shared" si="2"/>
        <v>0</v>
      </c>
      <c r="W31" s="22">
        <f t="shared" si="2"/>
        <v>0</v>
      </c>
      <c r="X31" s="22">
        <f t="shared" si="8"/>
        <v>1</v>
      </c>
      <c r="Y31" s="22">
        <f t="shared" si="9"/>
        <v>0</v>
      </c>
      <c r="Z31" s="22" t="s">
        <v>168</v>
      </c>
      <c r="AA31" s="22">
        <v>0</v>
      </c>
      <c r="AB31" s="22" t="s">
        <v>168</v>
      </c>
      <c r="AC31" s="22" t="s">
        <v>168</v>
      </c>
      <c r="AD31" s="22" t="s">
        <v>168</v>
      </c>
      <c r="AE31" s="22">
        <v>0</v>
      </c>
      <c r="AF31" s="22">
        <f t="shared" si="10"/>
        <v>52</v>
      </c>
      <c r="AG31" s="22">
        <v>0</v>
      </c>
      <c r="AH31" s="22">
        <v>52</v>
      </c>
      <c r="AI31" s="22">
        <v>0</v>
      </c>
      <c r="AJ31" s="22">
        <v>0</v>
      </c>
      <c r="AK31" s="22">
        <v>0</v>
      </c>
      <c r="AL31" s="22">
        <v>0</v>
      </c>
      <c r="AM31" s="22">
        <f t="shared" si="11"/>
        <v>1</v>
      </c>
      <c r="AN31" s="22">
        <v>0</v>
      </c>
      <c r="AO31" s="22">
        <v>0</v>
      </c>
      <c r="AP31" s="22">
        <v>0</v>
      </c>
      <c r="AQ31" s="22">
        <v>0</v>
      </c>
      <c r="AR31" s="22">
        <v>0</v>
      </c>
      <c r="AS31" s="22">
        <v>1</v>
      </c>
      <c r="AT31" s="22">
        <f t="shared" si="12"/>
        <v>0</v>
      </c>
      <c r="AU31" s="22" t="s">
        <v>168</v>
      </c>
      <c r="AV31" s="22">
        <v>0</v>
      </c>
      <c r="AW31" s="22" t="s">
        <v>168</v>
      </c>
      <c r="AX31" s="22" t="s">
        <v>168</v>
      </c>
      <c r="AY31" s="22" t="s">
        <v>168</v>
      </c>
      <c r="AZ31" s="22">
        <v>0</v>
      </c>
      <c r="BA31" s="22">
        <f t="shared" si="13"/>
        <v>0</v>
      </c>
      <c r="BB31" s="22" t="s">
        <v>168</v>
      </c>
      <c r="BC31" s="22">
        <v>0</v>
      </c>
      <c r="BD31" s="22" t="s">
        <v>168</v>
      </c>
      <c r="BE31" s="22" t="s">
        <v>168</v>
      </c>
      <c r="BF31" s="22" t="s">
        <v>168</v>
      </c>
      <c r="BG31" s="22">
        <v>0</v>
      </c>
      <c r="BH31" s="22">
        <f t="shared" si="14"/>
        <v>30</v>
      </c>
      <c r="BI31" s="22">
        <v>0</v>
      </c>
      <c r="BJ31" s="22">
        <v>5</v>
      </c>
      <c r="BK31" s="22">
        <v>10</v>
      </c>
      <c r="BL31" s="22">
        <v>0</v>
      </c>
      <c r="BM31" s="22">
        <v>0</v>
      </c>
      <c r="BN31" s="22">
        <v>15</v>
      </c>
    </row>
    <row r="32" spans="1:66" ht="13.5">
      <c r="A32" s="40" t="s">
        <v>16</v>
      </c>
      <c r="B32" s="40" t="s">
        <v>65</v>
      </c>
      <c r="C32" s="41" t="s">
        <v>66</v>
      </c>
      <c r="D32" s="22">
        <f t="shared" si="3"/>
        <v>906</v>
      </c>
      <c r="E32" s="22">
        <f t="shared" si="15"/>
        <v>527</v>
      </c>
      <c r="F32" s="22">
        <f t="shared" si="15"/>
        <v>176</v>
      </c>
      <c r="G32" s="22">
        <f t="shared" si="15"/>
        <v>154</v>
      </c>
      <c r="H32" s="22">
        <f t="shared" si="15"/>
        <v>16</v>
      </c>
      <c r="I32" s="22">
        <f t="shared" si="15"/>
        <v>0</v>
      </c>
      <c r="J32" s="22">
        <f t="shared" si="15"/>
        <v>33</v>
      </c>
      <c r="K32" s="22">
        <f t="shared" si="4"/>
        <v>725</v>
      </c>
      <c r="L32" s="22">
        <v>527</v>
      </c>
      <c r="M32" s="22">
        <v>0</v>
      </c>
      <c r="N32" s="22">
        <v>154</v>
      </c>
      <c r="O32" s="22">
        <v>16</v>
      </c>
      <c r="P32" s="22">
        <v>0</v>
      </c>
      <c r="Q32" s="22">
        <v>28</v>
      </c>
      <c r="R32" s="22">
        <f t="shared" si="5"/>
        <v>181</v>
      </c>
      <c r="S32" s="22">
        <f t="shared" si="6"/>
        <v>0</v>
      </c>
      <c r="T32" s="22">
        <f t="shared" si="7"/>
        <v>176</v>
      </c>
      <c r="U32" s="22">
        <f t="shared" si="2"/>
        <v>0</v>
      </c>
      <c r="V32" s="22">
        <f t="shared" si="2"/>
        <v>0</v>
      </c>
      <c r="W32" s="22">
        <f t="shared" si="2"/>
        <v>0</v>
      </c>
      <c r="X32" s="22">
        <f t="shared" si="8"/>
        <v>5</v>
      </c>
      <c r="Y32" s="22">
        <f t="shared" si="9"/>
        <v>0</v>
      </c>
      <c r="Z32" s="22" t="s">
        <v>168</v>
      </c>
      <c r="AA32" s="22">
        <v>0</v>
      </c>
      <c r="AB32" s="22" t="s">
        <v>168</v>
      </c>
      <c r="AC32" s="22" t="s">
        <v>168</v>
      </c>
      <c r="AD32" s="22" t="s">
        <v>168</v>
      </c>
      <c r="AE32" s="22">
        <v>0</v>
      </c>
      <c r="AF32" s="22">
        <f t="shared" si="10"/>
        <v>129</v>
      </c>
      <c r="AG32" s="22">
        <v>0</v>
      </c>
      <c r="AH32" s="22">
        <v>129</v>
      </c>
      <c r="AI32" s="22">
        <v>0</v>
      </c>
      <c r="AJ32" s="22">
        <v>0</v>
      </c>
      <c r="AK32" s="22">
        <v>0</v>
      </c>
      <c r="AL32" s="22">
        <v>0</v>
      </c>
      <c r="AM32" s="22">
        <f t="shared" si="11"/>
        <v>52</v>
      </c>
      <c r="AN32" s="22">
        <v>0</v>
      </c>
      <c r="AO32" s="22">
        <v>47</v>
      </c>
      <c r="AP32" s="22">
        <v>0</v>
      </c>
      <c r="AQ32" s="22">
        <v>0</v>
      </c>
      <c r="AR32" s="22">
        <v>0</v>
      </c>
      <c r="AS32" s="22">
        <v>5</v>
      </c>
      <c r="AT32" s="22">
        <f t="shared" si="12"/>
        <v>0</v>
      </c>
      <c r="AU32" s="22" t="s">
        <v>168</v>
      </c>
      <c r="AV32" s="22">
        <v>0</v>
      </c>
      <c r="AW32" s="22" t="s">
        <v>168</v>
      </c>
      <c r="AX32" s="22" t="s">
        <v>168</v>
      </c>
      <c r="AY32" s="22" t="s">
        <v>168</v>
      </c>
      <c r="AZ32" s="22">
        <v>0</v>
      </c>
      <c r="BA32" s="22">
        <f t="shared" si="13"/>
        <v>0</v>
      </c>
      <c r="BB32" s="22" t="s">
        <v>168</v>
      </c>
      <c r="BC32" s="22">
        <v>0</v>
      </c>
      <c r="BD32" s="22" t="s">
        <v>168</v>
      </c>
      <c r="BE32" s="22" t="s">
        <v>168</v>
      </c>
      <c r="BF32" s="22" t="s">
        <v>168</v>
      </c>
      <c r="BG32" s="22">
        <v>0</v>
      </c>
      <c r="BH32" s="22">
        <f t="shared" si="14"/>
        <v>90</v>
      </c>
      <c r="BI32" s="22">
        <v>77</v>
      </c>
      <c r="BJ32" s="22">
        <v>1</v>
      </c>
      <c r="BK32" s="22">
        <v>7</v>
      </c>
      <c r="BL32" s="22">
        <v>0</v>
      </c>
      <c r="BM32" s="22">
        <v>0</v>
      </c>
      <c r="BN32" s="22">
        <v>5</v>
      </c>
    </row>
    <row r="33" spans="1:66" ht="13.5">
      <c r="A33" s="40" t="s">
        <v>16</v>
      </c>
      <c r="B33" s="40" t="s">
        <v>67</v>
      </c>
      <c r="C33" s="41" t="s">
        <v>68</v>
      </c>
      <c r="D33" s="22">
        <f t="shared" si="3"/>
        <v>642</v>
      </c>
      <c r="E33" s="22">
        <f t="shared" si="15"/>
        <v>495</v>
      </c>
      <c r="F33" s="22">
        <f t="shared" si="15"/>
        <v>45</v>
      </c>
      <c r="G33" s="22">
        <f t="shared" si="15"/>
        <v>84</v>
      </c>
      <c r="H33" s="22">
        <f t="shared" si="15"/>
        <v>18</v>
      </c>
      <c r="I33" s="22">
        <f t="shared" si="15"/>
        <v>0</v>
      </c>
      <c r="J33" s="22">
        <f t="shared" si="15"/>
        <v>0</v>
      </c>
      <c r="K33" s="22">
        <f t="shared" si="4"/>
        <v>642</v>
      </c>
      <c r="L33" s="22">
        <v>495</v>
      </c>
      <c r="M33" s="22">
        <v>45</v>
      </c>
      <c r="N33" s="22">
        <v>84</v>
      </c>
      <c r="O33" s="22">
        <v>18</v>
      </c>
      <c r="P33" s="22">
        <v>0</v>
      </c>
      <c r="Q33" s="22">
        <v>0</v>
      </c>
      <c r="R33" s="22">
        <f t="shared" si="5"/>
        <v>0</v>
      </c>
      <c r="S33" s="22">
        <f t="shared" si="6"/>
        <v>0</v>
      </c>
      <c r="T33" s="22">
        <f t="shared" si="7"/>
        <v>0</v>
      </c>
      <c r="U33" s="22">
        <f t="shared" si="2"/>
        <v>0</v>
      </c>
      <c r="V33" s="22">
        <f t="shared" si="2"/>
        <v>0</v>
      </c>
      <c r="W33" s="22">
        <f t="shared" si="2"/>
        <v>0</v>
      </c>
      <c r="X33" s="22">
        <f t="shared" si="8"/>
        <v>0</v>
      </c>
      <c r="Y33" s="22">
        <f t="shared" si="9"/>
        <v>0</v>
      </c>
      <c r="Z33" s="22" t="s">
        <v>168</v>
      </c>
      <c r="AA33" s="22">
        <v>0</v>
      </c>
      <c r="AB33" s="22" t="s">
        <v>168</v>
      </c>
      <c r="AC33" s="22" t="s">
        <v>168</v>
      </c>
      <c r="AD33" s="22" t="s">
        <v>168</v>
      </c>
      <c r="AE33" s="22">
        <v>0</v>
      </c>
      <c r="AF33" s="22">
        <f t="shared" si="10"/>
        <v>0</v>
      </c>
      <c r="AG33" s="22">
        <v>0</v>
      </c>
      <c r="AH33" s="22">
        <v>0</v>
      </c>
      <c r="AI33" s="22">
        <v>0</v>
      </c>
      <c r="AJ33" s="22">
        <v>0</v>
      </c>
      <c r="AK33" s="22">
        <v>0</v>
      </c>
      <c r="AL33" s="22">
        <v>0</v>
      </c>
      <c r="AM33" s="22">
        <f t="shared" si="11"/>
        <v>0</v>
      </c>
      <c r="AN33" s="22">
        <v>0</v>
      </c>
      <c r="AO33" s="22">
        <v>0</v>
      </c>
      <c r="AP33" s="22">
        <v>0</v>
      </c>
      <c r="AQ33" s="22">
        <v>0</v>
      </c>
      <c r="AR33" s="22">
        <v>0</v>
      </c>
      <c r="AS33" s="22">
        <v>0</v>
      </c>
      <c r="AT33" s="22">
        <f t="shared" si="12"/>
        <v>0</v>
      </c>
      <c r="AU33" s="22" t="s">
        <v>168</v>
      </c>
      <c r="AV33" s="22">
        <v>0</v>
      </c>
      <c r="AW33" s="22" t="s">
        <v>168</v>
      </c>
      <c r="AX33" s="22" t="s">
        <v>168</v>
      </c>
      <c r="AY33" s="22" t="s">
        <v>168</v>
      </c>
      <c r="AZ33" s="22">
        <v>0</v>
      </c>
      <c r="BA33" s="22">
        <f t="shared" si="13"/>
        <v>0</v>
      </c>
      <c r="BB33" s="22" t="s">
        <v>168</v>
      </c>
      <c r="BC33" s="22">
        <v>0</v>
      </c>
      <c r="BD33" s="22" t="s">
        <v>168</v>
      </c>
      <c r="BE33" s="22" t="s">
        <v>168</v>
      </c>
      <c r="BF33" s="22" t="s">
        <v>168</v>
      </c>
      <c r="BG33" s="22">
        <v>0</v>
      </c>
      <c r="BH33" s="22">
        <f t="shared" si="14"/>
        <v>0</v>
      </c>
      <c r="BI33" s="22">
        <v>0</v>
      </c>
      <c r="BJ33" s="22">
        <v>0</v>
      </c>
      <c r="BK33" s="22">
        <v>0</v>
      </c>
      <c r="BL33" s="22">
        <v>0</v>
      </c>
      <c r="BM33" s="22">
        <v>0</v>
      </c>
      <c r="BN33" s="22">
        <v>0</v>
      </c>
    </row>
    <row r="34" spans="1:66" ht="13.5">
      <c r="A34" s="40" t="s">
        <v>16</v>
      </c>
      <c r="B34" s="40" t="s">
        <v>69</v>
      </c>
      <c r="C34" s="41" t="s">
        <v>70</v>
      </c>
      <c r="D34" s="22">
        <f t="shared" si="3"/>
        <v>123</v>
      </c>
      <c r="E34" s="22">
        <f t="shared" si="15"/>
        <v>84</v>
      </c>
      <c r="F34" s="22">
        <f t="shared" si="15"/>
        <v>10</v>
      </c>
      <c r="G34" s="22">
        <f t="shared" si="15"/>
        <v>28</v>
      </c>
      <c r="H34" s="22">
        <f t="shared" si="15"/>
        <v>1</v>
      </c>
      <c r="I34" s="22">
        <f t="shared" si="15"/>
        <v>0</v>
      </c>
      <c r="J34" s="22">
        <f t="shared" si="15"/>
        <v>0</v>
      </c>
      <c r="K34" s="22">
        <f t="shared" si="4"/>
        <v>123</v>
      </c>
      <c r="L34" s="22">
        <v>84</v>
      </c>
      <c r="M34" s="22">
        <v>10</v>
      </c>
      <c r="N34" s="22">
        <v>28</v>
      </c>
      <c r="O34" s="22">
        <v>1</v>
      </c>
      <c r="P34" s="22">
        <v>0</v>
      </c>
      <c r="Q34" s="22">
        <v>0</v>
      </c>
      <c r="R34" s="22">
        <f t="shared" si="5"/>
        <v>0</v>
      </c>
      <c r="S34" s="22">
        <f t="shared" si="6"/>
        <v>0</v>
      </c>
      <c r="T34" s="22">
        <f t="shared" si="7"/>
        <v>0</v>
      </c>
      <c r="U34" s="22">
        <f t="shared" si="2"/>
        <v>0</v>
      </c>
      <c r="V34" s="22">
        <f t="shared" si="2"/>
        <v>0</v>
      </c>
      <c r="W34" s="22">
        <f t="shared" si="2"/>
        <v>0</v>
      </c>
      <c r="X34" s="22">
        <f t="shared" si="8"/>
        <v>0</v>
      </c>
      <c r="Y34" s="22">
        <f t="shared" si="9"/>
        <v>0</v>
      </c>
      <c r="Z34" s="22" t="s">
        <v>168</v>
      </c>
      <c r="AA34" s="22">
        <v>0</v>
      </c>
      <c r="AB34" s="22" t="s">
        <v>168</v>
      </c>
      <c r="AC34" s="22" t="s">
        <v>168</v>
      </c>
      <c r="AD34" s="22" t="s">
        <v>168</v>
      </c>
      <c r="AE34" s="22">
        <v>0</v>
      </c>
      <c r="AF34" s="22">
        <f t="shared" si="10"/>
        <v>0</v>
      </c>
      <c r="AG34" s="22">
        <v>0</v>
      </c>
      <c r="AH34" s="22">
        <v>0</v>
      </c>
      <c r="AI34" s="22">
        <v>0</v>
      </c>
      <c r="AJ34" s="22">
        <v>0</v>
      </c>
      <c r="AK34" s="22">
        <v>0</v>
      </c>
      <c r="AL34" s="22">
        <v>0</v>
      </c>
      <c r="AM34" s="22">
        <f t="shared" si="11"/>
        <v>0</v>
      </c>
      <c r="AN34" s="22">
        <v>0</v>
      </c>
      <c r="AO34" s="22">
        <v>0</v>
      </c>
      <c r="AP34" s="22">
        <v>0</v>
      </c>
      <c r="AQ34" s="22">
        <v>0</v>
      </c>
      <c r="AR34" s="22">
        <v>0</v>
      </c>
      <c r="AS34" s="22">
        <v>0</v>
      </c>
      <c r="AT34" s="22">
        <f t="shared" si="12"/>
        <v>0</v>
      </c>
      <c r="AU34" s="22" t="s">
        <v>168</v>
      </c>
      <c r="AV34" s="22">
        <v>0</v>
      </c>
      <c r="AW34" s="22" t="s">
        <v>168</v>
      </c>
      <c r="AX34" s="22" t="s">
        <v>168</v>
      </c>
      <c r="AY34" s="22" t="s">
        <v>168</v>
      </c>
      <c r="AZ34" s="22">
        <v>0</v>
      </c>
      <c r="BA34" s="22">
        <f t="shared" si="13"/>
        <v>0</v>
      </c>
      <c r="BB34" s="22" t="s">
        <v>168</v>
      </c>
      <c r="BC34" s="22">
        <v>0</v>
      </c>
      <c r="BD34" s="22" t="s">
        <v>168</v>
      </c>
      <c r="BE34" s="22" t="s">
        <v>168</v>
      </c>
      <c r="BF34" s="22" t="s">
        <v>168</v>
      </c>
      <c r="BG34" s="22">
        <v>0</v>
      </c>
      <c r="BH34" s="22">
        <f t="shared" si="14"/>
        <v>0</v>
      </c>
      <c r="BI34" s="22">
        <v>0</v>
      </c>
      <c r="BJ34" s="22">
        <v>0</v>
      </c>
      <c r="BK34" s="22">
        <v>0</v>
      </c>
      <c r="BL34" s="22">
        <v>0</v>
      </c>
      <c r="BM34" s="22">
        <v>0</v>
      </c>
      <c r="BN34" s="22">
        <v>0</v>
      </c>
    </row>
    <row r="35" spans="1:66" ht="13.5">
      <c r="A35" s="40" t="s">
        <v>16</v>
      </c>
      <c r="B35" s="40" t="s">
        <v>71</v>
      </c>
      <c r="C35" s="41" t="s">
        <v>72</v>
      </c>
      <c r="D35" s="22">
        <f t="shared" si="3"/>
        <v>586</v>
      </c>
      <c r="E35" s="22">
        <f t="shared" si="15"/>
        <v>382</v>
      </c>
      <c r="F35" s="22">
        <f t="shared" si="15"/>
        <v>45</v>
      </c>
      <c r="G35" s="22">
        <f t="shared" si="15"/>
        <v>107</v>
      </c>
      <c r="H35" s="22">
        <f t="shared" si="15"/>
        <v>7</v>
      </c>
      <c r="I35" s="22">
        <f t="shared" si="15"/>
        <v>0</v>
      </c>
      <c r="J35" s="22">
        <f t="shared" si="15"/>
        <v>45</v>
      </c>
      <c r="K35" s="22">
        <f t="shared" si="4"/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f t="shared" si="5"/>
        <v>586</v>
      </c>
      <c r="S35" s="22">
        <f t="shared" si="6"/>
        <v>382</v>
      </c>
      <c r="T35" s="22">
        <f t="shared" si="7"/>
        <v>45</v>
      </c>
      <c r="U35" s="22">
        <f t="shared" si="2"/>
        <v>107</v>
      </c>
      <c r="V35" s="22">
        <f t="shared" si="2"/>
        <v>7</v>
      </c>
      <c r="W35" s="22">
        <f t="shared" si="2"/>
        <v>0</v>
      </c>
      <c r="X35" s="22">
        <f t="shared" si="8"/>
        <v>45</v>
      </c>
      <c r="Y35" s="22">
        <f t="shared" si="9"/>
        <v>0</v>
      </c>
      <c r="Z35" s="22" t="s">
        <v>168</v>
      </c>
      <c r="AA35" s="22">
        <v>0</v>
      </c>
      <c r="AB35" s="22" t="s">
        <v>168</v>
      </c>
      <c r="AC35" s="22" t="s">
        <v>168</v>
      </c>
      <c r="AD35" s="22" t="s">
        <v>168</v>
      </c>
      <c r="AE35" s="22">
        <v>0</v>
      </c>
      <c r="AF35" s="22">
        <f t="shared" si="10"/>
        <v>0</v>
      </c>
      <c r="AG35" s="22">
        <v>0</v>
      </c>
      <c r="AH35" s="22">
        <v>0</v>
      </c>
      <c r="AI35" s="22">
        <v>0</v>
      </c>
      <c r="AJ35" s="22">
        <v>0</v>
      </c>
      <c r="AK35" s="22">
        <v>0</v>
      </c>
      <c r="AL35" s="22">
        <v>0</v>
      </c>
      <c r="AM35" s="22">
        <f t="shared" si="11"/>
        <v>586</v>
      </c>
      <c r="AN35" s="22">
        <v>382</v>
      </c>
      <c r="AO35" s="22">
        <v>45</v>
      </c>
      <c r="AP35" s="22">
        <v>107</v>
      </c>
      <c r="AQ35" s="22">
        <v>7</v>
      </c>
      <c r="AR35" s="22">
        <v>0</v>
      </c>
      <c r="AS35" s="22">
        <v>45</v>
      </c>
      <c r="AT35" s="22">
        <f t="shared" si="12"/>
        <v>0</v>
      </c>
      <c r="AU35" s="22" t="s">
        <v>168</v>
      </c>
      <c r="AV35" s="22">
        <v>0</v>
      </c>
      <c r="AW35" s="22" t="s">
        <v>168</v>
      </c>
      <c r="AX35" s="22" t="s">
        <v>168</v>
      </c>
      <c r="AY35" s="22" t="s">
        <v>168</v>
      </c>
      <c r="AZ35" s="22">
        <v>0</v>
      </c>
      <c r="BA35" s="22">
        <f t="shared" si="13"/>
        <v>0</v>
      </c>
      <c r="BB35" s="22" t="s">
        <v>168</v>
      </c>
      <c r="BC35" s="22">
        <v>0</v>
      </c>
      <c r="BD35" s="22" t="s">
        <v>168</v>
      </c>
      <c r="BE35" s="22" t="s">
        <v>168</v>
      </c>
      <c r="BF35" s="22" t="s">
        <v>168</v>
      </c>
      <c r="BG35" s="22">
        <v>0</v>
      </c>
      <c r="BH35" s="22">
        <f t="shared" si="14"/>
        <v>0</v>
      </c>
      <c r="BI35" s="22">
        <v>0</v>
      </c>
      <c r="BJ35" s="22">
        <v>0</v>
      </c>
      <c r="BK35" s="22">
        <v>0</v>
      </c>
      <c r="BL35" s="22">
        <v>0</v>
      </c>
      <c r="BM35" s="22">
        <v>0</v>
      </c>
      <c r="BN35" s="22">
        <v>0</v>
      </c>
    </row>
    <row r="36" spans="1:66" ht="13.5">
      <c r="A36" s="40" t="s">
        <v>16</v>
      </c>
      <c r="B36" s="40" t="s">
        <v>73</v>
      </c>
      <c r="C36" s="41" t="s">
        <v>74</v>
      </c>
      <c r="D36" s="22">
        <f t="shared" si="3"/>
        <v>510</v>
      </c>
      <c r="E36" s="22">
        <f t="shared" si="15"/>
        <v>474</v>
      </c>
      <c r="F36" s="22">
        <f t="shared" si="15"/>
        <v>30</v>
      </c>
      <c r="G36" s="22">
        <f t="shared" si="15"/>
        <v>5</v>
      </c>
      <c r="H36" s="22">
        <f t="shared" si="15"/>
        <v>1</v>
      </c>
      <c r="I36" s="22">
        <f t="shared" si="15"/>
        <v>0</v>
      </c>
      <c r="J36" s="22">
        <f t="shared" si="15"/>
        <v>0</v>
      </c>
      <c r="K36" s="22">
        <f t="shared" si="4"/>
        <v>510</v>
      </c>
      <c r="L36" s="22">
        <v>474</v>
      </c>
      <c r="M36" s="22">
        <v>30</v>
      </c>
      <c r="N36" s="22">
        <v>5</v>
      </c>
      <c r="O36" s="22">
        <v>1</v>
      </c>
      <c r="P36" s="22">
        <v>0</v>
      </c>
      <c r="Q36" s="22">
        <v>0</v>
      </c>
      <c r="R36" s="22">
        <f t="shared" si="5"/>
        <v>0</v>
      </c>
      <c r="S36" s="22">
        <f t="shared" si="6"/>
        <v>0</v>
      </c>
      <c r="T36" s="22">
        <f t="shared" si="7"/>
        <v>0</v>
      </c>
      <c r="U36" s="22">
        <f t="shared" si="2"/>
        <v>0</v>
      </c>
      <c r="V36" s="22">
        <f t="shared" si="2"/>
        <v>0</v>
      </c>
      <c r="W36" s="22">
        <f t="shared" si="2"/>
        <v>0</v>
      </c>
      <c r="X36" s="22">
        <f t="shared" si="8"/>
        <v>0</v>
      </c>
      <c r="Y36" s="22">
        <f t="shared" si="9"/>
        <v>0</v>
      </c>
      <c r="Z36" s="22" t="s">
        <v>168</v>
      </c>
      <c r="AA36" s="22">
        <v>0</v>
      </c>
      <c r="AB36" s="22" t="s">
        <v>168</v>
      </c>
      <c r="AC36" s="22" t="s">
        <v>168</v>
      </c>
      <c r="AD36" s="22" t="s">
        <v>168</v>
      </c>
      <c r="AE36" s="22">
        <v>0</v>
      </c>
      <c r="AF36" s="22">
        <f t="shared" si="10"/>
        <v>0</v>
      </c>
      <c r="AG36" s="22">
        <v>0</v>
      </c>
      <c r="AH36" s="22">
        <v>0</v>
      </c>
      <c r="AI36" s="22">
        <v>0</v>
      </c>
      <c r="AJ36" s="22">
        <v>0</v>
      </c>
      <c r="AK36" s="22">
        <v>0</v>
      </c>
      <c r="AL36" s="22">
        <v>0</v>
      </c>
      <c r="AM36" s="22">
        <f t="shared" si="11"/>
        <v>0</v>
      </c>
      <c r="AN36" s="22">
        <v>0</v>
      </c>
      <c r="AO36" s="22">
        <v>0</v>
      </c>
      <c r="AP36" s="22">
        <v>0</v>
      </c>
      <c r="AQ36" s="22">
        <v>0</v>
      </c>
      <c r="AR36" s="22">
        <v>0</v>
      </c>
      <c r="AS36" s="22">
        <v>0</v>
      </c>
      <c r="AT36" s="22">
        <f t="shared" si="12"/>
        <v>0</v>
      </c>
      <c r="AU36" s="22" t="s">
        <v>168</v>
      </c>
      <c r="AV36" s="22">
        <v>0</v>
      </c>
      <c r="AW36" s="22" t="s">
        <v>168</v>
      </c>
      <c r="AX36" s="22" t="s">
        <v>168</v>
      </c>
      <c r="AY36" s="22" t="s">
        <v>168</v>
      </c>
      <c r="AZ36" s="22">
        <v>0</v>
      </c>
      <c r="BA36" s="22">
        <f t="shared" si="13"/>
        <v>0</v>
      </c>
      <c r="BB36" s="22" t="s">
        <v>168</v>
      </c>
      <c r="BC36" s="22">
        <v>0</v>
      </c>
      <c r="BD36" s="22" t="s">
        <v>168</v>
      </c>
      <c r="BE36" s="22" t="s">
        <v>168</v>
      </c>
      <c r="BF36" s="22" t="s">
        <v>168</v>
      </c>
      <c r="BG36" s="22">
        <v>0</v>
      </c>
      <c r="BH36" s="22">
        <f t="shared" si="14"/>
        <v>0</v>
      </c>
      <c r="BI36" s="22">
        <v>0</v>
      </c>
      <c r="BJ36" s="22">
        <v>0</v>
      </c>
      <c r="BK36" s="22">
        <v>0</v>
      </c>
      <c r="BL36" s="22">
        <v>0</v>
      </c>
      <c r="BM36" s="22">
        <v>0</v>
      </c>
      <c r="BN36" s="22">
        <v>0</v>
      </c>
    </row>
    <row r="37" spans="1:66" ht="13.5">
      <c r="A37" s="40" t="s">
        <v>16</v>
      </c>
      <c r="B37" s="40" t="s">
        <v>75</v>
      </c>
      <c r="C37" s="41" t="s">
        <v>76</v>
      </c>
      <c r="D37" s="22">
        <f t="shared" si="3"/>
        <v>1683</v>
      </c>
      <c r="E37" s="22">
        <f t="shared" si="15"/>
        <v>961</v>
      </c>
      <c r="F37" s="22">
        <f t="shared" si="15"/>
        <v>377</v>
      </c>
      <c r="G37" s="22">
        <f t="shared" si="15"/>
        <v>244</v>
      </c>
      <c r="H37" s="22">
        <f t="shared" si="15"/>
        <v>30</v>
      </c>
      <c r="I37" s="22">
        <f t="shared" si="15"/>
        <v>0</v>
      </c>
      <c r="J37" s="22">
        <f t="shared" si="15"/>
        <v>71</v>
      </c>
      <c r="K37" s="22">
        <f t="shared" si="4"/>
        <v>1320</v>
      </c>
      <c r="L37" s="22">
        <v>961</v>
      </c>
      <c r="M37" s="22">
        <v>52</v>
      </c>
      <c r="N37" s="22">
        <v>244</v>
      </c>
      <c r="O37" s="22">
        <v>0</v>
      </c>
      <c r="P37" s="22">
        <v>0</v>
      </c>
      <c r="Q37" s="22">
        <v>63</v>
      </c>
      <c r="R37" s="22">
        <f t="shared" si="5"/>
        <v>363</v>
      </c>
      <c r="S37" s="22">
        <f t="shared" si="6"/>
        <v>0</v>
      </c>
      <c r="T37" s="22">
        <f t="shared" si="7"/>
        <v>325</v>
      </c>
      <c r="U37" s="22">
        <f t="shared" si="2"/>
        <v>0</v>
      </c>
      <c r="V37" s="22">
        <f t="shared" si="2"/>
        <v>30</v>
      </c>
      <c r="W37" s="22">
        <f t="shared" si="2"/>
        <v>0</v>
      </c>
      <c r="X37" s="22">
        <f t="shared" si="8"/>
        <v>8</v>
      </c>
      <c r="Y37" s="22">
        <f t="shared" si="9"/>
        <v>0</v>
      </c>
      <c r="Z37" s="22" t="s">
        <v>168</v>
      </c>
      <c r="AA37" s="22">
        <v>0</v>
      </c>
      <c r="AB37" s="22" t="s">
        <v>168</v>
      </c>
      <c r="AC37" s="22" t="s">
        <v>168</v>
      </c>
      <c r="AD37" s="22" t="s">
        <v>168</v>
      </c>
      <c r="AE37" s="22">
        <v>0</v>
      </c>
      <c r="AF37" s="22">
        <f t="shared" si="10"/>
        <v>193</v>
      </c>
      <c r="AG37" s="22">
        <v>0</v>
      </c>
      <c r="AH37" s="22">
        <v>193</v>
      </c>
      <c r="AI37" s="22">
        <v>0</v>
      </c>
      <c r="AJ37" s="22">
        <v>0</v>
      </c>
      <c r="AK37" s="22">
        <v>0</v>
      </c>
      <c r="AL37" s="22">
        <v>0</v>
      </c>
      <c r="AM37" s="22">
        <f t="shared" si="11"/>
        <v>170</v>
      </c>
      <c r="AN37" s="22">
        <v>0</v>
      </c>
      <c r="AO37" s="22">
        <v>132</v>
      </c>
      <c r="AP37" s="22">
        <v>0</v>
      </c>
      <c r="AQ37" s="22">
        <v>30</v>
      </c>
      <c r="AR37" s="22">
        <v>0</v>
      </c>
      <c r="AS37" s="22">
        <v>8</v>
      </c>
      <c r="AT37" s="22">
        <f t="shared" si="12"/>
        <v>0</v>
      </c>
      <c r="AU37" s="22" t="s">
        <v>168</v>
      </c>
      <c r="AV37" s="22">
        <v>0</v>
      </c>
      <c r="AW37" s="22" t="s">
        <v>168</v>
      </c>
      <c r="AX37" s="22" t="s">
        <v>168</v>
      </c>
      <c r="AY37" s="22" t="s">
        <v>168</v>
      </c>
      <c r="AZ37" s="22">
        <v>0</v>
      </c>
      <c r="BA37" s="22">
        <f t="shared" si="13"/>
        <v>0</v>
      </c>
      <c r="BB37" s="22" t="s">
        <v>168</v>
      </c>
      <c r="BC37" s="22">
        <v>0</v>
      </c>
      <c r="BD37" s="22" t="s">
        <v>168</v>
      </c>
      <c r="BE37" s="22" t="s">
        <v>168</v>
      </c>
      <c r="BF37" s="22" t="s">
        <v>168</v>
      </c>
      <c r="BG37" s="22">
        <v>0</v>
      </c>
      <c r="BH37" s="22">
        <f t="shared" si="14"/>
        <v>285</v>
      </c>
      <c r="BI37" s="22">
        <v>261</v>
      </c>
      <c r="BJ37" s="22">
        <v>2</v>
      </c>
      <c r="BK37" s="22">
        <v>4</v>
      </c>
      <c r="BL37" s="22">
        <v>0</v>
      </c>
      <c r="BM37" s="22">
        <v>0</v>
      </c>
      <c r="BN37" s="22">
        <v>18</v>
      </c>
    </row>
    <row r="38" spans="1:66" ht="13.5">
      <c r="A38" s="40" t="s">
        <v>16</v>
      </c>
      <c r="B38" s="40" t="s">
        <v>77</v>
      </c>
      <c r="C38" s="41" t="s">
        <v>78</v>
      </c>
      <c r="D38" s="22">
        <f t="shared" si="3"/>
        <v>174</v>
      </c>
      <c r="E38" s="22">
        <f t="shared" si="15"/>
        <v>133</v>
      </c>
      <c r="F38" s="22">
        <f t="shared" si="15"/>
        <v>14</v>
      </c>
      <c r="G38" s="22">
        <f t="shared" si="15"/>
        <v>26</v>
      </c>
      <c r="H38" s="22">
        <f t="shared" si="15"/>
        <v>1</v>
      </c>
      <c r="I38" s="22">
        <f t="shared" si="15"/>
        <v>0</v>
      </c>
      <c r="J38" s="22">
        <f t="shared" si="15"/>
        <v>0</v>
      </c>
      <c r="K38" s="22">
        <f t="shared" si="4"/>
        <v>174</v>
      </c>
      <c r="L38" s="22">
        <v>133</v>
      </c>
      <c r="M38" s="22">
        <v>14</v>
      </c>
      <c r="N38" s="22">
        <v>26</v>
      </c>
      <c r="O38" s="22">
        <v>1</v>
      </c>
      <c r="P38" s="22">
        <v>0</v>
      </c>
      <c r="Q38" s="22">
        <v>0</v>
      </c>
      <c r="R38" s="22">
        <f t="shared" si="5"/>
        <v>0</v>
      </c>
      <c r="S38" s="22">
        <f t="shared" si="6"/>
        <v>0</v>
      </c>
      <c r="T38" s="22">
        <f t="shared" si="7"/>
        <v>0</v>
      </c>
      <c r="U38" s="22">
        <f t="shared" si="2"/>
        <v>0</v>
      </c>
      <c r="V38" s="22">
        <f t="shared" si="2"/>
        <v>0</v>
      </c>
      <c r="W38" s="22">
        <f t="shared" si="2"/>
        <v>0</v>
      </c>
      <c r="X38" s="22">
        <f t="shared" si="8"/>
        <v>0</v>
      </c>
      <c r="Y38" s="22">
        <f t="shared" si="9"/>
        <v>0</v>
      </c>
      <c r="Z38" s="22" t="s">
        <v>168</v>
      </c>
      <c r="AA38" s="22">
        <v>0</v>
      </c>
      <c r="AB38" s="22" t="s">
        <v>168</v>
      </c>
      <c r="AC38" s="22" t="s">
        <v>168</v>
      </c>
      <c r="AD38" s="22" t="s">
        <v>168</v>
      </c>
      <c r="AE38" s="22">
        <v>0</v>
      </c>
      <c r="AF38" s="22">
        <f t="shared" si="10"/>
        <v>0</v>
      </c>
      <c r="AG38" s="22">
        <v>0</v>
      </c>
      <c r="AH38" s="22">
        <v>0</v>
      </c>
      <c r="AI38" s="22">
        <v>0</v>
      </c>
      <c r="AJ38" s="22">
        <v>0</v>
      </c>
      <c r="AK38" s="22">
        <v>0</v>
      </c>
      <c r="AL38" s="22">
        <v>0</v>
      </c>
      <c r="AM38" s="22">
        <f t="shared" si="11"/>
        <v>0</v>
      </c>
      <c r="AN38" s="22">
        <v>0</v>
      </c>
      <c r="AO38" s="22">
        <v>0</v>
      </c>
      <c r="AP38" s="22">
        <v>0</v>
      </c>
      <c r="AQ38" s="22">
        <v>0</v>
      </c>
      <c r="AR38" s="22">
        <v>0</v>
      </c>
      <c r="AS38" s="22">
        <v>0</v>
      </c>
      <c r="AT38" s="22">
        <f t="shared" si="12"/>
        <v>0</v>
      </c>
      <c r="AU38" s="22" t="s">
        <v>168</v>
      </c>
      <c r="AV38" s="22">
        <v>0</v>
      </c>
      <c r="AW38" s="22" t="s">
        <v>168</v>
      </c>
      <c r="AX38" s="22" t="s">
        <v>168</v>
      </c>
      <c r="AY38" s="22" t="s">
        <v>168</v>
      </c>
      <c r="AZ38" s="22">
        <v>0</v>
      </c>
      <c r="BA38" s="22">
        <f t="shared" si="13"/>
        <v>0</v>
      </c>
      <c r="BB38" s="22" t="s">
        <v>168</v>
      </c>
      <c r="BC38" s="22">
        <v>0</v>
      </c>
      <c r="BD38" s="22" t="s">
        <v>168</v>
      </c>
      <c r="BE38" s="22" t="s">
        <v>168</v>
      </c>
      <c r="BF38" s="22" t="s">
        <v>168</v>
      </c>
      <c r="BG38" s="22">
        <v>0</v>
      </c>
      <c r="BH38" s="22">
        <f t="shared" si="14"/>
        <v>0</v>
      </c>
      <c r="BI38" s="22">
        <v>0</v>
      </c>
      <c r="BJ38" s="22">
        <v>0</v>
      </c>
      <c r="BK38" s="22">
        <v>0</v>
      </c>
      <c r="BL38" s="22">
        <v>0</v>
      </c>
      <c r="BM38" s="22">
        <v>0</v>
      </c>
      <c r="BN38" s="22">
        <v>0</v>
      </c>
    </row>
    <row r="39" spans="1:66" ht="13.5">
      <c r="A39" s="40" t="s">
        <v>16</v>
      </c>
      <c r="B39" s="40" t="s">
        <v>79</v>
      </c>
      <c r="C39" s="41" t="s">
        <v>80</v>
      </c>
      <c r="D39" s="22">
        <f t="shared" si="3"/>
        <v>159</v>
      </c>
      <c r="E39" s="22">
        <f t="shared" si="15"/>
        <v>0</v>
      </c>
      <c r="F39" s="22">
        <f t="shared" si="15"/>
        <v>117</v>
      </c>
      <c r="G39" s="22">
        <f t="shared" si="15"/>
        <v>28</v>
      </c>
      <c r="H39" s="22">
        <f t="shared" si="15"/>
        <v>14</v>
      </c>
      <c r="I39" s="22">
        <f t="shared" si="15"/>
        <v>0</v>
      </c>
      <c r="J39" s="22">
        <f t="shared" si="15"/>
        <v>0</v>
      </c>
      <c r="K39" s="22">
        <f t="shared" si="4"/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f t="shared" si="5"/>
        <v>159</v>
      </c>
      <c r="S39" s="22">
        <f t="shared" si="6"/>
        <v>0</v>
      </c>
      <c r="T39" s="22">
        <f t="shared" si="7"/>
        <v>117</v>
      </c>
      <c r="U39" s="22">
        <f t="shared" si="2"/>
        <v>28</v>
      </c>
      <c r="V39" s="22">
        <f t="shared" si="2"/>
        <v>14</v>
      </c>
      <c r="W39" s="22">
        <f t="shared" si="2"/>
        <v>0</v>
      </c>
      <c r="X39" s="22">
        <f t="shared" si="8"/>
        <v>0</v>
      </c>
      <c r="Y39" s="22">
        <f t="shared" si="9"/>
        <v>0</v>
      </c>
      <c r="Z39" s="22" t="s">
        <v>168</v>
      </c>
      <c r="AA39" s="22">
        <v>0</v>
      </c>
      <c r="AB39" s="22" t="s">
        <v>168</v>
      </c>
      <c r="AC39" s="22" t="s">
        <v>168</v>
      </c>
      <c r="AD39" s="22" t="s">
        <v>168</v>
      </c>
      <c r="AE39" s="22">
        <v>0</v>
      </c>
      <c r="AF39" s="22">
        <f t="shared" si="10"/>
        <v>77</v>
      </c>
      <c r="AG39" s="22">
        <v>0</v>
      </c>
      <c r="AH39" s="22">
        <v>77</v>
      </c>
      <c r="AI39" s="22">
        <v>0</v>
      </c>
      <c r="AJ39" s="22">
        <v>0</v>
      </c>
      <c r="AK39" s="22">
        <v>0</v>
      </c>
      <c r="AL39" s="22">
        <v>0</v>
      </c>
      <c r="AM39" s="22">
        <f t="shared" si="11"/>
        <v>82</v>
      </c>
      <c r="AN39" s="22">
        <v>0</v>
      </c>
      <c r="AO39" s="22">
        <v>40</v>
      </c>
      <c r="AP39" s="22">
        <v>28</v>
      </c>
      <c r="AQ39" s="22">
        <v>14</v>
      </c>
      <c r="AR39" s="22">
        <v>0</v>
      </c>
      <c r="AS39" s="22">
        <v>0</v>
      </c>
      <c r="AT39" s="22">
        <f t="shared" si="12"/>
        <v>0</v>
      </c>
      <c r="AU39" s="22" t="s">
        <v>168</v>
      </c>
      <c r="AV39" s="22">
        <v>0</v>
      </c>
      <c r="AW39" s="22" t="s">
        <v>168</v>
      </c>
      <c r="AX39" s="22" t="s">
        <v>168</v>
      </c>
      <c r="AY39" s="22" t="s">
        <v>168</v>
      </c>
      <c r="AZ39" s="22">
        <v>0</v>
      </c>
      <c r="BA39" s="22">
        <f t="shared" si="13"/>
        <v>0</v>
      </c>
      <c r="BB39" s="22" t="s">
        <v>168</v>
      </c>
      <c r="BC39" s="22">
        <v>0</v>
      </c>
      <c r="BD39" s="22" t="s">
        <v>168</v>
      </c>
      <c r="BE39" s="22" t="s">
        <v>168</v>
      </c>
      <c r="BF39" s="22" t="s">
        <v>168</v>
      </c>
      <c r="BG39" s="22">
        <v>0</v>
      </c>
      <c r="BH39" s="22">
        <f t="shared" si="14"/>
        <v>537</v>
      </c>
      <c r="BI39" s="22">
        <v>499</v>
      </c>
      <c r="BJ39" s="22">
        <v>4</v>
      </c>
      <c r="BK39" s="22">
        <v>4</v>
      </c>
      <c r="BL39" s="22">
        <v>0</v>
      </c>
      <c r="BM39" s="22">
        <v>0</v>
      </c>
      <c r="BN39" s="22">
        <v>30</v>
      </c>
    </row>
    <row r="40" spans="1:66" ht="13.5">
      <c r="A40" s="40" t="s">
        <v>16</v>
      </c>
      <c r="B40" s="40" t="s">
        <v>81</v>
      </c>
      <c r="C40" s="41" t="s">
        <v>192</v>
      </c>
      <c r="D40" s="22">
        <f t="shared" si="3"/>
        <v>135</v>
      </c>
      <c r="E40" s="22">
        <f t="shared" si="15"/>
        <v>0</v>
      </c>
      <c r="F40" s="22">
        <f t="shared" si="15"/>
        <v>74</v>
      </c>
      <c r="G40" s="22">
        <f t="shared" si="15"/>
        <v>54</v>
      </c>
      <c r="H40" s="22">
        <f t="shared" si="15"/>
        <v>7</v>
      </c>
      <c r="I40" s="22">
        <f t="shared" si="15"/>
        <v>0</v>
      </c>
      <c r="J40" s="22">
        <f t="shared" si="15"/>
        <v>0</v>
      </c>
      <c r="K40" s="22">
        <f t="shared" si="4"/>
        <v>66</v>
      </c>
      <c r="L40" s="22">
        <v>0</v>
      </c>
      <c r="M40" s="22">
        <v>5</v>
      </c>
      <c r="N40" s="22">
        <v>54</v>
      </c>
      <c r="O40" s="22">
        <v>7</v>
      </c>
      <c r="P40" s="22">
        <v>0</v>
      </c>
      <c r="Q40" s="22">
        <v>0</v>
      </c>
      <c r="R40" s="22">
        <f t="shared" si="5"/>
        <v>69</v>
      </c>
      <c r="S40" s="22">
        <f t="shared" si="6"/>
        <v>0</v>
      </c>
      <c r="T40" s="22">
        <f t="shared" si="7"/>
        <v>69</v>
      </c>
      <c r="U40" s="22">
        <f t="shared" si="2"/>
        <v>0</v>
      </c>
      <c r="V40" s="22">
        <f t="shared" si="2"/>
        <v>0</v>
      </c>
      <c r="W40" s="22">
        <f t="shared" si="2"/>
        <v>0</v>
      </c>
      <c r="X40" s="22">
        <f t="shared" si="8"/>
        <v>0</v>
      </c>
      <c r="Y40" s="22">
        <f t="shared" si="9"/>
        <v>0</v>
      </c>
      <c r="Z40" s="22" t="s">
        <v>168</v>
      </c>
      <c r="AA40" s="22">
        <v>0</v>
      </c>
      <c r="AB40" s="22" t="s">
        <v>168</v>
      </c>
      <c r="AC40" s="22" t="s">
        <v>168</v>
      </c>
      <c r="AD40" s="22" t="s">
        <v>168</v>
      </c>
      <c r="AE40" s="22">
        <v>0</v>
      </c>
      <c r="AF40" s="22">
        <f t="shared" si="10"/>
        <v>69</v>
      </c>
      <c r="AG40" s="22">
        <v>0</v>
      </c>
      <c r="AH40" s="22">
        <v>69</v>
      </c>
      <c r="AI40" s="22">
        <v>0</v>
      </c>
      <c r="AJ40" s="22">
        <v>0</v>
      </c>
      <c r="AK40" s="22">
        <v>0</v>
      </c>
      <c r="AL40" s="22">
        <v>0</v>
      </c>
      <c r="AM40" s="22">
        <f t="shared" si="11"/>
        <v>0</v>
      </c>
      <c r="AN40" s="22">
        <v>0</v>
      </c>
      <c r="AO40" s="22">
        <v>0</v>
      </c>
      <c r="AP40" s="22">
        <v>0</v>
      </c>
      <c r="AQ40" s="22">
        <v>0</v>
      </c>
      <c r="AR40" s="22">
        <v>0</v>
      </c>
      <c r="AS40" s="22">
        <v>0</v>
      </c>
      <c r="AT40" s="22">
        <f t="shared" si="12"/>
        <v>0</v>
      </c>
      <c r="AU40" s="22" t="s">
        <v>168</v>
      </c>
      <c r="AV40" s="22">
        <v>0</v>
      </c>
      <c r="AW40" s="22" t="s">
        <v>168</v>
      </c>
      <c r="AX40" s="22" t="s">
        <v>168</v>
      </c>
      <c r="AY40" s="22" t="s">
        <v>168</v>
      </c>
      <c r="AZ40" s="22">
        <v>0</v>
      </c>
      <c r="BA40" s="22">
        <f t="shared" si="13"/>
        <v>0</v>
      </c>
      <c r="BB40" s="22" t="s">
        <v>168</v>
      </c>
      <c r="BC40" s="22">
        <v>0</v>
      </c>
      <c r="BD40" s="22" t="s">
        <v>168</v>
      </c>
      <c r="BE40" s="22" t="s">
        <v>168</v>
      </c>
      <c r="BF40" s="22" t="s">
        <v>168</v>
      </c>
      <c r="BG40" s="22">
        <v>0</v>
      </c>
      <c r="BH40" s="22">
        <f t="shared" si="14"/>
        <v>204</v>
      </c>
      <c r="BI40" s="22">
        <v>204</v>
      </c>
      <c r="BJ40" s="22">
        <v>0</v>
      </c>
      <c r="BK40" s="22">
        <v>0</v>
      </c>
      <c r="BL40" s="22">
        <v>0</v>
      </c>
      <c r="BM40" s="22">
        <v>0</v>
      </c>
      <c r="BN40" s="22">
        <v>0</v>
      </c>
    </row>
    <row r="41" spans="1:66" ht="13.5">
      <c r="A41" s="40" t="s">
        <v>16</v>
      </c>
      <c r="B41" s="40" t="s">
        <v>82</v>
      </c>
      <c r="C41" s="41" t="s">
        <v>15</v>
      </c>
      <c r="D41" s="22">
        <f t="shared" si="3"/>
        <v>243</v>
      </c>
      <c r="E41" s="22">
        <f t="shared" si="15"/>
        <v>74</v>
      </c>
      <c r="F41" s="22">
        <f t="shared" si="15"/>
        <v>79</v>
      </c>
      <c r="G41" s="22">
        <f t="shared" si="15"/>
        <v>73</v>
      </c>
      <c r="H41" s="22">
        <f t="shared" si="15"/>
        <v>9</v>
      </c>
      <c r="I41" s="22">
        <f t="shared" si="15"/>
        <v>0</v>
      </c>
      <c r="J41" s="22">
        <f t="shared" si="15"/>
        <v>8</v>
      </c>
      <c r="K41" s="22">
        <f t="shared" si="4"/>
        <v>82</v>
      </c>
      <c r="L41" s="22">
        <v>74</v>
      </c>
      <c r="M41" s="22">
        <v>0</v>
      </c>
      <c r="N41" s="22">
        <v>0</v>
      </c>
      <c r="O41" s="22">
        <v>0</v>
      </c>
      <c r="P41" s="22">
        <v>0</v>
      </c>
      <c r="Q41" s="22">
        <v>8</v>
      </c>
      <c r="R41" s="22">
        <f t="shared" si="5"/>
        <v>161</v>
      </c>
      <c r="S41" s="22">
        <f t="shared" si="6"/>
        <v>0</v>
      </c>
      <c r="T41" s="22">
        <f t="shared" si="7"/>
        <v>79</v>
      </c>
      <c r="U41" s="22">
        <f t="shared" si="2"/>
        <v>73</v>
      </c>
      <c r="V41" s="22">
        <f t="shared" si="2"/>
        <v>9</v>
      </c>
      <c r="W41" s="22">
        <f t="shared" si="2"/>
        <v>0</v>
      </c>
      <c r="X41" s="22">
        <f t="shared" si="8"/>
        <v>0</v>
      </c>
      <c r="Y41" s="22">
        <f t="shared" si="9"/>
        <v>0</v>
      </c>
      <c r="Z41" s="22" t="s">
        <v>168</v>
      </c>
      <c r="AA41" s="22">
        <v>0</v>
      </c>
      <c r="AB41" s="22" t="s">
        <v>168</v>
      </c>
      <c r="AC41" s="22" t="s">
        <v>168</v>
      </c>
      <c r="AD41" s="22" t="s">
        <v>168</v>
      </c>
      <c r="AE41" s="22">
        <v>0</v>
      </c>
      <c r="AF41" s="22">
        <f t="shared" si="10"/>
        <v>48</v>
      </c>
      <c r="AG41" s="22">
        <v>0</v>
      </c>
      <c r="AH41" s="22">
        <v>48</v>
      </c>
      <c r="AI41" s="22">
        <v>0</v>
      </c>
      <c r="AJ41" s="22">
        <v>0</v>
      </c>
      <c r="AK41" s="22">
        <v>0</v>
      </c>
      <c r="AL41" s="22">
        <v>0</v>
      </c>
      <c r="AM41" s="22">
        <f t="shared" si="11"/>
        <v>113</v>
      </c>
      <c r="AN41" s="22">
        <v>0</v>
      </c>
      <c r="AO41" s="22">
        <v>31</v>
      </c>
      <c r="AP41" s="22">
        <v>73</v>
      </c>
      <c r="AQ41" s="22">
        <v>9</v>
      </c>
      <c r="AR41" s="22">
        <v>0</v>
      </c>
      <c r="AS41" s="22">
        <v>0</v>
      </c>
      <c r="AT41" s="22">
        <f t="shared" si="12"/>
        <v>0</v>
      </c>
      <c r="AU41" s="22" t="s">
        <v>168</v>
      </c>
      <c r="AV41" s="22">
        <v>0</v>
      </c>
      <c r="AW41" s="22" t="s">
        <v>168</v>
      </c>
      <c r="AX41" s="22" t="s">
        <v>168</v>
      </c>
      <c r="AY41" s="22" t="s">
        <v>168</v>
      </c>
      <c r="AZ41" s="22">
        <v>0</v>
      </c>
      <c r="BA41" s="22">
        <f t="shared" si="13"/>
        <v>0</v>
      </c>
      <c r="BB41" s="22" t="s">
        <v>168</v>
      </c>
      <c r="BC41" s="22">
        <v>0</v>
      </c>
      <c r="BD41" s="22" t="s">
        <v>168</v>
      </c>
      <c r="BE41" s="22" t="s">
        <v>168</v>
      </c>
      <c r="BF41" s="22" t="s">
        <v>168</v>
      </c>
      <c r="BG41" s="22">
        <v>0</v>
      </c>
      <c r="BH41" s="22">
        <f t="shared" si="14"/>
        <v>301</v>
      </c>
      <c r="BI41" s="22">
        <v>267</v>
      </c>
      <c r="BJ41" s="22">
        <v>13</v>
      </c>
      <c r="BK41" s="22">
        <v>0</v>
      </c>
      <c r="BL41" s="22">
        <v>0</v>
      </c>
      <c r="BM41" s="22">
        <v>0</v>
      </c>
      <c r="BN41" s="22">
        <v>21</v>
      </c>
    </row>
    <row r="42" spans="1:66" ht="13.5">
      <c r="A42" s="40" t="s">
        <v>16</v>
      </c>
      <c r="B42" s="40" t="s">
        <v>83</v>
      </c>
      <c r="C42" s="41" t="s">
        <v>84</v>
      </c>
      <c r="D42" s="22">
        <f t="shared" si="3"/>
        <v>353</v>
      </c>
      <c r="E42" s="22">
        <f t="shared" si="15"/>
        <v>72</v>
      </c>
      <c r="F42" s="22">
        <f t="shared" si="15"/>
        <v>175</v>
      </c>
      <c r="G42" s="22">
        <f t="shared" si="15"/>
        <v>88</v>
      </c>
      <c r="H42" s="22">
        <f t="shared" si="15"/>
        <v>15</v>
      </c>
      <c r="I42" s="22">
        <f t="shared" si="15"/>
        <v>0</v>
      </c>
      <c r="J42" s="22">
        <f t="shared" si="15"/>
        <v>3</v>
      </c>
      <c r="K42" s="22">
        <f t="shared" si="4"/>
        <v>244</v>
      </c>
      <c r="L42" s="22">
        <v>72</v>
      </c>
      <c r="M42" s="22">
        <v>66</v>
      </c>
      <c r="N42" s="22">
        <v>88</v>
      </c>
      <c r="O42" s="22">
        <v>15</v>
      </c>
      <c r="P42" s="22">
        <v>0</v>
      </c>
      <c r="Q42" s="22">
        <v>3</v>
      </c>
      <c r="R42" s="22">
        <f t="shared" si="5"/>
        <v>109</v>
      </c>
      <c r="S42" s="22">
        <f t="shared" si="6"/>
        <v>0</v>
      </c>
      <c r="T42" s="22">
        <f t="shared" si="7"/>
        <v>109</v>
      </c>
      <c r="U42" s="22">
        <f t="shared" si="2"/>
        <v>0</v>
      </c>
      <c r="V42" s="22">
        <f t="shared" si="2"/>
        <v>0</v>
      </c>
      <c r="W42" s="22">
        <f t="shared" si="2"/>
        <v>0</v>
      </c>
      <c r="X42" s="22">
        <f t="shared" si="8"/>
        <v>0</v>
      </c>
      <c r="Y42" s="22">
        <f t="shared" si="9"/>
        <v>0</v>
      </c>
      <c r="Z42" s="22" t="s">
        <v>168</v>
      </c>
      <c r="AA42" s="22">
        <v>0</v>
      </c>
      <c r="AB42" s="22" t="s">
        <v>168</v>
      </c>
      <c r="AC42" s="22" t="s">
        <v>168</v>
      </c>
      <c r="AD42" s="22" t="s">
        <v>168</v>
      </c>
      <c r="AE42" s="22">
        <v>0</v>
      </c>
      <c r="AF42" s="22">
        <f t="shared" si="10"/>
        <v>109</v>
      </c>
      <c r="AG42" s="22">
        <v>0</v>
      </c>
      <c r="AH42" s="22">
        <v>109</v>
      </c>
      <c r="AI42" s="22">
        <v>0</v>
      </c>
      <c r="AJ42" s="22">
        <v>0</v>
      </c>
      <c r="AK42" s="22">
        <v>0</v>
      </c>
      <c r="AL42" s="22">
        <v>0</v>
      </c>
      <c r="AM42" s="22">
        <f t="shared" si="11"/>
        <v>0</v>
      </c>
      <c r="AN42" s="22">
        <v>0</v>
      </c>
      <c r="AO42" s="22">
        <v>0</v>
      </c>
      <c r="AP42" s="22">
        <v>0</v>
      </c>
      <c r="AQ42" s="22">
        <v>0</v>
      </c>
      <c r="AR42" s="22">
        <v>0</v>
      </c>
      <c r="AS42" s="22">
        <v>0</v>
      </c>
      <c r="AT42" s="22">
        <f t="shared" si="12"/>
        <v>0</v>
      </c>
      <c r="AU42" s="22" t="s">
        <v>168</v>
      </c>
      <c r="AV42" s="22">
        <v>0</v>
      </c>
      <c r="AW42" s="22" t="s">
        <v>168</v>
      </c>
      <c r="AX42" s="22" t="s">
        <v>168</v>
      </c>
      <c r="AY42" s="22" t="s">
        <v>168</v>
      </c>
      <c r="AZ42" s="22">
        <v>0</v>
      </c>
      <c r="BA42" s="22">
        <f t="shared" si="13"/>
        <v>0</v>
      </c>
      <c r="BB42" s="22" t="s">
        <v>168</v>
      </c>
      <c r="BC42" s="22">
        <v>0</v>
      </c>
      <c r="BD42" s="22" t="s">
        <v>168</v>
      </c>
      <c r="BE42" s="22" t="s">
        <v>168</v>
      </c>
      <c r="BF42" s="22" t="s">
        <v>168</v>
      </c>
      <c r="BG42" s="22">
        <v>0</v>
      </c>
      <c r="BH42" s="22">
        <f t="shared" si="14"/>
        <v>453</v>
      </c>
      <c r="BI42" s="22">
        <v>446</v>
      </c>
      <c r="BJ42" s="22">
        <v>1</v>
      </c>
      <c r="BK42" s="22">
        <v>0</v>
      </c>
      <c r="BL42" s="22">
        <v>0</v>
      </c>
      <c r="BM42" s="22">
        <v>0</v>
      </c>
      <c r="BN42" s="22">
        <v>6</v>
      </c>
    </row>
    <row r="43" spans="1:66" ht="13.5">
      <c r="A43" s="40" t="s">
        <v>16</v>
      </c>
      <c r="B43" s="40" t="s">
        <v>85</v>
      </c>
      <c r="C43" s="41" t="s">
        <v>86</v>
      </c>
      <c r="D43" s="22">
        <f t="shared" si="3"/>
        <v>330</v>
      </c>
      <c r="E43" s="22">
        <f t="shared" si="15"/>
        <v>0</v>
      </c>
      <c r="F43" s="22">
        <f t="shared" si="15"/>
        <v>242</v>
      </c>
      <c r="G43" s="22">
        <f t="shared" si="15"/>
        <v>76</v>
      </c>
      <c r="H43" s="22">
        <f t="shared" si="15"/>
        <v>12</v>
      </c>
      <c r="I43" s="22">
        <f t="shared" si="15"/>
        <v>0</v>
      </c>
      <c r="J43" s="22">
        <f t="shared" si="15"/>
        <v>0</v>
      </c>
      <c r="K43" s="22">
        <f t="shared" si="4"/>
        <v>260</v>
      </c>
      <c r="L43" s="22">
        <v>0</v>
      </c>
      <c r="M43" s="22">
        <v>172</v>
      </c>
      <c r="N43" s="22">
        <v>76</v>
      </c>
      <c r="O43" s="22">
        <v>12</v>
      </c>
      <c r="P43" s="22">
        <v>0</v>
      </c>
      <c r="Q43" s="22">
        <v>0</v>
      </c>
      <c r="R43" s="22">
        <f t="shared" si="5"/>
        <v>70</v>
      </c>
      <c r="S43" s="22">
        <f t="shared" si="6"/>
        <v>0</v>
      </c>
      <c r="T43" s="22">
        <f t="shared" si="7"/>
        <v>70</v>
      </c>
      <c r="U43" s="22">
        <f t="shared" si="2"/>
        <v>0</v>
      </c>
      <c r="V43" s="22">
        <f t="shared" si="2"/>
        <v>0</v>
      </c>
      <c r="W43" s="22">
        <f t="shared" si="2"/>
        <v>0</v>
      </c>
      <c r="X43" s="22">
        <f t="shared" si="8"/>
        <v>0</v>
      </c>
      <c r="Y43" s="22">
        <f t="shared" si="9"/>
        <v>0</v>
      </c>
      <c r="Z43" s="22" t="s">
        <v>168</v>
      </c>
      <c r="AA43" s="22">
        <v>0</v>
      </c>
      <c r="AB43" s="22" t="s">
        <v>168</v>
      </c>
      <c r="AC43" s="22" t="s">
        <v>168</v>
      </c>
      <c r="AD43" s="22" t="s">
        <v>168</v>
      </c>
      <c r="AE43" s="22">
        <v>0</v>
      </c>
      <c r="AF43" s="22">
        <f t="shared" si="10"/>
        <v>70</v>
      </c>
      <c r="AG43" s="22">
        <v>0</v>
      </c>
      <c r="AH43" s="22">
        <v>70</v>
      </c>
      <c r="AI43" s="22">
        <v>0</v>
      </c>
      <c r="AJ43" s="22">
        <v>0</v>
      </c>
      <c r="AK43" s="22">
        <v>0</v>
      </c>
      <c r="AL43" s="22">
        <v>0</v>
      </c>
      <c r="AM43" s="22">
        <f t="shared" si="11"/>
        <v>0</v>
      </c>
      <c r="AN43" s="22">
        <v>0</v>
      </c>
      <c r="AO43" s="22">
        <v>0</v>
      </c>
      <c r="AP43" s="22">
        <v>0</v>
      </c>
      <c r="AQ43" s="22">
        <v>0</v>
      </c>
      <c r="AR43" s="22">
        <v>0</v>
      </c>
      <c r="AS43" s="22">
        <v>0</v>
      </c>
      <c r="AT43" s="22">
        <f t="shared" si="12"/>
        <v>0</v>
      </c>
      <c r="AU43" s="22" t="s">
        <v>168</v>
      </c>
      <c r="AV43" s="22">
        <v>0</v>
      </c>
      <c r="AW43" s="22" t="s">
        <v>168</v>
      </c>
      <c r="AX43" s="22" t="s">
        <v>168</v>
      </c>
      <c r="AY43" s="22" t="s">
        <v>168</v>
      </c>
      <c r="AZ43" s="22">
        <v>0</v>
      </c>
      <c r="BA43" s="22">
        <f t="shared" si="13"/>
        <v>0</v>
      </c>
      <c r="BB43" s="22" t="s">
        <v>168</v>
      </c>
      <c r="BC43" s="22">
        <v>0</v>
      </c>
      <c r="BD43" s="22" t="s">
        <v>168</v>
      </c>
      <c r="BE43" s="22" t="s">
        <v>168</v>
      </c>
      <c r="BF43" s="22" t="s">
        <v>168</v>
      </c>
      <c r="BG43" s="22">
        <v>0</v>
      </c>
      <c r="BH43" s="22">
        <f t="shared" si="14"/>
        <v>400</v>
      </c>
      <c r="BI43" s="22">
        <v>400</v>
      </c>
      <c r="BJ43" s="22">
        <v>0</v>
      </c>
      <c r="BK43" s="22">
        <v>0</v>
      </c>
      <c r="BL43" s="22">
        <v>0</v>
      </c>
      <c r="BM43" s="22">
        <v>0</v>
      </c>
      <c r="BN43" s="22">
        <v>0</v>
      </c>
    </row>
    <row r="44" spans="1:66" ht="13.5">
      <c r="A44" s="40" t="s">
        <v>16</v>
      </c>
      <c r="B44" s="40" t="s">
        <v>87</v>
      </c>
      <c r="C44" s="41" t="s">
        <v>88</v>
      </c>
      <c r="D44" s="22">
        <f t="shared" si="3"/>
        <v>709</v>
      </c>
      <c r="E44" s="22">
        <f t="shared" si="15"/>
        <v>0</v>
      </c>
      <c r="F44" s="22">
        <f t="shared" si="15"/>
        <v>601</v>
      </c>
      <c r="G44" s="22">
        <f t="shared" si="15"/>
        <v>88</v>
      </c>
      <c r="H44" s="22">
        <f t="shared" si="15"/>
        <v>16</v>
      </c>
      <c r="I44" s="22">
        <f t="shared" si="15"/>
        <v>0</v>
      </c>
      <c r="J44" s="22">
        <f t="shared" si="15"/>
        <v>4</v>
      </c>
      <c r="K44" s="22">
        <f t="shared" si="4"/>
        <v>450</v>
      </c>
      <c r="L44" s="22">
        <v>0</v>
      </c>
      <c r="M44" s="22">
        <v>342</v>
      </c>
      <c r="N44" s="22">
        <v>88</v>
      </c>
      <c r="O44" s="22">
        <v>16</v>
      </c>
      <c r="P44" s="22">
        <v>0</v>
      </c>
      <c r="Q44" s="22">
        <v>4</v>
      </c>
      <c r="R44" s="22">
        <f t="shared" si="5"/>
        <v>259</v>
      </c>
      <c r="S44" s="22">
        <f t="shared" si="6"/>
        <v>0</v>
      </c>
      <c r="T44" s="22">
        <f t="shared" si="7"/>
        <v>259</v>
      </c>
      <c r="U44" s="22">
        <f t="shared" si="2"/>
        <v>0</v>
      </c>
      <c r="V44" s="22">
        <f t="shared" si="2"/>
        <v>0</v>
      </c>
      <c r="W44" s="22">
        <f t="shared" si="2"/>
        <v>0</v>
      </c>
      <c r="X44" s="22">
        <f t="shared" si="8"/>
        <v>0</v>
      </c>
      <c r="Y44" s="22">
        <f t="shared" si="9"/>
        <v>0</v>
      </c>
      <c r="Z44" s="22" t="s">
        <v>168</v>
      </c>
      <c r="AA44" s="22">
        <v>0</v>
      </c>
      <c r="AB44" s="22" t="s">
        <v>168</v>
      </c>
      <c r="AC44" s="22" t="s">
        <v>168</v>
      </c>
      <c r="AD44" s="22" t="s">
        <v>168</v>
      </c>
      <c r="AE44" s="22">
        <v>0</v>
      </c>
      <c r="AF44" s="22">
        <f t="shared" si="10"/>
        <v>259</v>
      </c>
      <c r="AG44" s="22">
        <v>0</v>
      </c>
      <c r="AH44" s="22">
        <v>259</v>
      </c>
      <c r="AI44" s="22">
        <v>0</v>
      </c>
      <c r="AJ44" s="22">
        <v>0</v>
      </c>
      <c r="AK44" s="22">
        <v>0</v>
      </c>
      <c r="AL44" s="22">
        <v>0</v>
      </c>
      <c r="AM44" s="22">
        <f t="shared" si="11"/>
        <v>0</v>
      </c>
      <c r="AN44" s="22">
        <v>0</v>
      </c>
      <c r="AO44" s="22">
        <v>0</v>
      </c>
      <c r="AP44" s="22">
        <v>0</v>
      </c>
      <c r="AQ44" s="22">
        <v>0</v>
      </c>
      <c r="AR44" s="22">
        <v>0</v>
      </c>
      <c r="AS44" s="22">
        <v>0</v>
      </c>
      <c r="AT44" s="22">
        <f t="shared" si="12"/>
        <v>0</v>
      </c>
      <c r="AU44" s="22" t="s">
        <v>168</v>
      </c>
      <c r="AV44" s="22">
        <v>0</v>
      </c>
      <c r="AW44" s="22" t="s">
        <v>168</v>
      </c>
      <c r="AX44" s="22" t="s">
        <v>168</v>
      </c>
      <c r="AY44" s="22" t="s">
        <v>168</v>
      </c>
      <c r="AZ44" s="22">
        <v>0</v>
      </c>
      <c r="BA44" s="22">
        <f t="shared" si="13"/>
        <v>0</v>
      </c>
      <c r="BB44" s="22" t="s">
        <v>168</v>
      </c>
      <c r="BC44" s="22">
        <v>0</v>
      </c>
      <c r="BD44" s="22" t="s">
        <v>168</v>
      </c>
      <c r="BE44" s="22" t="s">
        <v>168</v>
      </c>
      <c r="BF44" s="22" t="s">
        <v>168</v>
      </c>
      <c r="BG44" s="22">
        <v>0</v>
      </c>
      <c r="BH44" s="22">
        <f t="shared" si="14"/>
        <v>428</v>
      </c>
      <c r="BI44" s="22">
        <v>395</v>
      </c>
      <c r="BJ44" s="22">
        <v>0</v>
      </c>
      <c r="BK44" s="22">
        <v>0</v>
      </c>
      <c r="BL44" s="22">
        <v>0</v>
      </c>
      <c r="BM44" s="22">
        <v>0</v>
      </c>
      <c r="BN44" s="22">
        <v>33</v>
      </c>
    </row>
    <row r="45" spans="1:66" ht="13.5">
      <c r="A45" s="40" t="s">
        <v>16</v>
      </c>
      <c r="B45" s="40" t="s">
        <v>89</v>
      </c>
      <c r="C45" s="41" t="s">
        <v>90</v>
      </c>
      <c r="D45" s="22">
        <f t="shared" si="3"/>
        <v>293</v>
      </c>
      <c r="E45" s="22">
        <f t="shared" si="15"/>
        <v>127</v>
      </c>
      <c r="F45" s="22">
        <f t="shared" si="15"/>
        <v>110</v>
      </c>
      <c r="G45" s="22">
        <f t="shared" si="15"/>
        <v>39</v>
      </c>
      <c r="H45" s="22">
        <f t="shared" si="15"/>
        <v>7</v>
      </c>
      <c r="I45" s="22">
        <f t="shared" si="15"/>
        <v>0</v>
      </c>
      <c r="J45" s="22">
        <f t="shared" si="15"/>
        <v>10</v>
      </c>
      <c r="K45" s="22">
        <f t="shared" si="4"/>
        <v>242</v>
      </c>
      <c r="L45" s="22">
        <v>127</v>
      </c>
      <c r="M45" s="22">
        <v>59</v>
      </c>
      <c r="N45" s="22">
        <v>39</v>
      </c>
      <c r="O45" s="22">
        <v>7</v>
      </c>
      <c r="P45" s="22">
        <v>0</v>
      </c>
      <c r="Q45" s="22">
        <v>10</v>
      </c>
      <c r="R45" s="22">
        <f t="shared" si="5"/>
        <v>51</v>
      </c>
      <c r="S45" s="22">
        <f t="shared" si="6"/>
        <v>0</v>
      </c>
      <c r="T45" s="22">
        <f t="shared" si="7"/>
        <v>51</v>
      </c>
      <c r="U45" s="22">
        <f t="shared" si="2"/>
        <v>0</v>
      </c>
      <c r="V45" s="22">
        <f t="shared" si="2"/>
        <v>0</v>
      </c>
      <c r="W45" s="22">
        <f t="shared" si="2"/>
        <v>0</v>
      </c>
      <c r="X45" s="22">
        <f t="shared" si="8"/>
        <v>0</v>
      </c>
      <c r="Y45" s="22">
        <f t="shared" si="9"/>
        <v>0</v>
      </c>
      <c r="Z45" s="22" t="s">
        <v>168</v>
      </c>
      <c r="AA45" s="22">
        <v>0</v>
      </c>
      <c r="AB45" s="22" t="s">
        <v>168</v>
      </c>
      <c r="AC45" s="22" t="s">
        <v>168</v>
      </c>
      <c r="AD45" s="22" t="s">
        <v>168</v>
      </c>
      <c r="AE45" s="22">
        <v>0</v>
      </c>
      <c r="AF45" s="22">
        <f t="shared" si="10"/>
        <v>51</v>
      </c>
      <c r="AG45" s="22">
        <v>0</v>
      </c>
      <c r="AH45" s="22">
        <v>51</v>
      </c>
      <c r="AI45" s="22">
        <v>0</v>
      </c>
      <c r="AJ45" s="22">
        <v>0</v>
      </c>
      <c r="AK45" s="22">
        <v>0</v>
      </c>
      <c r="AL45" s="22">
        <v>0</v>
      </c>
      <c r="AM45" s="22">
        <f t="shared" si="11"/>
        <v>0</v>
      </c>
      <c r="AN45" s="22">
        <v>0</v>
      </c>
      <c r="AO45" s="22">
        <v>0</v>
      </c>
      <c r="AP45" s="22">
        <v>0</v>
      </c>
      <c r="AQ45" s="22">
        <v>0</v>
      </c>
      <c r="AR45" s="22">
        <v>0</v>
      </c>
      <c r="AS45" s="22">
        <v>0</v>
      </c>
      <c r="AT45" s="22">
        <f t="shared" si="12"/>
        <v>0</v>
      </c>
      <c r="AU45" s="22" t="s">
        <v>168</v>
      </c>
      <c r="AV45" s="22">
        <v>0</v>
      </c>
      <c r="AW45" s="22" t="s">
        <v>168</v>
      </c>
      <c r="AX45" s="22" t="s">
        <v>168</v>
      </c>
      <c r="AY45" s="22" t="s">
        <v>168</v>
      </c>
      <c r="AZ45" s="22">
        <v>0</v>
      </c>
      <c r="BA45" s="22">
        <f t="shared" si="13"/>
        <v>0</v>
      </c>
      <c r="BB45" s="22" t="s">
        <v>168</v>
      </c>
      <c r="BC45" s="22">
        <v>0</v>
      </c>
      <c r="BD45" s="22" t="s">
        <v>168</v>
      </c>
      <c r="BE45" s="22" t="s">
        <v>168</v>
      </c>
      <c r="BF45" s="22" t="s">
        <v>168</v>
      </c>
      <c r="BG45" s="22">
        <v>0</v>
      </c>
      <c r="BH45" s="22">
        <f t="shared" si="14"/>
        <v>104</v>
      </c>
      <c r="BI45" s="22">
        <v>95</v>
      </c>
      <c r="BJ45" s="22">
        <v>2</v>
      </c>
      <c r="BK45" s="22">
        <v>0</v>
      </c>
      <c r="BL45" s="22">
        <v>0</v>
      </c>
      <c r="BM45" s="22">
        <v>0</v>
      </c>
      <c r="BN45" s="22">
        <v>7</v>
      </c>
    </row>
    <row r="46" spans="1:66" ht="13.5">
      <c r="A46" s="40" t="s">
        <v>16</v>
      </c>
      <c r="B46" s="40" t="s">
        <v>91</v>
      </c>
      <c r="C46" s="41" t="s">
        <v>13</v>
      </c>
      <c r="D46" s="22">
        <f t="shared" si="3"/>
        <v>312</v>
      </c>
      <c r="E46" s="22">
        <f t="shared" si="15"/>
        <v>104</v>
      </c>
      <c r="F46" s="22">
        <f t="shared" si="15"/>
        <v>116</v>
      </c>
      <c r="G46" s="22">
        <f t="shared" si="15"/>
        <v>92</v>
      </c>
      <c r="H46" s="22">
        <f t="shared" si="15"/>
        <v>0</v>
      </c>
      <c r="I46" s="22">
        <f t="shared" si="15"/>
        <v>0</v>
      </c>
      <c r="J46" s="22">
        <f t="shared" si="15"/>
        <v>0</v>
      </c>
      <c r="K46" s="22">
        <f t="shared" si="4"/>
        <v>247</v>
      </c>
      <c r="L46" s="22">
        <v>104</v>
      </c>
      <c r="M46" s="22">
        <v>51</v>
      </c>
      <c r="N46" s="22">
        <v>92</v>
      </c>
      <c r="O46" s="22">
        <v>0</v>
      </c>
      <c r="P46" s="22">
        <v>0</v>
      </c>
      <c r="Q46" s="22">
        <v>0</v>
      </c>
      <c r="R46" s="22">
        <f t="shared" si="5"/>
        <v>65</v>
      </c>
      <c r="S46" s="22">
        <f t="shared" si="6"/>
        <v>0</v>
      </c>
      <c r="T46" s="22">
        <f t="shared" si="7"/>
        <v>65</v>
      </c>
      <c r="U46" s="22">
        <f t="shared" si="2"/>
        <v>0</v>
      </c>
      <c r="V46" s="22">
        <f t="shared" si="2"/>
        <v>0</v>
      </c>
      <c r="W46" s="22">
        <f t="shared" si="2"/>
        <v>0</v>
      </c>
      <c r="X46" s="22">
        <f t="shared" si="8"/>
        <v>0</v>
      </c>
      <c r="Y46" s="22">
        <f t="shared" si="9"/>
        <v>0</v>
      </c>
      <c r="Z46" s="22" t="s">
        <v>168</v>
      </c>
      <c r="AA46" s="22">
        <v>0</v>
      </c>
      <c r="AB46" s="22" t="s">
        <v>168</v>
      </c>
      <c r="AC46" s="22" t="s">
        <v>168</v>
      </c>
      <c r="AD46" s="22" t="s">
        <v>168</v>
      </c>
      <c r="AE46" s="22">
        <v>0</v>
      </c>
      <c r="AF46" s="22">
        <f t="shared" si="10"/>
        <v>65</v>
      </c>
      <c r="AG46" s="22">
        <v>0</v>
      </c>
      <c r="AH46" s="22">
        <v>65</v>
      </c>
      <c r="AI46" s="22">
        <v>0</v>
      </c>
      <c r="AJ46" s="22">
        <v>0</v>
      </c>
      <c r="AK46" s="22">
        <v>0</v>
      </c>
      <c r="AL46" s="22">
        <v>0</v>
      </c>
      <c r="AM46" s="22">
        <f t="shared" si="11"/>
        <v>0</v>
      </c>
      <c r="AN46" s="22">
        <v>0</v>
      </c>
      <c r="AO46" s="22">
        <v>0</v>
      </c>
      <c r="AP46" s="22">
        <v>0</v>
      </c>
      <c r="AQ46" s="22">
        <v>0</v>
      </c>
      <c r="AR46" s="22">
        <v>0</v>
      </c>
      <c r="AS46" s="22">
        <v>0</v>
      </c>
      <c r="AT46" s="22">
        <f t="shared" si="12"/>
        <v>0</v>
      </c>
      <c r="AU46" s="22" t="s">
        <v>168</v>
      </c>
      <c r="AV46" s="22">
        <v>0</v>
      </c>
      <c r="AW46" s="22" t="s">
        <v>168</v>
      </c>
      <c r="AX46" s="22" t="s">
        <v>168</v>
      </c>
      <c r="AY46" s="22" t="s">
        <v>168</v>
      </c>
      <c r="AZ46" s="22">
        <v>0</v>
      </c>
      <c r="BA46" s="22">
        <f t="shared" si="13"/>
        <v>0</v>
      </c>
      <c r="BB46" s="22" t="s">
        <v>168</v>
      </c>
      <c r="BC46" s="22">
        <v>0</v>
      </c>
      <c r="BD46" s="22" t="s">
        <v>168</v>
      </c>
      <c r="BE46" s="22" t="s">
        <v>168</v>
      </c>
      <c r="BF46" s="22" t="s">
        <v>168</v>
      </c>
      <c r="BG46" s="22">
        <v>0</v>
      </c>
      <c r="BH46" s="22">
        <f t="shared" si="14"/>
        <v>192</v>
      </c>
      <c r="BI46" s="22">
        <v>192</v>
      </c>
      <c r="BJ46" s="22">
        <v>0</v>
      </c>
      <c r="BK46" s="22">
        <v>0</v>
      </c>
      <c r="BL46" s="22">
        <v>0</v>
      </c>
      <c r="BM46" s="22">
        <v>0</v>
      </c>
      <c r="BN46" s="22">
        <v>0</v>
      </c>
    </row>
    <row r="47" spans="1:66" ht="13.5">
      <c r="A47" s="40" t="s">
        <v>16</v>
      </c>
      <c r="B47" s="40" t="s">
        <v>92</v>
      </c>
      <c r="C47" s="41" t="s">
        <v>93</v>
      </c>
      <c r="D47" s="22">
        <f t="shared" si="3"/>
        <v>200</v>
      </c>
      <c r="E47" s="22">
        <f t="shared" si="15"/>
        <v>93</v>
      </c>
      <c r="F47" s="22">
        <f t="shared" si="15"/>
        <v>62</v>
      </c>
      <c r="G47" s="22">
        <f t="shared" si="15"/>
        <v>42</v>
      </c>
      <c r="H47" s="22">
        <f t="shared" si="15"/>
        <v>2</v>
      </c>
      <c r="I47" s="22">
        <f t="shared" si="15"/>
        <v>0</v>
      </c>
      <c r="J47" s="22">
        <f t="shared" si="15"/>
        <v>1</v>
      </c>
      <c r="K47" s="22">
        <f t="shared" si="4"/>
        <v>160</v>
      </c>
      <c r="L47" s="22">
        <v>93</v>
      </c>
      <c r="M47" s="22">
        <v>23</v>
      </c>
      <c r="N47" s="22">
        <v>42</v>
      </c>
      <c r="O47" s="22">
        <v>2</v>
      </c>
      <c r="P47" s="22">
        <v>0</v>
      </c>
      <c r="Q47" s="22">
        <v>0</v>
      </c>
      <c r="R47" s="22">
        <f t="shared" si="5"/>
        <v>40</v>
      </c>
      <c r="S47" s="22">
        <f t="shared" si="6"/>
        <v>0</v>
      </c>
      <c r="T47" s="22">
        <f t="shared" si="7"/>
        <v>39</v>
      </c>
      <c r="U47" s="22">
        <f t="shared" si="2"/>
        <v>0</v>
      </c>
      <c r="V47" s="22">
        <f t="shared" si="2"/>
        <v>0</v>
      </c>
      <c r="W47" s="22">
        <f t="shared" si="2"/>
        <v>0</v>
      </c>
      <c r="X47" s="22">
        <f t="shared" si="8"/>
        <v>1</v>
      </c>
      <c r="Y47" s="22">
        <f t="shared" si="9"/>
        <v>0</v>
      </c>
      <c r="Z47" s="22" t="s">
        <v>168</v>
      </c>
      <c r="AA47" s="22">
        <v>0</v>
      </c>
      <c r="AB47" s="22" t="s">
        <v>168</v>
      </c>
      <c r="AC47" s="22" t="s">
        <v>168</v>
      </c>
      <c r="AD47" s="22" t="s">
        <v>168</v>
      </c>
      <c r="AE47" s="22">
        <v>0</v>
      </c>
      <c r="AF47" s="22">
        <f t="shared" si="10"/>
        <v>40</v>
      </c>
      <c r="AG47" s="22">
        <v>0</v>
      </c>
      <c r="AH47" s="22">
        <v>39</v>
      </c>
      <c r="AI47" s="22">
        <v>0</v>
      </c>
      <c r="AJ47" s="22">
        <v>0</v>
      </c>
      <c r="AK47" s="22">
        <v>0</v>
      </c>
      <c r="AL47" s="22">
        <v>1</v>
      </c>
      <c r="AM47" s="22">
        <f t="shared" si="11"/>
        <v>0</v>
      </c>
      <c r="AN47" s="22">
        <v>0</v>
      </c>
      <c r="AO47" s="22">
        <v>0</v>
      </c>
      <c r="AP47" s="22">
        <v>0</v>
      </c>
      <c r="AQ47" s="22">
        <v>0</v>
      </c>
      <c r="AR47" s="22">
        <v>0</v>
      </c>
      <c r="AS47" s="22">
        <v>0</v>
      </c>
      <c r="AT47" s="22">
        <f t="shared" si="12"/>
        <v>0</v>
      </c>
      <c r="AU47" s="22" t="s">
        <v>168</v>
      </c>
      <c r="AV47" s="22">
        <v>0</v>
      </c>
      <c r="AW47" s="22" t="s">
        <v>168</v>
      </c>
      <c r="AX47" s="22" t="s">
        <v>168</v>
      </c>
      <c r="AY47" s="22" t="s">
        <v>168</v>
      </c>
      <c r="AZ47" s="22">
        <v>0</v>
      </c>
      <c r="BA47" s="22">
        <f t="shared" si="13"/>
        <v>0</v>
      </c>
      <c r="BB47" s="22" t="s">
        <v>168</v>
      </c>
      <c r="BC47" s="22">
        <v>0</v>
      </c>
      <c r="BD47" s="22" t="s">
        <v>168</v>
      </c>
      <c r="BE47" s="22" t="s">
        <v>168</v>
      </c>
      <c r="BF47" s="22" t="s">
        <v>168</v>
      </c>
      <c r="BG47" s="22">
        <v>0</v>
      </c>
      <c r="BH47" s="22">
        <f t="shared" si="14"/>
        <v>20</v>
      </c>
      <c r="BI47" s="22">
        <v>20</v>
      </c>
      <c r="BJ47" s="22">
        <v>0</v>
      </c>
      <c r="BK47" s="22">
        <v>0</v>
      </c>
      <c r="BL47" s="22">
        <v>0</v>
      </c>
      <c r="BM47" s="22">
        <v>0</v>
      </c>
      <c r="BN47" s="22">
        <v>0</v>
      </c>
    </row>
    <row r="48" spans="1:66" ht="13.5">
      <c r="A48" s="74" t="s">
        <v>94</v>
      </c>
      <c r="B48" s="75"/>
      <c r="C48" s="76"/>
      <c r="D48" s="22">
        <f aca="true" t="shared" si="16" ref="D48:AI48">SUM(D5:D47)</f>
        <v>58944</v>
      </c>
      <c r="E48" s="22">
        <f t="shared" si="16"/>
        <v>28927</v>
      </c>
      <c r="F48" s="22">
        <f t="shared" si="16"/>
        <v>11660</v>
      </c>
      <c r="G48" s="22">
        <f t="shared" si="16"/>
        <v>7114</v>
      </c>
      <c r="H48" s="22">
        <f t="shared" si="16"/>
        <v>880</v>
      </c>
      <c r="I48" s="22">
        <f t="shared" si="16"/>
        <v>3193</v>
      </c>
      <c r="J48" s="22">
        <f t="shared" si="16"/>
        <v>7170</v>
      </c>
      <c r="K48" s="22">
        <f t="shared" si="16"/>
        <v>31538</v>
      </c>
      <c r="L48" s="22">
        <f t="shared" si="16"/>
        <v>25623</v>
      </c>
      <c r="M48" s="22">
        <f t="shared" si="16"/>
        <v>1966</v>
      </c>
      <c r="N48" s="22">
        <f t="shared" si="16"/>
        <v>2405</v>
      </c>
      <c r="O48" s="22">
        <f t="shared" si="16"/>
        <v>119</v>
      </c>
      <c r="P48" s="22">
        <f t="shared" si="16"/>
        <v>1</v>
      </c>
      <c r="Q48" s="22">
        <f t="shared" si="16"/>
        <v>1424</v>
      </c>
      <c r="R48" s="22">
        <f t="shared" si="16"/>
        <v>27406</v>
      </c>
      <c r="S48" s="22">
        <f t="shared" si="16"/>
        <v>3304</v>
      </c>
      <c r="T48" s="22">
        <f t="shared" si="16"/>
        <v>9694</v>
      </c>
      <c r="U48" s="22">
        <f t="shared" si="16"/>
        <v>4709</v>
      </c>
      <c r="V48" s="22">
        <f t="shared" si="16"/>
        <v>761</v>
      </c>
      <c r="W48" s="22">
        <f t="shared" si="16"/>
        <v>3192</v>
      </c>
      <c r="X48" s="22">
        <f t="shared" si="16"/>
        <v>5746</v>
      </c>
      <c r="Y48" s="22">
        <f t="shared" si="16"/>
        <v>6377</v>
      </c>
      <c r="Z48" s="22">
        <f t="shared" si="16"/>
        <v>0</v>
      </c>
      <c r="AA48" s="22">
        <f t="shared" si="16"/>
        <v>1017</v>
      </c>
      <c r="AB48" s="22">
        <f t="shared" si="16"/>
        <v>0</v>
      </c>
      <c r="AC48" s="22">
        <f t="shared" si="16"/>
        <v>0</v>
      </c>
      <c r="AD48" s="22">
        <f t="shared" si="16"/>
        <v>0</v>
      </c>
      <c r="AE48" s="22">
        <f t="shared" si="16"/>
        <v>5360</v>
      </c>
      <c r="AF48" s="22">
        <f t="shared" si="16"/>
        <v>4788</v>
      </c>
      <c r="AG48" s="22">
        <f t="shared" si="16"/>
        <v>0</v>
      </c>
      <c r="AH48" s="22">
        <f t="shared" si="16"/>
        <v>4756</v>
      </c>
      <c r="AI48" s="22">
        <f t="shared" si="16"/>
        <v>0</v>
      </c>
      <c r="AJ48" s="22">
        <f aca="true" t="shared" si="17" ref="AJ48:BO48">SUM(AJ5:AJ47)</f>
        <v>0</v>
      </c>
      <c r="AK48" s="22">
        <f t="shared" si="17"/>
        <v>0</v>
      </c>
      <c r="AL48" s="22">
        <f t="shared" si="17"/>
        <v>32</v>
      </c>
      <c r="AM48" s="22">
        <f t="shared" si="17"/>
        <v>16241</v>
      </c>
      <c r="AN48" s="22">
        <f t="shared" si="17"/>
        <v>3304</v>
      </c>
      <c r="AO48" s="22">
        <f t="shared" si="17"/>
        <v>3921</v>
      </c>
      <c r="AP48" s="22">
        <f t="shared" si="17"/>
        <v>4709</v>
      </c>
      <c r="AQ48" s="22">
        <f t="shared" si="17"/>
        <v>761</v>
      </c>
      <c r="AR48" s="22">
        <f t="shared" si="17"/>
        <v>3192</v>
      </c>
      <c r="AS48" s="22">
        <f t="shared" si="17"/>
        <v>354</v>
      </c>
      <c r="AT48" s="22">
        <f t="shared" si="17"/>
        <v>0</v>
      </c>
      <c r="AU48" s="22">
        <f t="shared" si="17"/>
        <v>0</v>
      </c>
      <c r="AV48" s="22">
        <f t="shared" si="17"/>
        <v>0</v>
      </c>
      <c r="AW48" s="22">
        <f t="shared" si="17"/>
        <v>0</v>
      </c>
      <c r="AX48" s="22">
        <f t="shared" si="17"/>
        <v>0</v>
      </c>
      <c r="AY48" s="22">
        <f t="shared" si="17"/>
        <v>0</v>
      </c>
      <c r="AZ48" s="22">
        <f t="shared" si="17"/>
        <v>0</v>
      </c>
      <c r="BA48" s="22">
        <f t="shared" si="17"/>
        <v>0</v>
      </c>
      <c r="BB48" s="22">
        <f t="shared" si="17"/>
        <v>0</v>
      </c>
      <c r="BC48" s="22">
        <f t="shared" si="17"/>
        <v>0</v>
      </c>
      <c r="BD48" s="22">
        <f t="shared" si="17"/>
        <v>0</v>
      </c>
      <c r="BE48" s="22">
        <f t="shared" si="17"/>
        <v>0</v>
      </c>
      <c r="BF48" s="22">
        <f t="shared" si="17"/>
        <v>0</v>
      </c>
      <c r="BG48" s="22">
        <f t="shared" si="17"/>
        <v>0</v>
      </c>
      <c r="BH48" s="22">
        <f t="shared" si="17"/>
        <v>10515</v>
      </c>
      <c r="BI48" s="22">
        <f t="shared" si="17"/>
        <v>8614</v>
      </c>
      <c r="BJ48" s="22">
        <f t="shared" si="17"/>
        <v>792</v>
      </c>
      <c r="BK48" s="22">
        <f t="shared" si="17"/>
        <v>706</v>
      </c>
      <c r="BL48" s="22">
        <f t="shared" si="17"/>
        <v>0</v>
      </c>
      <c r="BM48" s="22">
        <f t="shared" si="17"/>
        <v>0</v>
      </c>
      <c r="BN48" s="22">
        <f t="shared" si="17"/>
        <v>403</v>
      </c>
    </row>
  </sheetData>
  <mergeCells count="13">
    <mergeCell ref="A48:C48"/>
    <mergeCell ref="AM2:AS2"/>
    <mergeCell ref="AT2:AZ2"/>
    <mergeCell ref="BA2:BG2"/>
    <mergeCell ref="A2:A4"/>
    <mergeCell ref="B2:B4"/>
    <mergeCell ref="C2:C4"/>
    <mergeCell ref="D2:J2"/>
    <mergeCell ref="BH2:BN2"/>
    <mergeCell ref="K2:Q2"/>
    <mergeCell ref="R2:X2"/>
    <mergeCell ref="Y2:AE2"/>
    <mergeCell ref="AF2:AL2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&amp;L&amp;16ごみ資源化状況（平成１２年度実績）&amp;R&amp;D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2002-10-24T02:16:53Z</cp:lastPrinted>
  <dcterms:created xsi:type="dcterms:W3CDTF">2002-10-23T09:25:58Z</dcterms:created>
  <dcterms:modified xsi:type="dcterms:W3CDTF">2003-02-07T13:07:19Z</dcterms:modified>
  <cp:category/>
  <cp:version/>
  <cp:contentType/>
  <cp:contentStatus/>
</cp:coreProperties>
</file>