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'ごみ処理概要'!$A$2:$AP$56</definedName>
    <definedName name="_xlnm.Print_Area" localSheetId="2">'ごみ処理量内訳'!$A$2:$AI$56</definedName>
    <definedName name="_xlnm.Print_Area" localSheetId="1">'ごみ搬入量内訳'!$A$2:$AH$57</definedName>
    <definedName name="_xlnm.Print_Area" localSheetId="3">'資源化量内訳'!$A$2:$BN$55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<sst xmlns="http://schemas.openxmlformats.org/spreadsheetml/2006/main" count="1633" uniqueCount="209">
  <si>
    <t>川島町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</si>
  <si>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</si>
  <si>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</si>
  <si>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</si>
  <si>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</si>
  <si>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</si>
  <si>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</si>
  <si>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</si>
  <si>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</si>
  <si>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</si>
  <si>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三好町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</si>
  <si>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</si>
  <si>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</si>
  <si>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山城町</t>
  </si>
  <si>
    <t>吉野町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</si>
  <si>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</si>
  <si>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</si>
  <si>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</si>
  <si>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</si>
  <si>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</si>
  <si>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</si>
  <si>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</si>
  <si>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</si>
  <si>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</si>
  <si>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</si>
  <si>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</si>
  <si>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</si>
  <si>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</si>
  <si>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</si>
  <si>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</si>
  <si>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</si>
  <si>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</si>
  <si>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</si>
  <si>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</si>
  <si>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36361</t>
  </si>
  <si>
    <t>那賀川町</t>
  </si>
  <si>
    <t>36362</t>
  </si>
  <si>
    <t>羽ノ浦町</t>
  </si>
  <si>
    <t>36363</t>
  </si>
  <si>
    <t>鷲敷町</t>
  </si>
  <si>
    <t>36364</t>
  </si>
  <si>
    <t>相生町</t>
  </si>
  <si>
    <t>36365</t>
  </si>
  <si>
    <t>上那賀町</t>
  </si>
  <si>
    <t>36366</t>
  </si>
  <si>
    <t>木沢村</t>
  </si>
  <si>
    <t>36367</t>
  </si>
  <si>
    <t>木頭村</t>
  </si>
  <si>
    <t>36381</t>
  </si>
  <si>
    <t>由岐町</t>
  </si>
  <si>
    <t>36382</t>
  </si>
  <si>
    <t>日和佐町</t>
  </si>
  <si>
    <t>36383</t>
  </si>
  <si>
    <t>牟岐町</t>
  </si>
  <si>
    <t>36384</t>
  </si>
  <si>
    <t>海南町</t>
  </si>
  <si>
    <t>36385</t>
  </si>
  <si>
    <t>海部町</t>
  </si>
  <si>
    <t>36386</t>
  </si>
  <si>
    <t>宍喰町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</si>
  <si>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</si>
  <si>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</si>
  <si>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</si>
  <si>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</si>
  <si>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</si>
  <si>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</si>
  <si>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</si>
  <si>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</si>
  <si>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</si>
  <si>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</si>
  <si>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36406</t>
  </si>
  <si>
    <t>36407</t>
  </si>
  <si>
    <t>土成町</t>
  </si>
  <si>
    <t>36421</t>
  </si>
  <si>
    <t>市場町</t>
  </si>
  <si>
    <t>36422</t>
  </si>
  <si>
    <t>阿波町</t>
  </si>
  <si>
    <t>36441</t>
  </si>
  <si>
    <t>鴨島町</t>
  </si>
  <si>
    <t>36442</t>
  </si>
  <si>
    <t>36443</t>
  </si>
  <si>
    <t>山川町</t>
  </si>
  <si>
    <t>36444</t>
  </si>
  <si>
    <t>美郷村</t>
  </si>
  <si>
    <t>36461</t>
  </si>
  <si>
    <t>脇町</t>
  </si>
  <si>
    <t>36462</t>
  </si>
  <si>
    <t>美馬町</t>
  </si>
  <si>
    <t>36463</t>
  </si>
  <si>
    <t>半田町</t>
  </si>
  <si>
    <t>36464</t>
  </si>
  <si>
    <t>貞光町</t>
  </si>
  <si>
    <t>36465</t>
  </si>
  <si>
    <t>一宇村</t>
  </si>
  <si>
    <t>36466</t>
  </si>
  <si>
    <t>穴吹町</t>
  </si>
  <si>
    <t>36467</t>
  </si>
  <si>
    <t>木屋平村</t>
  </si>
  <si>
    <t>36481</t>
  </si>
  <si>
    <t>三野町</t>
  </si>
  <si>
    <t>36482</t>
  </si>
  <si>
    <t>36483</t>
  </si>
  <si>
    <t>36484</t>
  </si>
  <si>
    <t>36485</t>
  </si>
  <si>
    <t>36486</t>
  </si>
  <si>
    <t>三加茂町</t>
  </si>
  <si>
    <t>36487</t>
  </si>
  <si>
    <t>東祖谷山村</t>
  </si>
  <si>
    <t>36488</t>
  </si>
  <si>
    <t>西祖谷山村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</si>
  <si>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</si>
  <si>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</si>
  <si>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</si>
  <si>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</si>
  <si>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</si>
  <si>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</si>
  <si>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</si>
  <si>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</si>
  <si>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</si>
  <si>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</si>
  <si>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</si>
  <si>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</si>
  <si>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</si>
  <si>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</si>
  <si>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</si>
  <si>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</si>
  <si>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</si>
  <si>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</si>
  <si>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</si>
  <si>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</si>
  <si>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</si>
  <si>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</si>
  <si>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</si>
  <si>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</si>
  <si>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</si>
  <si>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</si>
  <si>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</si>
  <si>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</si>
  <si>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</si>
  <si>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</si>
  <si>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</si>
  <si>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</si>
  <si>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</si>
  <si>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</si>
  <si>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</si>
  <si>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</si>
  <si>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</si>
  <si>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</si>
  <si>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</si>
  <si>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</si>
  <si>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</si>
  <si>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</si>
  <si>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</si>
  <si>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</si>
  <si>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</si>
  <si>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</si>
  <si>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</si>
  <si>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</si>
  <si>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</si>
  <si>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</si>
  <si>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</si>
  <si>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</si>
  <si>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</si>
  <si>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</si>
  <si>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</si>
  <si>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</si>
  <si>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</si>
  <si>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</si>
  <si>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</si>
  <si>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</si>
  <si>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</si>
  <si>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</si>
  <si>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</si>
  <si>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</si>
  <si>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</si>
  <si>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</si>
  <si>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</si>
  <si>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</si>
  <si>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</si>
  <si>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</si>
  <si>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</si>
  <si>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</si>
  <si>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</si>
  <si>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</si>
  <si>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</si>
  <si>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</si>
  <si>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</si>
  <si>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</si>
  <si>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</si>
  <si>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</si>
  <si>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</si>
  <si>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</si>
  <si>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</si>
  <si>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</si>
  <si>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</si>
  <si>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</si>
  <si>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</si>
  <si>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</si>
  <si>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</si>
  <si>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</si>
  <si>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</si>
  <si>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</si>
  <si>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</si>
  <si>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</si>
  <si>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</si>
  <si>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</si>
  <si>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</si>
  <si>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池田町</t>
  </si>
  <si>
    <t>井川町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</si>
</sst>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185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151</v>
      </c>
      <c r="B2" s="49" t="s">
        <v>152</v>
      </c>
      <c r="C2" s="54" t="s">
        <v>153</v>
      </c>
      <c r="D2" s="57" t="s">
        <v>154</v>
      </c>
      <c r="E2" s="47"/>
      <c r="F2" s="57" t="s">
        <v>155</v>
      </c>
      <c r="G2" s="47"/>
      <c r="H2" s="47"/>
      <c r="I2" s="48"/>
      <c r="J2" s="58" t="s">
        <v>156</v>
      </c>
      <c r="K2" s="59"/>
      <c r="L2" s="60"/>
      <c r="M2" s="54" t="s">
        <v>157</v>
      </c>
      <c r="N2" s="8" t="s">
        <v>158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11</v>
      </c>
      <c r="AE2" s="57" t="s">
        <v>159</v>
      </c>
      <c r="AF2" s="68"/>
      <c r="AG2" s="68"/>
      <c r="AH2" s="68"/>
      <c r="AI2" s="68"/>
      <c r="AJ2" s="68"/>
      <c r="AK2" s="69"/>
      <c r="AL2" s="62" t="s">
        <v>12</v>
      </c>
      <c r="AM2" s="57" t="s">
        <v>160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161</v>
      </c>
      <c r="F3" s="54" t="s">
        <v>162</v>
      </c>
      <c r="G3" s="54" t="s">
        <v>163</v>
      </c>
      <c r="H3" s="54" t="s">
        <v>164</v>
      </c>
      <c r="I3" s="12" t="s">
        <v>165</v>
      </c>
      <c r="J3" s="62" t="s">
        <v>204</v>
      </c>
      <c r="K3" s="62" t="s">
        <v>205</v>
      </c>
      <c r="L3" s="62" t="s">
        <v>206</v>
      </c>
      <c r="M3" s="61"/>
      <c r="N3" s="54" t="s">
        <v>166</v>
      </c>
      <c r="O3" s="54" t="s">
        <v>187</v>
      </c>
      <c r="P3" s="65" t="s">
        <v>167</v>
      </c>
      <c r="Q3" s="66"/>
      <c r="R3" s="66"/>
      <c r="S3" s="66"/>
      <c r="T3" s="66"/>
      <c r="U3" s="67"/>
      <c r="V3" s="14" t="s">
        <v>168</v>
      </c>
      <c r="W3" s="9"/>
      <c r="X3" s="9"/>
      <c r="Y3" s="9"/>
      <c r="Z3" s="9"/>
      <c r="AA3" s="9"/>
      <c r="AB3" s="15"/>
      <c r="AC3" s="12" t="s">
        <v>165</v>
      </c>
      <c r="AD3" s="63"/>
      <c r="AE3" s="54" t="s">
        <v>169</v>
      </c>
      <c r="AF3" s="54" t="s">
        <v>193</v>
      </c>
      <c r="AG3" s="54" t="s">
        <v>189</v>
      </c>
      <c r="AH3" s="54" t="s">
        <v>190</v>
      </c>
      <c r="AI3" s="54" t="s">
        <v>191</v>
      </c>
      <c r="AJ3" s="54" t="s">
        <v>192</v>
      </c>
      <c r="AK3" s="12" t="s">
        <v>170</v>
      </c>
      <c r="AL3" s="63"/>
      <c r="AM3" s="54" t="s">
        <v>187</v>
      </c>
      <c r="AN3" s="54" t="s">
        <v>171</v>
      </c>
      <c r="AO3" s="54" t="s">
        <v>172</v>
      </c>
      <c r="AP3" s="12" t="s">
        <v>165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165</v>
      </c>
      <c r="Q4" s="7" t="s">
        <v>188</v>
      </c>
      <c r="R4" s="7" t="s">
        <v>189</v>
      </c>
      <c r="S4" s="7" t="s">
        <v>190</v>
      </c>
      <c r="T4" s="7" t="s">
        <v>191</v>
      </c>
      <c r="U4" s="7" t="s">
        <v>192</v>
      </c>
      <c r="V4" s="12" t="s">
        <v>165</v>
      </c>
      <c r="W4" s="7" t="s">
        <v>173</v>
      </c>
      <c r="X4" s="7" t="s">
        <v>174</v>
      </c>
      <c r="Y4" s="7" t="s">
        <v>175</v>
      </c>
      <c r="Z4" s="17" t="s">
        <v>176</v>
      </c>
      <c r="AA4" s="7" t="s">
        <v>177</v>
      </c>
      <c r="AB4" s="7" t="s">
        <v>178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179</v>
      </c>
      <c r="E5" s="19" t="s">
        <v>179</v>
      </c>
      <c r="F5" s="20" t="s">
        <v>180</v>
      </c>
      <c r="G5" s="20" t="s">
        <v>180</v>
      </c>
      <c r="H5" s="20" t="s">
        <v>180</v>
      </c>
      <c r="I5" s="20" t="s">
        <v>180</v>
      </c>
      <c r="J5" s="21" t="s">
        <v>181</v>
      </c>
      <c r="K5" s="21" t="s">
        <v>181</v>
      </c>
      <c r="L5" s="21" t="s">
        <v>181</v>
      </c>
      <c r="M5" s="20" t="s">
        <v>182</v>
      </c>
      <c r="N5" s="20" t="s">
        <v>182</v>
      </c>
      <c r="O5" s="20" t="s">
        <v>182</v>
      </c>
      <c r="P5" s="20" t="s">
        <v>182</v>
      </c>
      <c r="Q5" s="20" t="s">
        <v>182</v>
      </c>
      <c r="R5" s="20" t="s">
        <v>182</v>
      </c>
      <c r="S5" s="20" t="s">
        <v>182</v>
      </c>
      <c r="T5" s="20" t="s">
        <v>182</v>
      </c>
      <c r="U5" s="20" t="s">
        <v>182</v>
      </c>
      <c r="V5" s="20" t="s">
        <v>182</v>
      </c>
      <c r="W5" s="20" t="s">
        <v>182</v>
      </c>
      <c r="X5" s="20" t="s">
        <v>182</v>
      </c>
      <c r="Y5" s="20" t="s">
        <v>182</v>
      </c>
      <c r="Z5" s="20" t="s">
        <v>182</v>
      </c>
      <c r="AA5" s="20" t="s">
        <v>182</v>
      </c>
      <c r="AB5" s="20" t="s">
        <v>182</v>
      </c>
      <c r="AC5" s="20" t="s">
        <v>182</v>
      </c>
      <c r="AD5" s="20" t="s">
        <v>183</v>
      </c>
      <c r="AE5" s="20" t="s">
        <v>182</v>
      </c>
      <c r="AF5" s="20" t="s">
        <v>182</v>
      </c>
      <c r="AG5" s="20" t="s">
        <v>182</v>
      </c>
      <c r="AH5" s="20" t="s">
        <v>182</v>
      </c>
      <c r="AI5" s="20" t="s">
        <v>182</v>
      </c>
      <c r="AJ5" s="20" t="s">
        <v>182</v>
      </c>
      <c r="AK5" s="20" t="s">
        <v>182</v>
      </c>
      <c r="AL5" s="20" t="s">
        <v>183</v>
      </c>
      <c r="AM5" s="20" t="s">
        <v>182</v>
      </c>
      <c r="AN5" s="20" t="s">
        <v>182</v>
      </c>
      <c r="AO5" s="20" t="s">
        <v>182</v>
      </c>
      <c r="AP5" s="20" t="s">
        <v>182</v>
      </c>
    </row>
    <row r="6" spans="1:42" ht="13.5">
      <c r="A6" s="40" t="s">
        <v>15</v>
      </c>
      <c r="B6" s="40" t="s">
        <v>16</v>
      </c>
      <c r="C6" s="41" t="s">
        <v>17</v>
      </c>
      <c r="D6" s="22">
        <v>264387</v>
      </c>
      <c r="E6" s="22">
        <v>263264</v>
      </c>
      <c r="F6" s="22">
        <v>121620</v>
      </c>
      <c r="G6" s="22">
        <v>6456</v>
      </c>
      <c r="H6" s="22">
        <v>546</v>
      </c>
      <c r="I6" s="22">
        <f aca="true" t="shared" si="0" ref="I6:I55">SUM(F6:H6)</f>
        <v>128622</v>
      </c>
      <c r="J6" s="22">
        <v>1332.8531323245484</v>
      </c>
      <c r="K6" s="22">
        <v>752.466897969358</v>
      </c>
      <c r="L6" s="22">
        <v>580.3862343551905</v>
      </c>
      <c r="M6" s="22">
        <v>5246</v>
      </c>
      <c r="N6" s="22">
        <v>101502</v>
      </c>
      <c r="O6" s="22">
        <v>27</v>
      </c>
      <c r="P6" s="22">
        <f aca="true" t="shared" si="1" ref="P6:P55">SUM(Q6:U6)</f>
        <v>19280</v>
      </c>
      <c r="Q6" s="22">
        <v>19280</v>
      </c>
      <c r="R6" s="22">
        <v>0</v>
      </c>
      <c r="S6" s="22">
        <v>0</v>
      </c>
      <c r="T6" s="22">
        <v>0</v>
      </c>
      <c r="U6" s="22">
        <v>0</v>
      </c>
      <c r="V6" s="22">
        <f aca="true" t="shared" si="2" ref="V6:V55">SUM(W6:AB6)</f>
        <v>7267</v>
      </c>
      <c r="W6" s="22">
        <v>7225</v>
      </c>
      <c r="X6" s="22">
        <v>0</v>
      </c>
      <c r="Y6" s="22">
        <v>0</v>
      </c>
      <c r="Z6" s="22">
        <v>0</v>
      </c>
      <c r="AA6" s="22">
        <v>0</v>
      </c>
      <c r="AB6" s="22">
        <v>42</v>
      </c>
      <c r="AC6" s="22">
        <f aca="true" t="shared" si="3" ref="AC6:AC55">N6+O6+P6+V6</f>
        <v>128076</v>
      </c>
      <c r="AD6" s="23">
        <v>99.9789187669821</v>
      </c>
      <c r="AE6" s="22">
        <v>0</v>
      </c>
      <c r="AF6" s="22">
        <v>5110</v>
      </c>
      <c r="AG6" s="22">
        <v>0</v>
      </c>
      <c r="AH6" s="22">
        <v>0</v>
      </c>
      <c r="AI6" s="22">
        <v>0</v>
      </c>
      <c r="AJ6" s="22" t="s">
        <v>184</v>
      </c>
      <c r="AK6" s="22">
        <f aca="true" t="shared" si="4" ref="AK6:AK55">SUM(AE6:AI6)</f>
        <v>5110</v>
      </c>
      <c r="AL6" s="23">
        <v>13.218373561752749</v>
      </c>
      <c r="AM6" s="22">
        <v>27</v>
      </c>
      <c r="AN6" s="22">
        <v>14781</v>
      </c>
      <c r="AO6" s="22">
        <v>12820</v>
      </c>
      <c r="AP6" s="22">
        <f aca="true" t="shared" si="5" ref="AP6:AP55">SUM(AM6:AO6)</f>
        <v>27628</v>
      </c>
    </row>
    <row r="7" spans="1:42" ht="13.5">
      <c r="A7" s="40" t="s">
        <v>15</v>
      </c>
      <c r="B7" s="40" t="s">
        <v>18</v>
      </c>
      <c r="C7" s="41" t="s">
        <v>19</v>
      </c>
      <c r="D7" s="22">
        <v>65923</v>
      </c>
      <c r="E7" s="22">
        <v>65923</v>
      </c>
      <c r="F7" s="22">
        <v>20466</v>
      </c>
      <c r="G7" s="22">
        <v>3307</v>
      </c>
      <c r="H7" s="22">
        <v>804</v>
      </c>
      <c r="I7" s="22">
        <f t="shared" si="0"/>
        <v>24577</v>
      </c>
      <c r="J7" s="22">
        <v>1021.4074992846574</v>
      </c>
      <c r="K7" s="22">
        <v>663.538761182359</v>
      </c>
      <c r="L7" s="22">
        <v>357.8687381022982</v>
      </c>
      <c r="M7" s="22">
        <v>2965</v>
      </c>
      <c r="N7" s="22">
        <v>18933</v>
      </c>
      <c r="O7" s="22">
        <v>3575</v>
      </c>
      <c r="P7" s="22">
        <f t="shared" si="1"/>
        <v>150</v>
      </c>
      <c r="Q7" s="22">
        <v>150</v>
      </c>
      <c r="R7" s="22">
        <v>0</v>
      </c>
      <c r="S7" s="22">
        <v>0</v>
      </c>
      <c r="T7" s="22">
        <v>0</v>
      </c>
      <c r="U7" s="22">
        <v>0</v>
      </c>
      <c r="V7" s="22">
        <f t="shared" si="2"/>
        <v>1115</v>
      </c>
      <c r="W7" s="22">
        <v>0</v>
      </c>
      <c r="X7" s="22">
        <v>305</v>
      </c>
      <c r="Y7" s="22">
        <v>714</v>
      </c>
      <c r="Z7" s="22">
        <v>96</v>
      </c>
      <c r="AA7" s="22">
        <v>0</v>
      </c>
      <c r="AB7" s="22">
        <v>0</v>
      </c>
      <c r="AC7" s="22">
        <f t="shared" si="3"/>
        <v>23773</v>
      </c>
      <c r="AD7" s="23">
        <v>84.96193160307912</v>
      </c>
      <c r="AE7" s="22">
        <v>0</v>
      </c>
      <c r="AF7" s="22">
        <v>150</v>
      </c>
      <c r="AG7" s="22">
        <v>0</v>
      </c>
      <c r="AH7" s="22">
        <v>0</v>
      </c>
      <c r="AI7" s="22">
        <v>0</v>
      </c>
      <c r="AJ7" s="22" t="s">
        <v>184</v>
      </c>
      <c r="AK7" s="22">
        <f t="shared" si="4"/>
        <v>150</v>
      </c>
      <c r="AL7" s="23">
        <v>15.820181015782781</v>
      </c>
      <c r="AM7" s="22">
        <v>3575</v>
      </c>
      <c r="AN7" s="22">
        <v>2582</v>
      </c>
      <c r="AO7" s="22">
        <v>0</v>
      </c>
      <c r="AP7" s="22">
        <f t="shared" si="5"/>
        <v>6157</v>
      </c>
    </row>
    <row r="8" spans="1:42" ht="13.5">
      <c r="A8" s="40" t="s">
        <v>15</v>
      </c>
      <c r="B8" s="40" t="s">
        <v>20</v>
      </c>
      <c r="C8" s="41" t="s">
        <v>21</v>
      </c>
      <c r="D8" s="22">
        <v>44065</v>
      </c>
      <c r="E8" s="22">
        <v>44065</v>
      </c>
      <c r="F8" s="22">
        <v>15878</v>
      </c>
      <c r="G8" s="22">
        <v>437</v>
      </c>
      <c r="H8" s="22">
        <v>225</v>
      </c>
      <c r="I8" s="22">
        <f t="shared" si="0"/>
        <v>16540</v>
      </c>
      <c r="J8" s="22">
        <v>1028.368739206869</v>
      </c>
      <c r="K8" s="22">
        <v>797.5142574248191</v>
      </c>
      <c r="L8" s="22">
        <v>230.8544817820499</v>
      </c>
      <c r="M8" s="22">
        <v>510</v>
      </c>
      <c r="N8" s="22">
        <v>14100</v>
      </c>
      <c r="O8" s="22">
        <v>0</v>
      </c>
      <c r="P8" s="22">
        <f t="shared" si="1"/>
        <v>2038</v>
      </c>
      <c r="Q8" s="22">
        <v>0</v>
      </c>
      <c r="R8" s="22">
        <v>2038</v>
      </c>
      <c r="S8" s="22">
        <v>0</v>
      </c>
      <c r="T8" s="22">
        <v>0</v>
      </c>
      <c r="U8" s="22">
        <v>0</v>
      </c>
      <c r="V8" s="22">
        <f t="shared" si="2"/>
        <v>177</v>
      </c>
      <c r="W8" s="22">
        <v>177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t="shared" si="3"/>
        <v>16315</v>
      </c>
      <c r="AD8" s="23">
        <v>100</v>
      </c>
      <c r="AE8" s="22">
        <v>0</v>
      </c>
      <c r="AF8" s="22">
        <v>0</v>
      </c>
      <c r="AG8" s="22">
        <v>837</v>
      </c>
      <c r="AH8" s="22">
        <v>0</v>
      </c>
      <c r="AI8" s="22">
        <v>0</v>
      </c>
      <c r="AJ8" s="22" t="s">
        <v>184</v>
      </c>
      <c r="AK8" s="22">
        <f t="shared" si="4"/>
        <v>837</v>
      </c>
      <c r="AL8" s="23">
        <v>9.057949479940564</v>
      </c>
      <c r="AM8" s="22">
        <v>0</v>
      </c>
      <c r="AN8" s="22">
        <v>2078</v>
      </c>
      <c r="AO8" s="22">
        <v>1201</v>
      </c>
      <c r="AP8" s="22">
        <f t="shared" si="5"/>
        <v>3279</v>
      </c>
    </row>
    <row r="9" spans="1:42" ht="13.5">
      <c r="A9" s="40" t="s">
        <v>15</v>
      </c>
      <c r="B9" s="40" t="s">
        <v>22</v>
      </c>
      <c r="C9" s="41" t="s">
        <v>23</v>
      </c>
      <c r="D9" s="22">
        <v>58108</v>
      </c>
      <c r="E9" s="22">
        <v>56412</v>
      </c>
      <c r="F9" s="22">
        <v>20317</v>
      </c>
      <c r="G9" s="22">
        <v>305</v>
      </c>
      <c r="H9" s="22">
        <v>602</v>
      </c>
      <c r="I9" s="22">
        <f t="shared" si="0"/>
        <v>21224</v>
      </c>
      <c r="J9" s="22">
        <v>1000.6874303964935</v>
      </c>
      <c r="K9" s="22">
        <v>816.8068716636287</v>
      </c>
      <c r="L9" s="22">
        <v>183.88055873286493</v>
      </c>
      <c r="M9" s="22">
        <v>677</v>
      </c>
      <c r="N9" s="22">
        <v>16841</v>
      </c>
      <c r="O9" s="22">
        <v>0</v>
      </c>
      <c r="P9" s="22">
        <f t="shared" si="1"/>
        <v>3781</v>
      </c>
      <c r="Q9" s="22">
        <v>1046</v>
      </c>
      <c r="R9" s="22">
        <v>2735</v>
      </c>
      <c r="S9" s="22">
        <v>0</v>
      </c>
      <c r="T9" s="22">
        <v>0</v>
      </c>
      <c r="U9" s="22">
        <v>0</v>
      </c>
      <c r="V9" s="22">
        <f t="shared" si="2"/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f t="shared" si="3"/>
        <v>20622</v>
      </c>
      <c r="AD9" s="23">
        <v>100</v>
      </c>
      <c r="AE9" s="22">
        <v>0</v>
      </c>
      <c r="AF9" s="22">
        <v>288</v>
      </c>
      <c r="AG9" s="22">
        <v>1072</v>
      </c>
      <c r="AH9" s="22">
        <v>0</v>
      </c>
      <c r="AI9" s="22">
        <v>0</v>
      </c>
      <c r="AJ9" s="22" t="s">
        <v>184</v>
      </c>
      <c r="AK9" s="22">
        <f t="shared" si="4"/>
        <v>1360</v>
      </c>
      <c r="AL9" s="23">
        <v>9.563829287759988</v>
      </c>
      <c r="AM9" s="22">
        <v>0</v>
      </c>
      <c r="AN9" s="22">
        <v>1812</v>
      </c>
      <c r="AO9" s="22">
        <v>1689</v>
      </c>
      <c r="AP9" s="22">
        <f t="shared" si="5"/>
        <v>3501</v>
      </c>
    </row>
    <row r="10" spans="1:42" ht="13.5">
      <c r="A10" s="40" t="s">
        <v>15</v>
      </c>
      <c r="B10" s="40" t="s">
        <v>24</v>
      </c>
      <c r="C10" s="41" t="s">
        <v>25</v>
      </c>
      <c r="D10" s="22">
        <v>6959</v>
      </c>
      <c r="E10" s="22">
        <v>6959</v>
      </c>
      <c r="F10" s="22">
        <v>1512</v>
      </c>
      <c r="G10" s="22">
        <v>178</v>
      </c>
      <c r="H10" s="22">
        <v>86</v>
      </c>
      <c r="I10" s="22">
        <f t="shared" si="0"/>
        <v>1776</v>
      </c>
      <c r="J10" s="22">
        <v>699.2029637386887</v>
      </c>
      <c r="K10" s="22">
        <v>651.5658248803659</v>
      </c>
      <c r="L10" s="22">
        <v>47.637138858322814</v>
      </c>
      <c r="M10" s="22">
        <v>120</v>
      </c>
      <c r="N10" s="22">
        <v>1261</v>
      </c>
      <c r="O10" s="22">
        <v>0</v>
      </c>
      <c r="P10" s="22">
        <f t="shared" si="1"/>
        <v>323</v>
      </c>
      <c r="Q10" s="22">
        <v>0</v>
      </c>
      <c r="R10" s="22">
        <v>323</v>
      </c>
      <c r="S10" s="22">
        <v>0</v>
      </c>
      <c r="T10" s="22">
        <v>0</v>
      </c>
      <c r="U10" s="22">
        <v>0</v>
      </c>
      <c r="V10" s="22">
        <f t="shared" si="2"/>
        <v>106</v>
      </c>
      <c r="W10" s="22">
        <v>0</v>
      </c>
      <c r="X10" s="22">
        <v>32</v>
      </c>
      <c r="Y10" s="22">
        <v>43</v>
      </c>
      <c r="Z10" s="22">
        <v>0</v>
      </c>
      <c r="AA10" s="22">
        <v>0</v>
      </c>
      <c r="AB10" s="22">
        <v>31</v>
      </c>
      <c r="AC10" s="22">
        <f t="shared" si="3"/>
        <v>1690</v>
      </c>
      <c r="AD10" s="23">
        <v>100</v>
      </c>
      <c r="AE10" s="22">
        <v>0</v>
      </c>
      <c r="AF10" s="22">
        <v>0</v>
      </c>
      <c r="AG10" s="22">
        <v>177</v>
      </c>
      <c r="AH10" s="22">
        <v>0</v>
      </c>
      <c r="AI10" s="22">
        <v>0</v>
      </c>
      <c r="AJ10" s="22" t="s">
        <v>184</v>
      </c>
      <c r="AK10" s="22">
        <f t="shared" si="4"/>
        <v>177</v>
      </c>
      <c r="AL10" s="23">
        <v>22.265193370165743</v>
      </c>
      <c r="AM10" s="22">
        <v>0</v>
      </c>
      <c r="AN10" s="22">
        <v>145</v>
      </c>
      <c r="AO10" s="22">
        <v>146</v>
      </c>
      <c r="AP10" s="22">
        <f t="shared" si="5"/>
        <v>291</v>
      </c>
    </row>
    <row r="11" spans="1:42" ht="13.5">
      <c r="A11" s="40" t="s">
        <v>15</v>
      </c>
      <c r="B11" s="40" t="s">
        <v>26</v>
      </c>
      <c r="C11" s="41" t="s">
        <v>27</v>
      </c>
      <c r="D11" s="22">
        <v>2317</v>
      </c>
      <c r="E11" s="22">
        <v>2317</v>
      </c>
      <c r="F11" s="22">
        <v>305</v>
      </c>
      <c r="G11" s="22">
        <v>131</v>
      </c>
      <c r="H11" s="22">
        <v>318</v>
      </c>
      <c r="I11" s="22">
        <f t="shared" si="0"/>
        <v>754</v>
      </c>
      <c r="J11" s="22">
        <v>891.563843184089</v>
      </c>
      <c r="K11" s="22">
        <v>830.0766815851863</v>
      </c>
      <c r="L11" s="22">
        <v>61.487161598902695</v>
      </c>
      <c r="M11" s="22">
        <v>0</v>
      </c>
      <c r="N11" s="22">
        <v>146</v>
      </c>
      <c r="O11" s="22">
        <v>0</v>
      </c>
      <c r="P11" s="22">
        <f t="shared" si="1"/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f t="shared" si="2"/>
        <v>290</v>
      </c>
      <c r="W11" s="22">
        <v>85</v>
      </c>
      <c r="X11" s="22">
        <v>157</v>
      </c>
      <c r="Y11" s="22">
        <v>43</v>
      </c>
      <c r="Z11" s="22">
        <v>0</v>
      </c>
      <c r="AA11" s="22">
        <v>0</v>
      </c>
      <c r="AB11" s="22">
        <v>5</v>
      </c>
      <c r="AC11" s="22">
        <f t="shared" si="3"/>
        <v>436</v>
      </c>
      <c r="AD11" s="23">
        <v>100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 t="s">
        <v>184</v>
      </c>
      <c r="AK11" s="22">
        <f t="shared" si="4"/>
        <v>0</v>
      </c>
      <c r="AL11" s="23">
        <v>66.5137614678899</v>
      </c>
      <c r="AM11" s="22">
        <v>0</v>
      </c>
      <c r="AN11" s="22">
        <v>12</v>
      </c>
      <c r="AO11" s="22">
        <v>0</v>
      </c>
      <c r="AP11" s="22">
        <f t="shared" si="5"/>
        <v>12</v>
      </c>
    </row>
    <row r="12" spans="1:42" ht="13.5">
      <c r="A12" s="40" t="s">
        <v>15</v>
      </c>
      <c r="B12" s="40" t="s">
        <v>28</v>
      </c>
      <c r="C12" s="41" t="s">
        <v>29</v>
      </c>
      <c r="D12" s="22">
        <v>3243</v>
      </c>
      <c r="E12" s="22">
        <v>3243</v>
      </c>
      <c r="F12" s="22">
        <v>58</v>
      </c>
      <c r="G12" s="22">
        <v>0</v>
      </c>
      <c r="H12" s="22">
        <v>1125</v>
      </c>
      <c r="I12" s="22">
        <f t="shared" si="0"/>
        <v>1183</v>
      </c>
      <c r="J12" s="22">
        <v>999.4128555075421</v>
      </c>
      <c r="K12" s="22">
        <v>999.4128555075421</v>
      </c>
      <c r="L12" s="22">
        <v>0</v>
      </c>
      <c r="M12" s="22">
        <v>0</v>
      </c>
      <c r="N12" s="22">
        <v>0</v>
      </c>
      <c r="O12" s="22">
        <v>0</v>
      </c>
      <c r="P12" s="22">
        <f t="shared" si="1"/>
        <v>58</v>
      </c>
      <c r="Q12" s="22">
        <v>0</v>
      </c>
      <c r="R12" s="22">
        <v>58</v>
      </c>
      <c r="S12" s="22">
        <v>0</v>
      </c>
      <c r="T12" s="22">
        <v>0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58</v>
      </c>
      <c r="AD12" s="23">
        <v>100</v>
      </c>
      <c r="AE12" s="22">
        <v>0</v>
      </c>
      <c r="AF12" s="22">
        <v>0</v>
      </c>
      <c r="AG12" s="22">
        <v>58</v>
      </c>
      <c r="AH12" s="22">
        <v>0</v>
      </c>
      <c r="AI12" s="22">
        <v>0</v>
      </c>
      <c r="AJ12" s="22" t="s">
        <v>184</v>
      </c>
      <c r="AK12" s="22">
        <f t="shared" si="4"/>
        <v>58</v>
      </c>
      <c r="AL12" s="23">
        <v>100</v>
      </c>
      <c r="AM12" s="22">
        <v>0</v>
      </c>
      <c r="AN12" s="22">
        <v>0</v>
      </c>
      <c r="AO12" s="22">
        <v>0</v>
      </c>
      <c r="AP12" s="22">
        <f t="shared" si="5"/>
        <v>0</v>
      </c>
    </row>
    <row r="13" spans="1:42" ht="13.5">
      <c r="A13" s="40" t="s">
        <v>15</v>
      </c>
      <c r="B13" s="40" t="s">
        <v>30</v>
      </c>
      <c r="C13" s="41" t="s">
        <v>31</v>
      </c>
      <c r="D13" s="22">
        <v>26804</v>
      </c>
      <c r="E13" s="22">
        <v>26804</v>
      </c>
      <c r="F13" s="22">
        <v>7746</v>
      </c>
      <c r="G13" s="22">
        <v>1028</v>
      </c>
      <c r="H13" s="22">
        <v>323</v>
      </c>
      <c r="I13" s="22">
        <f t="shared" si="0"/>
        <v>9097</v>
      </c>
      <c r="J13" s="22">
        <v>929.8346392789464</v>
      </c>
      <c r="K13" s="22">
        <v>752.8011562371595</v>
      </c>
      <c r="L13" s="22">
        <v>177.03348304178684</v>
      </c>
      <c r="M13" s="22">
        <v>0</v>
      </c>
      <c r="N13" s="22">
        <v>6756</v>
      </c>
      <c r="O13" s="22">
        <v>0</v>
      </c>
      <c r="P13" s="22">
        <f t="shared" si="1"/>
        <v>1498</v>
      </c>
      <c r="Q13" s="22">
        <v>0</v>
      </c>
      <c r="R13" s="22">
        <v>382</v>
      </c>
      <c r="S13" s="22">
        <v>0</v>
      </c>
      <c r="T13" s="22">
        <v>0</v>
      </c>
      <c r="U13" s="22">
        <v>1116</v>
      </c>
      <c r="V13" s="22">
        <f t="shared" si="2"/>
        <v>520</v>
      </c>
      <c r="W13" s="22">
        <v>0</v>
      </c>
      <c r="X13" s="22">
        <v>520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8774</v>
      </c>
      <c r="AD13" s="23">
        <v>100</v>
      </c>
      <c r="AE13" s="22">
        <v>0</v>
      </c>
      <c r="AF13" s="22">
        <v>0</v>
      </c>
      <c r="AG13" s="22">
        <v>382</v>
      </c>
      <c r="AH13" s="22">
        <v>0</v>
      </c>
      <c r="AI13" s="22">
        <v>0</v>
      </c>
      <c r="AJ13" s="22" t="s">
        <v>184</v>
      </c>
      <c r="AK13" s="22">
        <f t="shared" si="4"/>
        <v>382</v>
      </c>
      <c r="AL13" s="23">
        <v>10.2803738317757</v>
      </c>
      <c r="AM13" s="22">
        <v>0</v>
      </c>
      <c r="AN13" s="22">
        <v>1666</v>
      </c>
      <c r="AO13" s="22">
        <v>1116</v>
      </c>
      <c r="AP13" s="22">
        <f t="shared" si="5"/>
        <v>2782</v>
      </c>
    </row>
    <row r="14" spans="1:42" ht="13.5">
      <c r="A14" s="40" t="s">
        <v>15</v>
      </c>
      <c r="B14" s="40" t="s">
        <v>32</v>
      </c>
      <c r="C14" s="41" t="s">
        <v>33</v>
      </c>
      <c r="D14" s="22">
        <v>8499</v>
      </c>
      <c r="E14" s="22">
        <v>8499</v>
      </c>
      <c r="F14" s="22">
        <v>251</v>
      </c>
      <c r="G14" s="22">
        <v>0</v>
      </c>
      <c r="H14" s="22">
        <v>2295</v>
      </c>
      <c r="I14" s="22">
        <f t="shared" si="0"/>
        <v>2546</v>
      </c>
      <c r="J14" s="22">
        <v>820.7250812746705</v>
      </c>
      <c r="K14" s="22">
        <v>817.8238535718143</v>
      </c>
      <c r="L14" s="22">
        <v>2.9012277028562585</v>
      </c>
      <c r="M14" s="22">
        <v>2</v>
      </c>
      <c r="N14" s="22">
        <v>0</v>
      </c>
      <c r="O14" s="22">
        <v>0</v>
      </c>
      <c r="P14" s="22">
        <f t="shared" si="1"/>
        <v>251</v>
      </c>
      <c r="Q14" s="22">
        <v>0</v>
      </c>
      <c r="R14" s="22">
        <v>251</v>
      </c>
      <c r="S14" s="22">
        <v>0</v>
      </c>
      <c r="T14" s="22">
        <v>0</v>
      </c>
      <c r="U14" s="22">
        <v>0</v>
      </c>
      <c r="V14" s="22">
        <f t="shared" si="2"/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f t="shared" si="3"/>
        <v>251</v>
      </c>
      <c r="AD14" s="23">
        <v>100</v>
      </c>
      <c r="AE14" s="22">
        <v>0</v>
      </c>
      <c r="AF14" s="22">
        <v>0</v>
      </c>
      <c r="AG14" s="22">
        <v>129</v>
      </c>
      <c r="AH14" s="22">
        <v>0</v>
      </c>
      <c r="AI14" s="22">
        <v>0</v>
      </c>
      <c r="AJ14" s="22" t="s">
        <v>184</v>
      </c>
      <c r="AK14" s="22">
        <f t="shared" si="4"/>
        <v>129</v>
      </c>
      <c r="AL14" s="23">
        <v>51.77865612648221</v>
      </c>
      <c r="AM14" s="22">
        <v>0</v>
      </c>
      <c r="AN14" s="22">
        <v>0</v>
      </c>
      <c r="AO14" s="22">
        <v>122</v>
      </c>
      <c r="AP14" s="22">
        <f t="shared" si="5"/>
        <v>122</v>
      </c>
    </row>
    <row r="15" spans="1:42" ht="13.5">
      <c r="A15" s="40" t="s">
        <v>15</v>
      </c>
      <c r="B15" s="40" t="s">
        <v>34</v>
      </c>
      <c r="C15" s="41" t="s">
        <v>35</v>
      </c>
      <c r="D15" s="22">
        <v>10955</v>
      </c>
      <c r="E15" s="22">
        <v>10955</v>
      </c>
      <c r="F15" s="22">
        <v>3539</v>
      </c>
      <c r="G15" s="22">
        <v>55</v>
      </c>
      <c r="H15" s="22">
        <v>0</v>
      </c>
      <c r="I15" s="22">
        <f t="shared" si="0"/>
        <v>3594</v>
      </c>
      <c r="J15" s="22">
        <v>898.8202046979236</v>
      </c>
      <c r="K15" s="22">
        <v>731.510600651482</v>
      </c>
      <c r="L15" s="22">
        <v>167.30960404644154</v>
      </c>
      <c r="M15" s="22">
        <v>236</v>
      </c>
      <c r="N15" s="22">
        <v>2876</v>
      </c>
      <c r="O15" s="22">
        <v>0</v>
      </c>
      <c r="P15" s="22">
        <f t="shared" si="1"/>
        <v>718</v>
      </c>
      <c r="Q15" s="22">
        <v>216</v>
      </c>
      <c r="R15" s="22">
        <v>502</v>
      </c>
      <c r="S15" s="22">
        <v>0</v>
      </c>
      <c r="T15" s="22">
        <v>0</v>
      </c>
      <c r="U15" s="22">
        <v>0</v>
      </c>
      <c r="V15" s="22">
        <f t="shared" si="2"/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f t="shared" si="3"/>
        <v>3594</v>
      </c>
      <c r="AD15" s="23">
        <v>100</v>
      </c>
      <c r="AE15" s="22">
        <v>0</v>
      </c>
      <c r="AF15" s="22">
        <v>59</v>
      </c>
      <c r="AG15" s="22">
        <v>198</v>
      </c>
      <c r="AH15" s="22">
        <v>0</v>
      </c>
      <c r="AI15" s="22">
        <v>0</v>
      </c>
      <c r="AJ15" s="22" t="s">
        <v>184</v>
      </c>
      <c r="AK15" s="22">
        <f t="shared" si="4"/>
        <v>257</v>
      </c>
      <c r="AL15" s="23">
        <v>12.87206266318538</v>
      </c>
      <c r="AM15" s="22">
        <v>0</v>
      </c>
      <c r="AN15" s="22">
        <v>312</v>
      </c>
      <c r="AO15" s="22">
        <v>314</v>
      </c>
      <c r="AP15" s="22">
        <f t="shared" si="5"/>
        <v>626</v>
      </c>
    </row>
    <row r="16" spans="1:42" ht="13.5">
      <c r="A16" s="40" t="s">
        <v>15</v>
      </c>
      <c r="B16" s="40" t="s">
        <v>36</v>
      </c>
      <c r="C16" s="41" t="s">
        <v>37</v>
      </c>
      <c r="D16" s="22">
        <v>12071</v>
      </c>
      <c r="E16" s="22">
        <v>12071</v>
      </c>
      <c r="F16" s="22">
        <v>4240</v>
      </c>
      <c r="G16" s="22">
        <v>62</v>
      </c>
      <c r="H16" s="22">
        <v>0</v>
      </c>
      <c r="I16" s="22">
        <f t="shared" si="0"/>
        <v>4302</v>
      </c>
      <c r="J16" s="22">
        <v>976.4146607458382</v>
      </c>
      <c r="K16" s="22">
        <v>789.1663820114551</v>
      </c>
      <c r="L16" s="22">
        <v>187.2482787343832</v>
      </c>
      <c r="M16" s="22">
        <v>317</v>
      </c>
      <c r="N16" s="22">
        <v>3573</v>
      </c>
      <c r="O16" s="22">
        <v>0</v>
      </c>
      <c r="P16" s="22">
        <f t="shared" si="1"/>
        <v>729</v>
      </c>
      <c r="Q16" s="22">
        <v>193</v>
      </c>
      <c r="R16" s="22">
        <v>536</v>
      </c>
      <c r="S16" s="22">
        <v>0</v>
      </c>
      <c r="T16" s="22">
        <v>0</v>
      </c>
      <c r="U16" s="22">
        <v>0</v>
      </c>
      <c r="V16" s="22">
        <f t="shared" si="2"/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4302</v>
      </c>
      <c r="AD16" s="23">
        <v>100</v>
      </c>
      <c r="AE16" s="22">
        <v>0</v>
      </c>
      <c r="AF16" s="22">
        <v>53</v>
      </c>
      <c r="AG16" s="22">
        <v>210</v>
      </c>
      <c r="AH16" s="22">
        <v>0</v>
      </c>
      <c r="AI16" s="22">
        <v>0</v>
      </c>
      <c r="AJ16" s="22" t="s">
        <v>184</v>
      </c>
      <c r="AK16" s="22">
        <f t="shared" si="4"/>
        <v>263</v>
      </c>
      <c r="AL16" s="23">
        <v>12.556830482788484</v>
      </c>
      <c r="AM16" s="22">
        <v>0</v>
      </c>
      <c r="AN16" s="22">
        <v>382</v>
      </c>
      <c r="AO16" s="22">
        <v>329</v>
      </c>
      <c r="AP16" s="22">
        <f t="shared" si="5"/>
        <v>711</v>
      </c>
    </row>
    <row r="17" spans="1:42" ht="13.5">
      <c r="A17" s="40" t="s">
        <v>15</v>
      </c>
      <c r="B17" s="40" t="s">
        <v>38</v>
      </c>
      <c r="C17" s="41" t="s">
        <v>39</v>
      </c>
      <c r="D17" s="22">
        <v>3516</v>
      </c>
      <c r="E17" s="22">
        <v>3516</v>
      </c>
      <c r="F17" s="22">
        <v>858</v>
      </c>
      <c r="G17" s="22">
        <v>53</v>
      </c>
      <c r="H17" s="22">
        <v>11</v>
      </c>
      <c r="I17" s="22">
        <f t="shared" si="0"/>
        <v>922</v>
      </c>
      <c r="J17" s="22">
        <v>718.4378262970063</v>
      </c>
      <c r="K17" s="22">
        <v>643.6330200882073</v>
      </c>
      <c r="L17" s="22">
        <v>74.80480620879892</v>
      </c>
      <c r="M17" s="22">
        <v>0</v>
      </c>
      <c r="N17" s="22">
        <v>668</v>
      </c>
      <c r="O17" s="22">
        <v>0</v>
      </c>
      <c r="P17" s="22">
        <f t="shared" si="1"/>
        <v>81</v>
      </c>
      <c r="Q17" s="22">
        <v>77</v>
      </c>
      <c r="R17" s="22">
        <v>4</v>
      </c>
      <c r="S17" s="22">
        <v>0</v>
      </c>
      <c r="T17" s="22">
        <v>0</v>
      </c>
      <c r="U17" s="22">
        <v>0</v>
      </c>
      <c r="V17" s="22">
        <f t="shared" si="2"/>
        <v>162</v>
      </c>
      <c r="W17" s="22">
        <v>109</v>
      </c>
      <c r="X17" s="22">
        <v>0</v>
      </c>
      <c r="Y17" s="22">
        <v>53</v>
      </c>
      <c r="Z17" s="22">
        <v>0</v>
      </c>
      <c r="AA17" s="22">
        <v>0</v>
      </c>
      <c r="AB17" s="22">
        <v>0</v>
      </c>
      <c r="AC17" s="22">
        <f t="shared" si="3"/>
        <v>911</v>
      </c>
      <c r="AD17" s="23">
        <v>100</v>
      </c>
      <c r="AE17" s="22">
        <v>0</v>
      </c>
      <c r="AF17" s="22">
        <v>72</v>
      </c>
      <c r="AG17" s="22">
        <v>4</v>
      </c>
      <c r="AH17" s="22">
        <v>0</v>
      </c>
      <c r="AI17" s="22">
        <v>0</v>
      </c>
      <c r="AJ17" s="22" t="s">
        <v>184</v>
      </c>
      <c r="AK17" s="22">
        <f t="shared" si="4"/>
        <v>76</v>
      </c>
      <c r="AL17" s="23">
        <v>26.125137211855105</v>
      </c>
      <c r="AM17" s="22">
        <v>0</v>
      </c>
      <c r="AN17" s="22">
        <v>96</v>
      </c>
      <c r="AO17" s="22">
        <v>5</v>
      </c>
      <c r="AP17" s="22">
        <f t="shared" si="5"/>
        <v>101</v>
      </c>
    </row>
    <row r="18" spans="1:42" ht="13.5">
      <c r="A18" s="40" t="s">
        <v>15</v>
      </c>
      <c r="B18" s="40" t="s">
        <v>40</v>
      </c>
      <c r="C18" s="41" t="s">
        <v>41</v>
      </c>
      <c r="D18" s="22">
        <v>3585</v>
      </c>
      <c r="E18" s="22">
        <v>3585</v>
      </c>
      <c r="F18" s="22">
        <v>807</v>
      </c>
      <c r="G18" s="22">
        <v>31</v>
      </c>
      <c r="H18" s="22">
        <v>11</v>
      </c>
      <c r="I18" s="22">
        <f t="shared" si="0"/>
        <v>849</v>
      </c>
      <c r="J18" s="22">
        <v>648.8221470739956</v>
      </c>
      <c r="K18" s="22">
        <v>594.5625800042031</v>
      </c>
      <c r="L18" s="22">
        <v>54.259567069792325</v>
      </c>
      <c r="M18" s="22">
        <v>0</v>
      </c>
      <c r="N18" s="22">
        <v>578</v>
      </c>
      <c r="O18" s="22">
        <v>0</v>
      </c>
      <c r="P18" s="22">
        <f t="shared" si="1"/>
        <v>79</v>
      </c>
      <c r="Q18" s="22">
        <v>76</v>
      </c>
      <c r="R18" s="22">
        <v>3</v>
      </c>
      <c r="S18" s="22">
        <v>0</v>
      </c>
      <c r="T18" s="22">
        <v>0</v>
      </c>
      <c r="U18" s="22">
        <v>0</v>
      </c>
      <c r="V18" s="22">
        <f t="shared" si="2"/>
        <v>181</v>
      </c>
      <c r="W18" s="22">
        <v>131</v>
      </c>
      <c r="X18" s="22">
        <v>0</v>
      </c>
      <c r="Y18" s="22">
        <v>50</v>
      </c>
      <c r="Z18" s="22">
        <v>0</v>
      </c>
      <c r="AA18" s="22">
        <v>0</v>
      </c>
      <c r="AB18" s="22">
        <v>0</v>
      </c>
      <c r="AC18" s="22">
        <f t="shared" si="3"/>
        <v>838</v>
      </c>
      <c r="AD18" s="23">
        <v>100</v>
      </c>
      <c r="AE18" s="22">
        <v>0</v>
      </c>
      <c r="AF18" s="22">
        <v>71</v>
      </c>
      <c r="AG18" s="22">
        <v>3</v>
      </c>
      <c r="AH18" s="22">
        <v>0</v>
      </c>
      <c r="AI18" s="22">
        <v>0</v>
      </c>
      <c r="AJ18" s="22" t="s">
        <v>184</v>
      </c>
      <c r="AK18" s="22">
        <f t="shared" si="4"/>
        <v>74</v>
      </c>
      <c r="AL18" s="23">
        <v>30.429594272076372</v>
      </c>
      <c r="AM18" s="22">
        <v>0</v>
      </c>
      <c r="AN18" s="22">
        <v>83</v>
      </c>
      <c r="AO18" s="22">
        <v>5</v>
      </c>
      <c r="AP18" s="22">
        <f t="shared" si="5"/>
        <v>88</v>
      </c>
    </row>
    <row r="19" spans="1:42" ht="13.5">
      <c r="A19" s="40" t="s">
        <v>15</v>
      </c>
      <c r="B19" s="40" t="s">
        <v>42</v>
      </c>
      <c r="C19" s="41" t="s">
        <v>43</v>
      </c>
      <c r="D19" s="22">
        <v>2413</v>
      </c>
      <c r="E19" s="22">
        <v>2404</v>
      </c>
      <c r="F19" s="22">
        <v>553</v>
      </c>
      <c r="G19" s="22">
        <v>52</v>
      </c>
      <c r="H19" s="22">
        <v>14</v>
      </c>
      <c r="I19" s="22">
        <f t="shared" si="0"/>
        <v>619</v>
      </c>
      <c r="J19" s="22">
        <v>702.8140948855798</v>
      </c>
      <c r="K19" s="22">
        <v>611.9819016855049</v>
      </c>
      <c r="L19" s="22">
        <v>90.83219320007494</v>
      </c>
      <c r="M19" s="22">
        <v>0</v>
      </c>
      <c r="N19" s="22">
        <v>442</v>
      </c>
      <c r="O19" s="22">
        <v>0</v>
      </c>
      <c r="P19" s="22">
        <f t="shared" si="1"/>
        <v>54</v>
      </c>
      <c r="Q19" s="22">
        <v>52</v>
      </c>
      <c r="R19" s="22">
        <v>2</v>
      </c>
      <c r="S19" s="22">
        <v>0</v>
      </c>
      <c r="T19" s="22">
        <v>0</v>
      </c>
      <c r="U19" s="22">
        <v>0</v>
      </c>
      <c r="V19" s="22">
        <f t="shared" si="2"/>
        <v>109</v>
      </c>
      <c r="W19" s="22">
        <v>75</v>
      </c>
      <c r="X19" s="22">
        <v>0</v>
      </c>
      <c r="Y19" s="22">
        <v>34</v>
      </c>
      <c r="Z19" s="22">
        <v>0</v>
      </c>
      <c r="AA19" s="22">
        <v>0</v>
      </c>
      <c r="AB19" s="22">
        <v>0</v>
      </c>
      <c r="AC19" s="22">
        <f t="shared" si="3"/>
        <v>605</v>
      </c>
      <c r="AD19" s="23">
        <v>100</v>
      </c>
      <c r="AE19" s="22">
        <v>0</v>
      </c>
      <c r="AF19" s="22">
        <v>49</v>
      </c>
      <c r="AG19" s="22">
        <v>2</v>
      </c>
      <c r="AH19" s="22">
        <v>0</v>
      </c>
      <c r="AI19" s="22">
        <v>0</v>
      </c>
      <c r="AJ19" s="22" t="s">
        <v>184</v>
      </c>
      <c r="AK19" s="22">
        <f t="shared" si="4"/>
        <v>51</v>
      </c>
      <c r="AL19" s="23">
        <v>26.446280991735538</v>
      </c>
      <c r="AM19" s="22">
        <v>0</v>
      </c>
      <c r="AN19" s="22">
        <v>64</v>
      </c>
      <c r="AO19" s="22">
        <v>3</v>
      </c>
      <c r="AP19" s="22">
        <f t="shared" si="5"/>
        <v>67</v>
      </c>
    </row>
    <row r="20" spans="1:42" ht="13.5">
      <c r="A20" s="40" t="s">
        <v>15</v>
      </c>
      <c r="B20" s="40" t="s">
        <v>44</v>
      </c>
      <c r="C20" s="41" t="s">
        <v>45</v>
      </c>
      <c r="D20" s="22">
        <v>1008</v>
      </c>
      <c r="E20" s="22">
        <v>1008</v>
      </c>
      <c r="F20" s="22">
        <v>179</v>
      </c>
      <c r="G20" s="22">
        <v>12</v>
      </c>
      <c r="H20" s="22">
        <v>5</v>
      </c>
      <c r="I20" s="22">
        <f t="shared" si="0"/>
        <v>196</v>
      </c>
      <c r="J20" s="22">
        <v>532.7245053272451</v>
      </c>
      <c r="K20" s="22">
        <v>475.64687975646876</v>
      </c>
      <c r="L20" s="22">
        <v>57.077625570776256</v>
      </c>
      <c r="M20" s="22">
        <v>0</v>
      </c>
      <c r="N20" s="22">
        <v>126</v>
      </c>
      <c r="O20" s="22">
        <v>0</v>
      </c>
      <c r="P20" s="22">
        <f t="shared" si="1"/>
        <v>25</v>
      </c>
      <c r="Q20" s="22">
        <v>24</v>
      </c>
      <c r="R20" s="22">
        <v>1</v>
      </c>
      <c r="S20" s="22">
        <v>0</v>
      </c>
      <c r="T20" s="22">
        <v>0</v>
      </c>
      <c r="U20" s="22">
        <v>0</v>
      </c>
      <c r="V20" s="22">
        <f t="shared" si="2"/>
        <v>40</v>
      </c>
      <c r="W20" s="22">
        <v>22</v>
      </c>
      <c r="X20" s="22">
        <v>0</v>
      </c>
      <c r="Y20" s="22">
        <v>18</v>
      </c>
      <c r="Z20" s="22">
        <v>0</v>
      </c>
      <c r="AA20" s="22">
        <v>0</v>
      </c>
      <c r="AB20" s="22">
        <v>0</v>
      </c>
      <c r="AC20" s="22">
        <f t="shared" si="3"/>
        <v>191</v>
      </c>
      <c r="AD20" s="23">
        <v>100</v>
      </c>
      <c r="AE20" s="22">
        <v>0</v>
      </c>
      <c r="AF20" s="22">
        <v>22</v>
      </c>
      <c r="AG20" s="22">
        <v>1</v>
      </c>
      <c r="AH20" s="22">
        <v>0</v>
      </c>
      <c r="AI20" s="22">
        <v>0</v>
      </c>
      <c r="AJ20" s="22" t="s">
        <v>184</v>
      </c>
      <c r="AK20" s="22">
        <f t="shared" si="4"/>
        <v>23</v>
      </c>
      <c r="AL20" s="23">
        <v>32.98429319371728</v>
      </c>
      <c r="AM20" s="22">
        <v>0</v>
      </c>
      <c r="AN20" s="22">
        <v>18</v>
      </c>
      <c r="AO20" s="22">
        <v>2</v>
      </c>
      <c r="AP20" s="22">
        <f t="shared" si="5"/>
        <v>20</v>
      </c>
    </row>
    <row r="21" spans="1:42" ht="13.5">
      <c r="A21" s="40" t="s">
        <v>15</v>
      </c>
      <c r="B21" s="40" t="s">
        <v>46</v>
      </c>
      <c r="C21" s="41" t="s">
        <v>47</v>
      </c>
      <c r="D21" s="22">
        <v>1953</v>
      </c>
      <c r="E21" s="22">
        <v>1929</v>
      </c>
      <c r="F21" s="22">
        <v>404</v>
      </c>
      <c r="G21" s="22">
        <v>34</v>
      </c>
      <c r="H21" s="22">
        <v>26</v>
      </c>
      <c r="I21" s="22">
        <f t="shared" si="0"/>
        <v>464</v>
      </c>
      <c r="J21" s="22">
        <v>650.9128913017557</v>
      </c>
      <c r="K21" s="22">
        <v>575.1600979174996</v>
      </c>
      <c r="L21" s="22">
        <v>75.75279338425605</v>
      </c>
      <c r="M21" s="22">
        <v>0</v>
      </c>
      <c r="N21" s="22">
        <v>318</v>
      </c>
      <c r="O21" s="22">
        <v>0</v>
      </c>
      <c r="P21" s="22">
        <f t="shared" si="1"/>
        <v>38</v>
      </c>
      <c r="Q21" s="22">
        <v>37</v>
      </c>
      <c r="R21" s="22">
        <v>1</v>
      </c>
      <c r="S21" s="22">
        <v>0</v>
      </c>
      <c r="T21" s="22">
        <v>0</v>
      </c>
      <c r="U21" s="22">
        <v>0</v>
      </c>
      <c r="V21" s="22">
        <f t="shared" si="2"/>
        <v>82</v>
      </c>
      <c r="W21" s="22">
        <v>62</v>
      </c>
      <c r="X21" s="22">
        <v>0</v>
      </c>
      <c r="Y21" s="22">
        <v>20</v>
      </c>
      <c r="Z21" s="22">
        <v>0</v>
      </c>
      <c r="AA21" s="22">
        <v>0</v>
      </c>
      <c r="AB21" s="22">
        <v>0</v>
      </c>
      <c r="AC21" s="22">
        <f t="shared" si="3"/>
        <v>438</v>
      </c>
      <c r="AD21" s="23">
        <v>100</v>
      </c>
      <c r="AE21" s="22">
        <v>0</v>
      </c>
      <c r="AF21" s="22">
        <v>35</v>
      </c>
      <c r="AG21" s="22">
        <v>1</v>
      </c>
      <c r="AH21" s="22">
        <v>0</v>
      </c>
      <c r="AI21" s="22">
        <v>0</v>
      </c>
      <c r="AJ21" s="22" t="s">
        <v>184</v>
      </c>
      <c r="AK21" s="22">
        <f t="shared" si="4"/>
        <v>36</v>
      </c>
      <c r="AL21" s="23">
        <v>26.94063926940639</v>
      </c>
      <c r="AM21" s="22">
        <v>0</v>
      </c>
      <c r="AN21" s="22">
        <v>46</v>
      </c>
      <c r="AO21" s="22">
        <v>2</v>
      </c>
      <c r="AP21" s="22">
        <f t="shared" si="5"/>
        <v>48</v>
      </c>
    </row>
    <row r="22" spans="1:42" ht="13.5">
      <c r="A22" s="40" t="s">
        <v>15</v>
      </c>
      <c r="B22" s="40" t="s">
        <v>48</v>
      </c>
      <c r="C22" s="41" t="s">
        <v>49</v>
      </c>
      <c r="D22" s="22">
        <v>3716</v>
      </c>
      <c r="E22" s="22">
        <v>3705</v>
      </c>
      <c r="F22" s="22">
        <v>1017</v>
      </c>
      <c r="G22" s="22">
        <v>3</v>
      </c>
      <c r="H22" s="22">
        <v>2</v>
      </c>
      <c r="I22" s="22">
        <f t="shared" si="0"/>
        <v>1022</v>
      </c>
      <c r="J22" s="22">
        <v>753.4983853606027</v>
      </c>
      <c r="K22" s="22">
        <v>564.755149888671</v>
      </c>
      <c r="L22" s="22">
        <v>188.7432354719318</v>
      </c>
      <c r="M22" s="22">
        <v>54</v>
      </c>
      <c r="N22" s="22">
        <v>788</v>
      </c>
      <c r="O22" s="22">
        <v>9</v>
      </c>
      <c r="P22" s="22">
        <f t="shared" si="1"/>
        <v>137</v>
      </c>
      <c r="Q22" s="22">
        <v>0</v>
      </c>
      <c r="R22" s="22">
        <v>137</v>
      </c>
      <c r="S22" s="22">
        <v>0</v>
      </c>
      <c r="T22" s="22">
        <v>0</v>
      </c>
      <c r="U22" s="22">
        <v>0</v>
      </c>
      <c r="V22" s="22">
        <f t="shared" si="2"/>
        <v>86</v>
      </c>
      <c r="W22" s="22">
        <v>36</v>
      </c>
      <c r="X22" s="22">
        <v>23</v>
      </c>
      <c r="Y22" s="22">
        <v>26</v>
      </c>
      <c r="Z22" s="22">
        <v>0</v>
      </c>
      <c r="AA22" s="22">
        <v>1</v>
      </c>
      <c r="AB22" s="22">
        <v>0</v>
      </c>
      <c r="AC22" s="22">
        <f t="shared" si="3"/>
        <v>1020</v>
      </c>
      <c r="AD22" s="23">
        <v>99.11764705882354</v>
      </c>
      <c r="AE22" s="22">
        <v>0</v>
      </c>
      <c r="AF22" s="22">
        <v>0</v>
      </c>
      <c r="AG22" s="22">
        <v>29</v>
      </c>
      <c r="AH22" s="22">
        <v>0</v>
      </c>
      <c r="AI22" s="22">
        <v>0</v>
      </c>
      <c r="AJ22" s="22" t="s">
        <v>184</v>
      </c>
      <c r="AK22" s="22">
        <f t="shared" si="4"/>
        <v>29</v>
      </c>
      <c r="AL22" s="23">
        <v>15.735567970204842</v>
      </c>
      <c r="AM22" s="22">
        <v>9</v>
      </c>
      <c r="AN22" s="22">
        <v>145</v>
      </c>
      <c r="AO22" s="22">
        <v>22</v>
      </c>
      <c r="AP22" s="22">
        <f t="shared" si="5"/>
        <v>176</v>
      </c>
    </row>
    <row r="23" spans="1:42" ht="13.5">
      <c r="A23" s="40" t="s">
        <v>15</v>
      </c>
      <c r="B23" s="40" t="s">
        <v>50</v>
      </c>
      <c r="C23" s="41" t="s">
        <v>51</v>
      </c>
      <c r="D23" s="22">
        <v>5928</v>
      </c>
      <c r="E23" s="22">
        <v>5928</v>
      </c>
      <c r="F23" s="22">
        <v>1537</v>
      </c>
      <c r="G23" s="22">
        <v>99</v>
      </c>
      <c r="H23" s="22">
        <v>32</v>
      </c>
      <c r="I23" s="22">
        <f t="shared" si="0"/>
        <v>1668</v>
      </c>
      <c r="J23" s="22">
        <v>770.8945704619821</v>
      </c>
      <c r="K23" s="22">
        <v>553.2139093782929</v>
      </c>
      <c r="L23" s="22">
        <v>217.6806610836892</v>
      </c>
      <c r="M23" s="22">
        <v>151</v>
      </c>
      <c r="N23" s="22">
        <v>1162</v>
      </c>
      <c r="O23" s="22">
        <v>19</v>
      </c>
      <c r="P23" s="22">
        <f t="shared" si="1"/>
        <v>311</v>
      </c>
      <c r="Q23" s="22">
        <v>0</v>
      </c>
      <c r="R23" s="22">
        <v>311</v>
      </c>
      <c r="S23" s="22">
        <v>0</v>
      </c>
      <c r="T23" s="22">
        <v>0</v>
      </c>
      <c r="U23" s="22">
        <v>0</v>
      </c>
      <c r="V23" s="22">
        <f t="shared" si="2"/>
        <v>144</v>
      </c>
      <c r="W23" s="22">
        <v>26</v>
      </c>
      <c r="X23" s="22">
        <v>49</v>
      </c>
      <c r="Y23" s="22">
        <v>66</v>
      </c>
      <c r="Z23" s="22">
        <v>0</v>
      </c>
      <c r="AA23" s="22">
        <v>3</v>
      </c>
      <c r="AB23" s="22">
        <v>0</v>
      </c>
      <c r="AC23" s="22">
        <f t="shared" si="3"/>
        <v>1636</v>
      </c>
      <c r="AD23" s="23">
        <v>98.83863080684596</v>
      </c>
      <c r="AE23" s="22">
        <v>0</v>
      </c>
      <c r="AF23" s="22">
        <v>0</v>
      </c>
      <c r="AG23" s="22">
        <v>73</v>
      </c>
      <c r="AH23" s="22">
        <v>0</v>
      </c>
      <c r="AI23" s="22">
        <v>0</v>
      </c>
      <c r="AJ23" s="22" t="s">
        <v>184</v>
      </c>
      <c r="AK23" s="22">
        <f t="shared" si="4"/>
        <v>73</v>
      </c>
      <c r="AL23" s="23">
        <v>20.59317291550084</v>
      </c>
      <c r="AM23" s="22">
        <v>19</v>
      </c>
      <c r="AN23" s="22">
        <v>213</v>
      </c>
      <c r="AO23" s="22">
        <v>49</v>
      </c>
      <c r="AP23" s="22">
        <f t="shared" si="5"/>
        <v>281</v>
      </c>
    </row>
    <row r="24" spans="1:42" ht="13.5">
      <c r="A24" s="40" t="s">
        <v>15</v>
      </c>
      <c r="B24" s="40" t="s">
        <v>52</v>
      </c>
      <c r="C24" s="41" t="s">
        <v>53</v>
      </c>
      <c r="D24" s="22">
        <v>6115</v>
      </c>
      <c r="E24" s="22">
        <v>6115</v>
      </c>
      <c r="F24" s="22">
        <v>2008</v>
      </c>
      <c r="G24" s="22">
        <v>363</v>
      </c>
      <c r="H24" s="22">
        <v>41</v>
      </c>
      <c r="I24" s="22">
        <f t="shared" si="0"/>
        <v>2412</v>
      </c>
      <c r="J24" s="22">
        <v>1080.6572654263603</v>
      </c>
      <c r="K24" s="22">
        <v>703.4128966498281</v>
      </c>
      <c r="L24" s="22">
        <v>377.244368776532</v>
      </c>
      <c r="M24" s="22">
        <v>1</v>
      </c>
      <c r="N24" s="22">
        <v>1689</v>
      </c>
      <c r="O24" s="22">
        <v>27</v>
      </c>
      <c r="P24" s="22">
        <f t="shared" si="1"/>
        <v>437</v>
      </c>
      <c r="Q24" s="22">
        <v>0</v>
      </c>
      <c r="R24" s="22">
        <v>437</v>
      </c>
      <c r="S24" s="22">
        <v>0</v>
      </c>
      <c r="T24" s="22">
        <v>0</v>
      </c>
      <c r="U24" s="22">
        <v>0</v>
      </c>
      <c r="V24" s="22">
        <f t="shared" si="2"/>
        <v>218</v>
      </c>
      <c r="W24" s="22">
        <v>78</v>
      </c>
      <c r="X24" s="22">
        <v>68</v>
      </c>
      <c r="Y24" s="22">
        <v>69</v>
      </c>
      <c r="Z24" s="22">
        <v>0</v>
      </c>
      <c r="AA24" s="22">
        <v>3</v>
      </c>
      <c r="AB24" s="22">
        <v>0</v>
      </c>
      <c r="AC24" s="22">
        <f t="shared" si="3"/>
        <v>2371</v>
      </c>
      <c r="AD24" s="23">
        <v>98.86123998312948</v>
      </c>
      <c r="AE24" s="22">
        <v>0</v>
      </c>
      <c r="AF24" s="22">
        <v>0</v>
      </c>
      <c r="AG24" s="22">
        <v>100</v>
      </c>
      <c r="AH24" s="22">
        <v>0</v>
      </c>
      <c r="AI24" s="22">
        <v>0</v>
      </c>
      <c r="AJ24" s="22" t="s">
        <v>184</v>
      </c>
      <c r="AK24" s="22">
        <f t="shared" si="4"/>
        <v>100</v>
      </c>
      <c r="AL24" s="23">
        <v>13.448566610455313</v>
      </c>
      <c r="AM24" s="22">
        <v>27</v>
      </c>
      <c r="AN24" s="22">
        <v>310</v>
      </c>
      <c r="AO24" s="22">
        <v>70</v>
      </c>
      <c r="AP24" s="22">
        <f t="shared" si="5"/>
        <v>407</v>
      </c>
    </row>
    <row r="25" spans="1:42" ht="13.5">
      <c r="A25" s="40" t="s">
        <v>15</v>
      </c>
      <c r="B25" s="40" t="s">
        <v>54</v>
      </c>
      <c r="C25" s="41" t="s">
        <v>55</v>
      </c>
      <c r="D25" s="22">
        <v>6200</v>
      </c>
      <c r="E25" s="22">
        <v>6200</v>
      </c>
      <c r="F25" s="22">
        <v>1639</v>
      </c>
      <c r="G25" s="22">
        <v>152</v>
      </c>
      <c r="H25" s="22">
        <v>18</v>
      </c>
      <c r="I25" s="22">
        <f t="shared" si="0"/>
        <v>1809</v>
      </c>
      <c r="J25" s="22">
        <v>799.3813521873619</v>
      </c>
      <c r="K25" s="22">
        <v>555.015466195316</v>
      </c>
      <c r="L25" s="22">
        <v>244.36588599204592</v>
      </c>
      <c r="M25" s="22">
        <v>52</v>
      </c>
      <c r="N25" s="22">
        <v>1238</v>
      </c>
      <c r="O25" s="22">
        <v>24</v>
      </c>
      <c r="P25" s="22">
        <f t="shared" si="1"/>
        <v>377</v>
      </c>
      <c r="Q25" s="22">
        <v>0</v>
      </c>
      <c r="R25" s="22">
        <v>377</v>
      </c>
      <c r="S25" s="22">
        <v>0</v>
      </c>
      <c r="T25" s="22">
        <v>0</v>
      </c>
      <c r="U25" s="22">
        <v>0</v>
      </c>
      <c r="V25" s="22">
        <f t="shared" si="2"/>
        <v>152</v>
      </c>
      <c r="W25" s="22">
        <v>36</v>
      </c>
      <c r="X25" s="22">
        <v>60</v>
      </c>
      <c r="Y25" s="22">
        <v>54</v>
      </c>
      <c r="Z25" s="22">
        <v>0</v>
      </c>
      <c r="AA25" s="22">
        <v>2</v>
      </c>
      <c r="AB25" s="22">
        <v>0</v>
      </c>
      <c r="AC25" s="22">
        <f t="shared" si="3"/>
        <v>1791</v>
      </c>
      <c r="AD25" s="23">
        <v>98.65996649916248</v>
      </c>
      <c r="AE25" s="22">
        <v>0</v>
      </c>
      <c r="AF25" s="22">
        <v>0</v>
      </c>
      <c r="AG25" s="22">
        <v>83</v>
      </c>
      <c r="AH25" s="22">
        <v>0</v>
      </c>
      <c r="AI25" s="22">
        <v>0</v>
      </c>
      <c r="AJ25" s="22" t="s">
        <v>184</v>
      </c>
      <c r="AK25" s="22">
        <f t="shared" si="4"/>
        <v>83</v>
      </c>
      <c r="AL25" s="23">
        <v>15.572436245252305</v>
      </c>
      <c r="AM25" s="22">
        <v>24</v>
      </c>
      <c r="AN25" s="22">
        <v>227</v>
      </c>
      <c r="AO25" s="22">
        <v>60</v>
      </c>
      <c r="AP25" s="22">
        <f t="shared" si="5"/>
        <v>311</v>
      </c>
    </row>
    <row r="26" spans="1:42" ht="13.5">
      <c r="A26" s="40" t="s">
        <v>15</v>
      </c>
      <c r="B26" s="40" t="s">
        <v>56</v>
      </c>
      <c r="C26" s="41" t="s">
        <v>57</v>
      </c>
      <c r="D26" s="22">
        <v>2806</v>
      </c>
      <c r="E26" s="22">
        <v>2806</v>
      </c>
      <c r="F26" s="22">
        <v>802</v>
      </c>
      <c r="G26" s="22">
        <v>136</v>
      </c>
      <c r="H26" s="22">
        <v>0</v>
      </c>
      <c r="I26" s="22">
        <f t="shared" si="0"/>
        <v>938</v>
      </c>
      <c r="J26" s="22">
        <v>915.8456926937386</v>
      </c>
      <c r="K26" s="22">
        <v>592.6634706450951</v>
      </c>
      <c r="L26" s="22">
        <v>323.18222204864327</v>
      </c>
      <c r="M26" s="22">
        <v>34</v>
      </c>
      <c r="N26" s="22">
        <v>683</v>
      </c>
      <c r="O26" s="22">
        <v>10</v>
      </c>
      <c r="P26" s="22">
        <f t="shared" si="1"/>
        <v>156</v>
      </c>
      <c r="Q26" s="22">
        <v>0</v>
      </c>
      <c r="R26" s="22">
        <v>156</v>
      </c>
      <c r="S26" s="22">
        <v>0</v>
      </c>
      <c r="T26" s="22">
        <v>0</v>
      </c>
      <c r="U26" s="22">
        <v>0</v>
      </c>
      <c r="V26" s="22">
        <f t="shared" si="2"/>
        <v>89</v>
      </c>
      <c r="W26" s="22">
        <v>36</v>
      </c>
      <c r="X26" s="22">
        <v>24</v>
      </c>
      <c r="Y26" s="22">
        <v>28</v>
      </c>
      <c r="Z26" s="22">
        <v>0</v>
      </c>
      <c r="AA26" s="22">
        <v>1</v>
      </c>
      <c r="AB26" s="22">
        <v>0</v>
      </c>
      <c r="AC26" s="22">
        <f t="shared" si="3"/>
        <v>938</v>
      </c>
      <c r="AD26" s="23">
        <v>98.93390191897655</v>
      </c>
      <c r="AE26" s="22">
        <v>0</v>
      </c>
      <c r="AF26" s="22">
        <v>0</v>
      </c>
      <c r="AG26" s="22">
        <v>37</v>
      </c>
      <c r="AH26" s="22">
        <v>0</v>
      </c>
      <c r="AI26" s="22">
        <v>0</v>
      </c>
      <c r="AJ26" s="22" t="s">
        <v>184</v>
      </c>
      <c r="AK26" s="22">
        <f t="shared" si="4"/>
        <v>37</v>
      </c>
      <c r="AL26" s="23">
        <v>16.46090534979424</v>
      </c>
      <c r="AM26" s="22">
        <v>10</v>
      </c>
      <c r="AN26" s="22">
        <v>126</v>
      </c>
      <c r="AO26" s="22">
        <v>24</v>
      </c>
      <c r="AP26" s="22">
        <f t="shared" si="5"/>
        <v>160</v>
      </c>
    </row>
    <row r="27" spans="1:42" ht="13.5">
      <c r="A27" s="40" t="s">
        <v>15</v>
      </c>
      <c r="B27" s="40" t="s">
        <v>58</v>
      </c>
      <c r="C27" s="41" t="s">
        <v>59</v>
      </c>
      <c r="D27" s="22">
        <v>3689</v>
      </c>
      <c r="E27" s="22">
        <v>3689</v>
      </c>
      <c r="F27" s="22">
        <v>1303</v>
      </c>
      <c r="G27" s="22">
        <v>55</v>
      </c>
      <c r="H27" s="22">
        <v>15</v>
      </c>
      <c r="I27" s="22">
        <f t="shared" si="0"/>
        <v>1373</v>
      </c>
      <c r="J27" s="22">
        <v>1019.6920129076818</v>
      </c>
      <c r="K27" s="22">
        <v>744.9024682785177</v>
      </c>
      <c r="L27" s="22">
        <v>274.7895446291641</v>
      </c>
      <c r="M27" s="22">
        <v>55</v>
      </c>
      <c r="N27" s="22">
        <v>1010</v>
      </c>
      <c r="O27" s="22">
        <v>13</v>
      </c>
      <c r="P27" s="22">
        <f t="shared" si="1"/>
        <v>217</v>
      </c>
      <c r="Q27" s="22">
        <v>0</v>
      </c>
      <c r="R27" s="22">
        <v>217</v>
      </c>
      <c r="S27" s="22">
        <v>0</v>
      </c>
      <c r="T27" s="22">
        <v>0</v>
      </c>
      <c r="U27" s="22">
        <v>0</v>
      </c>
      <c r="V27" s="22">
        <f t="shared" si="2"/>
        <v>118</v>
      </c>
      <c r="W27" s="22">
        <v>42</v>
      </c>
      <c r="X27" s="22">
        <v>33</v>
      </c>
      <c r="Y27" s="22">
        <v>42</v>
      </c>
      <c r="Z27" s="22">
        <v>0</v>
      </c>
      <c r="AA27" s="22">
        <v>1</v>
      </c>
      <c r="AB27" s="22">
        <v>0</v>
      </c>
      <c r="AC27" s="22">
        <f t="shared" si="3"/>
        <v>1358</v>
      </c>
      <c r="AD27" s="23">
        <v>99.04270986745215</v>
      </c>
      <c r="AE27" s="22">
        <v>0</v>
      </c>
      <c r="AF27" s="22">
        <v>0</v>
      </c>
      <c r="AG27" s="22">
        <v>54</v>
      </c>
      <c r="AH27" s="22">
        <v>0</v>
      </c>
      <c r="AI27" s="22">
        <v>0</v>
      </c>
      <c r="AJ27" s="22" t="s">
        <v>184</v>
      </c>
      <c r="AK27" s="22">
        <f t="shared" si="4"/>
        <v>54</v>
      </c>
      <c r="AL27" s="23">
        <v>16.065109695682946</v>
      </c>
      <c r="AM27" s="22">
        <v>13</v>
      </c>
      <c r="AN27" s="22">
        <v>185</v>
      </c>
      <c r="AO27" s="22">
        <v>34</v>
      </c>
      <c r="AP27" s="22">
        <f t="shared" si="5"/>
        <v>232</v>
      </c>
    </row>
    <row r="28" spans="1:42" ht="13.5">
      <c r="A28" s="40" t="s">
        <v>15</v>
      </c>
      <c r="B28" s="40" t="s">
        <v>60</v>
      </c>
      <c r="C28" s="41" t="s">
        <v>61</v>
      </c>
      <c r="D28" s="22">
        <v>14313</v>
      </c>
      <c r="E28" s="22">
        <v>14313</v>
      </c>
      <c r="F28" s="22">
        <v>6421</v>
      </c>
      <c r="G28" s="22">
        <v>454</v>
      </c>
      <c r="H28" s="22">
        <v>0</v>
      </c>
      <c r="I28" s="22">
        <f t="shared" si="0"/>
        <v>6875</v>
      </c>
      <c r="J28" s="22">
        <v>1315.97962959241</v>
      </c>
      <c r="K28" s="22">
        <v>1134.5180021227948</v>
      </c>
      <c r="L28" s="22">
        <v>181.46162746961522</v>
      </c>
      <c r="M28" s="22">
        <v>0</v>
      </c>
      <c r="N28" s="22">
        <v>4822</v>
      </c>
      <c r="O28" s="22">
        <v>0</v>
      </c>
      <c r="P28" s="22">
        <f t="shared" si="1"/>
        <v>1538</v>
      </c>
      <c r="Q28" s="22">
        <v>1538</v>
      </c>
      <c r="R28" s="22">
        <v>0</v>
      </c>
      <c r="S28" s="22">
        <v>0</v>
      </c>
      <c r="T28" s="22">
        <v>0</v>
      </c>
      <c r="U28" s="22">
        <v>0</v>
      </c>
      <c r="V28" s="22">
        <f t="shared" si="2"/>
        <v>515</v>
      </c>
      <c r="W28" s="22">
        <v>283</v>
      </c>
      <c r="X28" s="22">
        <v>0</v>
      </c>
      <c r="Y28" s="22">
        <v>214</v>
      </c>
      <c r="Z28" s="22">
        <v>0</v>
      </c>
      <c r="AA28" s="22">
        <v>0</v>
      </c>
      <c r="AB28" s="22">
        <v>18</v>
      </c>
      <c r="AC28" s="22">
        <f t="shared" si="3"/>
        <v>6875</v>
      </c>
      <c r="AD28" s="23">
        <v>100</v>
      </c>
      <c r="AE28" s="22">
        <v>0</v>
      </c>
      <c r="AF28" s="22">
        <v>1005</v>
      </c>
      <c r="AG28" s="22">
        <v>0</v>
      </c>
      <c r="AH28" s="22">
        <v>0</v>
      </c>
      <c r="AI28" s="22">
        <v>0</v>
      </c>
      <c r="AJ28" s="22" t="s">
        <v>184</v>
      </c>
      <c r="AK28" s="22">
        <f t="shared" si="4"/>
        <v>1005</v>
      </c>
      <c r="AL28" s="23">
        <v>22.10909090909091</v>
      </c>
      <c r="AM28" s="22">
        <v>0</v>
      </c>
      <c r="AN28" s="22">
        <v>543</v>
      </c>
      <c r="AO28" s="22">
        <v>0</v>
      </c>
      <c r="AP28" s="22">
        <f t="shared" si="5"/>
        <v>543</v>
      </c>
    </row>
    <row r="29" spans="1:42" ht="13.5">
      <c r="A29" s="40" t="s">
        <v>15</v>
      </c>
      <c r="B29" s="40" t="s">
        <v>62</v>
      </c>
      <c r="C29" s="41" t="s">
        <v>63</v>
      </c>
      <c r="D29" s="22">
        <v>20127</v>
      </c>
      <c r="E29" s="22">
        <v>20127</v>
      </c>
      <c r="F29" s="22">
        <v>7026</v>
      </c>
      <c r="G29" s="22">
        <v>408</v>
      </c>
      <c r="H29" s="22">
        <v>0</v>
      </c>
      <c r="I29" s="22">
        <f t="shared" si="0"/>
        <v>7434</v>
      </c>
      <c r="J29" s="22">
        <v>1011.9304063035343</v>
      </c>
      <c r="K29" s="22">
        <v>910.1112048083709</v>
      </c>
      <c r="L29" s="22">
        <v>101.81920149516326</v>
      </c>
      <c r="M29" s="22">
        <v>283</v>
      </c>
      <c r="N29" s="22">
        <v>6542</v>
      </c>
      <c r="O29" s="22">
        <v>87</v>
      </c>
      <c r="P29" s="22">
        <f t="shared" si="1"/>
        <v>430</v>
      </c>
      <c r="Q29" s="22">
        <v>0</v>
      </c>
      <c r="R29" s="22">
        <v>430</v>
      </c>
      <c r="S29" s="22">
        <v>0</v>
      </c>
      <c r="T29" s="22">
        <v>0</v>
      </c>
      <c r="U29" s="22">
        <v>0</v>
      </c>
      <c r="V29" s="22">
        <f t="shared" si="2"/>
        <v>375</v>
      </c>
      <c r="W29" s="22">
        <v>0</v>
      </c>
      <c r="X29" s="22">
        <v>375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3"/>
        <v>7434</v>
      </c>
      <c r="AD29" s="23">
        <v>98.82970137207425</v>
      </c>
      <c r="AE29" s="22">
        <v>0</v>
      </c>
      <c r="AF29" s="22">
        <v>0</v>
      </c>
      <c r="AG29" s="22">
        <v>110</v>
      </c>
      <c r="AH29" s="22">
        <v>0</v>
      </c>
      <c r="AI29" s="22">
        <v>0</v>
      </c>
      <c r="AJ29" s="22" t="s">
        <v>184</v>
      </c>
      <c r="AK29" s="22">
        <f t="shared" si="4"/>
        <v>110</v>
      </c>
      <c r="AL29" s="23">
        <v>9.952053906958664</v>
      </c>
      <c r="AM29" s="22">
        <v>87</v>
      </c>
      <c r="AN29" s="22">
        <v>783</v>
      </c>
      <c r="AO29" s="22">
        <v>260</v>
      </c>
      <c r="AP29" s="22">
        <f t="shared" si="5"/>
        <v>1130</v>
      </c>
    </row>
    <row r="30" spans="1:42" ht="13.5">
      <c r="A30" s="40" t="s">
        <v>15</v>
      </c>
      <c r="B30" s="40" t="s">
        <v>64</v>
      </c>
      <c r="C30" s="41" t="s">
        <v>65</v>
      </c>
      <c r="D30" s="22">
        <v>30671</v>
      </c>
      <c r="E30" s="22">
        <v>30671</v>
      </c>
      <c r="F30" s="22">
        <v>10978</v>
      </c>
      <c r="G30" s="22">
        <v>400</v>
      </c>
      <c r="H30" s="22">
        <v>251</v>
      </c>
      <c r="I30" s="22">
        <f t="shared" si="0"/>
        <v>11629</v>
      </c>
      <c r="J30" s="22">
        <v>1038.7751939161662</v>
      </c>
      <c r="K30" s="22">
        <v>875.3974460726142</v>
      </c>
      <c r="L30" s="22">
        <v>163.37774784355219</v>
      </c>
      <c r="M30" s="22">
        <v>0</v>
      </c>
      <c r="N30" s="22">
        <v>9624</v>
      </c>
      <c r="O30" s="22">
        <v>128</v>
      </c>
      <c r="P30" s="22">
        <f t="shared" si="1"/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f t="shared" si="2"/>
        <v>1626</v>
      </c>
      <c r="W30" s="22">
        <v>727</v>
      </c>
      <c r="X30" s="22">
        <v>443</v>
      </c>
      <c r="Y30" s="22">
        <v>442</v>
      </c>
      <c r="Z30" s="22">
        <v>14</v>
      </c>
      <c r="AA30" s="22">
        <v>0</v>
      </c>
      <c r="AB30" s="22">
        <v>0</v>
      </c>
      <c r="AC30" s="22">
        <f t="shared" si="3"/>
        <v>11378</v>
      </c>
      <c r="AD30" s="23">
        <v>98.8750219722271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 t="s">
        <v>184</v>
      </c>
      <c r="AK30" s="22">
        <f t="shared" si="4"/>
        <v>0</v>
      </c>
      <c r="AL30" s="23">
        <v>14.290736509052557</v>
      </c>
      <c r="AM30" s="22">
        <v>128</v>
      </c>
      <c r="AN30" s="22">
        <v>1936</v>
      </c>
      <c r="AO30" s="22">
        <v>0</v>
      </c>
      <c r="AP30" s="22">
        <f t="shared" si="5"/>
        <v>2064</v>
      </c>
    </row>
    <row r="31" spans="1:42" ht="13.5">
      <c r="A31" s="40" t="s">
        <v>15</v>
      </c>
      <c r="B31" s="40" t="s">
        <v>66</v>
      </c>
      <c r="C31" s="41" t="s">
        <v>67</v>
      </c>
      <c r="D31" s="22">
        <v>14751</v>
      </c>
      <c r="E31" s="22">
        <v>14751</v>
      </c>
      <c r="F31" s="22">
        <v>5035</v>
      </c>
      <c r="G31" s="22">
        <v>0</v>
      </c>
      <c r="H31" s="22">
        <v>0</v>
      </c>
      <c r="I31" s="22">
        <f t="shared" si="0"/>
        <v>5035</v>
      </c>
      <c r="J31" s="22">
        <v>935.1583314992342</v>
      </c>
      <c r="K31" s="22">
        <v>811.4611222085709</v>
      </c>
      <c r="L31" s="22">
        <v>123.69720929066337</v>
      </c>
      <c r="M31" s="22">
        <v>149</v>
      </c>
      <c r="N31" s="22">
        <v>3820</v>
      </c>
      <c r="O31" s="22">
        <v>928</v>
      </c>
      <c r="P31" s="22">
        <f t="shared" si="1"/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f t="shared" si="2"/>
        <v>287</v>
      </c>
      <c r="W31" s="22">
        <v>0</v>
      </c>
      <c r="X31" s="22">
        <v>120</v>
      </c>
      <c r="Y31" s="22">
        <v>167</v>
      </c>
      <c r="Z31" s="22">
        <v>0</v>
      </c>
      <c r="AA31" s="22">
        <v>0</v>
      </c>
      <c r="AB31" s="22">
        <v>0</v>
      </c>
      <c r="AC31" s="22">
        <f t="shared" si="3"/>
        <v>5035</v>
      </c>
      <c r="AD31" s="23">
        <v>81.56901688182721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 t="s">
        <v>184</v>
      </c>
      <c r="AK31" s="22">
        <f t="shared" si="4"/>
        <v>0</v>
      </c>
      <c r="AL31" s="23">
        <v>8.410493827160494</v>
      </c>
      <c r="AM31" s="22">
        <v>928</v>
      </c>
      <c r="AN31" s="22">
        <v>674</v>
      </c>
      <c r="AO31" s="22">
        <v>0</v>
      </c>
      <c r="AP31" s="22">
        <f t="shared" si="5"/>
        <v>1602</v>
      </c>
    </row>
    <row r="32" spans="1:42" ht="13.5">
      <c r="A32" s="40" t="s">
        <v>15</v>
      </c>
      <c r="B32" s="40" t="s">
        <v>68</v>
      </c>
      <c r="C32" s="41" t="s">
        <v>69</v>
      </c>
      <c r="D32" s="22">
        <v>13275</v>
      </c>
      <c r="E32" s="22">
        <v>13275</v>
      </c>
      <c r="F32" s="22">
        <v>3076</v>
      </c>
      <c r="G32" s="22">
        <v>0</v>
      </c>
      <c r="H32" s="22">
        <v>317</v>
      </c>
      <c r="I32" s="22">
        <f t="shared" si="0"/>
        <v>3393</v>
      </c>
      <c r="J32" s="22">
        <v>700.2553981889947</v>
      </c>
      <c r="K32" s="22">
        <v>493.25387611897946</v>
      </c>
      <c r="L32" s="22">
        <v>207.00152207001523</v>
      </c>
      <c r="M32" s="22">
        <v>14</v>
      </c>
      <c r="N32" s="22">
        <v>2446</v>
      </c>
      <c r="O32" s="22">
        <v>0</v>
      </c>
      <c r="P32" s="22">
        <f t="shared" si="1"/>
        <v>265</v>
      </c>
      <c r="Q32" s="22">
        <v>0</v>
      </c>
      <c r="R32" s="22">
        <v>210</v>
      </c>
      <c r="S32" s="22">
        <v>0</v>
      </c>
      <c r="T32" s="22">
        <v>0</v>
      </c>
      <c r="U32" s="22">
        <v>55</v>
      </c>
      <c r="V32" s="22">
        <f t="shared" si="2"/>
        <v>365</v>
      </c>
      <c r="W32" s="22">
        <v>163</v>
      </c>
      <c r="X32" s="22">
        <v>64</v>
      </c>
      <c r="Y32" s="22">
        <v>138</v>
      </c>
      <c r="Z32" s="22">
        <v>0</v>
      </c>
      <c r="AA32" s="22">
        <v>0</v>
      </c>
      <c r="AB32" s="22">
        <v>0</v>
      </c>
      <c r="AC32" s="22">
        <f t="shared" si="3"/>
        <v>3076</v>
      </c>
      <c r="AD32" s="23">
        <v>100</v>
      </c>
      <c r="AE32" s="22">
        <v>0</v>
      </c>
      <c r="AF32" s="22">
        <v>0</v>
      </c>
      <c r="AG32" s="22">
        <v>143</v>
      </c>
      <c r="AH32" s="22">
        <v>0</v>
      </c>
      <c r="AI32" s="22">
        <v>0</v>
      </c>
      <c r="AJ32" s="22" t="s">
        <v>184</v>
      </c>
      <c r="AK32" s="22">
        <f t="shared" si="4"/>
        <v>143</v>
      </c>
      <c r="AL32" s="23">
        <v>16.893203883495143</v>
      </c>
      <c r="AM32" s="22">
        <v>0</v>
      </c>
      <c r="AN32" s="22">
        <v>405</v>
      </c>
      <c r="AO32" s="22">
        <v>122</v>
      </c>
      <c r="AP32" s="22">
        <f t="shared" si="5"/>
        <v>527</v>
      </c>
    </row>
    <row r="33" spans="1:42" ht="13.5">
      <c r="A33" s="40" t="s">
        <v>15</v>
      </c>
      <c r="B33" s="40" t="s">
        <v>70</v>
      </c>
      <c r="C33" s="41" t="s">
        <v>14</v>
      </c>
      <c r="D33" s="22">
        <v>9015</v>
      </c>
      <c r="E33" s="22">
        <v>9015</v>
      </c>
      <c r="F33" s="22">
        <v>2277</v>
      </c>
      <c r="G33" s="22">
        <v>0</v>
      </c>
      <c r="H33" s="22">
        <v>191</v>
      </c>
      <c r="I33" s="22">
        <f t="shared" si="0"/>
        <v>2468</v>
      </c>
      <c r="J33" s="22">
        <v>750.043686701768</v>
      </c>
      <c r="K33" s="22">
        <v>531.8381084797787</v>
      </c>
      <c r="L33" s="22">
        <v>218.2055782219892</v>
      </c>
      <c r="M33" s="22">
        <v>0</v>
      </c>
      <c r="N33" s="22">
        <v>1755</v>
      </c>
      <c r="O33" s="22">
        <v>0</v>
      </c>
      <c r="P33" s="22">
        <f t="shared" si="1"/>
        <v>143</v>
      </c>
      <c r="Q33" s="22">
        <v>0</v>
      </c>
      <c r="R33" s="22">
        <v>143</v>
      </c>
      <c r="S33" s="22">
        <v>0</v>
      </c>
      <c r="T33" s="22">
        <v>0</v>
      </c>
      <c r="U33" s="22">
        <v>0</v>
      </c>
      <c r="V33" s="22">
        <f t="shared" si="2"/>
        <v>379</v>
      </c>
      <c r="W33" s="22">
        <v>149</v>
      </c>
      <c r="X33" s="22">
        <v>134</v>
      </c>
      <c r="Y33" s="22">
        <v>94</v>
      </c>
      <c r="Z33" s="22">
        <v>2</v>
      </c>
      <c r="AA33" s="22">
        <v>0</v>
      </c>
      <c r="AB33" s="22">
        <v>0</v>
      </c>
      <c r="AC33" s="22">
        <f t="shared" si="3"/>
        <v>2277</v>
      </c>
      <c r="AD33" s="23">
        <v>100</v>
      </c>
      <c r="AE33" s="22">
        <v>0</v>
      </c>
      <c r="AF33" s="22">
        <v>0</v>
      </c>
      <c r="AG33" s="22">
        <v>93</v>
      </c>
      <c r="AH33" s="22">
        <v>0</v>
      </c>
      <c r="AI33" s="22">
        <v>0</v>
      </c>
      <c r="AJ33" s="22" t="s">
        <v>184</v>
      </c>
      <c r="AK33" s="22">
        <f t="shared" si="4"/>
        <v>93</v>
      </c>
      <c r="AL33" s="23">
        <v>20.7290294246816</v>
      </c>
      <c r="AM33" s="22">
        <v>0</v>
      </c>
      <c r="AN33" s="22">
        <v>291</v>
      </c>
      <c r="AO33" s="22">
        <v>50</v>
      </c>
      <c r="AP33" s="22">
        <f t="shared" si="5"/>
        <v>341</v>
      </c>
    </row>
    <row r="34" spans="1:42" ht="13.5">
      <c r="A34" s="40" t="s">
        <v>15</v>
      </c>
      <c r="B34" s="40" t="s">
        <v>71</v>
      </c>
      <c r="C34" s="41" t="s">
        <v>72</v>
      </c>
      <c r="D34" s="22">
        <v>8759</v>
      </c>
      <c r="E34" s="22">
        <v>8759</v>
      </c>
      <c r="F34" s="22">
        <v>1939</v>
      </c>
      <c r="G34" s="22">
        <v>0</v>
      </c>
      <c r="H34" s="22">
        <v>359</v>
      </c>
      <c r="I34" s="22">
        <f t="shared" si="0"/>
        <v>2298</v>
      </c>
      <c r="J34" s="22">
        <v>718.7910047903761</v>
      </c>
      <c r="K34" s="22">
        <v>577.0972166397927</v>
      </c>
      <c r="L34" s="22">
        <v>141.69378815058326</v>
      </c>
      <c r="M34" s="22">
        <v>0</v>
      </c>
      <c r="N34" s="22">
        <v>1126</v>
      </c>
      <c r="O34" s="22">
        <v>0</v>
      </c>
      <c r="P34" s="22">
        <f t="shared" si="1"/>
        <v>52</v>
      </c>
      <c r="Q34" s="22">
        <v>0</v>
      </c>
      <c r="R34" s="22">
        <v>52</v>
      </c>
      <c r="S34" s="22">
        <v>0</v>
      </c>
      <c r="T34" s="22">
        <v>0</v>
      </c>
      <c r="U34" s="22">
        <v>0</v>
      </c>
      <c r="V34" s="22">
        <f t="shared" si="2"/>
        <v>761</v>
      </c>
      <c r="W34" s="22">
        <v>130</v>
      </c>
      <c r="X34" s="22">
        <v>516</v>
      </c>
      <c r="Y34" s="22">
        <v>115</v>
      </c>
      <c r="Z34" s="22">
        <v>0</v>
      </c>
      <c r="AA34" s="22">
        <v>0</v>
      </c>
      <c r="AB34" s="22">
        <v>0</v>
      </c>
      <c r="AC34" s="22">
        <f t="shared" si="3"/>
        <v>1939</v>
      </c>
      <c r="AD34" s="23">
        <v>100</v>
      </c>
      <c r="AE34" s="22">
        <v>0</v>
      </c>
      <c r="AF34" s="22">
        <v>0</v>
      </c>
      <c r="AG34" s="22">
        <v>29</v>
      </c>
      <c r="AH34" s="22">
        <v>0</v>
      </c>
      <c r="AI34" s="22">
        <v>0</v>
      </c>
      <c r="AJ34" s="22" t="s">
        <v>184</v>
      </c>
      <c r="AK34" s="22">
        <f t="shared" si="4"/>
        <v>29</v>
      </c>
      <c r="AL34" s="23">
        <v>40.7426508509541</v>
      </c>
      <c r="AM34" s="22">
        <v>0</v>
      </c>
      <c r="AN34" s="22">
        <v>186</v>
      </c>
      <c r="AO34" s="22">
        <v>23</v>
      </c>
      <c r="AP34" s="22">
        <f t="shared" si="5"/>
        <v>209</v>
      </c>
    </row>
    <row r="35" spans="1:42" ht="13.5">
      <c r="A35" s="40" t="s">
        <v>15</v>
      </c>
      <c r="B35" s="40" t="s">
        <v>73</v>
      </c>
      <c r="C35" s="41" t="s">
        <v>74</v>
      </c>
      <c r="D35" s="22">
        <v>12251</v>
      </c>
      <c r="E35" s="22">
        <v>12251</v>
      </c>
      <c r="F35" s="22">
        <v>2467</v>
      </c>
      <c r="G35" s="22">
        <v>0</v>
      </c>
      <c r="H35" s="22">
        <v>374</v>
      </c>
      <c r="I35" s="22">
        <f t="shared" si="0"/>
        <v>2841</v>
      </c>
      <c r="J35" s="22">
        <v>635.3409226867698</v>
      </c>
      <c r="K35" s="22">
        <v>454.198315373752</v>
      </c>
      <c r="L35" s="22">
        <v>181.14260731301778</v>
      </c>
      <c r="M35" s="22">
        <v>263</v>
      </c>
      <c r="N35" s="22">
        <v>1984</v>
      </c>
      <c r="O35" s="22">
        <v>0</v>
      </c>
      <c r="P35" s="22">
        <f t="shared" si="1"/>
        <v>154</v>
      </c>
      <c r="Q35" s="22">
        <v>0</v>
      </c>
      <c r="R35" s="22">
        <v>154</v>
      </c>
      <c r="S35" s="22">
        <v>0</v>
      </c>
      <c r="T35" s="22">
        <v>0</v>
      </c>
      <c r="U35" s="22">
        <v>0</v>
      </c>
      <c r="V35" s="22">
        <f t="shared" si="2"/>
        <v>329</v>
      </c>
      <c r="W35" s="22">
        <v>0</v>
      </c>
      <c r="X35" s="22">
        <v>200</v>
      </c>
      <c r="Y35" s="22">
        <v>129</v>
      </c>
      <c r="Z35" s="22">
        <v>0</v>
      </c>
      <c r="AA35" s="22">
        <v>0</v>
      </c>
      <c r="AB35" s="22">
        <v>0</v>
      </c>
      <c r="AC35" s="22">
        <f t="shared" si="3"/>
        <v>2467</v>
      </c>
      <c r="AD35" s="23">
        <v>100</v>
      </c>
      <c r="AE35" s="22">
        <v>0</v>
      </c>
      <c r="AF35" s="22">
        <v>0</v>
      </c>
      <c r="AG35" s="22">
        <v>131</v>
      </c>
      <c r="AH35" s="22">
        <v>0</v>
      </c>
      <c r="AI35" s="22">
        <v>0</v>
      </c>
      <c r="AJ35" s="22" t="s">
        <v>184</v>
      </c>
      <c r="AK35" s="22">
        <f t="shared" si="4"/>
        <v>131</v>
      </c>
      <c r="AL35" s="23">
        <v>26.483516483516485</v>
      </c>
      <c r="AM35" s="22">
        <v>0</v>
      </c>
      <c r="AN35" s="22">
        <v>329</v>
      </c>
      <c r="AO35" s="22">
        <v>23</v>
      </c>
      <c r="AP35" s="22">
        <f t="shared" si="5"/>
        <v>352</v>
      </c>
    </row>
    <row r="36" spans="1:42" ht="13.5">
      <c r="A36" s="40" t="s">
        <v>15</v>
      </c>
      <c r="B36" s="40" t="s">
        <v>75</v>
      </c>
      <c r="C36" s="41" t="s">
        <v>76</v>
      </c>
      <c r="D36" s="22">
        <v>14374</v>
      </c>
      <c r="E36" s="22">
        <v>14374</v>
      </c>
      <c r="F36" s="22">
        <v>2002</v>
      </c>
      <c r="G36" s="22">
        <v>0</v>
      </c>
      <c r="H36" s="22">
        <v>640</v>
      </c>
      <c r="I36" s="22">
        <f t="shared" si="0"/>
        <v>2642</v>
      </c>
      <c r="J36" s="22">
        <v>503.5728512859024</v>
      </c>
      <c r="K36" s="22">
        <v>378.91855728855944</v>
      </c>
      <c r="L36" s="22">
        <v>124.65429399734299</v>
      </c>
      <c r="M36" s="22">
        <v>279</v>
      </c>
      <c r="N36" s="22">
        <v>1592</v>
      </c>
      <c r="O36" s="22">
        <v>0</v>
      </c>
      <c r="P36" s="22">
        <f t="shared" si="1"/>
        <v>214</v>
      </c>
      <c r="Q36" s="22">
        <v>62</v>
      </c>
      <c r="R36" s="22">
        <v>95</v>
      </c>
      <c r="S36" s="22">
        <v>0</v>
      </c>
      <c r="T36" s="22">
        <v>0</v>
      </c>
      <c r="U36" s="22">
        <v>57</v>
      </c>
      <c r="V36" s="22">
        <f t="shared" si="2"/>
        <v>196</v>
      </c>
      <c r="W36" s="22">
        <v>0</v>
      </c>
      <c r="X36" s="22">
        <v>56</v>
      </c>
      <c r="Y36" s="22">
        <v>134</v>
      </c>
      <c r="Z36" s="22">
        <v>3</v>
      </c>
      <c r="AA36" s="22">
        <v>0</v>
      </c>
      <c r="AB36" s="22">
        <v>3</v>
      </c>
      <c r="AC36" s="22">
        <f t="shared" si="3"/>
        <v>2002</v>
      </c>
      <c r="AD36" s="23">
        <v>100</v>
      </c>
      <c r="AE36" s="22">
        <v>0</v>
      </c>
      <c r="AF36" s="22">
        <v>0</v>
      </c>
      <c r="AG36" s="22">
        <v>95</v>
      </c>
      <c r="AH36" s="22">
        <v>0</v>
      </c>
      <c r="AI36" s="22">
        <v>0</v>
      </c>
      <c r="AJ36" s="22" t="s">
        <v>184</v>
      </c>
      <c r="AK36" s="22">
        <f t="shared" si="4"/>
        <v>95</v>
      </c>
      <c r="AL36" s="23">
        <v>24.98903989478299</v>
      </c>
      <c r="AM36" s="22">
        <v>0</v>
      </c>
      <c r="AN36" s="22">
        <v>263</v>
      </c>
      <c r="AO36" s="22">
        <v>119</v>
      </c>
      <c r="AP36" s="22">
        <f t="shared" si="5"/>
        <v>382</v>
      </c>
    </row>
    <row r="37" spans="1:42" ht="13.5">
      <c r="A37" s="40" t="s">
        <v>15</v>
      </c>
      <c r="B37" s="40" t="s">
        <v>77</v>
      </c>
      <c r="C37" s="41" t="s">
        <v>78</v>
      </c>
      <c r="D37" s="22">
        <v>25742</v>
      </c>
      <c r="E37" s="22">
        <v>25742</v>
      </c>
      <c r="F37" s="22">
        <v>7399</v>
      </c>
      <c r="G37" s="22">
        <v>79</v>
      </c>
      <c r="H37" s="22">
        <v>0</v>
      </c>
      <c r="I37" s="22">
        <f t="shared" si="0"/>
        <v>7478</v>
      </c>
      <c r="J37" s="22">
        <v>795.8849830190628</v>
      </c>
      <c r="K37" s="22">
        <v>788.4348695112619</v>
      </c>
      <c r="L37" s="22">
        <v>7.450113507800801</v>
      </c>
      <c r="M37" s="22">
        <v>0</v>
      </c>
      <c r="N37" s="22">
        <v>6001</v>
      </c>
      <c r="O37" s="22">
        <v>803</v>
      </c>
      <c r="P37" s="22">
        <f t="shared" si="1"/>
        <v>646</v>
      </c>
      <c r="Q37" s="22">
        <v>0</v>
      </c>
      <c r="R37" s="22">
        <v>646</v>
      </c>
      <c r="S37" s="22">
        <v>0</v>
      </c>
      <c r="T37" s="22">
        <v>0</v>
      </c>
      <c r="U37" s="22">
        <v>0</v>
      </c>
      <c r="V37" s="22">
        <f t="shared" si="2"/>
        <v>28</v>
      </c>
      <c r="W37" s="22">
        <v>0</v>
      </c>
      <c r="X37" s="22">
        <v>28</v>
      </c>
      <c r="Y37" s="22">
        <v>0</v>
      </c>
      <c r="Z37" s="22">
        <v>0</v>
      </c>
      <c r="AA37" s="22">
        <v>0</v>
      </c>
      <c r="AB37" s="22">
        <v>0</v>
      </c>
      <c r="AC37" s="22">
        <f t="shared" si="3"/>
        <v>7478</v>
      </c>
      <c r="AD37" s="23">
        <v>89.26183471516448</v>
      </c>
      <c r="AE37" s="22">
        <v>0</v>
      </c>
      <c r="AF37" s="22">
        <v>0</v>
      </c>
      <c r="AG37" s="22">
        <v>646</v>
      </c>
      <c r="AH37" s="22">
        <v>0</v>
      </c>
      <c r="AI37" s="22">
        <v>0</v>
      </c>
      <c r="AJ37" s="22" t="s">
        <v>184</v>
      </c>
      <c r="AK37" s="22">
        <f t="shared" si="4"/>
        <v>646</v>
      </c>
      <c r="AL37" s="23">
        <v>9.013105108317731</v>
      </c>
      <c r="AM37" s="22">
        <v>803</v>
      </c>
      <c r="AN37" s="22">
        <v>748</v>
      </c>
      <c r="AO37" s="22">
        <v>0</v>
      </c>
      <c r="AP37" s="22">
        <f t="shared" si="5"/>
        <v>1551</v>
      </c>
    </row>
    <row r="38" spans="1:42" ht="13.5">
      <c r="A38" s="40" t="s">
        <v>15</v>
      </c>
      <c r="B38" s="40" t="s">
        <v>79</v>
      </c>
      <c r="C38" s="41" t="s">
        <v>0</v>
      </c>
      <c r="D38" s="22">
        <v>8624</v>
      </c>
      <c r="E38" s="22">
        <v>8624</v>
      </c>
      <c r="F38" s="22">
        <v>2157</v>
      </c>
      <c r="G38" s="22">
        <v>0</v>
      </c>
      <c r="H38" s="22">
        <v>167</v>
      </c>
      <c r="I38" s="22">
        <f t="shared" si="0"/>
        <v>2324</v>
      </c>
      <c r="J38" s="22">
        <v>738.3027930973136</v>
      </c>
      <c r="K38" s="22">
        <v>511.7925127709863</v>
      </c>
      <c r="L38" s="22">
        <v>226.51028032632732</v>
      </c>
      <c r="M38" s="22">
        <v>159</v>
      </c>
      <c r="N38" s="22">
        <v>1748</v>
      </c>
      <c r="O38" s="22">
        <v>0</v>
      </c>
      <c r="P38" s="22">
        <f t="shared" si="1"/>
        <v>129</v>
      </c>
      <c r="Q38" s="22">
        <v>0</v>
      </c>
      <c r="R38" s="22">
        <v>129</v>
      </c>
      <c r="S38" s="22">
        <v>0</v>
      </c>
      <c r="T38" s="22">
        <v>0</v>
      </c>
      <c r="U38" s="22">
        <v>0</v>
      </c>
      <c r="V38" s="22">
        <f t="shared" si="2"/>
        <v>280</v>
      </c>
      <c r="W38" s="22">
        <v>94</v>
      </c>
      <c r="X38" s="22">
        <v>64</v>
      </c>
      <c r="Y38" s="22">
        <v>91</v>
      </c>
      <c r="Z38" s="22">
        <v>9</v>
      </c>
      <c r="AA38" s="22">
        <v>6</v>
      </c>
      <c r="AB38" s="22">
        <v>16</v>
      </c>
      <c r="AC38" s="22">
        <f t="shared" si="3"/>
        <v>2157</v>
      </c>
      <c r="AD38" s="23">
        <v>100</v>
      </c>
      <c r="AE38" s="22">
        <v>0</v>
      </c>
      <c r="AF38" s="22">
        <v>0</v>
      </c>
      <c r="AG38" s="22">
        <v>85</v>
      </c>
      <c r="AH38" s="22">
        <v>0</v>
      </c>
      <c r="AI38" s="22">
        <v>0</v>
      </c>
      <c r="AJ38" s="22" t="s">
        <v>184</v>
      </c>
      <c r="AK38" s="22">
        <f t="shared" si="4"/>
        <v>85</v>
      </c>
      <c r="AL38" s="23">
        <v>22.625215889464595</v>
      </c>
      <c r="AM38" s="22">
        <v>0</v>
      </c>
      <c r="AN38" s="22">
        <v>289</v>
      </c>
      <c r="AO38" s="22">
        <v>44</v>
      </c>
      <c r="AP38" s="22">
        <f t="shared" si="5"/>
        <v>333</v>
      </c>
    </row>
    <row r="39" spans="1:42" ht="13.5">
      <c r="A39" s="40" t="s">
        <v>15</v>
      </c>
      <c r="B39" s="40" t="s">
        <v>80</v>
      </c>
      <c r="C39" s="41" t="s">
        <v>81</v>
      </c>
      <c r="D39" s="22">
        <v>12239</v>
      </c>
      <c r="E39" s="22">
        <v>12239</v>
      </c>
      <c r="F39" s="22">
        <v>2337</v>
      </c>
      <c r="G39" s="22">
        <v>301</v>
      </c>
      <c r="H39" s="22">
        <v>142</v>
      </c>
      <c r="I39" s="22">
        <f t="shared" si="0"/>
        <v>2780</v>
      </c>
      <c r="J39" s="22">
        <v>622.3088778629286</v>
      </c>
      <c r="K39" s="22">
        <v>611.1162721459694</v>
      </c>
      <c r="L39" s="22">
        <v>11.192605716959147</v>
      </c>
      <c r="M39" s="22">
        <v>0</v>
      </c>
      <c r="N39" s="22">
        <v>1828</v>
      </c>
      <c r="O39" s="22">
        <v>139</v>
      </c>
      <c r="P39" s="22">
        <f t="shared" si="1"/>
        <v>57</v>
      </c>
      <c r="Q39" s="22">
        <v>0</v>
      </c>
      <c r="R39" s="22">
        <v>57</v>
      </c>
      <c r="S39" s="22">
        <v>0</v>
      </c>
      <c r="T39" s="22">
        <v>0</v>
      </c>
      <c r="U39" s="22">
        <v>0</v>
      </c>
      <c r="V39" s="22">
        <f t="shared" si="2"/>
        <v>614</v>
      </c>
      <c r="W39" s="22">
        <v>351</v>
      </c>
      <c r="X39" s="22">
        <v>150</v>
      </c>
      <c r="Y39" s="22">
        <v>102</v>
      </c>
      <c r="Z39" s="22">
        <v>11</v>
      </c>
      <c r="AA39" s="22">
        <v>0</v>
      </c>
      <c r="AB39" s="22">
        <v>0</v>
      </c>
      <c r="AC39" s="22">
        <f t="shared" si="3"/>
        <v>2638</v>
      </c>
      <c r="AD39" s="23">
        <v>94.73085670962851</v>
      </c>
      <c r="AE39" s="22">
        <v>0</v>
      </c>
      <c r="AF39" s="22">
        <v>0</v>
      </c>
      <c r="AG39" s="22">
        <v>57</v>
      </c>
      <c r="AH39" s="22">
        <v>0</v>
      </c>
      <c r="AI39" s="22">
        <v>0</v>
      </c>
      <c r="AJ39" s="22" t="s">
        <v>184</v>
      </c>
      <c r="AK39" s="22">
        <f t="shared" si="4"/>
        <v>57</v>
      </c>
      <c r="AL39" s="23">
        <v>25.435936315390446</v>
      </c>
      <c r="AM39" s="22">
        <v>139</v>
      </c>
      <c r="AN39" s="22">
        <v>101</v>
      </c>
      <c r="AO39" s="22">
        <v>0</v>
      </c>
      <c r="AP39" s="22">
        <f t="shared" si="5"/>
        <v>240</v>
      </c>
    </row>
    <row r="40" spans="1:42" ht="13.5">
      <c r="A40" s="40" t="s">
        <v>15</v>
      </c>
      <c r="B40" s="40" t="s">
        <v>82</v>
      </c>
      <c r="C40" s="41" t="s">
        <v>83</v>
      </c>
      <c r="D40" s="22">
        <v>1539</v>
      </c>
      <c r="E40" s="22">
        <v>1539</v>
      </c>
      <c r="F40" s="22">
        <v>187</v>
      </c>
      <c r="G40" s="22">
        <v>0</v>
      </c>
      <c r="H40" s="22">
        <v>74</v>
      </c>
      <c r="I40" s="22">
        <f t="shared" si="0"/>
        <v>261</v>
      </c>
      <c r="J40" s="22">
        <v>464.63189938316106</v>
      </c>
      <c r="K40" s="22">
        <v>359.6001673386917</v>
      </c>
      <c r="L40" s="22">
        <v>105.03173204446936</v>
      </c>
      <c r="M40" s="22">
        <v>0</v>
      </c>
      <c r="N40" s="22">
        <v>135</v>
      </c>
      <c r="O40" s="22">
        <v>0</v>
      </c>
      <c r="P40" s="22">
        <f t="shared" si="1"/>
        <v>28</v>
      </c>
      <c r="Q40" s="22">
        <v>0</v>
      </c>
      <c r="R40" s="22">
        <v>28</v>
      </c>
      <c r="S40" s="22">
        <v>0</v>
      </c>
      <c r="T40" s="22">
        <v>0</v>
      </c>
      <c r="U40" s="22">
        <v>0</v>
      </c>
      <c r="V40" s="22">
        <f t="shared" si="2"/>
        <v>24</v>
      </c>
      <c r="W40" s="22">
        <v>0</v>
      </c>
      <c r="X40" s="22">
        <v>10</v>
      </c>
      <c r="Y40" s="22">
        <v>14</v>
      </c>
      <c r="Z40" s="22">
        <v>0</v>
      </c>
      <c r="AA40" s="22">
        <v>0</v>
      </c>
      <c r="AB40" s="22">
        <v>0</v>
      </c>
      <c r="AC40" s="22">
        <f t="shared" si="3"/>
        <v>187</v>
      </c>
      <c r="AD40" s="23">
        <v>100</v>
      </c>
      <c r="AE40" s="22">
        <v>0</v>
      </c>
      <c r="AF40" s="22">
        <v>0</v>
      </c>
      <c r="AG40" s="22">
        <v>16</v>
      </c>
      <c r="AH40" s="22">
        <v>0</v>
      </c>
      <c r="AI40" s="22">
        <v>0</v>
      </c>
      <c r="AJ40" s="22" t="s">
        <v>184</v>
      </c>
      <c r="AK40" s="22">
        <f t="shared" si="4"/>
        <v>16</v>
      </c>
      <c r="AL40" s="23">
        <v>21.390374331550802</v>
      </c>
      <c r="AM40" s="22">
        <v>0</v>
      </c>
      <c r="AN40" s="22">
        <v>22</v>
      </c>
      <c r="AO40" s="22">
        <v>12</v>
      </c>
      <c r="AP40" s="22">
        <f t="shared" si="5"/>
        <v>34</v>
      </c>
    </row>
    <row r="41" spans="1:42" ht="13.5">
      <c r="A41" s="40" t="s">
        <v>15</v>
      </c>
      <c r="B41" s="40" t="s">
        <v>84</v>
      </c>
      <c r="C41" s="41" t="s">
        <v>85</v>
      </c>
      <c r="D41" s="22">
        <v>18097</v>
      </c>
      <c r="E41" s="22">
        <v>18097</v>
      </c>
      <c r="F41" s="22">
        <v>4124</v>
      </c>
      <c r="G41" s="22">
        <v>1270</v>
      </c>
      <c r="H41" s="22">
        <v>0</v>
      </c>
      <c r="I41" s="22">
        <f t="shared" si="0"/>
        <v>5394</v>
      </c>
      <c r="J41" s="22">
        <v>816.6039781058088</v>
      </c>
      <c r="K41" s="22">
        <v>616.6162407906859</v>
      </c>
      <c r="L41" s="22">
        <v>199.98773731512298</v>
      </c>
      <c r="M41" s="22">
        <v>0</v>
      </c>
      <c r="N41" s="22">
        <v>3905</v>
      </c>
      <c r="O41" s="22">
        <v>0</v>
      </c>
      <c r="P41" s="22">
        <f t="shared" si="1"/>
        <v>614</v>
      </c>
      <c r="Q41" s="22">
        <v>614</v>
      </c>
      <c r="R41" s="22">
        <v>0</v>
      </c>
      <c r="S41" s="22">
        <v>0</v>
      </c>
      <c r="T41" s="22">
        <v>0</v>
      </c>
      <c r="U41" s="22">
        <v>0</v>
      </c>
      <c r="V41" s="22">
        <f t="shared" si="2"/>
        <v>875</v>
      </c>
      <c r="W41" s="22">
        <v>674</v>
      </c>
      <c r="X41" s="22">
        <v>0</v>
      </c>
      <c r="Y41" s="22">
        <v>191</v>
      </c>
      <c r="Z41" s="22">
        <v>10</v>
      </c>
      <c r="AA41" s="22">
        <v>0</v>
      </c>
      <c r="AB41" s="22">
        <v>0</v>
      </c>
      <c r="AC41" s="22">
        <f t="shared" si="3"/>
        <v>5394</v>
      </c>
      <c r="AD41" s="23">
        <v>100</v>
      </c>
      <c r="AE41" s="22">
        <v>108</v>
      </c>
      <c r="AF41" s="22">
        <v>278</v>
      </c>
      <c r="AG41" s="22">
        <v>0</v>
      </c>
      <c r="AH41" s="22">
        <v>0</v>
      </c>
      <c r="AI41" s="22">
        <v>0</v>
      </c>
      <c r="AJ41" s="22" t="s">
        <v>184</v>
      </c>
      <c r="AK41" s="22">
        <f t="shared" si="4"/>
        <v>386</v>
      </c>
      <c r="AL41" s="23">
        <v>23.377827215424546</v>
      </c>
      <c r="AM41" s="22">
        <v>0</v>
      </c>
      <c r="AN41" s="22">
        <v>407</v>
      </c>
      <c r="AO41" s="22">
        <v>0</v>
      </c>
      <c r="AP41" s="22">
        <f t="shared" si="5"/>
        <v>407</v>
      </c>
    </row>
    <row r="42" spans="1:42" ht="13.5">
      <c r="A42" s="40" t="s">
        <v>15</v>
      </c>
      <c r="B42" s="40" t="s">
        <v>86</v>
      </c>
      <c r="C42" s="41" t="s">
        <v>87</v>
      </c>
      <c r="D42" s="22">
        <v>9503</v>
      </c>
      <c r="E42" s="22">
        <v>9288</v>
      </c>
      <c r="F42" s="22">
        <v>1746</v>
      </c>
      <c r="G42" s="22">
        <v>382</v>
      </c>
      <c r="H42" s="22">
        <v>49</v>
      </c>
      <c r="I42" s="22">
        <f t="shared" si="0"/>
        <v>2177</v>
      </c>
      <c r="J42" s="22">
        <v>627.6316491259429</v>
      </c>
      <c r="K42" s="22">
        <v>506.8334585040917</v>
      </c>
      <c r="L42" s="22">
        <v>120.7981906218512</v>
      </c>
      <c r="M42" s="22">
        <v>0</v>
      </c>
      <c r="N42" s="22">
        <v>1484</v>
      </c>
      <c r="O42" s="22">
        <v>0</v>
      </c>
      <c r="P42" s="22">
        <f t="shared" si="1"/>
        <v>292</v>
      </c>
      <c r="Q42" s="22">
        <v>292</v>
      </c>
      <c r="R42" s="22">
        <v>0</v>
      </c>
      <c r="S42" s="22">
        <v>0</v>
      </c>
      <c r="T42" s="22">
        <v>0</v>
      </c>
      <c r="U42" s="22">
        <v>0</v>
      </c>
      <c r="V42" s="22">
        <f t="shared" si="2"/>
        <v>352</v>
      </c>
      <c r="W42" s="22">
        <v>263</v>
      </c>
      <c r="X42" s="22">
        <v>0</v>
      </c>
      <c r="Y42" s="22">
        <v>84</v>
      </c>
      <c r="Z42" s="22">
        <v>5</v>
      </c>
      <c r="AA42" s="22">
        <v>0</v>
      </c>
      <c r="AB42" s="22">
        <v>0</v>
      </c>
      <c r="AC42" s="22">
        <f t="shared" si="3"/>
        <v>2128</v>
      </c>
      <c r="AD42" s="23">
        <v>100</v>
      </c>
      <c r="AE42" s="22">
        <v>41</v>
      </c>
      <c r="AF42" s="22">
        <v>132</v>
      </c>
      <c r="AG42" s="22">
        <v>0</v>
      </c>
      <c r="AH42" s="22">
        <v>0</v>
      </c>
      <c r="AI42" s="22">
        <v>0</v>
      </c>
      <c r="AJ42" s="22" t="s">
        <v>184</v>
      </c>
      <c r="AK42" s="22">
        <f t="shared" si="4"/>
        <v>173</v>
      </c>
      <c r="AL42" s="23">
        <v>24.671052631578945</v>
      </c>
      <c r="AM42" s="22">
        <v>0</v>
      </c>
      <c r="AN42" s="22">
        <v>155</v>
      </c>
      <c r="AO42" s="22">
        <v>0</v>
      </c>
      <c r="AP42" s="22">
        <f t="shared" si="5"/>
        <v>155</v>
      </c>
    </row>
    <row r="43" spans="1:42" ht="13.5">
      <c r="A43" s="40" t="s">
        <v>15</v>
      </c>
      <c r="B43" s="40" t="s">
        <v>88</v>
      </c>
      <c r="C43" s="41" t="s">
        <v>89</v>
      </c>
      <c r="D43" s="22">
        <v>5776</v>
      </c>
      <c r="E43" s="22">
        <v>5776</v>
      </c>
      <c r="F43" s="22">
        <v>1102</v>
      </c>
      <c r="G43" s="22">
        <v>296</v>
      </c>
      <c r="H43" s="22">
        <v>0</v>
      </c>
      <c r="I43" s="22">
        <f t="shared" si="0"/>
        <v>1398</v>
      </c>
      <c r="J43" s="22">
        <v>663.1123591241984</v>
      </c>
      <c r="K43" s="22">
        <v>459.1507608241946</v>
      </c>
      <c r="L43" s="22">
        <v>203.9615983000038</v>
      </c>
      <c r="M43" s="22">
        <v>1</v>
      </c>
      <c r="N43" s="22">
        <v>1030</v>
      </c>
      <c r="O43" s="22">
        <v>0</v>
      </c>
      <c r="P43" s="22">
        <f t="shared" si="1"/>
        <v>152</v>
      </c>
      <c r="Q43" s="22">
        <v>152</v>
      </c>
      <c r="R43" s="22">
        <v>0</v>
      </c>
      <c r="S43" s="22">
        <v>0</v>
      </c>
      <c r="T43" s="22">
        <v>0</v>
      </c>
      <c r="U43" s="22">
        <v>0</v>
      </c>
      <c r="V43" s="22">
        <f t="shared" si="2"/>
        <v>216</v>
      </c>
      <c r="W43" s="22">
        <v>158</v>
      </c>
      <c r="X43" s="22">
        <v>0</v>
      </c>
      <c r="Y43" s="22">
        <v>55</v>
      </c>
      <c r="Z43" s="22">
        <v>3</v>
      </c>
      <c r="AA43" s="22">
        <v>0</v>
      </c>
      <c r="AB43" s="22">
        <v>0</v>
      </c>
      <c r="AC43" s="22">
        <f t="shared" si="3"/>
        <v>1398</v>
      </c>
      <c r="AD43" s="23">
        <v>100</v>
      </c>
      <c r="AE43" s="22">
        <v>28</v>
      </c>
      <c r="AF43" s="22">
        <v>67</v>
      </c>
      <c r="AG43" s="22">
        <v>0</v>
      </c>
      <c r="AH43" s="22">
        <v>0</v>
      </c>
      <c r="AI43" s="22">
        <v>0</v>
      </c>
      <c r="AJ43" s="22" t="s">
        <v>184</v>
      </c>
      <c r="AK43" s="22">
        <f t="shared" si="4"/>
        <v>95</v>
      </c>
      <c r="AL43" s="23">
        <v>22.301644031451037</v>
      </c>
      <c r="AM43" s="22">
        <v>0</v>
      </c>
      <c r="AN43" s="22">
        <v>107</v>
      </c>
      <c r="AO43" s="22">
        <v>0</v>
      </c>
      <c r="AP43" s="22">
        <f t="shared" si="5"/>
        <v>107</v>
      </c>
    </row>
    <row r="44" spans="1:42" ht="13.5">
      <c r="A44" s="40" t="s">
        <v>15</v>
      </c>
      <c r="B44" s="40" t="s">
        <v>90</v>
      </c>
      <c r="C44" s="41" t="s">
        <v>91</v>
      </c>
      <c r="D44" s="22">
        <v>6102</v>
      </c>
      <c r="E44" s="22">
        <v>6006</v>
      </c>
      <c r="F44" s="22">
        <v>1479</v>
      </c>
      <c r="G44" s="22">
        <v>308</v>
      </c>
      <c r="H44" s="22">
        <v>29</v>
      </c>
      <c r="I44" s="22">
        <f t="shared" si="0"/>
        <v>1816</v>
      </c>
      <c r="J44" s="22">
        <v>815.3625804250123</v>
      </c>
      <c r="K44" s="22">
        <v>673.033319414699</v>
      </c>
      <c r="L44" s="22">
        <v>142.32926101031325</v>
      </c>
      <c r="M44" s="22">
        <v>0</v>
      </c>
      <c r="N44" s="22">
        <v>1278</v>
      </c>
      <c r="O44" s="22">
        <v>0</v>
      </c>
      <c r="P44" s="22">
        <f t="shared" si="1"/>
        <v>232</v>
      </c>
      <c r="Q44" s="22">
        <v>232</v>
      </c>
      <c r="R44" s="22">
        <v>0</v>
      </c>
      <c r="S44" s="22">
        <v>0</v>
      </c>
      <c r="T44" s="22">
        <v>0</v>
      </c>
      <c r="U44" s="22">
        <v>0</v>
      </c>
      <c r="V44" s="22">
        <f t="shared" si="2"/>
        <v>277</v>
      </c>
      <c r="W44" s="22">
        <v>213</v>
      </c>
      <c r="X44" s="22">
        <v>0</v>
      </c>
      <c r="Y44" s="22">
        <v>60</v>
      </c>
      <c r="Z44" s="22">
        <v>4</v>
      </c>
      <c r="AA44" s="22">
        <v>0</v>
      </c>
      <c r="AB44" s="22">
        <v>0</v>
      </c>
      <c r="AC44" s="22">
        <f t="shared" si="3"/>
        <v>1787</v>
      </c>
      <c r="AD44" s="23">
        <v>100</v>
      </c>
      <c r="AE44" s="22">
        <v>35</v>
      </c>
      <c r="AF44" s="22">
        <v>102</v>
      </c>
      <c r="AG44" s="22">
        <v>0</v>
      </c>
      <c r="AH44" s="22">
        <v>0</v>
      </c>
      <c r="AI44" s="22">
        <v>0</v>
      </c>
      <c r="AJ44" s="22" t="s">
        <v>184</v>
      </c>
      <c r="AK44" s="22">
        <f t="shared" si="4"/>
        <v>137</v>
      </c>
      <c r="AL44" s="23">
        <v>23.167319529938442</v>
      </c>
      <c r="AM44" s="22">
        <v>0</v>
      </c>
      <c r="AN44" s="22">
        <v>133</v>
      </c>
      <c r="AO44" s="22">
        <v>0</v>
      </c>
      <c r="AP44" s="22">
        <f t="shared" si="5"/>
        <v>133</v>
      </c>
    </row>
    <row r="45" spans="1:42" ht="13.5">
      <c r="A45" s="40" t="s">
        <v>15</v>
      </c>
      <c r="B45" s="40" t="s">
        <v>92</v>
      </c>
      <c r="C45" s="41" t="s">
        <v>93</v>
      </c>
      <c r="D45" s="22">
        <v>1642</v>
      </c>
      <c r="E45" s="22">
        <v>1282</v>
      </c>
      <c r="F45" s="22">
        <v>91</v>
      </c>
      <c r="G45" s="22">
        <v>0</v>
      </c>
      <c r="H45" s="22">
        <v>25</v>
      </c>
      <c r="I45" s="22">
        <f t="shared" si="0"/>
        <v>116</v>
      </c>
      <c r="J45" s="22">
        <v>193.54946356765052</v>
      </c>
      <c r="K45" s="22">
        <v>185.20681427594147</v>
      </c>
      <c r="L45" s="22">
        <v>8.342649291709074</v>
      </c>
      <c r="M45" s="22">
        <v>0</v>
      </c>
      <c r="N45" s="22">
        <v>28</v>
      </c>
      <c r="O45" s="22">
        <v>3</v>
      </c>
      <c r="P45" s="22">
        <f t="shared" si="1"/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f t="shared" si="2"/>
        <v>60</v>
      </c>
      <c r="W45" s="22">
        <v>21</v>
      </c>
      <c r="X45" s="22">
        <v>25</v>
      </c>
      <c r="Y45" s="22">
        <v>14</v>
      </c>
      <c r="Z45" s="22">
        <v>0</v>
      </c>
      <c r="AA45" s="22">
        <v>0</v>
      </c>
      <c r="AB45" s="22">
        <v>0</v>
      </c>
      <c r="AC45" s="22">
        <f t="shared" si="3"/>
        <v>91</v>
      </c>
      <c r="AD45" s="23">
        <v>96.7032967032967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 t="s">
        <v>184</v>
      </c>
      <c r="AK45" s="22">
        <f t="shared" si="4"/>
        <v>0</v>
      </c>
      <c r="AL45" s="23">
        <v>65.93406593406593</v>
      </c>
      <c r="AM45" s="22">
        <v>3</v>
      </c>
      <c r="AN45" s="22">
        <v>3</v>
      </c>
      <c r="AO45" s="22">
        <v>0</v>
      </c>
      <c r="AP45" s="22">
        <f t="shared" si="5"/>
        <v>6</v>
      </c>
    </row>
    <row r="46" spans="1:42" ht="13.5">
      <c r="A46" s="40" t="s">
        <v>15</v>
      </c>
      <c r="B46" s="40" t="s">
        <v>94</v>
      </c>
      <c r="C46" s="41" t="s">
        <v>95</v>
      </c>
      <c r="D46" s="22">
        <v>7840</v>
      </c>
      <c r="E46" s="22">
        <v>7724</v>
      </c>
      <c r="F46" s="22">
        <v>1541</v>
      </c>
      <c r="G46" s="22">
        <v>278</v>
      </c>
      <c r="H46" s="22">
        <v>27</v>
      </c>
      <c r="I46" s="22">
        <f t="shared" si="0"/>
        <v>1846</v>
      </c>
      <c r="J46" s="22">
        <v>645.0936538999161</v>
      </c>
      <c r="K46" s="22">
        <v>534.3164663125524</v>
      </c>
      <c r="L46" s="22">
        <v>110.77718758736371</v>
      </c>
      <c r="M46" s="22">
        <v>0</v>
      </c>
      <c r="N46" s="22">
        <v>1329</v>
      </c>
      <c r="O46" s="22">
        <v>0</v>
      </c>
      <c r="P46" s="22">
        <f t="shared" si="1"/>
        <v>215</v>
      </c>
      <c r="Q46" s="22">
        <v>215</v>
      </c>
      <c r="R46" s="22">
        <v>0</v>
      </c>
      <c r="S46" s="22">
        <v>0</v>
      </c>
      <c r="T46" s="22">
        <v>0</v>
      </c>
      <c r="U46" s="22">
        <v>0</v>
      </c>
      <c r="V46" s="22">
        <f t="shared" si="2"/>
        <v>275</v>
      </c>
      <c r="W46" s="22">
        <v>200</v>
      </c>
      <c r="X46" s="22">
        <v>0</v>
      </c>
      <c r="Y46" s="22">
        <v>71</v>
      </c>
      <c r="Z46" s="22">
        <v>4</v>
      </c>
      <c r="AA46" s="22">
        <v>0</v>
      </c>
      <c r="AB46" s="22">
        <v>0</v>
      </c>
      <c r="AC46" s="22">
        <f t="shared" si="3"/>
        <v>1819</v>
      </c>
      <c r="AD46" s="23">
        <v>100</v>
      </c>
      <c r="AE46" s="22">
        <v>37</v>
      </c>
      <c r="AF46" s="22">
        <v>97</v>
      </c>
      <c r="AG46" s="22">
        <v>0</v>
      </c>
      <c r="AH46" s="22">
        <v>0</v>
      </c>
      <c r="AI46" s="22">
        <v>0</v>
      </c>
      <c r="AJ46" s="22" t="s">
        <v>184</v>
      </c>
      <c r="AK46" s="22">
        <f t="shared" si="4"/>
        <v>134</v>
      </c>
      <c r="AL46" s="23">
        <v>22.484881803188564</v>
      </c>
      <c r="AM46" s="22">
        <v>0</v>
      </c>
      <c r="AN46" s="22">
        <v>138</v>
      </c>
      <c r="AO46" s="22">
        <v>0</v>
      </c>
      <c r="AP46" s="22">
        <f t="shared" si="5"/>
        <v>138</v>
      </c>
    </row>
    <row r="47" spans="1:42" ht="13.5">
      <c r="A47" s="40" t="s">
        <v>15</v>
      </c>
      <c r="B47" s="40" t="s">
        <v>96</v>
      </c>
      <c r="C47" s="41" t="s">
        <v>97</v>
      </c>
      <c r="D47" s="22">
        <v>1351</v>
      </c>
      <c r="E47" s="22">
        <v>957</v>
      </c>
      <c r="F47" s="22">
        <v>68</v>
      </c>
      <c r="G47" s="22">
        <v>0</v>
      </c>
      <c r="H47" s="22">
        <v>28</v>
      </c>
      <c r="I47" s="22">
        <f t="shared" si="0"/>
        <v>96</v>
      </c>
      <c r="J47" s="22">
        <v>194.68075398233677</v>
      </c>
      <c r="K47" s="22">
        <v>180.4852823377914</v>
      </c>
      <c r="L47" s="22">
        <v>14.19547164454539</v>
      </c>
      <c r="M47" s="22">
        <v>0</v>
      </c>
      <c r="N47" s="22">
        <v>16</v>
      </c>
      <c r="O47" s="22">
        <v>0</v>
      </c>
      <c r="P47" s="22">
        <f t="shared" si="1"/>
        <v>26</v>
      </c>
      <c r="Q47" s="22">
        <v>0</v>
      </c>
      <c r="R47" s="22">
        <v>0</v>
      </c>
      <c r="S47" s="22">
        <v>0</v>
      </c>
      <c r="T47" s="22">
        <v>0</v>
      </c>
      <c r="U47" s="22">
        <v>26</v>
      </c>
      <c r="V47" s="22">
        <f t="shared" si="2"/>
        <v>26</v>
      </c>
      <c r="W47" s="22">
        <v>0</v>
      </c>
      <c r="X47" s="22">
        <v>6</v>
      </c>
      <c r="Y47" s="22">
        <v>20</v>
      </c>
      <c r="Z47" s="22">
        <v>0</v>
      </c>
      <c r="AA47" s="22">
        <v>0</v>
      </c>
      <c r="AB47" s="22">
        <v>0</v>
      </c>
      <c r="AC47" s="22">
        <f t="shared" si="3"/>
        <v>68</v>
      </c>
      <c r="AD47" s="23">
        <v>100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 t="s">
        <v>184</v>
      </c>
      <c r="AK47" s="22">
        <f t="shared" si="4"/>
        <v>0</v>
      </c>
      <c r="AL47" s="23">
        <v>38.23529411764706</v>
      </c>
      <c r="AM47" s="22">
        <v>0</v>
      </c>
      <c r="AN47" s="22">
        <v>2</v>
      </c>
      <c r="AO47" s="22">
        <v>26</v>
      </c>
      <c r="AP47" s="22">
        <f t="shared" si="5"/>
        <v>28</v>
      </c>
    </row>
    <row r="48" spans="1:42" ht="13.5">
      <c r="A48" s="40" t="s">
        <v>15</v>
      </c>
      <c r="B48" s="40" t="s">
        <v>98</v>
      </c>
      <c r="C48" s="41" t="s">
        <v>99</v>
      </c>
      <c r="D48" s="22">
        <v>5316</v>
      </c>
      <c r="E48" s="22">
        <v>5316</v>
      </c>
      <c r="F48" s="22">
        <v>1461</v>
      </c>
      <c r="G48" s="22">
        <v>38</v>
      </c>
      <c r="H48" s="22">
        <v>80</v>
      </c>
      <c r="I48" s="22">
        <f t="shared" si="0"/>
        <v>1579</v>
      </c>
      <c r="J48" s="22">
        <v>813.7749054289455</v>
      </c>
      <c r="K48" s="22">
        <v>768.4220291289155</v>
      </c>
      <c r="L48" s="22">
        <v>45.35287630002989</v>
      </c>
      <c r="M48" s="22">
        <v>4</v>
      </c>
      <c r="N48" s="22">
        <v>1132</v>
      </c>
      <c r="O48" s="22">
        <v>0</v>
      </c>
      <c r="P48" s="22">
        <f t="shared" si="1"/>
        <v>366</v>
      </c>
      <c r="Q48" s="22">
        <v>165</v>
      </c>
      <c r="R48" s="22">
        <v>201</v>
      </c>
      <c r="S48" s="22">
        <v>0</v>
      </c>
      <c r="T48" s="22">
        <v>0</v>
      </c>
      <c r="U48" s="22">
        <v>0</v>
      </c>
      <c r="V48" s="22">
        <f t="shared" si="2"/>
        <v>1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1</v>
      </c>
      <c r="AC48" s="22">
        <f t="shared" si="3"/>
        <v>1499</v>
      </c>
      <c r="AD48" s="23">
        <v>100</v>
      </c>
      <c r="AE48" s="22">
        <v>0</v>
      </c>
      <c r="AF48" s="22">
        <v>67</v>
      </c>
      <c r="AG48" s="22">
        <v>186</v>
      </c>
      <c r="AH48" s="22">
        <v>0</v>
      </c>
      <c r="AI48" s="22">
        <v>0</v>
      </c>
      <c r="AJ48" s="22" t="s">
        <v>184</v>
      </c>
      <c r="AK48" s="22">
        <f t="shared" si="4"/>
        <v>253</v>
      </c>
      <c r="AL48" s="23">
        <v>17.16566866267465</v>
      </c>
      <c r="AM48" s="22">
        <v>0</v>
      </c>
      <c r="AN48" s="22">
        <v>145</v>
      </c>
      <c r="AO48" s="22">
        <v>72</v>
      </c>
      <c r="AP48" s="22">
        <f t="shared" si="5"/>
        <v>217</v>
      </c>
    </row>
    <row r="49" spans="1:42" ht="13.5">
      <c r="A49" s="40" t="s">
        <v>15</v>
      </c>
      <c r="B49" s="40" t="s">
        <v>100</v>
      </c>
      <c r="C49" s="41" t="s">
        <v>10</v>
      </c>
      <c r="D49" s="22">
        <v>6543</v>
      </c>
      <c r="E49" s="22">
        <v>6543</v>
      </c>
      <c r="F49" s="22">
        <v>1592</v>
      </c>
      <c r="G49" s="22">
        <v>73</v>
      </c>
      <c r="H49" s="22">
        <v>134</v>
      </c>
      <c r="I49" s="22">
        <f t="shared" si="0"/>
        <v>1799</v>
      </c>
      <c r="J49" s="22">
        <v>753.2885714943712</v>
      </c>
      <c r="K49" s="22">
        <v>700.5290606504075</v>
      </c>
      <c r="L49" s="22">
        <v>52.75951084396375</v>
      </c>
      <c r="M49" s="22">
        <v>94</v>
      </c>
      <c r="N49" s="22">
        <v>1303</v>
      </c>
      <c r="O49" s="22">
        <v>0</v>
      </c>
      <c r="P49" s="22">
        <f t="shared" si="1"/>
        <v>361</v>
      </c>
      <c r="Q49" s="22">
        <v>192</v>
      </c>
      <c r="R49" s="22">
        <v>169</v>
      </c>
      <c r="S49" s="22">
        <v>0</v>
      </c>
      <c r="T49" s="22">
        <v>0</v>
      </c>
      <c r="U49" s="22">
        <v>0</v>
      </c>
      <c r="V49" s="22">
        <f t="shared" si="2"/>
        <v>1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1</v>
      </c>
      <c r="AC49" s="22">
        <f t="shared" si="3"/>
        <v>1665</v>
      </c>
      <c r="AD49" s="23">
        <v>100</v>
      </c>
      <c r="AE49" s="22">
        <v>0</v>
      </c>
      <c r="AF49" s="22">
        <v>78</v>
      </c>
      <c r="AG49" s="22">
        <v>155</v>
      </c>
      <c r="AH49" s="22">
        <v>0</v>
      </c>
      <c r="AI49" s="22">
        <v>0</v>
      </c>
      <c r="AJ49" s="22" t="s">
        <v>184</v>
      </c>
      <c r="AK49" s="22">
        <f t="shared" si="4"/>
        <v>233</v>
      </c>
      <c r="AL49" s="23">
        <v>18.646958499147242</v>
      </c>
      <c r="AM49" s="22">
        <v>0</v>
      </c>
      <c r="AN49" s="22">
        <v>167</v>
      </c>
      <c r="AO49" s="22">
        <v>85</v>
      </c>
      <c r="AP49" s="22">
        <f t="shared" si="5"/>
        <v>252</v>
      </c>
    </row>
    <row r="50" spans="1:42" ht="13.5">
      <c r="A50" s="40" t="s">
        <v>15</v>
      </c>
      <c r="B50" s="40" t="s">
        <v>101</v>
      </c>
      <c r="C50" s="41" t="s">
        <v>207</v>
      </c>
      <c r="D50" s="22">
        <v>17324</v>
      </c>
      <c r="E50" s="22">
        <v>17294</v>
      </c>
      <c r="F50" s="22">
        <v>6014</v>
      </c>
      <c r="G50" s="22">
        <v>484</v>
      </c>
      <c r="H50" s="22">
        <v>11</v>
      </c>
      <c r="I50" s="22">
        <f t="shared" si="0"/>
        <v>6509</v>
      </c>
      <c r="J50" s="22">
        <v>1029.374088682104</v>
      </c>
      <c r="K50" s="22">
        <v>775.2330285327506</v>
      </c>
      <c r="L50" s="22">
        <v>254.14106014935336</v>
      </c>
      <c r="M50" s="22">
        <v>292</v>
      </c>
      <c r="N50" s="22">
        <v>5383</v>
      </c>
      <c r="O50" s="22">
        <v>0</v>
      </c>
      <c r="P50" s="22">
        <f t="shared" si="1"/>
        <v>1113</v>
      </c>
      <c r="Q50" s="22">
        <v>745</v>
      </c>
      <c r="R50" s="22">
        <v>368</v>
      </c>
      <c r="S50" s="22">
        <v>0</v>
      </c>
      <c r="T50" s="22">
        <v>0</v>
      </c>
      <c r="U50" s="22">
        <v>0</v>
      </c>
      <c r="V50" s="22">
        <f t="shared" si="2"/>
        <v>2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2</v>
      </c>
      <c r="AC50" s="22">
        <f t="shared" si="3"/>
        <v>6498</v>
      </c>
      <c r="AD50" s="23">
        <v>100</v>
      </c>
      <c r="AE50" s="22">
        <v>0</v>
      </c>
      <c r="AF50" s="22">
        <v>303</v>
      </c>
      <c r="AG50" s="22">
        <v>330</v>
      </c>
      <c r="AH50" s="22">
        <v>0</v>
      </c>
      <c r="AI50" s="22">
        <v>0</v>
      </c>
      <c r="AJ50" s="22" t="s">
        <v>184</v>
      </c>
      <c r="AK50" s="22">
        <f t="shared" si="4"/>
        <v>633</v>
      </c>
      <c r="AL50" s="23">
        <v>13.652430044182621</v>
      </c>
      <c r="AM50" s="22">
        <v>0</v>
      </c>
      <c r="AN50" s="22">
        <v>690</v>
      </c>
      <c r="AO50" s="22">
        <v>324</v>
      </c>
      <c r="AP50" s="22">
        <f t="shared" si="5"/>
        <v>1014</v>
      </c>
    </row>
    <row r="51" spans="1:42" ht="13.5">
      <c r="A51" s="40" t="s">
        <v>15</v>
      </c>
      <c r="B51" s="40" t="s">
        <v>102</v>
      </c>
      <c r="C51" s="41" t="s">
        <v>13</v>
      </c>
      <c r="D51" s="22">
        <v>5789</v>
      </c>
      <c r="E51" s="22">
        <v>5789</v>
      </c>
      <c r="F51" s="22">
        <v>1091</v>
      </c>
      <c r="G51" s="22">
        <v>34</v>
      </c>
      <c r="H51" s="22">
        <v>48</v>
      </c>
      <c r="I51" s="22">
        <f t="shared" si="0"/>
        <v>1173</v>
      </c>
      <c r="J51" s="22">
        <v>555.1388201998594</v>
      </c>
      <c r="K51" s="22">
        <v>464.27210794208196</v>
      </c>
      <c r="L51" s="22">
        <v>90.8667122577775</v>
      </c>
      <c r="M51" s="22">
        <v>0</v>
      </c>
      <c r="N51" s="22">
        <v>758</v>
      </c>
      <c r="O51" s="22">
        <v>0</v>
      </c>
      <c r="P51" s="22">
        <f t="shared" si="1"/>
        <v>367</v>
      </c>
      <c r="Q51" s="22">
        <v>156</v>
      </c>
      <c r="R51" s="22">
        <v>211</v>
      </c>
      <c r="S51" s="22">
        <v>0</v>
      </c>
      <c r="T51" s="22">
        <v>0</v>
      </c>
      <c r="U51" s="22">
        <v>0</v>
      </c>
      <c r="V51" s="22">
        <f t="shared" si="2"/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3"/>
        <v>1125</v>
      </c>
      <c r="AD51" s="23">
        <v>100</v>
      </c>
      <c r="AE51" s="22">
        <v>0</v>
      </c>
      <c r="AF51" s="22">
        <v>64</v>
      </c>
      <c r="AG51" s="22">
        <v>192</v>
      </c>
      <c r="AH51" s="22">
        <v>0</v>
      </c>
      <c r="AI51" s="22">
        <v>0</v>
      </c>
      <c r="AJ51" s="22" t="s">
        <v>184</v>
      </c>
      <c r="AK51" s="22">
        <f t="shared" si="4"/>
        <v>256</v>
      </c>
      <c r="AL51" s="23">
        <v>22.755555555555556</v>
      </c>
      <c r="AM51" s="22">
        <v>0</v>
      </c>
      <c r="AN51" s="22">
        <v>97</v>
      </c>
      <c r="AO51" s="22">
        <v>73</v>
      </c>
      <c r="AP51" s="22">
        <f t="shared" si="5"/>
        <v>170</v>
      </c>
    </row>
    <row r="52" spans="1:42" ht="13.5">
      <c r="A52" s="40" t="s">
        <v>15</v>
      </c>
      <c r="B52" s="40" t="s">
        <v>103</v>
      </c>
      <c r="C52" s="41" t="s">
        <v>208</v>
      </c>
      <c r="D52" s="22">
        <v>5230</v>
      </c>
      <c r="E52" s="22">
        <v>5230</v>
      </c>
      <c r="F52" s="22">
        <v>1336</v>
      </c>
      <c r="G52" s="22">
        <v>37</v>
      </c>
      <c r="H52" s="22">
        <v>225</v>
      </c>
      <c r="I52" s="22">
        <f t="shared" si="0"/>
        <v>1598</v>
      </c>
      <c r="J52" s="22">
        <v>837.1094056942297</v>
      </c>
      <c r="K52" s="22">
        <v>762.1991146965611</v>
      </c>
      <c r="L52" s="22">
        <v>74.91029099766887</v>
      </c>
      <c r="M52" s="22">
        <v>1</v>
      </c>
      <c r="N52" s="22">
        <v>1048</v>
      </c>
      <c r="O52" s="22">
        <v>0</v>
      </c>
      <c r="P52" s="22">
        <f t="shared" si="1"/>
        <v>325</v>
      </c>
      <c r="Q52" s="22">
        <v>184</v>
      </c>
      <c r="R52" s="22">
        <v>141</v>
      </c>
      <c r="S52" s="22">
        <v>0</v>
      </c>
      <c r="T52" s="22">
        <v>0</v>
      </c>
      <c r="U52" s="22">
        <v>0</v>
      </c>
      <c r="V52" s="22">
        <f t="shared" si="2"/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f t="shared" si="3"/>
        <v>1373</v>
      </c>
      <c r="AD52" s="23">
        <v>100</v>
      </c>
      <c r="AE52" s="22">
        <v>0</v>
      </c>
      <c r="AF52" s="22">
        <v>75</v>
      </c>
      <c r="AG52" s="22">
        <v>130</v>
      </c>
      <c r="AH52" s="22">
        <v>0</v>
      </c>
      <c r="AI52" s="22">
        <v>0</v>
      </c>
      <c r="AJ52" s="22" t="s">
        <v>184</v>
      </c>
      <c r="AK52" s="22">
        <f t="shared" si="4"/>
        <v>205</v>
      </c>
      <c r="AL52" s="23">
        <v>14.992721979621543</v>
      </c>
      <c r="AM52" s="22">
        <v>0</v>
      </c>
      <c r="AN52" s="22">
        <v>134</v>
      </c>
      <c r="AO52" s="22">
        <v>79</v>
      </c>
      <c r="AP52" s="22">
        <f t="shared" si="5"/>
        <v>213</v>
      </c>
    </row>
    <row r="53" spans="1:42" ht="13.5">
      <c r="A53" s="40" t="s">
        <v>15</v>
      </c>
      <c r="B53" s="40" t="s">
        <v>104</v>
      </c>
      <c r="C53" s="41" t="s">
        <v>105</v>
      </c>
      <c r="D53" s="22">
        <v>10220</v>
      </c>
      <c r="E53" s="22">
        <v>10220</v>
      </c>
      <c r="F53" s="22">
        <v>3144</v>
      </c>
      <c r="G53" s="22">
        <v>47</v>
      </c>
      <c r="H53" s="22">
        <v>169</v>
      </c>
      <c r="I53" s="22">
        <f t="shared" si="0"/>
        <v>3360</v>
      </c>
      <c r="J53" s="22">
        <v>900.7318446237567</v>
      </c>
      <c r="K53" s="22">
        <v>624.07849234646</v>
      </c>
      <c r="L53" s="22">
        <v>276.6533522772968</v>
      </c>
      <c r="M53" s="22">
        <v>144</v>
      </c>
      <c r="N53" s="22">
        <v>2630</v>
      </c>
      <c r="O53" s="22">
        <v>0</v>
      </c>
      <c r="P53" s="22">
        <f t="shared" si="1"/>
        <v>560</v>
      </c>
      <c r="Q53" s="22">
        <v>330</v>
      </c>
      <c r="R53" s="22">
        <v>230</v>
      </c>
      <c r="S53" s="22">
        <v>0</v>
      </c>
      <c r="T53" s="22">
        <v>0</v>
      </c>
      <c r="U53" s="22">
        <v>0</v>
      </c>
      <c r="V53" s="22">
        <f t="shared" si="2"/>
        <v>1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1</v>
      </c>
      <c r="AC53" s="22">
        <f t="shared" si="3"/>
        <v>3191</v>
      </c>
      <c r="AD53" s="23">
        <v>100</v>
      </c>
      <c r="AE53" s="22">
        <v>0</v>
      </c>
      <c r="AF53" s="22">
        <v>134</v>
      </c>
      <c r="AG53" s="22">
        <v>207</v>
      </c>
      <c r="AH53" s="22">
        <v>0</v>
      </c>
      <c r="AI53" s="22">
        <v>0</v>
      </c>
      <c r="AJ53" s="22" t="s">
        <v>184</v>
      </c>
      <c r="AK53" s="22">
        <f t="shared" si="4"/>
        <v>341</v>
      </c>
      <c r="AL53" s="23">
        <v>14.572713643178412</v>
      </c>
      <c r="AM53" s="22">
        <v>0</v>
      </c>
      <c r="AN53" s="22">
        <v>337</v>
      </c>
      <c r="AO53" s="22">
        <v>147</v>
      </c>
      <c r="AP53" s="22">
        <f t="shared" si="5"/>
        <v>484</v>
      </c>
    </row>
    <row r="54" spans="1:42" ht="13.5">
      <c r="A54" s="40" t="s">
        <v>15</v>
      </c>
      <c r="B54" s="40" t="s">
        <v>106</v>
      </c>
      <c r="C54" s="41" t="s">
        <v>107</v>
      </c>
      <c r="D54" s="22">
        <v>2541</v>
      </c>
      <c r="E54" s="22">
        <v>2385</v>
      </c>
      <c r="F54" s="22">
        <v>411</v>
      </c>
      <c r="G54" s="22">
        <v>2</v>
      </c>
      <c r="H54" s="22">
        <v>35</v>
      </c>
      <c r="I54" s="22">
        <f t="shared" si="0"/>
        <v>448</v>
      </c>
      <c r="J54" s="22">
        <v>483.0370957394619</v>
      </c>
      <c r="K54" s="22">
        <v>480.88068013348214</v>
      </c>
      <c r="L54" s="22">
        <v>2.1564156059797406</v>
      </c>
      <c r="M54" s="22">
        <v>0</v>
      </c>
      <c r="N54" s="22">
        <v>292</v>
      </c>
      <c r="O54" s="22">
        <v>0</v>
      </c>
      <c r="P54" s="22">
        <f t="shared" si="1"/>
        <v>121</v>
      </c>
      <c r="Q54" s="22">
        <v>49</v>
      </c>
      <c r="R54" s="22">
        <v>72</v>
      </c>
      <c r="S54" s="22">
        <v>0</v>
      </c>
      <c r="T54" s="22">
        <v>0</v>
      </c>
      <c r="U54" s="22">
        <v>0</v>
      </c>
      <c r="V54" s="22">
        <f t="shared" si="2"/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f t="shared" si="3"/>
        <v>413</v>
      </c>
      <c r="AD54" s="23">
        <v>100</v>
      </c>
      <c r="AE54" s="22">
        <v>0</v>
      </c>
      <c r="AF54" s="22">
        <v>20</v>
      </c>
      <c r="AG54" s="22">
        <v>65</v>
      </c>
      <c r="AH54" s="22">
        <v>0</v>
      </c>
      <c r="AI54" s="22">
        <v>0</v>
      </c>
      <c r="AJ54" s="22" t="s">
        <v>184</v>
      </c>
      <c r="AK54" s="22">
        <f t="shared" si="4"/>
        <v>85</v>
      </c>
      <c r="AL54" s="23">
        <v>20.581113801452787</v>
      </c>
      <c r="AM54" s="22">
        <v>0</v>
      </c>
      <c r="AN54" s="22">
        <v>38</v>
      </c>
      <c r="AO54" s="22">
        <v>25</v>
      </c>
      <c r="AP54" s="22">
        <f t="shared" si="5"/>
        <v>63</v>
      </c>
    </row>
    <row r="55" spans="1:42" ht="13.5">
      <c r="A55" s="40" t="s">
        <v>15</v>
      </c>
      <c r="B55" s="40" t="s">
        <v>108</v>
      </c>
      <c r="C55" s="41" t="s">
        <v>109</v>
      </c>
      <c r="D55" s="22">
        <v>1854</v>
      </c>
      <c r="E55" s="22">
        <v>1854</v>
      </c>
      <c r="F55" s="22">
        <v>372</v>
      </c>
      <c r="G55" s="22">
        <v>0</v>
      </c>
      <c r="H55" s="22">
        <v>304</v>
      </c>
      <c r="I55" s="22">
        <f t="shared" si="0"/>
        <v>676</v>
      </c>
      <c r="J55" s="22">
        <v>998.9508061060128</v>
      </c>
      <c r="K55" s="22">
        <v>998.9508061060128</v>
      </c>
      <c r="L55" s="22">
        <v>0</v>
      </c>
      <c r="M55" s="22">
        <v>0</v>
      </c>
      <c r="N55" s="22">
        <v>291</v>
      </c>
      <c r="O55" s="22">
        <v>0</v>
      </c>
      <c r="P55" s="22">
        <f t="shared" si="1"/>
        <v>81</v>
      </c>
      <c r="Q55" s="22">
        <v>49</v>
      </c>
      <c r="R55" s="22">
        <v>32</v>
      </c>
      <c r="S55" s="22">
        <v>0</v>
      </c>
      <c r="T55" s="22">
        <v>0</v>
      </c>
      <c r="U55" s="22">
        <v>0</v>
      </c>
      <c r="V55" s="22">
        <f t="shared" si="2"/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f t="shared" si="3"/>
        <v>372</v>
      </c>
      <c r="AD55" s="23">
        <v>100</v>
      </c>
      <c r="AE55" s="22">
        <v>0</v>
      </c>
      <c r="AF55" s="22">
        <v>20</v>
      </c>
      <c r="AG55" s="22">
        <v>29</v>
      </c>
      <c r="AH55" s="22">
        <v>0</v>
      </c>
      <c r="AI55" s="22">
        <v>0</v>
      </c>
      <c r="AJ55" s="22" t="s">
        <v>184</v>
      </c>
      <c r="AK55" s="22">
        <f t="shared" si="4"/>
        <v>49</v>
      </c>
      <c r="AL55" s="23">
        <v>13.172043010752688</v>
      </c>
      <c r="AM55" s="22">
        <v>0</v>
      </c>
      <c r="AN55" s="22">
        <v>37</v>
      </c>
      <c r="AO55" s="22">
        <v>22</v>
      </c>
      <c r="AP55" s="22">
        <f t="shared" si="5"/>
        <v>59</v>
      </c>
    </row>
    <row r="56" spans="1:42" ht="13.5">
      <c r="A56" s="74" t="s">
        <v>110</v>
      </c>
      <c r="B56" s="75"/>
      <c r="C56" s="76"/>
      <c r="D56" s="22">
        <f aca="true" t="shared" si="6" ref="D56:I56">SUM(D6:D55)</f>
        <v>835068</v>
      </c>
      <c r="E56" s="22">
        <f t="shared" si="6"/>
        <v>830838</v>
      </c>
      <c r="F56" s="22">
        <f t="shared" si="6"/>
        <v>285912</v>
      </c>
      <c r="G56" s="22">
        <f t="shared" si="6"/>
        <v>17840</v>
      </c>
      <c r="H56" s="22">
        <f t="shared" si="6"/>
        <v>10178</v>
      </c>
      <c r="I56" s="22">
        <f t="shared" si="6"/>
        <v>313930</v>
      </c>
      <c r="J56" s="22">
        <f>I56/D56/365*1000000</f>
        <v>1029.9546764824204</v>
      </c>
      <c r="K56" s="22">
        <f>('ごみ搬入量内訳'!E57+'ごみ処理概要'!H56)/'ごみ処理概要'!D56/365*1000000</f>
        <v>723.1565950399839</v>
      </c>
      <c r="L56" s="22">
        <f>'ごみ搬入量内訳'!F57/D56/365*1000000</f>
        <v>306.7980814424365</v>
      </c>
      <c r="M56" s="22">
        <f aca="true" t="shared" si="7" ref="M56:AC56">SUM(M6:M55)</f>
        <v>12103</v>
      </c>
      <c r="N56" s="22">
        <f t="shared" si="7"/>
        <v>240020</v>
      </c>
      <c r="O56" s="22">
        <f t="shared" si="7"/>
        <v>5792</v>
      </c>
      <c r="P56" s="22">
        <f t="shared" si="7"/>
        <v>39219</v>
      </c>
      <c r="Q56" s="22">
        <f t="shared" si="7"/>
        <v>26126</v>
      </c>
      <c r="R56" s="22">
        <f t="shared" si="7"/>
        <v>11839</v>
      </c>
      <c r="S56" s="22">
        <f t="shared" si="7"/>
        <v>0</v>
      </c>
      <c r="T56" s="22">
        <f t="shared" si="7"/>
        <v>0</v>
      </c>
      <c r="U56" s="22">
        <f t="shared" si="7"/>
        <v>1254</v>
      </c>
      <c r="V56" s="22">
        <f t="shared" si="7"/>
        <v>18721</v>
      </c>
      <c r="W56" s="22">
        <f t="shared" si="7"/>
        <v>11566</v>
      </c>
      <c r="X56" s="22">
        <f t="shared" si="7"/>
        <v>3462</v>
      </c>
      <c r="Y56" s="22">
        <f t="shared" si="7"/>
        <v>3395</v>
      </c>
      <c r="Z56" s="22">
        <f t="shared" si="7"/>
        <v>161</v>
      </c>
      <c r="AA56" s="22">
        <f t="shared" si="7"/>
        <v>17</v>
      </c>
      <c r="AB56" s="22">
        <f t="shared" si="7"/>
        <v>120</v>
      </c>
      <c r="AC56" s="22">
        <f t="shared" si="7"/>
        <v>303752</v>
      </c>
      <c r="AD56" s="23">
        <f>(N56+P56+V56)/AC56*100</f>
        <v>98.09318127946483</v>
      </c>
      <c r="AE56" s="22">
        <f aca="true" t="shared" si="8" ref="AE56:AK56">SUM(AE6:AE55)</f>
        <v>249</v>
      </c>
      <c r="AF56" s="22">
        <f t="shared" si="8"/>
        <v>8351</v>
      </c>
      <c r="AG56" s="22">
        <f t="shared" si="8"/>
        <v>6149</v>
      </c>
      <c r="AH56" s="22">
        <f t="shared" si="8"/>
        <v>0</v>
      </c>
      <c r="AI56" s="22">
        <f t="shared" si="8"/>
        <v>0</v>
      </c>
      <c r="AJ56" s="22">
        <f t="shared" si="8"/>
        <v>0</v>
      </c>
      <c r="AK56" s="22">
        <f t="shared" si="8"/>
        <v>14749</v>
      </c>
      <c r="AL56" s="23">
        <f>(M56+V56+AK56)/(M56+AC56)*100</f>
        <v>14.428456095360213</v>
      </c>
      <c r="AM56" s="22">
        <f>SUM(AM6:AM55)</f>
        <v>5792</v>
      </c>
      <c r="AN56" s="22">
        <f>SUM(AN6:AN55)</f>
        <v>34443</v>
      </c>
      <c r="AO56" s="22">
        <f>SUM(AO6:AO55)</f>
        <v>19519</v>
      </c>
      <c r="AP56" s="22">
        <f>SUM(AP6:AP55)</f>
        <v>59754</v>
      </c>
    </row>
  </sheetData>
  <mergeCells count="31">
    <mergeCell ref="AO3:AO4"/>
    <mergeCell ref="A56:C56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186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111</v>
      </c>
      <c r="B2" s="49" t="s">
        <v>112</v>
      </c>
      <c r="C2" s="54" t="s">
        <v>113</v>
      </c>
      <c r="D2" s="57" t="s">
        <v>114</v>
      </c>
      <c r="E2" s="68"/>
      <c r="F2" s="80"/>
      <c r="G2" s="26" t="s">
        <v>115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116</v>
      </c>
    </row>
    <row r="3" spans="1:34" s="42" customFormat="1" ht="13.5">
      <c r="A3" s="50"/>
      <c r="B3" s="50"/>
      <c r="C3" s="78"/>
      <c r="D3" s="30"/>
      <c r="E3" s="44"/>
      <c r="F3" s="45" t="s">
        <v>117</v>
      </c>
      <c r="G3" s="39" t="s">
        <v>165</v>
      </c>
      <c r="H3" s="14" t="s">
        <v>118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119</v>
      </c>
      <c r="AH3" s="78"/>
    </row>
    <row r="4" spans="1:34" s="42" customFormat="1" ht="13.5">
      <c r="A4" s="50"/>
      <c r="B4" s="50"/>
      <c r="C4" s="78"/>
      <c r="D4" s="39" t="s">
        <v>165</v>
      </c>
      <c r="E4" s="54" t="s">
        <v>120</v>
      </c>
      <c r="F4" s="54" t="s">
        <v>121</v>
      </c>
      <c r="G4" s="13"/>
      <c r="H4" s="39" t="s">
        <v>165</v>
      </c>
      <c r="I4" s="65" t="s">
        <v>122</v>
      </c>
      <c r="J4" s="82"/>
      <c r="K4" s="82"/>
      <c r="L4" s="83"/>
      <c r="M4" s="65" t="s">
        <v>123</v>
      </c>
      <c r="N4" s="82"/>
      <c r="O4" s="82"/>
      <c r="P4" s="83"/>
      <c r="Q4" s="65" t="s">
        <v>124</v>
      </c>
      <c r="R4" s="82"/>
      <c r="S4" s="82"/>
      <c r="T4" s="83"/>
      <c r="U4" s="65" t="s">
        <v>125</v>
      </c>
      <c r="V4" s="82"/>
      <c r="W4" s="82"/>
      <c r="X4" s="83"/>
      <c r="Y4" s="65" t="s">
        <v>126</v>
      </c>
      <c r="Z4" s="82"/>
      <c r="AA4" s="82"/>
      <c r="AB4" s="83"/>
      <c r="AC4" s="65" t="s">
        <v>127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165</v>
      </c>
      <c r="J5" s="7" t="s">
        <v>128</v>
      </c>
      <c r="K5" s="7" t="s">
        <v>129</v>
      </c>
      <c r="L5" s="7" t="s">
        <v>130</v>
      </c>
      <c r="M5" s="39" t="s">
        <v>165</v>
      </c>
      <c r="N5" s="7" t="s">
        <v>128</v>
      </c>
      <c r="O5" s="7" t="s">
        <v>129</v>
      </c>
      <c r="P5" s="7" t="s">
        <v>130</v>
      </c>
      <c r="Q5" s="39" t="s">
        <v>165</v>
      </c>
      <c r="R5" s="7" t="s">
        <v>128</v>
      </c>
      <c r="S5" s="7" t="s">
        <v>129</v>
      </c>
      <c r="T5" s="7" t="s">
        <v>130</v>
      </c>
      <c r="U5" s="39" t="s">
        <v>165</v>
      </c>
      <c r="V5" s="7" t="s">
        <v>128</v>
      </c>
      <c r="W5" s="7" t="s">
        <v>129</v>
      </c>
      <c r="X5" s="7" t="s">
        <v>130</v>
      </c>
      <c r="Y5" s="39" t="s">
        <v>165</v>
      </c>
      <c r="Z5" s="7" t="s">
        <v>128</v>
      </c>
      <c r="AA5" s="7" t="s">
        <v>129</v>
      </c>
      <c r="AB5" s="7" t="s">
        <v>130</v>
      </c>
      <c r="AC5" s="39" t="s">
        <v>165</v>
      </c>
      <c r="AD5" s="7" t="s">
        <v>128</v>
      </c>
      <c r="AE5" s="7" t="s">
        <v>129</v>
      </c>
      <c r="AF5" s="7" t="s">
        <v>130</v>
      </c>
      <c r="AG5" s="13"/>
      <c r="AH5" s="61"/>
    </row>
    <row r="6" spans="1:34" s="42" customFormat="1" ht="13.5">
      <c r="A6" s="51"/>
      <c r="B6" s="77"/>
      <c r="C6" s="79"/>
      <c r="D6" s="19" t="s">
        <v>131</v>
      </c>
      <c r="E6" s="20" t="s">
        <v>132</v>
      </c>
      <c r="F6" s="20" t="s">
        <v>132</v>
      </c>
      <c r="G6" s="20" t="s">
        <v>132</v>
      </c>
      <c r="H6" s="19" t="s">
        <v>132</v>
      </c>
      <c r="I6" s="19" t="s">
        <v>132</v>
      </c>
      <c r="J6" s="21" t="s">
        <v>132</v>
      </c>
      <c r="K6" s="21" t="s">
        <v>132</v>
      </c>
      <c r="L6" s="21" t="s">
        <v>132</v>
      </c>
      <c r="M6" s="19" t="s">
        <v>132</v>
      </c>
      <c r="N6" s="21" t="s">
        <v>132</v>
      </c>
      <c r="O6" s="21" t="s">
        <v>132</v>
      </c>
      <c r="P6" s="21" t="s">
        <v>132</v>
      </c>
      <c r="Q6" s="19" t="s">
        <v>132</v>
      </c>
      <c r="R6" s="21" t="s">
        <v>132</v>
      </c>
      <c r="S6" s="21" t="s">
        <v>132</v>
      </c>
      <c r="T6" s="21" t="s">
        <v>132</v>
      </c>
      <c r="U6" s="19" t="s">
        <v>132</v>
      </c>
      <c r="V6" s="21" t="s">
        <v>132</v>
      </c>
      <c r="W6" s="21" t="s">
        <v>132</v>
      </c>
      <c r="X6" s="21" t="s">
        <v>132</v>
      </c>
      <c r="Y6" s="19" t="s">
        <v>132</v>
      </c>
      <c r="Z6" s="21" t="s">
        <v>132</v>
      </c>
      <c r="AA6" s="21" t="s">
        <v>132</v>
      </c>
      <c r="AB6" s="21" t="s">
        <v>132</v>
      </c>
      <c r="AC6" s="19" t="s">
        <v>132</v>
      </c>
      <c r="AD6" s="21" t="s">
        <v>132</v>
      </c>
      <c r="AE6" s="21" t="s">
        <v>132</v>
      </c>
      <c r="AF6" s="21" t="s">
        <v>132</v>
      </c>
      <c r="AG6" s="20" t="s">
        <v>132</v>
      </c>
      <c r="AH6" s="20" t="s">
        <v>132</v>
      </c>
    </row>
    <row r="7" spans="1:34" ht="13.5">
      <c r="A7" s="40" t="s">
        <v>15</v>
      </c>
      <c r="B7" s="40" t="s">
        <v>16</v>
      </c>
      <c r="C7" s="41" t="s">
        <v>17</v>
      </c>
      <c r="D7" s="31">
        <f aca="true" t="shared" si="0" ref="D7:D56">SUM(E7:F7)</f>
        <v>128076</v>
      </c>
      <c r="E7" s="22">
        <v>72068</v>
      </c>
      <c r="F7" s="22">
        <v>56008</v>
      </c>
      <c r="G7" s="32">
        <f aca="true" t="shared" si="1" ref="G7:G56">H7+AG7</f>
        <v>128076</v>
      </c>
      <c r="H7" s="31">
        <f aca="true" t="shared" si="2" ref="H7:H56">I7+M7+Q7+U7+Y7+AC7</f>
        <v>121620</v>
      </c>
      <c r="I7" s="32">
        <f aca="true" t="shared" si="3" ref="I7:I56">SUM(J7:L7)</f>
        <v>0</v>
      </c>
      <c r="J7" s="22">
        <v>0</v>
      </c>
      <c r="K7" s="22">
        <v>0</v>
      </c>
      <c r="L7" s="22">
        <v>0</v>
      </c>
      <c r="M7" s="32">
        <f aca="true" t="shared" si="4" ref="M7:M56">SUM(N7:P7)</f>
        <v>96476</v>
      </c>
      <c r="N7" s="22">
        <v>50351</v>
      </c>
      <c r="O7" s="22">
        <v>0</v>
      </c>
      <c r="P7" s="22">
        <v>46125</v>
      </c>
      <c r="Q7" s="32">
        <f aca="true" t="shared" si="5" ref="Q7:Q56">SUM(R7:T7)</f>
        <v>10858</v>
      </c>
      <c r="R7" s="22">
        <v>7431</v>
      </c>
      <c r="S7" s="22">
        <v>0</v>
      </c>
      <c r="T7" s="22">
        <v>3427</v>
      </c>
      <c r="U7" s="32">
        <f aca="true" t="shared" si="6" ref="U7:U56">SUM(V7:X7)</f>
        <v>12224</v>
      </c>
      <c r="V7" s="22">
        <v>12224</v>
      </c>
      <c r="W7" s="22">
        <v>0</v>
      </c>
      <c r="X7" s="22">
        <v>0</v>
      </c>
      <c r="Y7" s="32">
        <f aca="true" t="shared" si="7" ref="Y7:Y56">SUM(Z7:AB7)</f>
        <v>42</v>
      </c>
      <c r="Z7" s="22">
        <v>42</v>
      </c>
      <c r="AA7" s="22">
        <v>0</v>
      </c>
      <c r="AB7" s="22">
        <v>0</v>
      </c>
      <c r="AC7" s="32">
        <f aca="true" t="shared" si="8" ref="AC7:AC56">SUM(AD7:AF7)</f>
        <v>2020</v>
      </c>
      <c r="AD7" s="22">
        <v>2020</v>
      </c>
      <c r="AE7" s="22">
        <v>0</v>
      </c>
      <c r="AF7" s="22">
        <v>0</v>
      </c>
      <c r="AG7" s="22">
        <v>6456</v>
      </c>
      <c r="AH7" s="22">
        <v>546</v>
      </c>
    </row>
    <row r="8" spans="1:34" ht="13.5">
      <c r="A8" s="40" t="s">
        <v>15</v>
      </c>
      <c r="B8" s="40" t="s">
        <v>18</v>
      </c>
      <c r="C8" s="41" t="s">
        <v>19</v>
      </c>
      <c r="D8" s="31">
        <f t="shared" si="0"/>
        <v>23773</v>
      </c>
      <c r="E8" s="22">
        <v>15162</v>
      </c>
      <c r="F8" s="22">
        <v>8611</v>
      </c>
      <c r="G8" s="32">
        <f t="shared" si="1"/>
        <v>23773</v>
      </c>
      <c r="H8" s="31">
        <f t="shared" si="2"/>
        <v>20466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17007</v>
      </c>
      <c r="N8" s="22">
        <v>12534</v>
      </c>
      <c r="O8" s="22">
        <v>0</v>
      </c>
      <c r="P8" s="22">
        <v>4473</v>
      </c>
      <c r="Q8" s="32">
        <f t="shared" si="5"/>
        <v>2542</v>
      </c>
      <c r="R8" s="22">
        <v>1711</v>
      </c>
      <c r="S8" s="22">
        <v>0</v>
      </c>
      <c r="T8" s="22">
        <v>831</v>
      </c>
      <c r="U8" s="32">
        <f t="shared" si="6"/>
        <v>917</v>
      </c>
      <c r="V8" s="22">
        <v>917</v>
      </c>
      <c r="W8" s="22">
        <v>0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0</v>
      </c>
      <c r="AD8" s="22">
        <v>0</v>
      </c>
      <c r="AE8" s="22">
        <v>0</v>
      </c>
      <c r="AF8" s="22">
        <v>0</v>
      </c>
      <c r="AG8" s="22">
        <v>3307</v>
      </c>
      <c r="AH8" s="22">
        <v>804</v>
      </c>
    </row>
    <row r="9" spans="1:34" ht="13.5">
      <c r="A9" s="40" t="s">
        <v>15</v>
      </c>
      <c r="B9" s="40" t="s">
        <v>20</v>
      </c>
      <c r="C9" s="41" t="s">
        <v>21</v>
      </c>
      <c r="D9" s="31">
        <f t="shared" si="0"/>
        <v>16315</v>
      </c>
      <c r="E9" s="22">
        <v>12602</v>
      </c>
      <c r="F9" s="22">
        <v>3713</v>
      </c>
      <c r="G9" s="32">
        <f t="shared" si="1"/>
        <v>16315</v>
      </c>
      <c r="H9" s="31">
        <f t="shared" si="2"/>
        <v>15878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13553</v>
      </c>
      <c r="N9" s="22">
        <v>10410</v>
      </c>
      <c r="O9" s="22">
        <v>0</v>
      </c>
      <c r="P9" s="22">
        <v>3143</v>
      </c>
      <c r="Q9" s="32">
        <f t="shared" si="5"/>
        <v>1764</v>
      </c>
      <c r="R9" s="22">
        <v>1631</v>
      </c>
      <c r="S9" s="22">
        <v>0</v>
      </c>
      <c r="T9" s="22">
        <v>133</v>
      </c>
      <c r="U9" s="32">
        <f t="shared" si="6"/>
        <v>177</v>
      </c>
      <c r="V9" s="22">
        <v>177</v>
      </c>
      <c r="W9" s="22">
        <v>0</v>
      </c>
      <c r="X9" s="22">
        <v>0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384</v>
      </c>
      <c r="AD9" s="22">
        <v>384</v>
      </c>
      <c r="AE9" s="22">
        <v>0</v>
      </c>
      <c r="AF9" s="22">
        <v>0</v>
      </c>
      <c r="AG9" s="22">
        <v>437</v>
      </c>
      <c r="AH9" s="22">
        <v>225</v>
      </c>
    </row>
    <row r="10" spans="1:34" ht="13.5">
      <c r="A10" s="40" t="s">
        <v>15</v>
      </c>
      <c r="B10" s="40" t="s">
        <v>22</v>
      </c>
      <c r="C10" s="41" t="s">
        <v>23</v>
      </c>
      <c r="D10" s="31">
        <f t="shared" si="0"/>
        <v>20622</v>
      </c>
      <c r="E10" s="22">
        <v>16722</v>
      </c>
      <c r="F10" s="22">
        <v>3900</v>
      </c>
      <c r="G10" s="32">
        <f t="shared" si="1"/>
        <v>20622</v>
      </c>
      <c r="H10" s="31">
        <f t="shared" si="2"/>
        <v>20317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16628</v>
      </c>
      <c r="N10" s="22">
        <v>13033</v>
      </c>
      <c r="O10" s="22">
        <v>0</v>
      </c>
      <c r="P10" s="22">
        <v>3595</v>
      </c>
      <c r="Q10" s="32">
        <f t="shared" si="5"/>
        <v>1662</v>
      </c>
      <c r="R10" s="22">
        <v>1662</v>
      </c>
      <c r="S10" s="22">
        <v>0</v>
      </c>
      <c r="T10" s="22">
        <v>0</v>
      </c>
      <c r="U10" s="32">
        <f t="shared" si="6"/>
        <v>1073</v>
      </c>
      <c r="V10" s="22">
        <v>1073</v>
      </c>
      <c r="W10" s="22">
        <v>0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954</v>
      </c>
      <c r="AD10" s="22">
        <v>954</v>
      </c>
      <c r="AE10" s="22">
        <v>0</v>
      </c>
      <c r="AF10" s="22">
        <v>0</v>
      </c>
      <c r="AG10" s="22">
        <v>305</v>
      </c>
      <c r="AH10" s="22">
        <v>602</v>
      </c>
    </row>
    <row r="11" spans="1:34" ht="13.5">
      <c r="A11" s="40" t="s">
        <v>15</v>
      </c>
      <c r="B11" s="40" t="s">
        <v>24</v>
      </c>
      <c r="C11" s="41" t="s">
        <v>25</v>
      </c>
      <c r="D11" s="31">
        <f t="shared" si="0"/>
        <v>1690</v>
      </c>
      <c r="E11" s="22">
        <v>1569</v>
      </c>
      <c r="F11" s="22">
        <v>121</v>
      </c>
      <c r="G11" s="32">
        <f t="shared" si="1"/>
        <v>1690</v>
      </c>
      <c r="H11" s="31">
        <f t="shared" si="2"/>
        <v>1512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1146</v>
      </c>
      <c r="N11" s="22">
        <v>0</v>
      </c>
      <c r="O11" s="22">
        <v>1146</v>
      </c>
      <c r="P11" s="22">
        <v>0</v>
      </c>
      <c r="Q11" s="32">
        <f t="shared" si="5"/>
        <v>301</v>
      </c>
      <c r="R11" s="22">
        <v>0</v>
      </c>
      <c r="S11" s="22">
        <v>301</v>
      </c>
      <c r="T11" s="22">
        <v>0</v>
      </c>
      <c r="U11" s="32">
        <f t="shared" si="6"/>
        <v>65</v>
      </c>
      <c r="V11" s="22">
        <v>0</v>
      </c>
      <c r="W11" s="22">
        <v>65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0</v>
      </c>
      <c r="AD11" s="22">
        <v>0</v>
      </c>
      <c r="AE11" s="22">
        <v>0</v>
      </c>
      <c r="AF11" s="22">
        <v>0</v>
      </c>
      <c r="AG11" s="22">
        <v>178</v>
      </c>
      <c r="AH11" s="22">
        <v>86</v>
      </c>
    </row>
    <row r="12" spans="1:34" ht="13.5">
      <c r="A12" s="40" t="s">
        <v>15</v>
      </c>
      <c r="B12" s="40" t="s">
        <v>26</v>
      </c>
      <c r="C12" s="41" t="s">
        <v>27</v>
      </c>
      <c r="D12" s="31">
        <f t="shared" si="0"/>
        <v>436</v>
      </c>
      <c r="E12" s="22">
        <v>384</v>
      </c>
      <c r="F12" s="22">
        <v>52</v>
      </c>
      <c r="G12" s="32">
        <f t="shared" si="1"/>
        <v>436</v>
      </c>
      <c r="H12" s="31">
        <f t="shared" si="2"/>
        <v>305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15</v>
      </c>
      <c r="N12" s="22">
        <v>15</v>
      </c>
      <c r="O12" s="22">
        <v>0</v>
      </c>
      <c r="P12" s="22">
        <v>0</v>
      </c>
      <c r="Q12" s="32">
        <f t="shared" si="5"/>
        <v>0</v>
      </c>
      <c r="R12" s="22">
        <v>0</v>
      </c>
      <c r="S12" s="22">
        <v>0</v>
      </c>
      <c r="T12" s="22">
        <v>0</v>
      </c>
      <c r="U12" s="32">
        <f t="shared" si="6"/>
        <v>129</v>
      </c>
      <c r="V12" s="22">
        <v>129</v>
      </c>
      <c r="W12" s="22">
        <v>0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161</v>
      </c>
      <c r="AD12" s="22">
        <v>161</v>
      </c>
      <c r="AE12" s="22">
        <v>0</v>
      </c>
      <c r="AF12" s="22">
        <v>0</v>
      </c>
      <c r="AG12" s="22">
        <v>131</v>
      </c>
      <c r="AH12" s="22">
        <v>318</v>
      </c>
    </row>
    <row r="13" spans="1:34" ht="13.5">
      <c r="A13" s="40" t="s">
        <v>15</v>
      </c>
      <c r="B13" s="40" t="s">
        <v>28</v>
      </c>
      <c r="C13" s="41" t="s">
        <v>29</v>
      </c>
      <c r="D13" s="31">
        <f t="shared" si="0"/>
        <v>58</v>
      </c>
      <c r="E13" s="22">
        <v>58</v>
      </c>
      <c r="F13" s="22">
        <v>0</v>
      </c>
      <c r="G13" s="32">
        <f t="shared" si="1"/>
        <v>58</v>
      </c>
      <c r="H13" s="31">
        <f t="shared" si="2"/>
        <v>58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0</v>
      </c>
      <c r="N13" s="22">
        <v>0</v>
      </c>
      <c r="O13" s="22">
        <v>0</v>
      </c>
      <c r="P13" s="22">
        <v>0</v>
      </c>
      <c r="Q13" s="32">
        <f t="shared" si="5"/>
        <v>0</v>
      </c>
      <c r="R13" s="22">
        <v>0</v>
      </c>
      <c r="S13" s="22">
        <v>0</v>
      </c>
      <c r="T13" s="22">
        <v>0</v>
      </c>
      <c r="U13" s="32">
        <f t="shared" si="6"/>
        <v>58</v>
      </c>
      <c r="V13" s="22">
        <v>58</v>
      </c>
      <c r="W13" s="22">
        <v>0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1125</v>
      </c>
    </row>
    <row r="14" spans="1:34" ht="13.5">
      <c r="A14" s="40" t="s">
        <v>15</v>
      </c>
      <c r="B14" s="40" t="s">
        <v>30</v>
      </c>
      <c r="C14" s="41" t="s">
        <v>31</v>
      </c>
      <c r="D14" s="31">
        <f t="shared" si="0"/>
        <v>8774</v>
      </c>
      <c r="E14" s="22">
        <v>7042</v>
      </c>
      <c r="F14" s="22">
        <v>1732</v>
      </c>
      <c r="G14" s="32">
        <f t="shared" si="1"/>
        <v>8774</v>
      </c>
      <c r="H14" s="31">
        <f t="shared" si="2"/>
        <v>7746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6527</v>
      </c>
      <c r="N14" s="22">
        <v>5169</v>
      </c>
      <c r="O14" s="22">
        <v>0</v>
      </c>
      <c r="P14" s="22">
        <v>1358</v>
      </c>
      <c r="Q14" s="32">
        <f t="shared" si="5"/>
        <v>837</v>
      </c>
      <c r="R14" s="22">
        <v>751</v>
      </c>
      <c r="S14" s="22">
        <v>0</v>
      </c>
      <c r="T14" s="22">
        <v>86</v>
      </c>
      <c r="U14" s="32">
        <f t="shared" si="6"/>
        <v>382</v>
      </c>
      <c r="V14" s="22">
        <v>382</v>
      </c>
      <c r="W14" s="22">
        <v>0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0</v>
      </c>
      <c r="AD14" s="22">
        <v>0</v>
      </c>
      <c r="AE14" s="22">
        <v>0</v>
      </c>
      <c r="AF14" s="22">
        <v>0</v>
      </c>
      <c r="AG14" s="22">
        <v>1028</v>
      </c>
      <c r="AH14" s="22">
        <v>323</v>
      </c>
    </row>
    <row r="15" spans="1:34" ht="13.5">
      <c r="A15" s="40" t="s">
        <v>15</v>
      </c>
      <c r="B15" s="40" t="s">
        <v>32</v>
      </c>
      <c r="C15" s="41" t="s">
        <v>33</v>
      </c>
      <c r="D15" s="31">
        <f t="shared" si="0"/>
        <v>251</v>
      </c>
      <c r="E15" s="22">
        <v>242</v>
      </c>
      <c r="F15" s="22">
        <v>9</v>
      </c>
      <c r="G15" s="32">
        <f t="shared" si="1"/>
        <v>251</v>
      </c>
      <c r="H15" s="31">
        <f t="shared" si="2"/>
        <v>251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0</v>
      </c>
      <c r="N15" s="22">
        <v>0</v>
      </c>
      <c r="O15" s="22">
        <v>0</v>
      </c>
      <c r="P15" s="22">
        <v>0</v>
      </c>
      <c r="Q15" s="32">
        <f t="shared" si="5"/>
        <v>42</v>
      </c>
      <c r="R15" s="22">
        <v>42</v>
      </c>
      <c r="S15" s="22">
        <v>0</v>
      </c>
      <c r="T15" s="22">
        <v>0</v>
      </c>
      <c r="U15" s="32">
        <f t="shared" si="6"/>
        <v>92</v>
      </c>
      <c r="V15" s="22">
        <v>92</v>
      </c>
      <c r="W15" s="22">
        <v>0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117</v>
      </c>
      <c r="AD15" s="22">
        <v>117</v>
      </c>
      <c r="AE15" s="22">
        <v>0</v>
      </c>
      <c r="AF15" s="22">
        <v>0</v>
      </c>
      <c r="AG15" s="22">
        <v>0</v>
      </c>
      <c r="AH15" s="22">
        <v>2295</v>
      </c>
    </row>
    <row r="16" spans="1:34" ht="13.5">
      <c r="A16" s="40" t="s">
        <v>15</v>
      </c>
      <c r="B16" s="40" t="s">
        <v>34</v>
      </c>
      <c r="C16" s="41" t="s">
        <v>35</v>
      </c>
      <c r="D16" s="31">
        <f t="shared" si="0"/>
        <v>3594</v>
      </c>
      <c r="E16" s="22">
        <v>2925</v>
      </c>
      <c r="F16" s="22">
        <v>669</v>
      </c>
      <c r="G16" s="32">
        <f t="shared" si="1"/>
        <v>3594</v>
      </c>
      <c r="H16" s="31">
        <f t="shared" si="2"/>
        <v>3539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2840</v>
      </c>
      <c r="N16" s="22">
        <v>2226</v>
      </c>
      <c r="O16" s="22">
        <v>0</v>
      </c>
      <c r="P16" s="22">
        <v>614</v>
      </c>
      <c r="Q16" s="32">
        <f t="shared" si="5"/>
        <v>305</v>
      </c>
      <c r="R16" s="22">
        <v>305</v>
      </c>
      <c r="S16" s="22">
        <v>0</v>
      </c>
      <c r="T16" s="22">
        <v>0</v>
      </c>
      <c r="U16" s="32">
        <f t="shared" si="6"/>
        <v>197</v>
      </c>
      <c r="V16" s="22">
        <v>197</v>
      </c>
      <c r="W16" s="22">
        <v>0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197</v>
      </c>
      <c r="AD16" s="22">
        <v>197</v>
      </c>
      <c r="AE16" s="22">
        <v>0</v>
      </c>
      <c r="AF16" s="22">
        <v>0</v>
      </c>
      <c r="AG16" s="22">
        <v>55</v>
      </c>
      <c r="AH16" s="22">
        <v>0</v>
      </c>
    </row>
    <row r="17" spans="1:34" ht="13.5">
      <c r="A17" s="40" t="s">
        <v>15</v>
      </c>
      <c r="B17" s="40" t="s">
        <v>36</v>
      </c>
      <c r="C17" s="41" t="s">
        <v>37</v>
      </c>
      <c r="D17" s="31">
        <f t="shared" si="0"/>
        <v>4302</v>
      </c>
      <c r="E17" s="22">
        <v>3477</v>
      </c>
      <c r="F17" s="22">
        <v>825</v>
      </c>
      <c r="G17" s="32">
        <f t="shared" si="1"/>
        <v>4302</v>
      </c>
      <c r="H17" s="31">
        <f t="shared" si="2"/>
        <v>4240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3528</v>
      </c>
      <c r="N17" s="22">
        <v>2765</v>
      </c>
      <c r="O17" s="22">
        <v>0</v>
      </c>
      <c r="P17" s="22">
        <v>763</v>
      </c>
      <c r="Q17" s="32">
        <f t="shared" si="5"/>
        <v>326</v>
      </c>
      <c r="R17" s="22">
        <v>326</v>
      </c>
      <c r="S17" s="22">
        <v>0</v>
      </c>
      <c r="T17" s="22">
        <v>0</v>
      </c>
      <c r="U17" s="32">
        <f t="shared" si="6"/>
        <v>210</v>
      </c>
      <c r="V17" s="22">
        <v>210</v>
      </c>
      <c r="W17" s="22">
        <v>0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176</v>
      </c>
      <c r="AD17" s="22">
        <v>176</v>
      </c>
      <c r="AE17" s="22">
        <v>0</v>
      </c>
      <c r="AF17" s="22">
        <v>0</v>
      </c>
      <c r="AG17" s="22">
        <v>62</v>
      </c>
      <c r="AH17" s="22">
        <v>0</v>
      </c>
    </row>
    <row r="18" spans="1:34" ht="13.5">
      <c r="A18" s="40" t="s">
        <v>15</v>
      </c>
      <c r="B18" s="40" t="s">
        <v>38</v>
      </c>
      <c r="C18" s="41" t="s">
        <v>39</v>
      </c>
      <c r="D18" s="31">
        <f t="shared" si="0"/>
        <v>911</v>
      </c>
      <c r="E18" s="22">
        <v>815</v>
      </c>
      <c r="F18" s="22">
        <v>96</v>
      </c>
      <c r="G18" s="32">
        <f t="shared" si="1"/>
        <v>911</v>
      </c>
      <c r="H18" s="31">
        <f t="shared" si="2"/>
        <v>858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620</v>
      </c>
      <c r="N18" s="22">
        <v>620</v>
      </c>
      <c r="O18" s="22">
        <v>0</v>
      </c>
      <c r="P18" s="22">
        <v>0</v>
      </c>
      <c r="Q18" s="32">
        <f t="shared" si="5"/>
        <v>74</v>
      </c>
      <c r="R18" s="22">
        <v>74</v>
      </c>
      <c r="S18" s="22">
        <v>0</v>
      </c>
      <c r="T18" s="22">
        <v>0</v>
      </c>
      <c r="U18" s="32">
        <f t="shared" si="6"/>
        <v>164</v>
      </c>
      <c r="V18" s="22">
        <v>164</v>
      </c>
      <c r="W18" s="22">
        <v>0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0</v>
      </c>
      <c r="AD18" s="22">
        <v>0</v>
      </c>
      <c r="AE18" s="22">
        <v>0</v>
      </c>
      <c r="AF18" s="22">
        <v>0</v>
      </c>
      <c r="AG18" s="22">
        <v>53</v>
      </c>
      <c r="AH18" s="22">
        <v>11</v>
      </c>
    </row>
    <row r="19" spans="1:34" ht="13.5">
      <c r="A19" s="40" t="s">
        <v>15</v>
      </c>
      <c r="B19" s="40" t="s">
        <v>40</v>
      </c>
      <c r="C19" s="41" t="s">
        <v>41</v>
      </c>
      <c r="D19" s="31">
        <f t="shared" si="0"/>
        <v>838</v>
      </c>
      <c r="E19" s="22">
        <v>767</v>
      </c>
      <c r="F19" s="22">
        <v>71</v>
      </c>
      <c r="G19" s="32">
        <f t="shared" si="1"/>
        <v>838</v>
      </c>
      <c r="H19" s="31">
        <f t="shared" si="2"/>
        <v>807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552</v>
      </c>
      <c r="N19" s="22">
        <v>552</v>
      </c>
      <c r="O19" s="22">
        <v>0</v>
      </c>
      <c r="P19" s="22">
        <v>0</v>
      </c>
      <c r="Q19" s="32">
        <f t="shared" si="5"/>
        <v>73</v>
      </c>
      <c r="R19" s="22">
        <v>73</v>
      </c>
      <c r="S19" s="22">
        <v>0</v>
      </c>
      <c r="T19" s="22">
        <v>0</v>
      </c>
      <c r="U19" s="32">
        <f t="shared" si="6"/>
        <v>182</v>
      </c>
      <c r="V19" s="22">
        <v>182</v>
      </c>
      <c r="W19" s="22">
        <v>0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0</v>
      </c>
      <c r="AD19" s="22">
        <v>0</v>
      </c>
      <c r="AE19" s="22">
        <v>0</v>
      </c>
      <c r="AF19" s="22">
        <v>0</v>
      </c>
      <c r="AG19" s="22">
        <v>31</v>
      </c>
      <c r="AH19" s="22">
        <v>11</v>
      </c>
    </row>
    <row r="20" spans="1:34" ht="13.5">
      <c r="A20" s="40" t="s">
        <v>15</v>
      </c>
      <c r="B20" s="40" t="s">
        <v>42</v>
      </c>
      <c r="C20" s="41" t="s">
        <v>43</v>
      </c>
      <c r="D20" s="31">
        <f t="shared" si="0"/>
        <v>605</v>
      </c>
      <c r="E20" s="22">
        <v>525</v>
      </c>
      <c r="F20" s="22">
        <v>80</v>
      </c>
      <c r="G20" s="32">
        <f t="shared" si="1"/>
        <v>605</v>
      </c>
      <c r="H20" s="31">
        <f t="shared" si="2"/>
        <v>553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401</v>
      </c>
      <c r="N20" s="22">
        <v>401</v>
      </c>
      <c r="O20" s="22">
        <v>0</v>
      </c>
      <c r="P20" s="22">
        <v>0</v>
      </c>
      <c r="Q20" s="32">
        <f t="shared" si="5"/>
        <v>46</v>
      </c>
      <c r="R20" s="22">
        <v>46</v>
      </c>
      <c r="S20" s="22">
        <v>0</v>
      </c>
      <c r="T20" s="22">
        <v>0</v>
      </c>
      <c r="U20" s="32">
        <f t="shared" si="6"/>
        <v>106</v>
      </c>
      <c r="V20" s="22">
        <v>106</v>
      </c>
      <c r="W20" s="22">
        <v>0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0</v>
      </c>
      <c r="AD20" s="22">
        <v>0</v>
      </c>
      <c r="AE20" s="22">
        <v>0</v>
      </c>
      <c r="AF20" s="22">
        <v>0</v>
      </c>
      <c r="AG20" s="22">
        <v>52</v>
      </c>
      <c r="AH20" s="22">
        <v>14</v>
      </c>
    </row>
    <row r="21" spans="1:34" ht="13.5">
      <c r="A21" s="40" t="s">
        <v>15</v>
      </c>
      <c r="B21" s="40" t="s">
        <v>44</v>
      </c>
      <c r="C21" s="41" t="s">
        <v>45</v>
      </c>
      <c r="D21" s="31">
        <f t="shared" si="0"/>
        <v>191</v>
      </c>
      <c r="E21" s="22">
        <v>170</v>
      </c>
      <c r="F21" s="22">
        <v>21</v>
      </c>
      <c r="G21" s="32">
        <f t="shared" si="1"/>
        <v>191</v>
      </c>
      <c r="H21" s="31">
        <f t="shared" si="2"/>
        <v>179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124</v>
      </c>
      <c r="N21" s="22">
        <v>124</v>
      </c>
      <c r="O21" s="22">
        <v>0</v>
      </c>
      <c r="P21" s="22">
        <v>0</v>
      </c>
      <c r="Q21" s="32">
        <f t="shared" si="5"/>
        <v>21</v>
      </c>
      <c r="R21" s="22">
        <v>21</v>
      </c>
      <c r="S21" s="22">
        <v>0</v>
      </c>
      <c r="T21" s="22">
        <v>0</v>
      </c>
      <c r="U21" s="32">
        <f t="shared" si="6"/>
        <v>34</v>
      </c>
      <c r="V21" s="22">
        <v>34</v>
      </c>
      <c r="W21" s="22">
        <v>0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0</v>
      </c>
      <c r="AD21" s="22">
        <v>0</v>
      </c>
      <c r="AE21" s="22">
        <v>0</v>
      </c>
      <c r="AF21" s="22">
        <v>0</v>
      </c>
      <c r="AG21" s="22">
        <v>12</v>
      </c>
      <c r="AH21" s="22">
        <v>5</v>
      </c>
    </row>
    <row r="22" spans="1:34" ht="13.5">
      <c r="A22" s="40" t="s">
        <v>15</v>
      </c>
      <c r="B22" s="40" t="s">
        <v>46</v>
      </c>
      <c r="C22" s="41" t="s">
        <v>47</v>
      </c>
      <c r="D22" s="31">
        <f t="shared" si="0"/>
        <v>438</v>
      </c>
      <c r="E22" s="22">
        <v>384</v>
      </c>
      <c r="F22" s="22">
        <v>54</v>
      </c>
      <c r="G22" s="32">
        <f t="shared" si="1"/>
        <v>438</v>
      </c>
      <c r="H22" s="31">
        <f t="shared" si="2"/>
        <v>404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293</v>
      </c>
      <c r="N22" s="22">
        <v>293</v>
      </c>
      <c r="O22" s="22">
        <v>0</v>
      </c>
      <c r="P22" s="22">
        <v>0</v>
      </c>
      <c r="Q22" s="32">
        <f t="shared" si="5"/>
        <v>31</v>
      </c>
      <c r="R22" s="22">
        <v>31</v>
      </c>
      <c r="S22" s="22">
        <v>0</v>
      </c>
      <c r="T22" s="22">
        <v>0</v>
      </c>
      <c r="U22" s="32">
        <f t="shared" si="6"/>
        <v>80</v>
      </c>
      <c r="V22" s="22">
        <v>80</v>
      </c>
      <c r="W22" s="22">
        <v>0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0</v>
      </c>
      <c r="AD22" s="22">
        <v>0</v>
      </c>
      <c r="AE22" s="22">
        <v>0</v>
      </c>
      <c r="AF22" s="22">
        <v>0</v>
      </c>
      <c r="AG22" s="22">
        <v>34</v>
      </c>
      <c r="AH22" s="22">
        <v>26</v>
      </c>
    </row>
    <row r="23" spans="1:34" ht="13.5">
      <c r="A23" s="40" t="s">
        <v>15</v>
      </c>
      <c r="B23" s="40" t="s">
        <v>48</v>
      </c>
      <c r="C23" s="41" t="s">
        <v>49</v>
      </c>
      <c r="D23" s="31">
        <f t="shared" si="0"/>
        <v>1020</v>
      </c>
      <c r="E23" s="22">
        <v>764</v>
      </c>
      <c r="F23" s="22">
        <v>256</v>
      </c>
      <c r="G23" s="32">
        <f t="shared" si="1"/>
        <v>1020</v>
      </c>
      <c r="H23" s="31">
        <f t="shared" si="2"/>
        <v>1017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786</v>
      </c>
      <c r="N23" s="22">
        <v>0</v>
      </c>
      <c r="O23" s="22">
        <v>786</v>
      </c>
      <c r="P23" s="22">
        <v>0</v>
      </c>
      <c r="Q23" s="32">
        <f t="shared" si="5"/>
        <v>132</v>
      </c>
      <c r="R23" s="22">
        <v>0</v>
      </c>
      <c r="S23" s="22">
        <v>132</v>
      </c>
      <c r="T23" s="22">
        <v>0</v>
      </c>
      <c r="U23" s="32">
        <f t="shared" si="6"/>
        <v>75</v>
      </c>
      <c r="V23" s="22">
        <v>0</v>
      </c>
      <c r="W23" s="22">
        <v>75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24</v>
      </c>
      <c r="AD23" s="22">
        <v>0</v>
      </c>
      <c r="AE23" s="22">
        <v>24</v>
      </c>
      <c r="AF23" s="22">
        <v>0</v>
      </c>
      <c r="AG23" s="22">
        <v>3</v>
      </c>
      <c r="AH23" s="22">
        <v>2</v>
      </c>
    </row>
    <row r="24" spans="1:34" ht="13.5">
      <c r="A24" s="40" t="s">
        <v>15</v>
      </c>
      <c r="B24" s="40" t="s">
        <v>50</v>
      </c>
      <c r="C24" s="41" t="s">
        <v>51</v>
      </c>
      <c r="D24" s="31">
        <f t="shared" si="0"/>
        <v>1636</v>
      </c>
      <c r="E24" s="22">
        <v>1165</v>
      </c>
      <c r="F24" s="22">
        <v>471</v>
      </c>
      <c r="G24" s="32">
        <f t="shared" si="1"/>
        <v>1636</v>
      </c>
      <c r="H24" s="31">
        <f t="shared" si="2"/>
        <v>1537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1112</v>
      </c>
      <c r="N24" s="22">
        <v>1034</v>
      </c>
      <c r="O24" s="22">
        <v>0</v>
      </c>
      <c r="P24" s="22">
        <v>78</v>
      </c>
      <c r="Q24" s="32">
        <f t="shared" si="5"/>
        <v>251</v>
      </c>
      <c r="R24" s="22">
        <v>251</v>
      </c>
      <c r="S24" s="22">
        <v>0</v>
      </c>
      <c r="T24" s="22">
        <v>0</v>
      </c>
      <c r="U24" s="32">
        <f t="shared" si="6"/>
        <v>107</v>
      </c>
      <c r="V24" s="22">
        <v>107</v>
      </c>
      <c r="W24" s="22">
        <v>0</v>
      </c>
      <c r="X24" s="22">
        <v>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67</v>
      </c>
      <c r="AD24" s="22">
        <v>67</v>
      </c>
      <c r="AE24" s="22">
        <v>0</v>
      </c>
      <c r="AF24" s="22">
        <v>0</v>
      </c>
      <c r="AG24" s="22">
        <v>99</v>
      </c>
      <c r="AH24" s="22">
        <v>32</v>
      </c>
    </row>
    <row r="25" spans="1:34" ht="13.5">
      <c r="A25" s="40" t="s">
        <v>15</v>
      </c>
      <c r="B25" s="40" t="s">
        <v>52</v>
      </c>
      <c r="C25" s="41" t="s">
        <v>53</v>
      </c>
      <c r="D25" s="31">
        <f t="shared" si="0"/>
        <v>2371</v>
      </c>
      <c r="E25" s="22">
        <v>1529</v>
      </c>
      <c r="F25" s="22">
        <v>842</v>
      </c>
      <c r="G25" s="32">
        <f t="shared" si="1"/>
        <v>2371</v>
      </c>
      <c r="H25" s="31">
        <f t="shared" si="2"/>
        <v>2008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1440</v>
      </c>
      <c r="N25" s="22">
        <v>1376</v>
      </c>
      <c r="O25" s="22">
        <v>0</v>
      </c>
      <c r="P25" s="22">
        <v>64</v>
      </c>
      <c r="Q25" s="32">
        <f t="shared" si="5"/>
        <v>335</v>
      </c>
      <c r="R25" s="22">
        <v>335</v>
      </c>
      <c r="S25" s="22">
        <v>0</v>
      </c>
      <c r="T25" s="22">
        <v>0</v>
      </c>
      <c r="U25" s="32">
        <f t="shared" si="6"/>
        <v>144</v>
      </c>
      <c r="V25" s="22">
        <v>144</v>
      </c>
      <c r="W25" s="22">
        <v>0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89</v>
      </c>
      <c r="AD25" s="22">
        <v>89</v>
      </c>
      <c r="AE25" s="22">
        <v>0</v>
      </c>
      <c r="AF25" s="22">
        <v>0</v>
      </c>
      <c r="AG25" s="22">
        <v>363</v>
      </c>
      <c r="AH25" s="22">
        <v>41</v>
      </c>
    </row>
    <row r="26" spans="1:34" ht="13.5">
      <c r="A26" s="40" t="s">
        <v>15</v>
      </c>
      <c r="B26" s="40" t="s">
        <v>54</v>
      </c>
      <c r="C26" s="41" t="s">
        <v>55</v>
      </c>
      <c r="D26" s="31">
        <f t="shared" si="0"/>
        <v>1791</v>
      </c>
      <c r="E26" s="22">
        <v>1238</v>
      </c>
      <c r="F26" s="22">
        <v>553</v>
      </c>
      <c r="G26" s="32">
        <f t="shared" si="1"/>
        <v>1791</v>
      </c>
      <c r="H26" s="31">
        <f t="shared" si="2"/>
        <v>1639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1121</v>
      </c>
      <c r="N26" s="22">
        <v>0</v>
      </c>
      <c r="O26" s="22">
        <v>1105</v>
      </c>
      <c r="P26" s="22">
        <v>16</v>
      </c>
      <c r="Q26" s="32">
        <f t="shared" si="5"/>
        <v>326</v>
      </c>
      <c r="R26" s="22">
        <v>0</v>
      </c>
      <c r="S26" s="22">
        <v>326</v>
      </c>
      <c r="T26" s="22">
        <v>0</v>
      </c>
      <c r="U26" s="32">
        <f t="shared" si="6"/>
        <v>105</v>
      </c>
      <c r="V26" s="22">
        <v>0</v>
      </c>
      <c r="W26" s="22">
        <v>105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87</v>
      </c>
      <c r="AD26" s="22">
        <v>0</v>
      </c>
      <c r="AE26" s="22">
        <v>87</v>
      </c>
      <c r="AF26" s="22">
        <v>0</v>
      </c>
      <c r="AG26" s="22">
        <v>152</v>
      </c>
      <c r="AH26" s="22">
        <v>18</v>
      </c>
    </row>
    <row r="27" spans="1:34" ht="13.5">
      <c r="A27" s="40" t="s">
        <v>15</v>
      </c>
      <c r="B27" s="40" t="s">
        <v>56</v>
      </c>
      <c r="C27" s="41" t="s">
        <v>57</v>
      </c>
      <c r="D27" s="31">
        <f t="shared" si="0"/>
        <v>938</v>
      </c>
      <c r="E27" s="22">
        <v>607</v>
      </c>
      <c r="F27" s="22">
        <v>331</v>
      </c>
      <c r="G27" s="32">
        <f t="shared" si="1"/>
        <v>938</v>
      </c>
      <c r="H27" s="31">
        <f t="shared" si="2"/>
        <v>802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573</v>
      </c>
      <c r="N27" s="22">
        <v>0</v>
      </c>
      <c r="O27" s="22">
        <v>548</v>
      </c>
      <c r="P27" s="22">
        <v>25</v>
      </c>
      <c r="Q27" s="32">
        <f t="shared" si="5"/>
        <v>133</v>
      </c>
      <c r="R27" s="22">
        <v>0</v>
      </c>
      <c r="S27" s="22">
        <v>133</v>
      </c>
      <c r="T27" s="22">
        <v>0</v>
      </c>
      <c r="U27" s="32">
        <f t="shared" si="6"/>
        <v>60</v>
      </c>
      <c r="V27" s="22">
        <v>0</v>
      </c>
      <c r="W27" s="22">
        <v>60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36</v>
      </c>
      <c r="AD27" s="22">
        <v>0</v>
      </c>
      <c r="AE27" s="22">
        <v>36</v>
      </c>
      <c r="AF27" s="22">
        <v>0</v>
      </c>
      <c r="AG27" s="22">
        <v>136</v>
      </c>
      <c r="AH27" s="22">
        <v>0</v>
      </c>
    </row>
    <row r="28" spans="1:34" ht="13.5">
      <c r="A28" s="40" t="s">
        <v>15</v>
      </c>
      <c r="B28" s="40" t="s">
        <v>58</v>
      </c>
      <c r="C28" s="41" t="s">
        <v>59</v>
      </c>
      <c r="D28" s="31">
        <f t="shared" si="0"/>
        <v>1358</v>
      </c>
      <c r="E28" s="22">
        <v>988</v>
      </c>
      <c r="F28" s="22">
        <v>370</v>
      </c>
      <c r="G28" s="32">
        <f t="shared" si="1"/>
        <v>1358</v>
      </c>
      <c r="H28" s="31">
        <f t="shared" si="2"/>
        <v>1303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975</v>
      </c>
      <c r="N28" s="22">
        <v>0</v>
      </c>
      <c r="O28" s="22">
        <v>895</v>
      </c>
      <c r="P28" s="22">
        <v>80</v>
      </c>
      <c r="Q28" s="32">
        <f t="shared" si="5"/>
        <v>185</v>
      </c>
      <c r="R28" s="22">
        <v>185</v>
      </c>
      <c r="S28" s="22">
        <v>0</v>
      </c>
      <c r="T28" s="22">
        <v>0</v>
      </c>
      <c r="U28" s="32">
        <f t="shared" si="6"/>
        <v>94</v>
      </c>
      <c r="V28" s="22">
        <v>94</v>
      </c>
      <c r="W28" s="22">
        <v>0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49</v>
      </c>
      <c r="AD28" s="22">
        <v>49</v>
      </c>
      <c r="AE28" s="22">
        <v>0</v>
      </c>
      <c r="AF28" s="22">
        <v>0</v>
      </c>
      <c r="AG28" s="22">
        <v>55</v>
      </c>
      <c r="AH28" s="22">
        <v>15</v>
      </c>
    </row>
    <row r="29" spans="1:34" ht="13.5">
      <c r="A29" s="40" t="s">
        <v>15</v>
      </c>
      <c r="B29" s="40" t="s">
        <v>60</v>
      </c>
      <c r="C29" s="41" t="s">
        <v>61</v>
      </c>
      <c r="D29" s="31">
        <f t="shared" si="0"/>
        <v>6875</v>
      </c>
      <c r="E29" s="22">
        <v>5927</v>
      </c>
      <c r="F29" s="22">
        <v>948</v>
      </c>
      <c r="G29" s="32">
        <f t="shared" si="1"/>
        <v>6875</v>
      </c>
      <c r="H29" s="31">
        <f t="shared" si="2"/>
        <v>6421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4507</v>
      </c>
      <c r="N29" s="22">
        <v>0</v>
      </c>
      <c r="O29" s="22">
        <v>4014</v>
      </c>
      <c r="P29" s="22">
        <v>493</v>
      </c>
      <c r="Q29" s="32">
        <f t="shared" si="5"/>
        <v>538</v>
      </c>
      <c r="R29" s="22">
        <v>0</v>
      </c>
      <c r="S29" s="22">
        <v>537</v>
      </c>
      <c r="T29" s="22">
        <v>1</v>
      </c>
      <c r="U29" s="32">
        <f t="shared" si="6"/>
        <v>709</v>
      </c>
      <c r="V29" s="22">
        <v>0</v>
      </c>
      <c r="W29" s="22">
        <v>709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667</v>
      </c>
      <c r="AD29" s="22">
        <v>0</v>
      </c>
      <c r="AE29" s="22">
        <v>667</v>
      </c>
      <c r="AF29" s="22">
        <v>0</v>
      </c>
      <c r="AG29" s="22">
        <v>454</v>
      </c>
      <c r="AH29" s="22">
        <v>0</v>
      </c>
    </row>
    <row r="30" spans="1:34" ht="13.5">
      <c r="A30" s="40" t="s">
        <v>15</v>
      </c>
      <c r="B30" s="40" t="s">
        <v>62</v>
      </c>
      <c r="C30" s="41" t="s">
        <v>63</v>
      </c>
      <c r="D30" s="31">
        <f t="shared" si="0"/>
        <v>7434</v>
      </c>
      <c r="E30" s="22">
        <v>6686</v>
      </c>
      <c r="F30" s="22">
        <v>748</v>
      </c>
      <c r="G30" s="32">
        <f t="shared" si="1"/>
        <v>7434</v>
      </c>
      <c r="H30" s="31">
        <f t="shared" si="2"/>
        <v>7026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5606</v>
      </c>
      <c r="N30" s="22">
        <v>5300</v>
      </c>
      <c r="O30" s="22">
        <v>0</v>
      </c>
      <c r="P30" s="22">
        <v>306</v>
      </c>
      <c r="Q30" s="32">
        <f t="shared" si="5"/>
        <v>490</v>
      </c>
      <c r="R30" s="22">
        <v>456</v>
      </c>
      <c r="S30" s="22">
        <v>0</v>
      </c>
      <c r="T30" s="22">
        <v>34</v>
      </c>
      <c r="U30" s="32">
        <f t="shared" si="6"/>
        <v>430</v>
      </c>
      <c r="V30" s="22">
        <v>430</v>
      </c>
      <c r="W30" s="22">
        <v>0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500</v>
      </c>
      <c r="AD30" s="22">
        <v>500</v>
      </c>
      <c r="AE30" s="22">
        <v>0</v>
      </c>
      <c r="AF30" s="22">
        <v>0</v>
      </c>
      <c r="AG30" s="22">
        <v>408</v>
      </c>
      <c r="AH30" s="22">
        <v>0</v>
      </c>
    </row>
    <row r="31" spans="1:34" ht="13.5">
      <c r="A31" s="40" t="s">
        <v>15</v>
      </c>
      <c r="B31" s="40" t="s">
        <v>64</v>
      </c>
      <c r="C31" s="41" t="s">
        <v>65</v>
      </c>
      <c r="D31" s="31">
        <f t="shared" si="0"/>
        <v>11378</v>
      </c>
      <c r="E31" s="22">
        <v>9549</v>
      </c>
      <c r="F31" s="22">
        <v>1829</v>
      </c>
      <c r="G31" s="32">
        <f t="shared" si="1"/>
        <v>11378</v>
      </c>
      <c r="H31" s="31">
        <f t="shared" si="2"/>
        <v>10978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8642</v>
      </c>
      <c r="N31" s="22">
        <v>7524</v>
      </c>
      <c r="O31" s="22">
        <v>0</v>
      </c>
      <c r="P31" s="22">
        <v>1118</v>
      </c>
      <c r="Q31" s="32">
        <f t="shared" si="5"/>
        <v>710</v>
      </c>
      <c r="R31" s="22">
        <v>701</v>
      </c>
      <c r="S31" s="22">
        <v>0</v>
      </c>
      <c r="T31" s="22">
        <v>9</v>
      </c>
      <c r="U31" s="32">
        <f t="shared" si="6"/>
        <v>1626</v>
      </c>
      <c r="V31" s="22">
        <v>1626</v>
      </c>
      <c r="W31" s="22">
        <v>0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0</v>
      </c>
      <c r="AD31" s="22">
        <v>0</v>
      </c>
      <c r="AE31" s="22">
        <v>0</v>
      </c>
      <c r="AF31" s="22">
        <v>0</v>
      </c>
      <c r="AG31" s="22">
        <v>400</v>
      </c>
      <c r="AH31" s="22">
        <v>251</v>
      </c>
    </row>
    <row r="32" spans="1:34" ht="13.5">
      <c r="A32" s="40" t="s">
        <v>15</v>
      </c>
      <c r="B32" s="40" t="s">
        <v>66</v>
      </c>
      <c r="C32" s="41" t="s">
        <v>67</v>
      </c>
      <c r="D32" s="31">
        <f t="shared" si="0"/>
        <v>5035</v>
      </c>
      <c r="E32" s="22">
        <v>4369</v>
      </c>
      <c r="F32" s="22">
        <v>666</v>
      </c>
      <c r="G32" s="32">
        <f t="shared" si="1"/>
        <v>5035</v>
      </c>
      <c r="H32" s="31">
        <f t="shared" si="2"/>
        <v>5035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3820</v>
      </c>
      <c r="N32" s="22">
        <v>0</v>
      </c>
      <c r="O32" s="22">
        <v>3154</v>
      </c>
      <c r="P32" s="22">
        <v>666</v>
      </c>
      <c r="Q32" s="32">
        <f t="shared" si="5"/>
        <v>487</v>
      </c>
      <c r="R32" s="22">
        <v>0</v>
      </c>
      <c r="S32" s="22">
        <v>487</v>
      </c>
      <c r="T32" s="22">
        <v>0</v>
      </c>
      <c r="U32" s="32">
        <f t="shared" si="6"/>
        <v>287</v>
      </c>
      <c r="V32" s="22">
        <v>0</v>
      </c>
      <c r="W32" s="22">
        <v>287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441</v>
      </c>
      <c r="AD32" s="22">
        <v>0</v>
      </c>
      <c r="AE32" s="22">
        <v>441</v>
      </c>
      <c r="AF32" s="22">
        <v>0</v>
      </c>
      <c r="AG32" s="22">
        <v>0</v>
      </c>
      <c r="AH32" s="22">
        <v>0</v>
      </c>
    </row>
    <row r="33" spans="1:34" ht="13.5">
      <c r="A33" s="40" t="s">
        <v>15</v>
      </c>
      <c r="B33" s="40" t="s">
        <v>68</v>
      </c>
      <c r="C33" s="41" t="s">
        <v>69</v>
      </c>
      <c r="D33" s="31">
        <f t="shared" si="0"/>
        <v>3076</v>
      </c>
      <c r="E33" s="22">
        <v>2073</v>
      </c>
      <c r="F33" s="22">
        <v>1003</v>
      </c>
      <c r="G33" s="32">
        <f t="shared" si="1"/>
        <v>3076</v>
      </c>
      <c r="H33" s="31">
        <f t="shared" si="2"/>
        <v>3076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2446</v>
      </c>
      <c r="N33" s="22">
        <v>1486</v>
      </c>
      <c r="O33" s="22">
        <v>0</v>
      </c>
      <c r="P33" s="22">
        <v>960</v>
      </c>
      <c r="Q33" s="32">
        <f t="shared" si="5"/>
        <v>67</v>
      </c>
      <c r="R33" s="22">
        <v>52</v>
      </c>
      <c r="S33" s="22">
        <v>0</v>
      </c>
      <c r="T33" s="22">
        <v>15</v>
      </c>
      <c r="U33" s="32">
        <f t="shared" si="6"/>
        <v>444</v>
      </c>
      <c r="V33" s="22">
        <v>416</v>
      </c>
      <c r="W33" s="22">
        <v>0</v>
      </c>
      <c r="X33" s="22">
        <v>28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119</v>
      </c>
      <c r="AD33" s="22">
        <v>119</v>
      </c>
      <c r="AE33" s="22">
        <v>0</v>
      </c>
      <c r="AF33" s="22">
        <v>0</v>
      </c>
      <c r="AG33" s="22">
        <v>0</v>
      </c>
      <c r="AH33" s="22">
        <v>317</v>
      </c>
    </row>
    <row r="34" spans="1:34" ht="13.5">
      <c r="A34" s="40" t="s">
        <v>15</v>
      </c>
      <c r="B34" s="40" t="s">
        <v>70</v>
      </c>
      <c r="C34" s="41" t="s">
        <v>14</v>
      </c>
      <c r="D34" s="31">
        <f t="shared" si="0"/>
        <v>2277</v>
      </c>
      <c r="E34" s="22">
        <v>1559</v>
      </c>
      <c r="F34" s="22">
        <v>718</v>
      </c>
      <c r="G34" s="32">
        <f t="shared" si="1"/>
        <v>2277</v>
      </c>
      <c r="H34" s="31">
        <f t="shared" si="2"/>
        <v>2277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1755</v>
      </c>
      <c r="N34" s="22">
        <v>0</v>
      </c>
      <c r="O34" s="22">
        <v>1066</v>
      </c>
      <c r="P34" s="22">
        <v>689</v>
      </c>
      <c r="Q34" s="32">
        <f t="shared" si="5"/>
        <v>144</v>
      </c>
      <c r="R34" s="22">
        <v>0</v>
      </c>
      <c r="S34" s="22">
        <v>133</v>
      </c>
      <c r="T34" s="22">
        <v>11</v>
      </c>
      <c r="U34" s="32">
        <f t="shared" si="6"/>
        <v>244</v>
      </c>
      <c r="V34" s="22">
        <v>2</v>
      </c>
      <c r="W34" s="22">
        <v>224</v>
      </c>
      <c r="X34" s="22">
        <v>18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134</v>
      </c>
      <c r="AD34" s="22">
        <v>0</v>
      </c>
      <c r="AE34" s="22">
        <v>134</v>
      </c>
      <c r="AF34" s="22">
        <v>0</v>
      </c>
      <c r="AG34" s="22">
        <v>0</v>
      </c>
      <c r="AH34" s="22">
        <v>191</v>
      </c>
    </row>
    <row r="35" spans="1:34" ht="13.5">
      <c r="A35" s="40" t="s">
        <v>15</v>
      </c>
      <c r="B35" s="40" t="s">
        <v>71</v>
      </c>
      <c r="C35" s="41" t="s">
        <v>72</v>
      </c>
      <c r="D35" s="31">
        <f t="shared" si="0"/>
        <v>1939</v>
      </c>
      <c r="E35" s="22">
        <v>1486</v>
      </c>
      <c r="F35" s="22">
        <v>453</v>
      </c>
      <c r="G35" s="32">
        <f t="shared" si="1"/>
        <v>1939</v>
      </c>
      <c r="H35" s="31">
        <f t="shared" si="2"/>
        <v>1939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1126</v>
      </c>
      <c r="N35" s="22">
        <v>0</v>
      </c>
      <c r="O35" s="22">
        <v>684</v>
      </c>
      <c r="P35" s="22">
        <v>442</v>
      </c>
      <c r="Q35" s="32">
        <f t="shared" si="5"/>
        <v>23</v>
      </c>
      <c r="R35" s="22">
        <v>0</v>
      </c>
      <c r="S35" s="22">
        <v>18</v>
      </c>
      <c r="T35" s="22">
        <v>5</v>
      </c>
      <c r="U35" s="32">
        <f t="shared" si="6"/>
        <v>340</v>
      </c>
      <c r="V35" s="22">
        <v>0</v>
      </c>
      <c r="W35" s="22">
        <v>334</v>
      </c>
      <c r="X35" s="22">
        <v>6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450</v>
      </c>
      <c r="AD35" s="22">
        <v>0</v>
      </c>
      <c r="AE35" s="22">
        <v>450</v>
      </c>
      <c r="AF35" s="22">
        <v>0</v>
      </c>
      <c r="AG35" s="22">
        <v>0</v>
      </c>
      <c r="AH35" s="22">
        <v>359</v>
      </c>
    </row>
    <row r="36" spans="1:34" ht="13.5">
      <c r="A36" s="40" t="s">
        <v>15</v>
      </c>
      <c r="B36" s="40" t="s">
        <v>73</v>
      </c>
      <c r="C36" s="41" t="s">
        <v>74</v>
      </c>
      <c r="D36" s="31">
        <f t="shared" si="0"/>
        <v>2467</v>
      </c>
      <c r="E36" s="22">
        <v>1657</v>
      </c>
      <c r="F36" s="22">
        <v>810</v>
      </c>
      <c r="G36" s="32">
        <f t="shared" si="1"/>
        <v>2467</v>
      </c>
      <c r="H36" s="31">
        <f t="shared" si="2"/>
        <v>2467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1984</v>
      </c>
      <c r="N36" s="22">
        <v>1205</v>
      </c>
      <c r="O36" s="22">
        <v>0</v>
      </c>
      <c r="P36" s="22">
        <v>779</v>
      </c>
      <c r="Q36" s="32">
        <f t="shared" si="5"/>
        <v>23</v>
      </c>
      <c r="R36" s="22">
        <v>18</v>
      </c>
      <c r="S36" s="22">
        <v>0</v>
      </c>
      <c r="T36" s="22">
        <v>5</v>
      </c>
      <c r="U36" s="32">
        <f t="shared" si="6"/>
        <v>260</v>
      </c>
      <c r="V36" s="22">
        <v>234</v>
      </c>
      <c r="W36" s="22">
        <v>0</v>
      </c>
      <c r="X36" s="22">
        <v>26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200</v>
      </c>
      <c r="AD36" s="22">
        <v>200</v>
      </c>
      <c r="AE36" s="22">
        <v>0</v>
      </c>
      <c r="AF36" s="22">
        <v>0</v>
      </c>
      <c r="AG36" s="22">
        <v>0</v>
      </c>
      <c r="AH36" s="22">
        <v>374</v>
      </c>
    </row>
    <row r="37" spans="1:34" ht="13.5">
      <c r="A37" s="40" t="s">
        <v>15</v>
      </c>
      <c r="B37" s="40" t="s">
        <v>75</v>
      </c>
      <c r="C37" s="41" t="s">
        <v>76</v>
      </c>
      <c r="D37" s="31">
        <f t="shared" si="0"/>
        <v>2002</v>
      </c>
      <c r="E37" s="22">
        <v>1348</v>
      </c>
      <c r="F37" s="22">
        <v>654</v>
      </c>
      <c r="G37" s="32">
        <f t="shared" si="1"/>
        <v>2002</v>
      </c>
      <c r="H37" s="31">
        <f t="shared" si="2"/>
        <v>2002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1585</v>
      </c>
      <c r="N37" s="22">
        <v>963</v>
      </c>
      <c r="O37" s="22">
        <v>0</v>
      </c>
      <c r="P37" s="22">
        <v>622</v>
      </c>
      <c r="Q37" s="32">
        <f t="shared" si="5"/>
        <v>57</v>
      </c>
      <c r="R37" s="22">
        <v>44</v>
      </c>
      <c r="S37" s="22">
        <v>0</v>
      </c>
      <c r="T37" s="22">
        <v>13</v>
      </c>
      <c r="U37" s="32">
        <f t="shared" si="6"/>
        <v>235</v>
      </c>
      <c r="V37" s="22">
        <v>216</v>
      </c>
      <c r="W37" s="22">
        <v>0</v>
      </c>
      <c r="X37" s="22">
        <v>19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125</v>
      </c>
      <c r="AD37" s="22">
        <v>0</v>
      </c>
      <c r="AE37" s="22">
        <v>125</v>
      </c>
      <c r="AF37" s="22">
        <v>0</v>
      </c>
      <c r="AG37" s="22">
        <v>0</v>
      </c>
      <c r="AH37" s="22">
        <v>640</v>
      </c>
    </row>
    <row r="38" spans="1:34" ht="13.5">
      <c r="A38" s="40" t="s">
        <v>15</v>
      </c>
      <c r="B38" s="40" t="s">
        <v>77</v>
      </c>
      <c r="C38" s="41" t="s">
        <v>78</v>
      </c>
      <c r="D38" s="31">
        <f t="shared" si="0"/>
        <v>7478</v>
      </c>
      <c r="E38" s="22">
        <v>7408</v>
      </c>
      <c r="F38" s="22">
        <v>70</v>
      </c>
      <c r="G38" s="32">
        <f t="shared" si="1"/>
        <v>7478</v>
      </c>
      <c r="H38" s="31">
        <f t="shared" si="2"/>
        <v>7399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5922</v>
      </c>
      <c r="N38" s="22">
        <v>5922</v>
      </c>
      <c r="O38" s="22">
        <v>0</v>
      </c>
      <c r="P38" s="22">
        <v>0</v>
      </c>
      <c r="Q38" s="32">
        <f t="shared" si="5"/>
        <v>400</v>
      </c>
      <c r="R38" s="22">
        <v>400</v>
      </c>
      <c r="S38" s="22">
        <v>0</v>
      </c>
      <c r="T38" s="22">
        <v>0</v>
      </c>
      <c r="U38" s="32">
        <f t="shared" si="6"/>
        <v>646</v>
      </c>
      <c r="V38" s="22">
        <v>646</v>
      </c>
      <c r="W38" s="22">
        <v>0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431</v>
      </c>
      <c r="AD38" s="22">
        <v>431</v>
      </c>
      <c r="AE38" s="22">
        <v>0</v>
      </c>
      <c r="AF38" s="22">
        <v>0</v>
      </c>
      <c r="AG38" s="22">
        <v>79</v>
      </c>
      <c r="AH38" s="22">
        <v>0</v>
      </c>
    </row>
    <row r="39" spans="1:34" ht="13.5">
      <c r="A39" s="40" t="s">
        <v>15</v>
      </c>
      <c r="B39" s="40" t="s">
        <v>79</v>
      </c>
      <c r="C39" s="41" t="s">
        <v>0</v>
      </c>
      <c r="D39" s="31">
        <f t="shared" si="0"/>
        <v>2157</v>
      </c>
      <c r="E39" s="22">
        <v>1444</v>
      </c>
      <c r="F39" s="22">
        <v>713</v>
      </c>
      <c r="G39" s="32">
        <f t="shared" si="1"/>
        <v>2157</v>
      </c>
      <c r="H39" s="31">
        <f t="shared" si="2"/>
        <v>2157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1748</v>
      </c>
      <c r="N39" s="22">
        <v>1062</v>
      </c>
      <c r="O39" s="22">
        <v>0</v>
      </c>
      <c r="P39" s="22">
        <v>686</v>
      </c>
      <c r="Q39" s="32">
        <f t="shared" si="5"/>
        <v>44</v>
      </c>
      <c r="R39" s="22">
        <v>34</v>
      </c>
      <c r="S39" s="22">
        <v>0</v>
      </c>
      <c r="T39" s="22">
        <v>10</v>
      </c>
      <c r="U39" s="32">
        <f t="shared" si="6"/>
        <v>289</v>
      </c>
      <c r="V39" s="22">
        <v>272</v>
      </c>
      <c r="W39" s="22">
        <v>0</v>
      </c>
      <c r="X39" s="22">
        <v>17</v>
      </c>
      <c r="Y39" s="32">
        <f t="shared" si="7"/>
        <v>16</v>
      </c>
      <c r="Z39" s="22">
        <v>16</v>
      </c>
      <c r="AA39" s="22">
        <v>0</v>
      </c>
      <c r="AB39" s="22">
        <v>0</v>
      </c>
      <c r="AC39" s="32">
        <f t="shared" si="8"/>
        <v>60</v>
      </c>
      <c r="AD39" s="22">
        <v>60</v>
      </c>
      <c r="AE39" s="22">
        <v>0</v>
      </c>
      <c r="AF39" s="22">
        <v>0</v>
      </c>
      <c r="AG39" s="22">
        <v>0</v>
      </c>
      <c r="AH39" s="22">
        <v>167</v>
      </c>
    </row>
    <row r="40" spans="1:34" ht="13.5">
      <c r="A40" s="40" t="s">
        <v>15</v>
      </c>
      <c r="B40" s="40" t="s">
        <v>80</v>
      </c>
      <c r="C40" s="41" t="s">
        <v>81</v>
      </c>
      <c r="D40" s="31">
        <f t="shared" si="0"/>
        <v>2638</v>
      </c>
      <c r="E40" s="22">
        <v>2588</v>
      </c>
      <c r="F40" s="22">
        <v>50</v>
      </c>
      <c r="G40" s="32">
        <f t="shared" si="1"/>
        <v>2638</v>
      </c>
      <c r="H40" s="31">
        <f t="shared" si="2"/>
        <v>2337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1735</v>
      </c>
      <c r="N40" s="22">
        <v>1735</v>
      </c>
      <c r="O40" s="22">
        <v>0</v>
      </c>
      <c r="P40" s="22">
        <v>0</v>
      </c>
      <c r="Q40" s="32">
        <f t="shared" si="5"/>
        <v>72</v>
      </c>
      <c r="R40" s="22">
        <v>72</v>
      </c>
      <c r="S40" s="22">
        <v>0</v>
      </c>
      <c r="T40" s="22">
        <v>0</v>
      </c>
      <c r="U40" s="32">
        <f t="shared" si="6"/>
        <v>530</v>
      </c>
      <c r="V40" s="22">
        <v>530</v>
      </c>
      <c r="W40" s="22">
        <v>0</v>
      </c>
      <c r="X40" s="22">
        <v>0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0</v>
      </c>
      <c r="AD40" s="22">
        <v>0</v>
      </c>
      <c r="AE40" s="22">
        <v>0</v>
      </c>
      <c r="AF40" s="22">
        <v>0</v>
      </c>
      <c r="AG40" s="22">
        <v>301</v>
      </c>
      <c r="AH40" s="22">
        <v>142</v>
      </c>
    </row>
    <row r="41" spans="1:34" ht="13.5">
      <c r="A41" s="40" t="s">
        <v>15</v>
      </c>
      <c r="B41" s="40" t="s">
        <v>82</v>
      </c>
      <c r="C41" s="41" t="s">
        <v>83</v>
      </c>
      <c r="D41" s="31">
        <f t="shared" si="0"/>
        <v>187</v>
      </c>
      <c r="E41" s="22">
        <v>128</v>
      </c>
      <c r="F41" s="22">
        <v>59</v>
      </c>
      <c r="G41" s="32">
        <f t="shared" si="1"/>
        <v>187</v>
      </c>
      <c r="H41" s="31">
        <f t="shared" si="2"/>
        <v>187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135</v>
      </c>
      <c r="N41" s="22">
        <v>82</v>
      </c>
      <c r="O41" s="22">
        <v>0</v>
      </c>
      <c r="P41" s="22">
        <v>53</v>
      </c>
      <c r="Q41" s="32">
        <f t="shared" si="5"/>
        <v>12</v>
      </c>
      <c r="R41" s="22">
        <v>9</v>
      </c>
      <c r="S41" s="22">
        <v>0</v>
      </c>
      <c r="T41" s="22">
        <v>3</v>
      </c>
      <c r="U41" s="32">
        <f t="shared" si="6"/>
        <v>30</v>
      </c>
      <c r="V41" s="22">
        <v>27</v>
      </c>
      <c r="W41" s="22">
        <v>0</v>
      </c>
      <c r="X41" s="22">
        <v>3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10</v>
      </c>
      <c r="AD41" s="22">
        <v>10</v>
      </c>
      <c r="AE41" s="22">
        <v>0</v>
      </c>
      <c r="AF41" s="22">
        <v>0</v>
      </c>
      <c r="AG41" s="22">
        <v>0</v>
      </c>
      <c r="AH41" s="22">
        <v>74</v>
      </c>
    </row>
    <row r="42" spans="1:34" ht="13.5">
      <c r="A42" s="40" t="s">
        <v>15</v>
      </c>
      <c r="B42" s="40" t="s">
        <v>84</v>
      </c>
      <c r="C42" s="41" t="s">
        <v>85</v>
      </c>
      <c r="D42" s="31">
        <f t="shared" si="0"/>
        <v>5394</v>
      </c>
      <c r="E42" s="22">
        <v>4073</v>
      </c>
      <c r="F42" s="22">
        <v>1321</v>
      </c>
      <c r="G42" s="32">
        <f t="shared" si="1"/>
        <v>5394</v>
      </c>
      <c r="H42" s="31">
        <f t="shared" si="2"/>
        <v>4124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2976</v>
      </c>
      <c r="N42" s="22">
        <v>2927</v>
      </c>
      <c r="O42" s="22">
        <v>0</v>
      </c>
      <c r="P42" s="22">
        <v>49</v>
      </c>
      <c r="Q42" s="32">
        <f t="shared" si="5"/>
        <v>193</v>
      </c>
      <c r="R42" s="22">
        <v>192</v>
      </c>
      <c r="S42" s="22">
        <v>0</v>
      </c>
      <c r="T42" s="22">
        <v>1</v>
      </c>
      <c r="U42" s="32">
        <f t="shared" si="6"/>
        <v>949</v>
      </c>
      <c r="V42" s="22">
        <v>948</v>
      </c>
      <c r="W42" s="22">
        <v>0</v>
      </c>
      <c r="X42" s="22">
        <v>1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6</v>
      </c>
      <c r="AD42" s="22">
        <v>6</v>
      </c>
      <c r="AE42" s="22">
        <v>0</v>
      </c>
      <c r="AF42" s="22">
        <v>0</v>
      </c>
      <c r="AG42" s="22">
        <v>1270</v>
      </c>
      <c r="AH42" s="22">
        <v>0</v>
      </c>
    </row>
    <row r="43" spans="1:34" ht="13.5">
      <c r="A43" s="40" t="s">
        <v>15</v>
      </c>
      <c r="B43" s="40" t="s">
        <v>86</v>
      </c>
      <c r="C43" s="41" t="s">
        <v>87</v>
      </c>
      <c r="D43" s="31">
        <f t="shared" si="0"/>
        <v>2128</v>
      </c>
      <c r="E43" s="22">
        <v>1709</v>
      </c>
      <c r="F43" s="22">
        <v>419</v>
      </c>
      <c r="G43" s="32">
        <f t="shared" si="1"/>
        <v>2128</v>
      </c>
      <c r="H43" s="31">
        <f t="shared" si="2"/>
        <v>1746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1237</v>
      </c>
      <c r="N43" s="22">
        <v>1219</v>
      </c>
      <c r="O43" s="22">
        <v>0</v>
      </c>
      <c r="P43" s="22">
        <v>18</v>
      </c>
      <c r="Q43" s="32">
        <f t="shared" si="5"/>
        <v>96</v>
      </c>
      <c r="R43" s="22">
        <v>83</v>
      </c>
      <c r="S43" s="22">
        <v>0</v>
      </c>
      <c r="T43" s="22">
        <v>13</v>
      </c>
      <c r="U43" s="32">
        <f t="shared" si="6"/>
        <v>409</v>
      </c>
      <c r="V43" s="22">
        <v>403</v>
      </c>
      <c r="W43" s="22">
        <v>0</v>
      </c>
      <c r="X43" s="22">
        <v>6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4</v>
      </c>
      <c r="AD43" s="22">
        <v>4</v>
      </c>
      <c r="AE43" s="22">
        <v>0</v>
      </c>
      <c r="AF43" s="22">
        <v>0</v>
      </c>
      <c r="AG43" s="22">
        <v>382</v>
      </c>
      <c r="AH43" s="22">
        <v>49</v>
      </c>
    </row>
    <row r="44" spans="1:34" ht="13.5">
      <c r="A44" s="40" t="s">
        <v>15</v>
      </c>
      <c r="B44" s="40" t="s">
        <v>88</v>
      </c>
      <c r="C44" s="41" t="s">
        <v>89</v>
      </c>
      <c r="D44" s="31">
        <f t="shared" si="0"/>
        <v>1398</v>
      </c>
      <c r="E44" s="22">
        <v>968</v>
      </c>
      <c r="F44" s="22">
        <v>430</v>
      </c>
      <c r="G44" s="32">
        <f t="shared" si="1"/>
        <v>1398</v>
      </c>
      <c r="H44" s="31">
        <f t="shared" si="2"/>
        <v>1102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793</v>
      </c>
      <c r="N44" s="22">
        <v>663</v>
      </c>
      <c r="O44" s="22">
        <v>0</v>
      </c>
      <c r="P44" s="22">
        <v>130</v>
      </c>
      <c r="Q44" s="32">
        <f t="shared" si="5"/>
        <v>60</v>
      </c>
      <c r="R44" s="22">
        <v>58</v>
      </c>
      <c r="S44" s="22">
        <v>0</v>
      </c>
      <c r="T44" s="22">
        <v>2</v>
      </c>
      <c r="U44" s="32">
        <f t="shared" si="6"/>
        <v>242</v>
      </c>
      <c r="V44" s="22">
        <v>240</v>
      </c>
      <c r="W44" s="22">
        <v>0</v>
      </c>
      <c r="X44" s="22">
        <v>2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7</v>
      </c>
      <c r="AD44" s="22">
        <v>7</v>
      </c>
      <c r="AE44" s="22">
        <v>0</v>
      </c>
      <c r="AF44" s="22">
        <v>0</v>
      </c>
      <c r="AG44" s="22">
        <v>296</v>
      </c>
      <c r="AH44" s="22">
        <v>0</v>
      </c>
    </row>
    <row r="45" spans="1:34" ht="13.5">
      <c r="A45" s="40" t="s">
        <v>15</v>
      </c>
      <c r="B45" s="40" t="s">
        <v>90</v>
      </c>
      <c r="C45" s="41" t="s">
        <v>91</v>
      </c>
      <c r="D45" s="31">
        <f t="shared" si="0"/>
        <v>1787</v>
      </c>
      <c r="E45" s="22">
        <v>1470</v>
      </c>
      <c r="F45" s="22">
        <v>317</v>
      </c>
      <c r="G45" s="32">
        <f t="shared" si="1"/>
        <v>1787</v>
      </c>
      <c r="H45" s="31">
        <f t="shared" si="2"/>
        <v>1479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1086</v>
      </c>
      <c r="N45" s="22">
        <v>1079</v>
      </c>
      <c r="O45" s="22">
        <v>0</v>
      </c>
      <c r="P45" s="22">
        <v>7</v>
      </c>
      <c r="Q45" s="32">
        <f t="shared" si="5"/>
        <v>76</v>
      </c>
      <c r="R45" s="22">
        <v>74</v>
      </c>
      <c r="S45" s="22">
        <v>0</v>
      </c>
      <c r="T45" s="22">
        <v>2</v>
      </c>
      <c r="U45" s="32">
        <f t="shared" si="6"/>
        <v>313</v>
      </c>
      <c r="V45" s="22">
        <v>313</v>
      </c>
      <c r="W45" s="22">
        <v>0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4</v>
      </c>
      <c r="AD45" s="22">
        <v>4</v>
      </c>
      <c r="AE45" s="22">
        <v>0</v>
      </c>
      <c r="AF45" s="22">
        <v>0</v>
      </c>
      <c r="AG45" s="22">
        <v>308</v>
      </c>
      <c r="AH45" s="22">
        <v>29</v>
      </c>
    </row>
    <row r="46" spans="1:34" ht="13.5">
      <c r="A46" s="40" t="s">
        <v>15</v>
      </c>
      <c r="B46" s="40" t="s">
        <v>92</v>
      </c>
      <c r="C46" s="41" t="s">
        <v>93</v>
      </c>
      <c r="D46" s="31">
        <f t="shared" si="0"/>
        <v>91</v>
      </c>
      <c r="E46" s="22">
        <v>86</v>
      </c>
      <c r="F46" s="22">
        <v>5</v>
      </c>
      <c r="G46" s="32">
        <f t="shared" si="1"/>
        <v>91</v>
      </c>
      <c r="H46" s="31">
        <f t="shared" si="2"/>
        <v>91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28</v>
      </c>
      <c r="N46" s="22">
        <v>0</v>
      </c>
      <c r="O46" s="22">
        <v>28</v>
      </c>
      <c r="P46" s="22">
        <v>0</v>
      </c>
      <c r="Q46" s="32">
        <f t="shared" si="5"/>
        <v>3</v>
      </c>
      <c r="R46" s="22">
        <v>0</v>
      </c>
      <c r="S46" s="22">
        <v>3</v>
      </c>
      <c r="T46" s="22">
        <v>0</v>
      </c>
      <c r="U46" s="32">
        <f t="shared" si="6"/>
        <v>48</v>
      </c>
      <c r="V46" s="22">
        <v>0</v>
      </c>
      <c r="W46" s="22">
        <v>48</v>
      </c>
      <c r="X46" s="22">
        <v>0</v>
      </c>
      <c r="Y46" s="32">
        <f t="shared" si="7"/>
        <v>0</v>
      </c>
      <c r="Z46" s="22">
        <v>0</v>
      </c>
      <c r="AA46" s="22">
        <v>0</v>
      </c>
      <c r="AB46" s="22">
        <v>0</v>
      </c>
      <c r="AC46" s="32">
        <f t="shared" si="8"/>
        <v>12</v>
      </c>
      <c r="AD46" s="22">
        <v>0</v>
      </c>
      <c r="AE46" s="22">
        <v>12</v>
      </c>
      <c r="AF46" s="22">
        <v>0</v>
      </c>
      <c r="AG46" s="22">
        <v>0</v>
      </c>
      <c r="AH46" s="22">
        <v>25</v>
      </c>
    </row>
    <row r="47" spans="1:34" ht="13.5">
      <c r="A47" s="40" t="s">
        <v>15</v>
      </c>
      <c r="B47" s="40" t="s">
        <v>94</v>
      </c>
      <c r="C47" s="41" t="s">
        <v>95</v>
      </c>
      <c r="D47" s="31">
        <f t="shared" si="0"/>
        <v>1819</v>
      </c>
      <c r="E47" s="22">
        <v>1502</v>
      </c>
      <c r="F47" s="22">
        <v>317</v>
      </c>
      <c r="G47" s="32">
        <f t="shared" si="1"/>
        <v>1819</v>
      </c>
      <c r="H47" s="31">
        <f t="shared" si="2"/>
        <v>1541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1125</v>
      </c>
      <c r="N47" s="22">
        <v>1091</v>
      </c>
      <c r="O47" s="22">
        <v>0</v>
      </c>
      <c r="P47" s="22">
        <v>34</v>
      </c>
      <c r="Q47" s="32">
        <f t="shared" si="5"/>
        <v>84</v>
      </c>
      <c r="R47" s="22">
        <v>82</v>
      </c>
      <c r="S47" s="22">
        <v>0</v>
      </c>
      <c r="T47" s="22">
        <v>2</v>
      </c>
      <c r="U47" s="32">
        <f t="shared" si="6"/>
        <v>329</v>
      </c>
      <c r="V47" s="22">
        <v>326</v>
      </c>
      <c r="W47" s="22">
        <v>0</v>
      </c>
      <c r="X47" s="22">
        <v>3</v>
      </c>
      <c r="Y47" s="32">
        <f t="shared" si="7"/>
        <v>0</v>
      </c>
      <c r="Z47" s="22">
        <v>0</v>
      </c>
      <c r="AA47" s="22">
        <v>0</v>
      </c>
      <c r="AB47" s="22">
        <v>0</v>
      </c>
      <c r="AC47" s="32">
        <f t="shared" si="8"/>
        <v>3</v>
      </c>
      <c r="AD47" s="22">
        <v>3</v>
      </c>
      <c r="AE47" s="22">
        <v>0</v>
      </c>
      <c r="AF47" s="22">
        <v>0</v>
      </c>
      <c r="AG47" s="22">
        <v>278</v>
      </c>
      <c r="AH47" s="22">
        <v>27</v>
      </c>
    </row>
    <row r="48" spans="1:34" ht="13.5">
      <c r="A48" s="40" t="s">
        <v>15</v>
      </c>
      <c r="B48" s="40" t="s">
        <v>96</v>
      </c>
      <c r="C48" s="41" t="s">
        <v>97</v>
      </c>
      <c r="D48" s="31">
        <f t="shared" si="0"/>
        <v>68</v>
      </c>
      <c r="E48" s="22">
        <v>61</v>
      </c>
      <c r="F48" s="22">
        <v>7</v>
      </c>
      <c r="G48" s="32">
        <f t="shared" si="1"/>
        <v>68</v>
      </c>
      <c r="H48" s="31">
        <f t="shared" si="2"/>
        <v>68</v>
      </c>
      <c r="I48" s="32">
        <f t="shared" si="3"/>
        <v>0</v>
      </c>
      <c r="J48" s="22">
        <v>0</v>
      </c>
      <c r="K48" s="22">
        <v>0</v>
      </c>
      <c r="L48" s="22">
        <v>0</v>
      </c>
      <c r="M48" s="32">
        <f t="shared" si="4"/>
        <v>16</v>
      </c>
      <c r="N48" s="22">
        <v>16</v>
      </c>
      <c r="O48" s="22">
        <v>0</v>
      </c>
      <c r="P48" s="22">
        <v>0</v>
      </c>
      <c r="Q48" s="32">
        <f t="shared" si="5"/>
        <v>0</v>
      </c>
      <c r="R48" s="22">
        <v>0</v>
      </c>
      <c r="S48" s="22">
        <v>0</v>
      </c>
      <c r="T48" s="22">
        <v>0</v>
      </c>
      <c r="U48" s="32">
        <f t="shared" si="6"/>
        <v>26</v>
      </c>
      <c r="V48" s="22">
        <v>26</v>
      </c>
      <c r="W48" s="22">
        <v>0</v>
      </c>
      <c r="X48" s="22">
        <v>0</v>
      </c>
      <c r="Y48" s="32">
        <f t="shared" si="7"/>
        <v>0</v>
      </c>
      <c r="Z48" s="22">
        <v>0</v>
      </c>
      <c r="AA48" s="22">
        <v>0</v>
      </c>
      <c r="AB48" s="22">
        <v>0</v>
      </c>
      <c r="AC48" s="32">
        <f t="shared" si="8"/>
        <v>26</v>
      </c>
      <c r="AD48" s="22">
        <v>26</v>
      </c>
      <c r="AE48" s="22">
        <v>0</v>
      </c>
      <c r="AF48" s="22">
        <v>0</v>
      </c>
      <c r="AG48" s="22">
        <v>0</v>
      </c>
      <c r="AH48" s="22">
        <v>28</v>
      </c>
    </row>
    <row r="49" spans="1:34" ht="13.5">
      <c r="A49" s="40" t="s">
        <v>15</v>
      </c>
      <c r="B49" s="40" t="s">
        <v>98</v>
      </c>
      <c r="C49" s="41" t="s">
        <v>99</v>
      </c>
      <c r="D49" s="31">
        <f t="shared" si="0"/>
        <v>1499</v>
      </c>
      <c r="E49" s="22">
        <v>1411</v>
      </c>
      <c r="F49" s="22">
        <v>88</v>
      </c>
      <c r="G49" s="32">
        <f t="shared" si="1"/>
        <v>1499</v>
      </c>
      <c r="H49" s="31">
        <f t="shared" si="2"/>
        <v>1461</v>
      </c>
      <c r="I49" s="32">
        <f t="shared" si="3"/>
        <v>0</v>
      </c>
      <c r="J49" s="22">
        <v>0</v>
      </c>
      <c r="K49" s="22">
        <v>0</v>
      </c>
      <c r="L49" s="22">
        <v>0</v>
      </c>
      <c r="M49" s="32">
        <f t="shared" si="4"/>
        <v>1111</v>
      </c>
      <c r="N49" s="22">
        <v>653</v>
      </c>
      <c r="O49" s="22">
        <v>414</v>
      </c>
      <c r="P49" s="22">
        <v>44</v>
      </c>
      <c r="Q49" s="32">
        <f t="shared" si="5"/>
        <v>95</v>
      </c>
      <c r="R49" s="22">
        <v>89</v>
      </c>
      <c r="S49" s="22">
        <v>0</v>
      </c>
      <c r="T49" s="22">
        <v>6</v>
      </c>
      <c r="U49" s="32">
        <f t="shared" si="6"/>
        <v>202</v>
      </c>
      <c r="V49" s="22">
        <v>0</v>
      </c>
      <c r="W49" s="22">
        <v>202</v>
      </c>
      <c r="X49" s="22">
        <v>0</v>
      </c>
      <c r="Y49" s="32">
        <f t="shared" si="7"/>
        <v>0</v>
      </c>
      <c r="Z49" s="22">
        <v>0</v>
      </c>
      <c r="AA49" s="22">
        <v>0</v>
      </c>
      <c r="AB49" s="22">
        <v>0</v>
      </c>
      <c r="AC49" s="32">
        <f t="shared" si="8"/>
        <v>53</v>
      </c>
      <c r="AD49" s="22">
        <v>53</v>
      </c>
      <c r="AE49" s="22">
        <v>0</v>
      </c>
      <c r="AF49" s="22">
        <v>0</v>
      </c>
      <c r="AG49" s="22">
        <v>38</v>
      </c>
      <c r="AH49" s="22">
        <v>80</v>
      </c>
    </row>
    <row r="50" spans="1:34" ht="13.5">
      <c r="A50" s="40" t="s">
        <v>15</v>
      </c>
      <c r="B50" s="40" t="s">
        <v>100</v>
      </c>
      <c r="C50" s="41" t="s">
        <v>10</v>
      </c>
      <c r="D50" s="31">
        <f t="shared" si="0"/>
        <v>1665</v>
      </c>
      <c r="E50" s="22">
        <v>1539</v>
      </c>
      <c r="F50" s="22">
        <v>126</v>
      </c>
      <c r="G50" s="32">
        <f t="shared" si="1"/>
        <v>1665</v>
      </c>
      <c r="H50" s="31">
        <f t="shared" si="2"/>
        <v>1592</v>
      </c>
      <c r="I50" s="32">
        <f t="shared" si="3"/>
        <v>0</v>
      </c>
      <c r="J50" s="22">
        <v>0</v>
      </c>
      <c r="K50" s="22">
        <v>0</v>
      </c>
      <c r="L50" s="22">
        <v>0</v>
      </c>
      <c r="M50" s="32">
        <f t="shared" si="4"/>
        <v>1251</v>
      </c>
      <c r="N50" s="22">
        <v>1203</v>
      </c>
      <c r="O50" s="22">
        <v>0</v>
      </c>
      <c r="P50" s="22">
        <v>48</v>
      </c>
      <c r="Q50" s="32">
        <f t="shared" si="5"/>
        <v>134</v>
      </c>
      <c r="R50" s="22">
        <v>0</v>
      </c>
      <c r="S50" s="22">
        <v>129</v>
      </c>
      <c r="T50" s="22">
        <v>5</v>
      </c>
      <c r="U50" s="32">
        <f t="shared" si="6"/>
        <v>170</v>
      </c>
      <c r="V50" s="22">
        <v>0</v>
      </c>
      <c r="W50" s="22">
        <v>170</v>
      </c>
      <c r="X50" s="22">
        <v>0</v>
      </c>
      <c r="Y50" s="32">
        <f t="shared" si="7"/>
        <v>0</v>
      </c>
      <c r="Z50" s="22">
        <v>0</v>
      </c>
      <c r="AA50" s="22">
        <v>0</v>
      </c>
      <c r="AB50" s="22">
        <v>0</v>
      </c>
      <c r="AC50" s="32">
        <f t="shared" si="8"/>
        <v>37</v>
      </c>
      <c r="AD50" s="22">
        <v>37</v>
      </c>
      <c r="AE50" s="22">
        <v>0</v>
      </c>
      <c r="AF50" s="22">
        <v>0</v>
      </c>
      <c r="AG50" s="22">
        <v>73</v>
      </c>
      <c r="AH50" s="22">
        <v>134</v>
      </c>
    </row>
    <row r="51" spans="1:34" ht="13.5">
      <c r="A51" s="40" t="s">
        <v>15</v>
      </c>
      <c r="B51" s="40" t="s">
        <v>101</v>
      </c>
      <c r="C51" s="41" t="s">
        <v>207</v>
      </c>
      <c r="D51" s="31">
        <f t="shared" si="0"/>
        <v>6498</v>
      </c>
      <c r="E51" s="22">
        <v>4891</v>
      </c>
      <c r="F51" s="22">
        <v>1607</v>
      </c>
      <c r="G51" s="32">
        <f t="shared" si="1"/>
        <v>6498</v>
      </c>
      <c r="H51" s="31">
        <f t="shared" si="2"/>
        <v>6014</v>
      </c>
      <c r="I51" s="32">
        <f t="shared" si="3"/>
        <v>0</v>
      </c>
      <c r="J51" s="22">
        <v>0</v>
      </c>
      <c r="K51" s="22">
        <v>0</v>
      </c>
      <c r="L51" s="22">
        <v>0</v>
      </c>
      <c r="M51" s="32">
        <f t="shared" si="4"/>
        <v>5043</v>
      </c>
      <c r="N51" s="22">
        <v>3971</v>
      </c>
      <c r="O51" s="22">
        <v>0</v>
      </c>
      <c r="P51" s="22">
        <v>1072</v>
      </c>
      <c r="Q51" s="32">
        <f t="shared" si="5"/>
        <v>521</v>
      </c>
      <c r="R51" s="22">
        <v>0</v>
      </c>
      <c r="S51" s="22">
        <v>470</v>
      </c>
      <c r="T51" s="22">
        <v>51</v>
      </c>
      <c r="U51" s="32">
        <f t="shared" si="6"/>
        <v>370</v>
      </c>
      <c r="V51" s="22">
        <v>0</v>
      </c>
      <c r="W51" s="22">
        <v>370</v>
      </c>
      <c r="X51" s="22">
        <v>0</v>
      </c>
      <c r="Y51" s="32">
        <f t="shared" si="7"/>
        <v>0</v>
      </c>
      <c r="Z51" s="22">
        <v>0</v>
      </c>
      <c r="AA51" s="22">
        <v>0</v>
      </c>
      <c r="AB51" s="22">
        <v>0</v>
      </c>
      <c r="AC51" s="32">
        <f t="shared" si="8"/>
        <v>80</v>
      </c>
      <c r="AD51" s="22">
        <v>80</v>
      </c>
      <c r="AE51" s="22">
        <v>0</v>
      </c>
      <c r="AF51" s="22">
        <v>0</v>
      </c>
      <c r="AG51" s="22">
        <v>484</v>
      </c>
      <c r="AH51" s="22">
        <v>11</v>
      </c>
    </row>
    <row r="52" spans="1:34" ht="13.5">
      <c r="A52" s="40" t="s">
        <v>15</v>
      </c>
      <c r="B52" s="40" t="s">
        <v>102</v>
      </c>
      <c r="C52" s="41" t="s">
        <v>13</v>
      </c>
      <c r="D52" s="31">
        <f t="shared" si="0"/>
        <v>1125</v>
      </c>
      <c r="E52" s="22">
        <v>933</v>
      </c>
      <c r="F52" s="22">
        <v>192</v>
      </c>
      <c r="G52" s="32">
        <f t="shared" si="1"/>
        <v>1125</v>
      </c>
      <c r="H52" s="31">
        <f t="shared" si="2"/>
        <v>1091</v>
      </c>
      <c r="I52" s="32">
        <f t="shared" si="3"/>
        <v>0</v>
      </c>
      <c r="J52" s="22">
        <v>0</v>
      </c>
      <c r="K52" s="22">
        <v>0</v>
      </c>
      <c r="L52" s="22">
        <v>0</v>
      </c>
      <c r="M52" s="32">
        <f t="shared" si="4"/>
        <v>743</v>
      </c>
      <c r="N52" s="22">
        <v>585</v>
      </c>
      <c r="O52" s="22">
        <v>0</v>
      </c>
      <c r="P52" s="22">
        <v>158</v>
      </c>
      <c r="Q52" s="32">
        <f t="shared" si="5"/>
        <v>101</v>
      </c>
      <c r="R52" s="22">
        <v>0</v>
      </c>
      <c r="S52" s="22">
        <v>101</v>
      </c>
      <c r="T52" s="22">
        <v>0</v>
      </c>
      <c r="U52" s="32">
        <f t="shared" si="6"/>
        <v>211</v>
      </c>
      <c r="V52" s="22">
        <v>0</v>
      </c>
      <c r="W52" s="22">
        <v>211</v>
      </c>
      <c r="X52" s="22">
        <v>0</v>
      </c>
      <c r="Y52" s="32">
        <f t="shared" si="7"/>
        <v>0</v>
      </c>
      <c r="Z52" s="22">
        <v>0</v>
      </c>
      <c r="AA52" s="22">
        <v>0</v>
      </c>
      <c r="AB52" s="22">
        <v>0</v>
      </c>
      <c r="AC52" s="32">
        <f t="shared" si="8"/>
        <v>36</v>
      </c>
      <c r="AD52" s="22">
        <v>36</v>
      </c>
      <c r="AE52" s="22">
        <v>0</v>
      </c>
      <c r="AF52" s="22">
        <v>0</v>
      </c>
      <c r="AG52" s="22">
        <v>34</v>
      </c>
      <c r="AH52" s="22">
        <v>48</v>
      </c>
    </row>
    <row r="53" spans="1:34" ht="13.5">
      <c r="A53" s="40" t="s">
        <v>15</v>
      </c>
      <c r="B53" s="40" t="s">
        <v>103</v>
      </c>
      <c r="C53" s="41" t="s">
        <v>208</v>
      </c>
      <c r="D53" s="31">
        <f t="shared" si="0"/>
        <v>1373</v>
      </c>
      <c r="E53" s="22">
        <v>1230</v>
      </c>
      <c r="F53" s="22">
        <v>143</v>
      </c>
      <c r="G53" s="32">
        <f t="shared" si="1"/>
        <v>1373</v>
      </c>
      <c r="H53" s="31">
        <f t="shared" si="2"/>
        <v>1336</v>
      </c>
      <c r="I53" s="32">
        <f t="shared" si="3"/>
        <v>0</v>
      </c>
      <c r="J53" s="22">
        <v>0</v>
      </c>
      <c r="K53" s="22">
        <v>0</v>
      </c>
      <c r="L53" s="22">
        <v>0</v>
      </c>
      <c r="M53" s="32">
        <f t="shared" si="4"/>
        <v>1025</v>
      </c>
      <c r="N53" s="22">
        <v>928</v>
      </c>
      <c r="O53" s="22">
        <v>0</v>
      </c>
      <c r="P53" s="22">
        <v>97</v>
      </c>
      <c r="Q53" s="32">
        <f t="shared" si="5"/>
        <v>129</v>
      </c>
      <c r="R53" s="22">
        <v>0</v>
      </c>
      <c r="S53" s="22">
        <v>120</v>
      </c>
      <c r="T53" s="22">
        <v>9</v>
      </c>
      <c r="U53" s="32">
        <f t="shared" si="6"/>
        <v>141</v>
      </c>
      <c r="V53" s="22">
        <v>0</v>
      </c>
      <c r="W53" s="22">
        <v>141</v>
      </c>
      <c r="X53" s="22">
        <v>0</v>
      </c>
      <c r="Y53" s="32">
        <f t="shared" si="7"/>
        <v>0</v>
      </c>
      <c r="Z53" s="22">
        <v>0</v>
      </c>
      <c r="AA53" s="22">
        <v>0</v>
      </c>
      <c r="AB53" s="22">
        <v>0</v>
      </c>
      <c r="AC53" s="32">
        <f t="shared" si="8"/>
        <v>41</v>
      </c>
      <c r="AD53" s="22">
        <v>41</v>
      </c>
      <c r="AE53" s="22">
        <v>0</v>
      </c>
      <c r="AF53" s="22">
        <v>0</v>
      </c>
      <c r="AG53" s="22">
        <v>37</v>
      </c>
      <c r="AH53" s="22">
        <v>225</v>
      </c>
    </row>
    <row r="54" spans="1:34" ht="13.5">
      <c r="A54" s="40" t="s">
        <v>15</v>
      </c>
      <c r="B54" s="40" t="s">
        <v>104</v>
      </c>
      <c r="C54" s="41" t="s">
        <v>105</v>
      </c>
      <c r="D54" s="31">
        <f t="shared" si="0"/>
        <v>3191</v>
      </c>
      <c r="E54" s="22">
        <v>2159</v>
      </c>
      <c r="F54" s="22">
        <v>1032</v>
      </c>
      <c r="G54" s="32">
        <f t="shared" si="1"/>
        <v>3191</v>
      </c>
      <c r="H54" s="31">
        <f t="shared" si="2"/>
        <v>3144</v>
      </c>
      <c r="I54" s="32">
        <f t="shared" si="3"/>
        <v>0</v>
      </c>
      <c r="J54" s="22">
        <v>0</v>
      </c>
      <c r="K54" s="22">
        <v>0</v>
      </c>
      <c r="L54" s="22">
        <v>0</v>
      </c>
      <c r="M54" s="32">
        <f t="shared" si="4"/>
        <v>2615</v>
      </c>
      <c r="N54" s="22">
        <v>1026</v>
      </c>
      <c r="O54" s="22">
        <v>645</v>
      </c>
      <c r="P54" s="22">
        <v>944</v>
      </c>
      <c r="Q54" s="32">
        <f t="shared" si="5"/>
        <v>221</v>
      </c>
      <c r="R54" s="22">
        <v>0</v>
      </c>
      <c r="S54" s="22">
        <v>180</v>
      </c>
      <c r="T54" s="22">
        <v>41</v>
      </c>
      <c r="U54" s="32">
        <f t="shared" si="6"/>
        <v>231</v>
      </c>
      <c r="V54" s="22">
        <v>0</v>
      </c>
      <c r="W54" s="22">
        <v>231</v>
      </c>
      <c r="X54" s="22">
        <v>0</v>
      </c>
      <c r="Y54" s="32">
        <f t="shared" si="7"/>
        <v>0</v>
      </c>
      <c r="Z54" s="22">
        <v>0</v>
      </c>
      <c r="AA54" s="22">
        <v>0</v>
      </c>
      <c r="AB54" s="22">
        <v>0</v>
      </c>
      <c r="AC54" s="32">
        <f t="shared" si="8"/>
        <v>77</v>
      </c>
      <c r="AD54" s="22">
        <v>77</v>
      </c>
      <c r="AE54" s="22">
        <v>0</v>
      </c>
      <c r="AF54" s="22">
        <v>0</v>
      </c>
      <c r="AG54" s="22">
        <v>47</v>
      </c>
      <c r="AH54" s="22">
        <v>169</v>
      </c>
    </row>
    <row r="55" spans="1:34" ht="13.5">
      <c r="A55" s="40" t="s">
        <v>15</v>
      </c>
      <c r="B55" s="40" t="s">
        <v>106</v>
      </c>
      <c r="C55" s="41" t="s">
        <v>107</v>
      </c>
      <c r="D55" s="31">
        <f t="shared" si="0"/>
        <v>413</v>
      </c>
      <c r="E55" s="22">
        <v>411</v>
      </c>
      <c r="F55" s="22">
        <v>2</v>
      </c>
      <c r="G55" s="32">
        <f t="shared" si="1"/>
        <v>413</v>
      </c>
      <c r="H55" s="31">
        <f t="shared" si="2"/>
        <v>411</v>
      </c>
      <c r="I55" s="32">
        <f t="shared" si="3"/>
        <v>0</v>
      </c>
      <c r="J55" s="22">
        <v>0</v>
      </c>
      <c r="K55" s="22">
        <v>0</v>
      </c>
      <c r="L55" s="22">
        <v>0</v>
      </c>
      <c r="M55" s="32">
        <f t="shared" si="4"/>
        <v>291</v>
      </c>
      <c r="N55" s="22">
        <v>0</v>
      </c>
      <c r="O55" s="22">
        <v>291</v>
      </c>
      <c r="P55" s="22">
        <v>0</v>
      </c>
      <c r="Q55" s="32">
        <f t="shared" si="5"/>
        <v>40</v>
      </c>
      <c r="R55" s="22">
        <v>0</v>
      </c>
      <c r="S55" s="22">
        <v>40</v>
      </c>
      <c r="T55" s="22">
        <v>0</v>
      </c>
      <c r="U55" s="32">
        <f t="shared" si="6"/>
        <v>72</v>
      </c>
      <c r="V55" s="22">
        <v>0</v>
      </c>
      <c r="W55" s="22">
        <v>72</v>
      </c>
      <c r="X55" s="22">
        <v>0</v>
      </c>
      <c r="Y55" s="32">
        <f t="shared" si="7"/>
        <v>0</v>
      </c>
      <c r="Z55" s="22">
        <v>0</v>
      </c>
      <c r="AA55" s="22">
        <v>0</v>
      </c>
      <c r="AB55" s="22">
        <v>0</v>
      </c>
      <c r="AC55" s="32">
        <f t="shared" si="8"/>
        <v>8</v>
      </c>
      <c r="AD55" s="22">
        <v>0</v>
      </c>
      <c r="AE55" s="22">
        <v>8</v>
      </c>
      <c r="AF55" s="22">
        <v>0</v>
      </c>
      <c r="AG55" s="22">
        <v>2</v>
      </c>
      <c r="AH55" s="22">
        <v>35</v>
      </c>
    </row>
    <row r="56" spans="1:34" ht="13.5">
      <c r="A56" s="40" t="s">
        <v>15</v>
      </c>
      <c r="B56" s="40" t="s">
        <v>108</v>
      </c>
      <c r="C56" s="41" t="s">
        <v>109</v>
      </c>
      <c r="D56" s="31">
        <f t="shared" si="0"/>
        <v>372</v>
      </c>
      <c r="E56" s="22">
        <v>372</v>
      </c>
      <c r="F56" s="22">
        <v>0</v>
      </c>
      <c r="G56" s="32">
        <f t="shared" si="1"/>
        <v>372</v>
      </c>
      <c r="H56" s="31">
        <f t="shared" si="2"/>
        <v>372</v>
      </c>
      <c r="I56" s="32">
        <f t="shared" si="3"/>
        <v>0</v>
      </c>
      <c r="J56" s="22">
        <v>0</v>
      </c>
      <c r="K56" s="22">
        <v>0</v>
      </c>
      <c r="L56" s="22">
        <v>0</v>
      </c>
      <c r="M56" s="32">
        <f t="shared" si="4"/>
        <v>291</v>
      </c>
      <c r="N56" s="22">
        <v>0</v>
      </c>
      <c r="O56" s="22">
        <v>291</v>
      </c>
      <c r="P56" s="22">
        <v>0</v>
      </c>
      <c r="Q56" s="32">
        <f t="shared" si="5"/>
        <v>42</v>
      </c>
      <c r="R56" s="22">
        <v>0</v>
      </c>
      <c r="S56" s="22">
        <v>42</v>
      </c>
      <c r="T56" s="22">
        <v>0</v>
      </c>
      <c r="U56" s="32">
        <f t="shared" si="6"/>
        <v>32</v>
      </c>
      <c r="V56" s="22">
        <v>0</v>
      </c>
      <c r="W56" s="22">
        <v>32</v>
      </c>
      <c r="X56" s="22">
        <v>0</v>
      </c>
      <c r="Y56" s="32">
        <f t="shared" si="7"/>
        <v>0</v>
      </c>
      <c r="Z56" s="22">
        <v>0</v>
      </c>
      <c r="AA56" s="22">
        <v>0</v>
      </c>
      <c r="AB56" s="22">
        <v>0</v>
      </c>
      <c r="AC56" s="32">
        <f t="shared" si="8"/>
        <v>7</v>
      </c>
      <c r="AD56" s="22">
        <v>0</v>
      </c>
      <c r="AE56" s="22">
        <v>7</v>
      </c>
      <c r="AF56" s="22">
        <v>0</v>
      </c>
      <c r="AG56" s="22">
        <v>0</v>
      </c>
      <c r="AH56" s="22">
        <v>304</v>
      </c>
    </row>
    <row r="57" spans="1:34" ht="13.5">
      <c r="A57" s="74" t="s">
        <v>110</v>
      </c>
      <c r="B57" s="75"/>
      <c r="C57" s="76"/>
      <c r="D57" s="22">
        <f aca="true" t="shared" si="9" ref="D57:AH57">SUM(D7:D56)</f>
        <v>303752</v>
      </c>
      <c r="E57" s="22">
        <f t="shared" si="9"/>
        <v>210240</v>
      </c>
      <c r="F57" s="22">
        <f t="shared" si="9"/>
        <v>93512</v>
      </c>
      <c r="G57" s="22">
        <f t="shared" si="9"/>
        <v>303752</v>
      </c>
      <c r="H57" s="22">
        <f t="shared" si="9"/>
        <v>285912</v>
      </c>
      <c r="I57" s="22">
        <f t="shared" si="9"/>
        <v>0</v>
      </c>
      <c r="J57" s="22">
        <f t="shared" si="9"/>
        <v>0</v>
      </c>
      <c r="K57" s="22">
        <f t="shared" si="9"/>
        <v>0</v>
      </c>
      <c r="L57" s="22">
        <f t="shared" si="9"/>
        <v>0</v>
      </c>
      <c r="M57" s="22">
        <f t="shared" si="9"/>
        <v>226359</v>
      </c>
      <c r="N57" s="22">
        <f t="shared" si="9"/>
        <v>141543</v>
      </c>
      <c r="O57" s="22">
        <f t="shared" si="9"/>
        <v>15067</v>
      </c>
      <c r="P57" s="22">
        <f t="shared" si="9"/>
        <v>69749</v>
      </c>
      <c r="Q57" s="22">
        <f t="shared" si="9"/>
        <v>25106</v>
      </c>
      <c r="R57" s="22">
        <f t="shared" si="9"/>
        <v>17239</v>
      </c>
      <c r="S57" s="22">
        <f t="shared" si="9"/>
        <v>3152</v>
      </c>
      <c r="T57" s="22">
        <f t="shared" si="9"/>
        <v>4715</v>
      </c>
      <c r="U57" s="22">
        <f t="shared" si="9"/>
        <v>26490</v>
      </c>
      <c r="V57" s="22">
        <f t="shared" si="9"/>
        <v>23025</v>
      </c>
      <c r="W57" s="22">
        <f t="shared" si="9"/>
        <v>3336</v>
      </c>
      <c r="X57" s="22">
        <f t="shared" si="9"/>
        <v>129</v>
      </c>
      <c r="Y57" s="22">
        <f t="shared" si="9"/>
        <v>58</v>
      </c>
      <c r="Z57" s="22">
        <f t="shared" si="9"/>
        <v>58</v>
      </c>
      <c r="AA57" s="22">
        <f t="shared" si="9"/>
        <v>0</v>
      </c>
      <c r="AB57" s="22">
        <f t="shared" si="9"/>
        <v>0</v>
      </c>
      <c r="AC57" s="22">
        <f t="shared" si="9"/>
        <v>7899</v>
      </c>
      <c r="AD57" s="22">
        <f t="shared" si="9"/>
        <v>5908</v>
      </c>
      <c r="AE57" s="22">
        <f t="shared" si="9"/>
        <v>1991</v>
      </c>
      <c r="AF57" s="22">
        <f t="shared" si="9"/>
        <v>0</v>
      </c>
      <c r="AG57" s="22">
        <f t="shared" si="9"/>
        <v>17840</v>
      </c>
      <c r="AH57" s="22">
        <f t="shared" si="9"/>
        <v>10178</v>
      </c>
    </row>
  </sheetData>
  <mergeCells count="14">
    <mergeCell ref="A57:C5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5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194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111</v>
      </c>
      <c r="B2" s="49" t="s">
        <v>133</v>
      </c>
      <c r="C2" s="54" t="s">
        <v>134</v>
      </c>
      <c r="D2" s="26" t="s">
        <v>135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136</v>
      </c>
      <c r="U2" s="28"/>
      <c r="V2" s="28"/>
      <c r="W2" s="28"/>
      <c r="X2" s="28"/>
      <c r="Y2" s="28"/>
      <c r="Z2" s="33"/>
      <c r="AA2" s="26" t="s">
        <v>137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165</v>
      </c>
      <c r="E3" s="34" t="s">
        <v>138</v>
      </c>
      <c r="F3" s="65" t="s">
        <v>139</v>
      </c>
      <c r="G3" s="66"/>
      <c r="H3" s="66"/>
      <c r="I3" s="66"/>
      <c r="J3" s="66"/>
      <c r="K3" s="67"/>
      <c r="L3" s="54" t="s">
        <v>187</v>
      </c>
      <c r="M3" s="14" t="s">
        <v>168</v>
      </c>
      <c r="N3" s="28"/>
      <c r="O3" s="28"/>
      <c r="P3" s="28"/>
      <c r="Q3" s="28"/>
      <c r="R3" s="28"/>
      <c r="S3" s="33"/>
      <c r="T3" s="39" t="s">
        <v>165</v>
      </c>
      <c r="U3" s="54" t="s">
        <v>138</v>
      </c>
      <c r="V3" s="85" t="s">
        <v>140</v>
      </c>
      <c r="W3" s="86"/>
      <c r="X3" s="86"/>
      <c r="Y3" s="86"/>
      <c r="Z3" s="87"/>
      <c r="AA3" s="39" t="s">
        <v>165</v>
      </c>
      <c r="AB3" s="54" t="s">
        <v>187</v>
      </c>
      <c r="AC3" s="54" t="s">
        <v>141</v>
      </c>
      <c r="AD3" s="14" t="s">
        <v>142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165</v>
      </c>
      <c r="G4" s="7" t="s">
        <v>195</v>
      </c>
      <c r="H4" s="7" t="s">
        <v>196</v>
      </c>
      <c r="I4" s="7" t="s">
        <v>197</v>
      </c>
      <c r="J4" s="7" t="s">
        <v>198</v>
      </c>
      <c r="K4" s="7" t="s">
        <v>199</v>
      </c>
      <c r="L4" s="84"/>
      <c r="M4" s="39" t="s">
        <v>165</v>
      </c>
      <c r="N4" s="7" t="s">
        <v>173</v>
      </c>
      <c r="O4" s="7" t="s">
        <v>143</v>
      </c>
      <c r="P4" s="7" t="s">
        <v>175</v>
      </c>
      <c r="Q4" s="17" t="s">
        <v>144</v>
      </c>
      <c r="R4" s="7" t="s">
        <v>177</v>
      </c>
      <c r="S4" s="7" t="s">
        <v>145</v>
      </c>
      <c r="T4" s="16"/>
      <c r="U4" s="84"/>
      <c r="V4" s="35" t="s">
        <v>195</v>
      </c>
      <c r="W4" s="7" t="s">
        <v>196</v>
      </c>
      <c r="X4" s="7" t="s">
        <v>197</v>
      </c>
      <c r="Y4" s="7" t="s">
        <v>198</v>
      </c>
      <c r="Z4" s="7" t="s">
        <v>199</v>
      </c>
      <c r="AA4" s="16"/>
      <c r="AB4" s="84"/>
      <c r="AC4" s="84"/>
      <c r="AD4" s="39" t="s">
        <v>165</v>
      </c>
      <c r="AE4" s="7" t="s">
        <v>188</v>
      </c>
      <c r="AF4" s="7" t="s">
        <v>200</v>
      </c>
      <c r="AG4" s="7" t="s">
        <v>201</v>
      </c>
      <c r="AH4" s="7" t="s">
        <v>202</v>
      </c>
      <c r="AI4" s="7" t="s">
        <v>192</v>
      </c>
    </row>
    <row r="5" spans="1:35" s="42" customFormat="1" ht="13.5">
      <c r="A5" s="89"/>
      <c r="B5" s="91"/>
      <c r="C5" s="56"/>
      <c r="D5" s="19" t="s">
        <v>146</v>
      </c>
      <c r="E5" s="19" t="s">
        <v>132</v>
      </c>
      <c r="F5" s="19" t="s">
        <v>132</v>
      </c>
      <c r="G5" s="21" t="s">
        <v>132</v>
      </c>
      <c r="H5" s="21" t="s">
        <v>132</v>
      </c>
      <c r="I5" s="21" t="s">
        <v>132</v>
      </c>
      <c r="J5" s="21" t="s">
        <v>132</v>
      </c>
      <c r="K5" s="21" t="s">
        <v>132</v>
      </c>
      <c r="L5" s="36" t="s">
        <v>132</v>
      </c>
      <c r="M5" s="19" t="s">
        <v>132</v>
      </c>
      <c r="N5" s="21" t="s">
        <v>132</v>
      </c>
      <c r="O5" s="21" t="s">
        <v>132</v>
      </c>
      <c r="P5" s="21" t="s">
        <v>132</v>
      </c>
      <c r="Q5" s="21" t="s">
        <v>132</v>
      </c>
      <c r="R5" s="21" t="s">
        <v>132</v>
      </c>
      <c r="S5" s="21" t="s">
        <v>132</v>
      </c>
      <c r="T5" s="19" t="s">
        <v>132</v>
      </c>
      <c r="U5" s="36" t="s">
        <v>132</v>
      </c>
      <c r="V5" s="37" t="s">
        <v>132</v>
      </c>
      <c r="W5" s="21" t="s">
        <v>132</v>
      </c>
      <c r="X5" s="21" t="s">
        <v>132</v>
      </c>
      <c r="Y5" s="21" t="s">
        <v>132</v>
      </c>
      <c r="Z5" s="21" t="s">
        <v>132</v>
      </c>
      <c r="AA5" s="19" t="s">
        <v>132</v>
      </c>
      <c r="AB5" s="36" t="s">
        <v>132</v>
      </c>
      <c r="AC5" s="36" t="s">
        <v>132</v>
      </c>
      <c r="AD5" s="19" t="s">
        <v>132</v>
      </c>
      <c r="AE5" s="20" t="s">
        <v>132</v>
      </c>
      <c r="AF5" s="20" t="s">
        <v>132</v>
      </c>
      <c r="AG5" s="20" t="s">
        <v>132</v>
      </c>
      <c r="AH5" s="20" t="s">
        <v>132</v>
      </c>
      <c r="AI5" s="20" t="s">
        <v>132</v>
      </c>
    </row>
    <row r="6" spans="1:35" ht="13.5">
      <c r="A6" s="40" t="s">
        <v>15</v>
      </c>
      <c r="B6" s="40" t="s">
        <v>16</v>
      </c>
      <c r="C6" s="41" t="s">
        <v>17</v>
      </c>
      <c r="D6" s="31">
        <f aca="true" t="shared" si="0" ref="D6:D55">E6+F6+L6+M6</f>
        <v>128076</v>
      </c>
      <c r="E6" s="22">
        <v>101502</v>
      </c>
      <c r="F6" s="31">
        <f aca="true" t="shared" si="1" ref="F6:F55">SUM(G6:K6)</f>
        <v>19280</v>
      </c>
      <c r="G6" s="22">
        <v>19280</v>
      </c>
      <c r="H6" s="22">
        <v>0</v>
      </c>
      <c r="I6" s="22">
        <v>0</v>
      </c>
      <c r="J6" s="22">
        <v>0</v>
      </c>
      <c r="K6" s="22">
        <v>0</v>
      </c>
      <c r="L6" s="22">
        <v>27</v>
      </c>
      <c r="M6" s="22">
        <f aca="true" t="shared" si="2" ref="M6:M55">SUM(N6:S6)</f>
        <v>7267</v>
      </c>
      <c r="N6" s="22">
        <v>7225</v>
      </c>
      <c r="O6" s="22">
        <v>0</v>
      </c>
      <c r="P6" s="22">
        <v>0</v>
      </c>
      <c r="Q6" s="22">
        <v>0</v>
      </c>
      <c r="R6" s="22">
        <v>0</v>
      </c>
      <c r="S6" s="22">
        <v>42</v>
      </c>
      <c r="T6" s="22">
        <f aca="true" t="shared" si="3" ref="T6:T55">SUM(U6:Z6)</f>
        <v>102852</v>
      </c>
      <c r="U6" s="22">
        <v>101502</v>
      </c>
      <c r="V6" s="22">
        <v>1350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55">SUM(AB6:AD6)</f>
        <v>27628</v>
      </c>
      <c r="AB6" s="22">
        <v>27</v>
      </c>
      <c r="AC6" s="22">
        <v>14781</v>
      </c>
      <c r="AD6" s="22">
        <f aca="true" t="shared" si="5" ref="AD6:AD55">SUM(AE6:AI6)</f>
        <v>12820</v>
      </c>
      <c r="AE6" s="22">
        <v>12820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15</v>
      </c>
      <c r="B7" s="40" t="s">
        <v>18</v>
      </c>
      <c r="C7" s="41" t="s">
        <v>19</v>
      </c>
      <c r="D7" s="31">
        <f t="shared" si="0"/>
        <v>23773</v>
      </c>
      <c r="E7" s="22">
        <v>18933</v>
      </c>
      <c r="F7" s="31">
        <f t="shared" si="1"/>
        <v>150</v>
      </c>
      <c r="G7" s="22">
        <v>150</v>
      </c>
      <c r="H7" s="22">
        <v>0</v>
      </c>
      <c r="I7" s="22">
        <v>0</v>
      </c>
      <c r="J7" s="22">
        <v>0</v>
      </c>
      <c r="K7" s="22">
        <v>0</v>
      </c>
      <c r="L7" s="22">
        <v>3575</v>
      </c>
      <c r="M7" s="22">
        <f t="shared" si="2"/>
        <v>1115</v>
      </c>
      <c r="N7" s="22">
        <v>0</v>
      </c>
      <c r="O7" s="22">
        <v>305</v>
      </c>
      <c r="P7" s="22">
        <v>714</v>
      </c>
      <c r="Q7" s="22">
        <v>96</v>
      </c>
      <c r="R7" s="22">
        <v>0</v>
      </c>
      <c r="S7" s="22">
        <v>0</v>
      </c>
      <c r="T7" s="22">
        <f t="shared" si="3"/>
        <v>18933</v>
      </c>
      <c r="U7" s="22">
        <v>18933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6157</v>
      </c>
      <c r="AB7" s="22">
        <v>3575</v>
      </c>
      <c r="AC7" s="22">
        <v>2582</v>
      </c>
      <c r="AD7" s="22">
        <f t="shared" si="5"/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15</v>
      </c>
      <c r="B8" s="40" t="s">
        <v>20</v>
      </c>
      <c r="C8" s="41" t="s">
        <v>21</v>
      </c>
      <c r="D8" s="31">
        <f t="shared" si="0"/>
        <v>16315</v>
      </c>
      <c r="E8" s="22">
        <v>14100</v>
      </c>
      <c r="F8" s="31">
        <f t="shared" si="1"/>
        <v>2038</v>
      </c>
      <c r="G8" s="22">
        <v>0</v>
      </c>
      <c r="H8" s="22">
        <v>2038</v>
      </c>
      <c r="I8" s="22">
        <v>0</v>
      </c>
      <c r="J8" s="22">
        <v>0</v>
      </c>
      <c r="K8" s="22">
        <v>0</v>
      </c>
      <c r="L8" s="22">
        <v>0</v>
      </c>
      <c r="M8" s="22">
        <f t="shared" si="2"/>
        <v>177</v>
      </c>
      <c r="N8" s="22">
        <v>177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3"/>
        <v>14100</v>
      </c>
      <c r="U8" s="22">
        <v>14100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3279</v>
      </c>
      <c r="AB8" s="22">
        <v>0</v>
      </c>
      <c r="AC8" s="22">
        <v>2078</v>
      </c>
      <c r="AD8" s="22">
        <f t="shared" si="5"/>
        <v>1201</v>
      </c>
      <c r="AE8" s="22">
        <v>0</v>
      </c>
      <c r="AF8" s="22">
        <v>1201</v>
      </c>
      <c r="AG8" s="22">
        <v>0</v>
      </c>
      <c r="AH8" s="22">
        <v>0</v>
      </c>
      <c r="AI8" s="22">
        <v>0</v>
      </c>
    </row>
    <row r="9" spans="1:35" ht="13.5">
      <c r="A9" s="40" t="s">
        <v>15</v>
      </c>
      <c r="B9" s="40" t="s">
        <v>22</v>
      </c>
      <c r="C9" s="41" t="s">
        <v>23</v>
      </c>
      <c r="D9" s="31">
        <f t="shared" si="0"/>
        <v>20622</v>
      </c>
      <c r="E9" s="22">
        <v>16841</v>
      </c>
      <c r="F9" s="31">
        <f t="shared" si="1"/>
        <v>3781</v>
      </c>
      <c r="G9" s="22">
        <v>1046</v>
      </c>
      <c r="H9" s="22">
        <v>2735</v>
      </c>
      <c r="I9" s="22">
        <v>0</v>
      </c>
      <c r="J9" s="22">
        <v>0</v>
      </c>
      <c r="K9" s="22">
        <v>0</v>
      </c>
      <c r="L9" s="22">
        <v>0</v>
      </c>
      <c r="M9" s="22">
        <f t="shared" si="2"/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f t="shared" si="3"/>
        <v>17573</v>
      </c>
      <c r="U9" s="22">
        <v>16841</v>
      </c>
      <c r="V9" s="22">
        <v>572</v>
      </c>
      <c r="W9" s="22">
        <v>160</v>
      </c>
      <c r="X9" s="22">
        <v>0</v>
      </c>
      <c r="Y9" s="22">
        <v>0</v>
      </c>
      <c r="Z9" s="22">
        <v>0</v>
      </c>
      <c r="AA9" s="22">
        <f t="shared" si="4"/>
        <v>3501</v>
      </c>
      <c r="AB9" s="22">
        <v>0</v>
      </c>
      <c r="AC9" s="22">
        <v>1812</v>
      </c>
      <c r="AD9" s="22">
        <f t="shared" si="5"/>
        <v>1689</v>
      </c>
      <c r="AE9" s="22">
        <v>186</v>
      </c>
      <c r="AF9" s="22">
        <v>1503</v>
      </c>
      <c r="AG9" s="22">
        <v>0</v>
      </c>
      <c r="AH9" s="22">
        <v>0</v>
      </c>
      <c r="AI9" s="22">
        <v>0</v>
      </c>
    </row>
    <row r="10" spans="1:35" ht="13.5">
      <c r="A10" s="40" t="s">
        <v>15</v>
      </c>
      <c r="B10" s="40" t="s">
        <v>24</v>
      </c>
      <c r="C10" s="41" t="s">
        <v>25</v>
      </c>
      <c r="D10" s="31">
        <f t="shared" si="0"/>
        <v>1690</v>
      </c>
      <c r="E10" s="22">
        <v>1261</v>
      </c>
      <c r="F10" s="31">
        <f t="shared" si="1"/>
        <v>323</v>
      </c>
      <c r="G10" s="22">
        <v>0</v>
      </c>
      <c r="H10" s="22">
        <v>323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106</v>
      </c>
      <c r="N10" s="22">
        <v>0</v>
      </c>
      <c r="O10" s="22">
        <v>32</v>
      </c>
      <c r="P10" s="22">
        <v>43</v>
      </c>
      <c r="Q10" s="22">
        <v>0</v>
      </c>
      <c r="R10" s="22">
        <v>0</v>
      </c>
      <c r="S10" s="22">
        <v>31</v>
      </c>
      <c r="T10" s="22">
        <f t="shared" si="3"/>
        <v>1261</v>
      </c>
      <c r="U10" s="22">
        <v>1261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291</v>
      </c>
      <c r="AB10" s="22">
        <v>0</v>
      </c>
      <c r="AC10" s="22">
        <v>145</v>
      </c>
      <c r="AD10" s="22">
        <f t="shared" si="5"/>
        <v>146</v>
      </c>
      <c r="AE10" s="22">
        <v>0</v>
      </c>
      <c r="AF10" s="22">
        <v>146</v>
      </c>
      <c r="AG10" s="22">
        <v>0</v>
      </c>
      <c r="AH10" s="22">
        <v>0</v>
      </c>
      <c r="AI10" s="22">
        <v>0</v>
      </c>
    </row>
    <row r="11" spans="1:35" ht="13.5">
      <c r="A11" s="40" t="s">
        <v>15</v>
      </c>
      <c r="B11" s="40" t="s">
        <v>26</v>
      </c>
      <c r="C11" s="41" t="s">
        <v>27</v>
      </c>
      <c r="D11" s="31">
        <f t="shared" si="0"/>
        <v>436</v>
      </c>
      <c r="E11" s="22">
        <v>146</v>
      </c>
      <c r="F11" s="31">
        <f t="shared" si="1"/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290</v>
      </c>
      <c r="N11" s="22">
        <v>85</v>
      </c>
      <c r="O11" s="22">
        <v>157</v>
      </c>
      <c r="P11" s="22">
        <v>43</v>
      </c>
      <c r="Q11" s="22">
        <v>0</v>
      </c>
      <c r="R11" s="22">
        <v>0</v>
      </c>
      <c r="S11" s="22">
        <v>5</v>
      </c>
      <c r="T11" s="22">
        <f t="shared" si="3"/>
        <v>146</v>
      </c>
      <c r="U11" s="22">
        <v>146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12</v>
      </c>
      <c r="AB11" s="22">
        <v>0</v>
      </c>
      <c r="AC11" s="22">
        <v>12</v>
      </c>
      <c r="AD11" s="22">
        <f t="shared" si="5"/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15</v>
      </c>
      <c r="B12" s="40" t="s">
        <v>28</v>
      </c>
      <c r="C12" s="41" t="s">
        <v>29</v>
      </c>
      <c r="D12" s="31">
        <f t="shared" si="0"/>
        <v>58</v>
      </c>
      <c r="E12" s="22">
        <v>0</v>
      </c>
      <c r="F12" s="31">
        <f t="shared" si="1"/>
        <v>58</v>
      </c>
      <c r="G12" s="22">
        <v>0</v>
      </c>
      <c r="H12" s="22">
        <v>58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0</v>
      </c>
      <c r="AB12" s="22">
        <v>0</v>
      </c>
      <c r="AC12" s="22">
        <v>0</v>
      </c>
      <c r="AD12" s="22">
        <f t="shared" si="5"/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15</v>
      </c>
      <c r="B13" s="40" t="s">
        <v>30</v>
      </c>
      <c r="C13" s="41" t="s">
        <v>31</v>
      </c>
      <c r="D13" s="31">
        <f t="shared" si="0"/>
        <v>8774</v>
      </c>
      <c r="E13" s="22">
        <v>6756</v>
      </c>
      <c r="F13" s="31">
        <f t="shared" si="1"/>
        <v>1498</v>
      </c>
      <c r="G13" s="22">
        <v>0</v>
      </c>
      <c r="H13" s="22">
        <v>382</v>
      </c>
      <c r="I13" s="22">
        <v>0</v>
      </c>
      <c r="J13" s="22">
        <v>0</v>
      </c>
      <c r="K13" s="22">
        <v>1116</v>
      </c>
      <c r="L13" s="22">
        <v>0</v>
      </c>
      <c r="M13" s="22">
        <f t="shared" si="2"/>
        <v>520</v>
      </c>
      <c r="N13" s="22">
        <v>0</v>
      </c>
      <c r="O13" s="22">
        <v>520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6756</v>
      </c>
      <c r="U13" s="22">
        <v>6756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2782</v>
      </c>
      <c r="AB13" s="22">
        <v>0</v>
      </c>
      <c r="AC13" s="22">
        <v>1666</v>
      </c>
      <c r="AD13" s="22">
        <f t="shared" si="5"/>
        <v>1116</v>
      </c>
      <c r="AE13" s="22">
        <v>0</v>
      </c>
      <c r="AF13" s="22">
        <v>0</v>
      </c>
      <c r="AG13" s="22">
        <v>0</v>
      </c>
      <c r="AH13" s="22">
        <v>0</v>
      </c>
      <c r="AI13" s="22">
        <v>1116</v>
      </c>
    </row>
    <row r="14" spans="1:35" ht="13.5">
      <c r="A14" s="40" t="s">
        <v>15</v>
      </c>
      <c r="B14" s="40" t="s">
        <v>32</v>
      </c>
      <c r="C14" s="41" t="s">
        <v>33</v>
      </c>
      <c r="D14" s="31">
        <f t="shared" si="0"/>
        <v>251</v>
      </c>
      <c r="E14" s="22">
        <v>0</v>
      </c>
      <c r="F14" s="31">
        <f t="shared" si="1"/>
        <v>251</v>
      </c>
      <c r="G14" s="22">
        <v>0</v>
      </c>
      <c r="H14" s="22">
        <v>251</v>
      </c>
      <c r="I14" s="22">
        <v>0</v>
      </c>
      <c r="J14" s="22">
        <v>0</v>
      </c>
      <c r="K14" s="22">
        <v>0</v>
      </c>
      <c r="L14" s="22">
        <v>0</v>
      </c>
      <c r="M14" s="22">
        <f t="shared" si="2"/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f t="shared" si="3"/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122</v>
      </c>
      <c r="AB14" s="22">
        <v>0</v>
      </c>
      <c r="AC14" s="22">
        <v>0</v>
      </c>
      <c r="AD14" s="22">
        <f t="shared" si="5"/>
        <v>122</v>
      </c>
      <c r="AE14" s="22">
        <v>0</v>
      </c>
      <c r="AF14" s="22">
        <v>122</v>
      </c>
      <c r="AG14" s="22">
        <v>0</v>
      </c>
      <c r="AH14" s="22">
        <v>0</v>
      </c>
      <c r="AI14" s="22">
        <v>0</v>
      </c>
    </row>
    <row r="15" spans="1:35" ht="13.5">
      <c r="A15" s="40" t="s">
        <v>15</v>
      </c>
      <c r="B15" s="40" t="s">
        <v>34</v>
      </c>
      <c r="C15" s="41" t="s">
        <v>35</v>
      </c>
      <c r="D15" s="31">
        <f t="shared" si="0"/>
        <v>3594</v>
      </c>
      <c r="E15" s="22">
        <v>2876</v>
      </c>
      <c r="F15" s="31">
        <f t="shared" si="1"/>
        <v>718</v>
      </c>
      <c r="G15" s="22">
        <v>216</v>
      </c>
      <c r="H15" s="22">
        <v>502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3023</v>
      </c>
      <c r="U15" s="22">
        <v>2876</v>
      </c>
      <c r="V15" s="22">
        <v>118</v>
      </c>
      <c r="W15" s="22">
        <v>29</v>
      </c>
      <c r="X15" s="22">
        <v>0</v>
      </c>
      <c r="Y15" s="22">
        <v>0</v>
      </c>
      <c r="Z15" s="22">
        <v>0</v>
      </c>
      <c r="AA15" s="22">
        <f t="shared" si="4"/>
        <v>626</v>
      </c>
      <c r="AB15" s="22">
        <v>0</v>
      </c>
      <c r="AC15" s="22">
        <v>312</v>
      </c>
      <c r="AD15" s="22">
        <f t="shared" si="5"/>
        <v>314</v>
      </c>
      <c r="AE15" s="22">
        <v>39</v>
      </c>
      <c r="AF15" s="22">
        <v>275</v>
      </c>
      <c r="AG15" s="22">
        <v>0</v>
      </c>
      <c r="AH15" s="22">
        <v>0</v>
      </c>
      <c r="AI15" s="22">
        <v>0</v>
      </c>
    </row>
    <row r="16" spans="1:35" ht="13.5">
      <c r="A16" s="40" t="s">
        <v>15</v>
      </c>
      <c r="B16" s="40" t="s">
        <v>36</v>
      </c>
      <c r="C16" s="41" t="s">
        <v>37</v>
      </c>
      <c r="D16" s="31">
        <f t="shared" si="0"/>
        <v>4302</v>
      </c>
      <c r="E16" s="22">
        <v>3573</v>
      </c>
      <c r="F16" s="31">
        <f t="shared" si="1"/>
        <v>729</v>
      </c>
      <c r="G16" s="22">
        <v>193</v>
      </c>
      <c r="H16" s="22">
        <v>536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3710</v>
      </c>
      <c r="U16" s="22">
        <v>3573</v>
      </c>
      <c r="V16" s="22">
        <v>106</v>
      </c>
      <c r="W16" s="22">
        <v>31</v>
      </c>
      <c r="X16" s="22">
        <v>0</v>
      </c>
      <c r="Y16" s="22">
        <v>0</v>
      </c>
      <c r="Z16" s="22">
        <v>0</v>
      </c>
      <c r="AA16" s="22">
        <f t="shared" si="4"/>
        <v>711</v>
      </c>
      <c r="AB16" s="22">
        <v>0</v>
      </c>
      <c r="AC16" s="22">
        <v>382</v>
      </c>
      <c r="AD16" s="22">
        <f t="shared" si="5"/>
        <v>329</v>
      </c>
      <c r="AE16" s="22">
        <v>34</v>
      </c>
      <c r="AF16" s="22">
        <v>295</v>
      </c>
      <c r="AG16" s="22">
        <v>0</v>
      </c>
      <c r="AH16" s="22">
        <v>0</v>
      </c>
      <c r="AI16" s="22">
        <v>0</v>
      </c>
    </row>
    <row r="17" spans="1:35" ht="13.5">
      <c r="A17" s="40" t="s">
        <v>15</v>
      </c>
      <c r="B17" s="40" t="s">
        <v>38</v>
      </c>
      <c r="C17" s="41" t="s">
        <v>39</v>
      </c>
      <c r="D17" s="31">
        <f t="shared" si="0"/>
        <v>911</v>
      </c>
      <c r="E17" s="22">
        <v>668</v>
      </c>
      <c r="F17" s="31">
        <f t="shared" si="1"/>
        <v>81</v>
      </c>
      <c r="G17" s="22">
        <v>77</v>
      </c>
      <c r="H17" s="22">
        <v>4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162</v>
      </c>
      <c r="N17" s="22">
        <v>109</v>
      </c>
      <c r="O17" s="22">
        <v>0</v>
      </c>
      <c r="P17" s="22">
        <v>53</v>
      </c>
      <c r="Q17" s="22">
        <v>0</v>
      </c>
      <c r="R17" s="22">
        <v>0</v>
      </c>
      <c r="S17" s="22">
        <v>0</v>
      </c>
      <c r="T17" s="22">
        <f t="shared" si="3"/>
        <v>668</v>
      </c>
      <c r="U17" s="22">
        <v>668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101</v>
      </c>
      <c r="AB17" s="22">
        <v>0</v>
      </c>
      <c r="AC17" s="22">
        <v>96</v>
      </c>
      <c r="AD17" s="22">
        <f t="shared" si="5"/>
        <v>5</v>
      </c>
      <c r="AE17" s="22">
        <v>5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15</v>
      </c>
      <c r="B18" s="40" t="s">
        <v>40</v>
      </c>
      <c r="C18" s="41" t="s">
        <v>41</v>
      </c>
      <c r="D18" s="31">
        <f t="shared" si="0"/>
        <v>838</v>
      </c>
      <c r="E18" s="22">
        <v>578</v>
      </c>
      <c r="F18" s="31">
        <f t="shared" si="1"/>
        <v>79</v>
      </c>
      <c r="G18" s="22">
        <v>76</v>
      </c>
      <c r="H18" s="22">
        <v>3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181</v>
      </c>
      <c r="N18" s="22">
        <v>131</v>
      </c>
      <c r="O18" s="22">
        <v>0</v>
      </c>
      <c r="P18" s="22">
        <v>50</v>
      </c>
      <c r="Q18" s="22">
        <v>0</v>
      </c>
      <c r="R18" s="22">
        <v>0</v>
      </c>
      <c r="S18" s="22">
        <v>0</v>
      </c>
      <c r="T18" s="22">
        <f t="shared" si="3"/>
        <v>578</v>
      </c>
      <c r="U18" s="22">
        <v>578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88</v>
      </c>
      <c r="AB18" s="22">
        <v>0</v>
      </c>
      <c r="AC18" s="22">
        <v>83</v>
      </c>
      <c r="AD18" s="22">
        <f t="shared" si="5"/>
        <v>5</v>
      </c>
      <c r="AE18" s="22">
        <v>5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15</v>
      </c>
      <c r="B19" s="40" t="s">
        <v>42</v>
      </c>
      <c r="C19" s="41" t="s">
        <v>43</v>
      </c>
      <c r="D19" s="31">
        <f t="shared" si="0"/>
        <v>605</v>
      </c>
      <c r="E19" s="22">
        <v>442</v>
      </c>
      <c r="F19" s="31">
        <f t="shared" si="1"/>
        <v>54</v>
      </c>
      <c r="G19" s="22">
        <v>52</v>
      </c>
      <c r="H19" s="22">
        <v>2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109</v>
      </c>
      <c r="N19" s="22">
        <v>75</v>
      </c>
      <c r="O19" s="22">
        <v>0</v>
      </c>
      <c r="P19" s="22">
        <v>34</v>
      </c>
      <c r="Q19" s="22">
        <v>0</v>
      </c>
      <c r="R19" s="22">
        <v>0</v>
      </c>
      <c r="S19" s="22">
        <v>0</v>
      </c>
      <c r="T19" s="22">
        <f t="shared" si="3"/>
        <v>442</v>
      </c>
      <c r="U19" s="22">
        <v>442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67</v>
      </c>
      <c r="AB19" s="22">
        <v>0</v>
      </c>
      <c r="AC19" s="22">
        <v>64</v>
      </c>
      <c r="AD19" s="22">
        <f t="shared" si="5"/>
        <v>3</v>
      </c>
      <c r="AE19" s="22">
        <v>3</v>
      </c>
      <c r="AF19" s="22">
        <v>0</v>
      </c>
      <c r="AG19" s="22">
        <v>0</v>
      </c>
      <c r="AH19" s="22">
        <v>0</v>
      </c>
      <c r="AI19" s="22">
        <v>0</v>
      </c>
    </row>
    <row r="20" spans="1:35" ht="13.5">
      <c r="A20" s="40" t="s">
        <v>15</v>
      </c>
      <c r="B20" s="40" t="s">
        <v>44</v>
      </c>
      <c r="C20" s="41" t="s">
        <v>45</v>
      </c>
      <c r="D20" s="31">
        <f t="shared" si="0"/>
        <v>191</v>
      </c>
      <c r="E20" s="22">
        <v>126</v>
      </c>
      <c r="F20" s="31">
        <f t="shared" si="1"/>
        <v>25</v>
      </c>
      <c r="G20" s="22">
        <v>24</v>
      </c>
      <c r="H20" s="22">
        <v>1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40</v>
      </c>
      <c r="N20" s="22">
        <v>22</v>
      </c>
      <c r="O20" s="22">
        <v>0</v>
      </c>
      <c r="P20" s="22">
        <v>18</v>
      </c>
      <c r="Q20" s="22">
        <v>0</v>
      </c>
      <c r="R20" s="22">
        <v>0</v>
      </c>
      <c r="S20" s="22">
        <v>0</v>
      </c>
      <c r="T20" s="22">
        <f t="shared" si="3"/>
        <v>126</v>
      </c>
      <c r="U20" s="22">
        <v>126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20</v>
      </c>
      <c r="AB20" s="22">
        <v>0</v>
      </c>
      <c r="AC20" s="22">
        <v>18</v>
      </c>
      <c r="AD20" s="22">
        <f t="shared" si="5"/>
        <v>2</v>
      </c>
      <c r="AE20" s="22">
        <v>2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15</v>
      </c>
      <c r="B21" s="40" t="s">
        <v>46</v>
      </c>
      <c r="C21" s="41" t="s">
        <v>47</v>
      </c>
      <c r="D21" s="31">
        <f t="shared" si="0"/>
        <v>438</v>
      </c>
      <c r="E21" s="22">
        <v>318</v>
      </c>
      <c r="F21" s="31">
        <f t="shared" si="1"/>
        <v>38</v>
      </c>
      <c r="G21" s="22">
        <v>37</v>
      </c>
      <c r="H21" s="22">
        <v>1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82</v>
      </c>
      <c r="N21" s="22">
        <v>62</v>
      </c>
      <c r="O21" s="22">
        <v>0</v>
      </c>
      <c r="P21" s="22">
        <v>20</v>
      </c>
      <c r="Q21" s="22">
        <v>0</v>
      </c>
      <c r="R21" s="22">
        <v>0</v>
      </c>
      <c r="S21" s="22">
        <v>0</v>
      </c>
      <c r="T21" s="22">
        <f t="shared" si="3"/>
        <v>318</v>
      </c>
      <c r="U21" s="22">
        <v>318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48</v>
      </c>
      <c r="AB21" s="22">
        <v>0</v>
      </c>
      <c r="AC21" s="22">
        <v>46</v>
      </c>
      <c r="AD21" s="22">
        <f t="shared" si="5"/>
        <v>2</v>
      </c>
      <c r="AE21" s="22">
        <v>2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15</v>
      </c>
      <c r="B22" s="40" t="s">
        <v>48</v>
      </c>
      <c r="C22" s="41" t="s">
        <v>49</v>
      </c>
      <c r="D22" s="31">
        <f t="shared" si="0"/>
        <v>1020</v>
      </c>
      <c r="E22" s="22">
        <v>788</v>
      </c>
      <c r="F22" s="31">
        <f t="shared" si="1"/>
        <v>137</v>
      </c>
      <c r="G22" s="22">
        <v>0</v>
      </c>
      <c r="H22" s="22">
        <v>137</v>
      </c>
      <c r="I22" s="22">
        <v>0</v>
      </c>
      <c r="J22" s="22">
        <v>0</v>
      </c>
      <c r="K22" s="22">
        <v>0</v>
      </c>
      <c r="L22" s="22">
        <v>9</v>
      </c>
      <c r="M22" s="22">
        <f t="shared" si="2"/>
        <v>86</v>
      </c>
      <c r="N22" s="22">
        <v>36</v>
      </c>
      <c r="O22" s="22">
        <v>23</v>
      </c>
      <c r="P22" s="22">
        <v>26</v>
      </c>
      <c r="Q22" s="22">
        <v>0</v>
      </c>
      <c r="R22" s="22">
        <v>1</v>
      </c>
      <c r="S22" s="22">
        <v>0</v>
      </c>
      <c r="T22" s="22">
        <f t="shared" si="3"/>
        <v>874</v>
      </c>
      <c r="U22" s="22">
        <v>788</v>
      </c>
      <c r="V22" s="22">
        <v>0</v>
      </c>
      <c r="W22" s="22">
        <v>86</v>
      </c>
      <c r="X22" s="22">
        <v>0</v>
      </c>
      <c r="Y22" s="22">
        <v>0</v>
      </c>
      <c r="Z22" s="22">
        <v>0</v>
      </c>
      <c r="AA22" s="22">
        <f t="shared" si="4"/>
        <v>176</v>
      </c>
      <c r="AB22" s="22">
        <v>9</v>
      </c>
      <c r="AC22" s="22">
        <v>145</v>
      </c>
      <c r="AD22" s="22">
        <f t="shared" si="5"/>
        <v>22</v>
      </c>
      <c r="AE22" s="22">
        <v>0</v>
      </c>
      <c r="AF22" s="22">
        <v>22</v>
      </c>
      <c r="AG22" s="22">
        <v>0</v>
      </c>
      <c r="AH22" s="22">
        <v>0</v>
      </c>
      <c r="AI22" s="22">
        <v>0</v>
      </c>
    </row>
    <row r="23" spans="1:35" ht="13.5">
      <c r="A23" s="40" t="s">
        <v>15</v>
      </c>
      <c r="B23" s="40" t="s">
        <v>50</v>
      </c>
      <c r="C23" s="41" t="s">
        <v>51</v>
      </c>
      <c r="D23" s="31">
        <f t="shared" si="0"/>
        <v>1636</v>
      </c>
      <c r="E23" s="22">
        <v>1162</v>
      </c>
      <c r="F23" s="31">
        <f t="shared" si="1"/>
        <v>311</v>
      </c>
      <c r="G23" s="22">
        <v>0</v>
      </c>
      <c r="H23" s="22">
        <v>311</v>
      </c>
      <c r="I23" s="22">
        <v>0</v>
      </c>
      <c r="J23" s="22">
        <v>0</v>
      </c>
      <c r="K23" s="22">
        <v>0</v>
      </c>
      <c r="L23" s="22">
        <v>19</v>
      </c>
      <c r="M23" s="22">
        <f t="shared" si="2"/>
        <v>144</v>
      </c>
      <c r="N23" s="22">
        <v>26</v>
      </c>
      <c r="O23" s="22">
        <v>49</v>
      </c>
      <c r="P23" s="22">
        <v>66</v>
      </c>
      <c r="Q23" s="22">
        <v>0</v>
      </c>
      <c r="R23" s="22">
        <v>3</v>
      </c>
      <c r="S23" s="22">
        <v>0</v>
      </c>
      <c r="T23" s="22">
        <f t="shared" si="3"/>
        <v>1351</v>
      </c>
      <c r="U23" s="22">
        <v>1162</v>
      </c>
      <c r="V23" s="22">
        <v>0</v>
      </c>
      <c r="W23" s="22">
        <v>189</v>
      </c>
      <c r="X23" s="22">
        <v>0</v>
      </c>
      <c r="Y23" s="22">
        <v>0</v>
      </c>
      <c r="Z23" s="22">
        <v>0</v>
      </c>
      <c r="AA23" s="22">
        <f t="shared" si="4"/>
        <v>281</v>
      </c>
      <c r="AB23" s="22">
        <v>19</v>
      </c>
      <c r="AC23" s="22">
        <v>213</v>
      </c>
      <c r="AD23" s="22">
        <f t="shared" si="5"/>
        <v>49</v>
      </c>
      <c r="AE23" s="22">
        <v>0</v>
      </c>
      <c r="AF23" s="22">
        <v>49</v>
      </c>
      <c r="AG23" s="22">
        <v>0</v>
      </c>
      <c r="AH23" s="22">
        <v>0</v>
      </c>
      <c r="AI23" s="22">
        <v>0</v>
      </c>
    </row>
    <row r="24" spans="1:35" ht="13.5">
      <c r="A24" s="40" t="s">
        <v>15</v>
      </c>
      <c r="B24" s="40" t="s">
        <v>52</v>
      </c>
      <c r="C24" s="41" t="s">
        <v>53</v>
      </c>
      <c r="D24" s="31">
        <f t="shared" si="0"/>
        <v>2371</v>
      </c>
      <c r="E24" s="22">
        <v>1689</v>
      </c>
      <c r="F24" s="31">
        <f t="shared" si="1"/>
        <v>437</v>
      </c>
      <c r="G24" s="22">
        <v>0</v>
      </c>
      <c r="H24" s="22">
        <v>437</v>
      </c>
      <c r="I24" s="22">
        <v>0</v>
      </c>
      <c r="J24" s="22">
        <v>0</v>
      </c>
      <c r="K24" s="22">
        <v>0</v>
      </c>
      <c r="L24" s="22">
        <v>27</v>
      </c>
      <c r="M24" s="22">
        <f t="shared" si="2"/>
        <v>218</v>
      </c>
      <c r="N24" s="22">
        <v>78</v>
      </c>
      <c r="O24" s="22">
        <v>68</v>
      </c>
      <c r="P24" s="22">
        <v>69</v>
      </c>
      <c r="Q24" s="22">
        <v>0</v>
      </c>
      <c r="R24" s="22">
        <v>3</v>
      </c>
      <c r="S24" s="22">
        <v>0</v>
      </c>
      <c r="T24" s="22">
        <f t="shared" si="3"/>
        <v>1956</v>
      </c>
      <c r="U24" s="22">
        <v>1689</v>
      </c>
      <c r="V24" s="22">
        <v>0</v>
      </c>
      <c r="W24" s="22">
        <v>267</v>
      </c>
      <c r="X24" s="22">
        <v>0</v>
      </c>
      <c r="Y24" s="22">
        <v>0</v>
      </c>
      <c r="Z24" s="22">
        <v>0</v>
      </c>
      <c r="AA24" s="22">
        <f t="shared" si="4"/>
        <v>407</v>
      </c>
      <c r="AB24" s="22">
        <v>27</v>
      </c>
      <c r="AC24" s="22">
        <v>310</v>
      </c>
      <c r="AD24" s="22">
        <f t="shared" si="5"/>
        <v>70</v>
      </c>
      <c r="AE24" s="22">
        <v>0</v>
      </c>
      <c r="AF24" s="22">
        <v>70</v>
      </c>
      <c r="AG24" s="22">
        <v>0</v>
      </c>
      <c r="AH24" s="22">
        <v>0</v>
      </c>
      <c r="AI24" s="22">
        <v>0</v>
      </c>
    </row>
    <row r="25" spans="1:35" ht="13.5">
      <c r="A25" s="40" t="s">
        <v>15</v>
      </c>
      <c r="B25" s="40" t="s">
        <v>54</v>
      </c>
      <c r="C25" s="41" t="s">
        <v>55</v>
      </c>
      <c r="D25" s="31">
        <f t="shared" si="0"/>
        <v>1791</v>
      </c>
      <c r="E25" s="22">
        <v>1238</v>
      </c>
      <c r="F25" s="31">
        <f t="shared" si="1"/>
        <v>377</v>
      </c>
      <c r="G25" s="22">
        <v>0</v>
      </c>
      <c r="H25" s="22">
        <v>377</v>
      </c>
      <c r="I25" s="22">
        <v>0</v>
      </c>
      <c r="J25" s="22">
        <v>0</v>
      </c>
      <c r="K25" s="22">
        <v>0</v>
      </c>
      <c r="L25" s="22">
        <v>24</v>
      </c>
      <c r="M25" s="22">
        <f t="shared" si="2"/>
        <v>152</v>
      </c>
      <c r="N25" s="22">
        <v>36</v>
      </c>
      <c r="O25" s="22">
        <v>60</v>
      </c>
      <c r="P25" s="22">
        <v>54</v>
      </c>
      <c r="Q25" s="22">
        <v>0</v>
      </c>
      <c r="R25" s="22">
        <v>2</v>
      </c>
      <c r="S25" s="22">
        <v>0</v>
      </c>
      <c r="T25" s="22">
        <f t="shared" si="3"/>
        <v>1472</v>
      </c>
      <c r="U25" s="22">
        <v>1238</v>
      </c>
      <c r="V25" s="22">
        <v>0</v>
      </c>
      <c r="W25" s="22">
        <v>234</v>
      </c>
      <c r="X25" s="22">
        <v>0</v>
      </c>
      <c r="Y25" s="22">
        <v>0</v>
      </c>
      <c r="Z25" s="22">
        <v>0</v>
      </c>
      <c r="AA25" s="22">
        <f t="shared" si="4"/>
        <v>311</v>
      </c>
      <c r="AB25" s="22">
        <v>24</v>
      </c>
      <c r="AC25" s="22">
        <v>227</v>
      </c>
      <c r="AD25" s="22">
        <f t="shared" si="5"/>
        <v>60</v>
      </c>
      <c r="AE25" s="22">
        <v>0</v>
      </c>
      <c r="AF25" s="22">
        <v>60</v>
      </c>
      <c r="AG25" s="22">
        <v>0</v>
      </c>
      <c r="AH25" s="22">
        <v>0</v>
      </c>
      <c r="AI25" s="22">
        <v>0</v>
      </c>
    </row>
    <row r="26" spans="1:35" ht="13.5">
      <c r="A26" s="40" t="s">
        <v>15</v>
      </c>
      <c r="B26" s="40" t="s">
        <v>56</v>
      </c>
      <c r="C26" s="41" t="s">
        <v>57</v>
      </c>
      <c r="D26" s="31">
        <f t="shared" si="0"/>
        <v>938</v>
      </c>
      <c r="E26" s="22">
        <v>683</v>
      </c>
      <c r="F26" s="31">
        <f t="shared" si="1"/>
        <v>156</v>
      </c>
      <c r="G26" s="22">
        <v>0</v>
      </c>
      <c r="H26" s="22">
        <v>156</v>
      </c>
      <c r="I26" s="22">
        <v>0</v>
      </c>
      <c r="J26" s="22">
        <v>0</v>
      </c>
      <c r="K26" s="22">
        <v>0</v>
      </c>
      <c r="L26" s="22">
        <v>10</v>
      </c>
      <c r="M26" s="22">
        <f t="shared" si="2"/>
        <v>89</v>
      </c>
      <c r="N26" s="22">
        <v>36</v>
      </c>
      <c r="O26" s="22">
        <v>24</v>
      </c>
      <c r="P26" s="22">
        <v>28</v>
      </c>
      <c r="Q26" s="22">
        <v>0</v>
      </c>
      <c r="R26" s="22">
        <v>1</v>
      </c>
      <c r="S26" s="22">
        <v>0</v>
      </c>
      <c r="T26" s="22">
        <f t="shared" si="3"/>
        <v>778</v>
      </c>
      <c r="U26" s="22">
        <v>683</v>
      </c>
      <c r="V26" s="22">
        <v>0</v>
      </c>
      <c r="W26" s="22">
        <v>95</v>
      </c>
      <c r="X26" s="22">
        <v>0</v>
      </c>
      <c r="Y26" s="22">
        <v>0</v>
      </c>
      <c r="Z26" s="22">
        <v>0</v>
      </c>
      <c r="AA26" s="22">
        <f t="shared" si="4"/>
        <v>160</v>
      </c>
      <c r="AB26" s="22">
        <v>10</v>
      </c>
      <c r="AC26" s="22">
        <v>126</v>
      </c>
      <c r="AD26" s="22">
        <f t="shared" si="5"/>
        <v>24</v>
      </c>
      <c r="AE26" s="22">
        <v>0</v>
      </c>
      <c r="AF26" s="22">
        <v>24</v>
      </c>
      <c r="AG26" s="22">
        <v>0</v>
      </c>
      <c r="AH26" s="22">
        <v>0</v>
      </c>
      <c r="AI26" s="22">
        <v>0</v>
      </c>
    </row>
    <row r="27" spans="1:35" ht="13.5">
      <c r="A27" s="40" t="s">
        <v>15</v>
      </c>
      <c r="B27" s="40" t="s">
        <v>58</v>
      </c>
      <c r="C27" s="41" t="s">
        <v>59</v>
      </c>
      <c r="D27" s="31">
        <f t="shared" si="0"/>
        <v>1358</v>
      </c>
      <c r="E27" s="22">
        <v>1010</v>
      </c>
      <c r="F27" s="31">
        <f t="shared" si="1"/>
        <v>217</v>
      </c>
      <c r="G27" s="22">
        <v>0</v>
      </c>
      <c r="H27" s="22">
        <v>217</v>
      </c>
      <c r="I27" s="22">
        <v>0</v>
      </c>
      <c r="J27" s="22">
        <v>0</v>
      </c>
      <c r="K27" s="22">
        <v>0</v>
      </c>
      <c r="L27" s="22">
        <v>13</v>
      </c>
      <c r="M27" s="22">
        <f t="shared" si="2"/>
        <v>118</v>
      </c>
      <c r="N27" s="22">
        <v>42</v>
      </c>
      <c r="O27" s="22">
        <v>33</v>
      </c>
      <c r="P27" s="22">
        <v>42</v>
      </c>
      <c r="Q27" s="22">
        <v>0</v>
      </c>
      <c r="R27" s="22">
        <v>1</v>
      </c>
      <c r="S27" s="22">
        <v>0</v>
      </c>
      <c r="T27" s="22">
        <f t="shared" si="3"/>
        <v>1139</v>
      </c>
      <c r="U27" s="22">
        <v>1010</v>
      </c>
      <c r="V27" s="22">
        <v>0</v>
      </c>
      <c r="W27" s="22">
        <v>129</v>
      </c>
      <c r="X27" s="22">
        <v>0</v>
      </c>
      <c r="Y27" s="22">
        <v>0</v>
      </c>
      <c r="Z27" s="22">
        <v>0</v>
      </c>
      <c r="AA27" s="22">
        <f t="shared" si="4"/>
        <v>232</v>
      </c>
      <c r="AB27" s="22">
        <v>13</v>
      </c>
      <c r="AC27" s="22">
        <v>185</v>
      </c>
      <c r="AD27" s="22">
        <f t="shared" si="5"/>
        <v>34</v>
      </c>
      <c r="AE27" s="22">
        <v>0</v>
      </c>
      <c r="AF27" s="22">
        <v>34</v>
      </c>
      <c r="AG27" s="22">
        <v>0</v>
      </c>
      <c r="AH27" s="22">
        <v>0</v>
      </c>
      <c r="AI27" s="22">
        <v>0</v>
      </c>
    </row>
    <row r="28" spans="1:35" ht="13.5">
      <c r="A28" s="40" t="s">
        <v>15</v>
      </c>
      <c r="B28" s="40" t="s">
        <v>60</v>
      </c>
      <c r="C28" s="41" t="s">
        <v>61</v>
      </c>
      <c r="D28" s="31">
        <f t="shared" si="0"/>
        <v>6875</v>
      </c>
      <c r="E28" s="22">
        <v>4822</v>
      </c>
      <c r="F28" s="31">
        <f t="shared" si="1"/>
        <v>1538</v>
      </c>
      <c r="G28" s="22">
        <v>1538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f t="shared" si="2"/>
        <v>515</v>
      </c>
      <c r="N28" s="22">
        <v>283</v>
      </c>
      <c r="O28" s="22">
        <v>0</v>
      </c>
      <c r="P28" s="22">
        <v>214</v>
      </c>
      <c r="Q28" s="22">
        <v>0</v>
      </c>
      <c r="R28" s="22">
        <v>0</v>
      </c>
      <c r="S28" s="22">
        <v>18</v>
      </c>
      <c r="T28" s="22">
        <f t="shared" si="3"/>
        <v>5355</v>
      </c>
      <c r="U28" s="22">
        <v>4822</v>
      </c>
      <c r="V28" s="22">
        <v>533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543</v>
      </c>
      <c r="AB28" s="22">
        <v>0</v>
      </c>
      <c r="AC28" s="22">
        <v>543</v>
      </c>
      <c r="AD28" s="22">
        <f t="shared" si="5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15</v>
      </c>
      <c r="B29" s="40" t="s">
        <v>62</v>
      </c>
      <c r="C29" s="41" t="s">
        <v>63</v>
      </c>
      <c r="D29" s="31">
        <f t="shared" si="0"/>
        <v>7434</v>
      </c>
      <c r="E29" s="22">
        <v>6542</v>
      </c>
      <c r="F29" s="31">
        <f t="shared" si="1"/>
        <v>430</v>
      </c>
      <c r="G29" s="22">
        <v>0</v>
      </c>
      <c r="H29" s="22">
        <v>430</v>
      </c>
      <c r="I29" s="22">
        <v>0</v>
      </c>
      <c r="J29" s="22">
        <v>0</v>
      </c>
      <c r="K29" s="22">
        <v>0</v>
      </c>
      <c r="L29" s="22">
        <v>87</v>
      </c>
      <c r="M29" s="22">
        <f t="shared" si="2"/>
        <v>375</v>
      </c>
      <c r="N29" s="22">
        <v>0</v>
      </c>
      <c r="O29" s="22">
        <v>375</v>
      </c>
      <c r="P29" s="22">
        <v>0</v>
      </c>
      <c r="Q29" s="22">
        <v>0</v>
      </c>
      <c r="R29" s="22">
        <v>0</v>
      </c>
      <c r="S29" s="22">
        <v>0</v>
      </c>
      <c r="T29" s="22">
        <f t="shared" si="3"/>
        <v>6602</v>
      </c>
      <c r="U29" s="22">
        <v>6542</v>
      </c>
      <c r="V29" s="22">
        <v>0</v>
      </c>
      <c r="W29" s="22">
        <v>60</v>
      </c>
      <c r="X29" s="22">
        <v>0</v>
      </c>
      <c r="Y29" s="22">
        <v>0</v>
      </c>
      <c r="Z29" s="22">
        <v>0</v>
      </c>
      <c r="AA29" s="22">
        <f t="shared" si="4"/>
        <v>1130</v>
      </c>
      <c r="AB29" s="22">
        <v>87</v>
      </c>
      <c r="AC29" s="22">
        <v>783</v>
      </c>
      <c r="AD29" s="22">
        <f t="shared" si="5"/>
        <v>260</v>
      </c>
      <c r="AE29" s="22">
        <v>0</v>
      </c>
      <c r="AF29" s="22">
        <v>260</v>
      </c>
      <c r="AG29" s="22">
        <v>0</v>
      </c>
      <c r="AH29" s="22">
        <v>0</v>
      </c>
      <c r="AI29" s="22">
        <v>0</v>
      </c>
    </row>
    <row r="30" spans="1:35" ht="13.5">
      <c r="A30" s="40" t="s">
        <v>15</v>
      </c>
      <c r="B30" s="40" t="s">
        <v>64</v>
      </c>
      <c r="C30" s="41" t="s">
        <v>65</v>
      </c>
      <c r="D30" s="31">
        <f t="shared" si="0"/>
        <v>11378</v>
      </c>
      <c r="E30" s="22">
        <v>9624</v>
      </c>
      <c r="F30" s="31">
        <f t="shared" si="1"/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128</v>
      </c>
      <c r="M30" s="22">
        <f t="shared" si="2"/>
        <v>1626</v>
      </c>
      <c r="N30" s="22">
        <v>727</v>
      </c>
      <c r="O30" s="22">
        <v>443</v>
      </c>
      <c r="P30" s="22">
        <v>442</v>
      </c>
      <c r="Q30" s="22">
        <v>14</v>
      </c>
      <c r="R30" s="22">
        <v>0</v>
      </c>
      <c r="S30" s="22">
        <v>0</v>
      </c>
      <c r="T30" s="22">
        <f t="shared" si="3"/>
        <v>9624</v>
      </c>
      <c r="U30" s="22">
        <v>9624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2064</v>
      </c>
      <c r="AB30" s="22">
        <v>128</v>
      </c>
      <c r="AC30" s="22">
        <v>1936</v>
      </c>
      <c r="AD30" s="22">
        <f t="shared" si="5"/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15</v>
      </c>
      <c r="B31" s="40" t="s">
        <v>66</v>
      </c>
      <c r="C31" s="41" t="s">
        <v>67</v>
      </c>
      <c r="D31" s="31">
        <f t="shared" si="0"/>
        <v>5035</v>
      </c>
      <c r="E31" s="22">
        <v>3820</v>
      </c>
      <c r="F31" s="31">
        <f t="shared" si="1"/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928</v>
      </c>
      <c r="M31" s="22">
        <f t="shared" si="2"/>
        <v>287</v>
      </c>
      <c r="N31" s="22">
        <v>0</v>
      </c>
      <c r="O31" s="22">
        <v>120</v>
      </c>
      <c r="P31" s="22">
        <v>167</v>
      </c>
      <c r="Q31" s="22">
        <v>0</v>
      </c>
      <c r="R31" s="22">
        <v>0</v>
      </c>
      <c r="S31" s="22">
        <v>0</v>
      </c>
      <c r="T31" s="22">
        <f t="shared" si="3"/>
        <v>3820</v>
      </c>
      <c r="U31" s="22">
        <v>3820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1602</v>
      </c>
      <c r="AB31" s="22">
        <v>928</v>
      </c>
      <c r="AC31" s="22">
        <v>674</v>
      </c>
      <c r="AD31" s="22">
        <f t="shared" si="5"/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15</v>
      </c>
      <c r="B32" s="40" t="s">
        <v>68</v>
      </c>
      <c r="C32" s="41" t="s">
        <v>69</v>
      </c>
      <c r="D32" s="31">
        <f t="shared" si="0"/>
        <v>3076</v>
      </c>
      <c r="E32" s="22">
        <v>2446</v>
      </c>
      <c r="F32" s="31">
        <f t="shared" si="1"/>
        <v>265</v>
      </c>
      <c r="G32" s="22">
        <v>0</v>
      </c>
      <c r="H32" s="22">
        <v>210</v>
      </c>
      <c r="I32" s="22">
        <v>0</v>
      </c>
      <c r="J32" s="22">
        <v>0</v>
      </c>
      <c r="K32" s="22">
        <v>55</v>
      </c>
      <c r="L32" s="22">
        <v>0</v>
      </c>
      <c r="M32" s="22">
        <f t="shared" si="2"/>
        <v>365</v>
      </c>
      <c r="N32" s="22">
        <v>163</v>
      </c>
      <c r="O32" s="22">
        <v>64</v>
      </c>
      <c r="P32" s="22">
        <v>138</v>
      </c>
      <c r="Q32" s="22">
        <v>0</v>
      </c>
      <c r="R32" s="22">
        <v>0</v>
      </c>
      <c r="S32" s="22">
        <v>0</v>
      </c>
      <c r="T32" s="22">
        <f t="shared" si="3"/>
        <v>2446</v>
      </c>
      <c r="U32" s="22">
        <v>2446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527</v>
      </c>
      <c r="AB32" s="22">
        <v>0</v>
      </c>
      <c r="AC32" s="22">
        <v>405</v>
      </c>
      <c r="AD32" s="22">
        <f t="shared" si="5"/>
        <v>122</v>
      </c>
      <c r="AE32" s="22">
        <v>0</v>
      </c>
      <c r="AF32" s="22">
        <v>67</v>
      </c>
      <c r="AG32" s="22">
        <v>0</v>
      </c>
      <c r="AH32" s="22">
        <v>0</v>
      </c>
      <c r="AI32" s="22">
        <v>55</v>
      </c>
    </row>
    <row r="33" spans="1:35" ht="13.5">
      <c r="A33" s="40" t="s">
        <v>15</v>
      </c>
      <c r="B33" s="40" t="s">
        <v>70</v>
      </c>
      <c r="C33" s="41" t="s">
        <v>14</v>
      </c>
      <c r="D33" s="31">
        <f t="shared" si="0"/>
        <v>2277</v>
      </c>
      <c r="E33" s="22">
        <v>1755</v>
      </c>
      <c r="F33" s="31">
        <f t="shared" si="1"/>
        <v>143</v>
      </c>
      <c r="G33" s="22">
        <v>0</v>
      </c>
      <c r="H33" s="22">
        <v>143</v>
      </c>
      <c r="I33" s="22">
        <v>0</v>
      </c>
      <c r="J33" s="22">
        <v>0</v>
      </c>
      <c r="K33" s="22">
        <v>0</v>
      </c>
      <c r="L33" s="22">
        <v>0</v>
      </c>
      <c r="M33" s="22">
        <f t="shared" si="2"/>
        <v>379</v>
      </c>
      <c r="N33" s="22">
        <v>149</v>
      </c>
      <c r="O33" s="22">
        <v>134</v>
      </c>
      <c r="P33" s="22">
        <v>94</v>
      </c>
      <c r="Q33" s="22">
        <v>2</v>
      </c>
      <c r="R33" s="22">
        <v>0</v>
      </c>
      <c r="S33" s="22">
        <v>0</v>
      </c>
      <c r="T33" s="22">
        <f t="shared" si="3"/>
        <v>1755</v>
      </c>
      <c r="U33" s="22">
        <v>1755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341</v>
      </c>
      <c r="AB33" s="22">
        <v>0</v>
      </c>
      <c r="AC33" s="22">
        <v>291</v>
      </c>
      <c r="AD33" s="22">
        <f t="shared" si="5"/>
        <v>50</v>
      </c>
      <c r="AE33" s="22">
        <v>0</v>
      </c>
      <c r="AF33" s="22">
        <v>50</v>
      </c>
      <c r="AG33" s="22">
        <v>0</v>
      </c>
      <c r="AH33" s="22">
        <v>0</v>
      </c>
      <c r="AI33" s="22">
        <v>0</v>
      </c>
    </row>
    <row r="34" spans="1:35" ht="13.5">
      <c r="A34" s="40" t="s">
        <v>15</v>
      </c>
      <c r="B34" s="40" t="s">
        <v>71</v>
      </c>
      <c r="C34" s="41" t="s">
        <v>72</v>
      </c>
      <c r="D34" s="31">
        <f t="shared" si="0"/>
        <v>1939</v>
      </c>
      <c r="E34" s="22">
        <v>1126</v>
      </c>
      <c r="F34" s="31">
        <f t="shared" si="1"/>
        <v>52</v>
      </c>
      <c r="G34" s="22">
        <v>0</v>
      </c>
      <c r="H34" s="22">
        <v>52</v>
      </c>
      <c r="I34" s="22">
        <v>0</v>
      </c>
      <c r="J34" s="22">
        <v>0</v>
      </c>
      <c r="K34" s="22">
        <v>0</v>
      </c>
      <c r="L34" s="22">
        <v>0</v>
      </c>
      <c r="M34" s="22">
        <f t="shared" si="2"/>
        <v>761</v>
      </c>
      <c r="N34" s="22">
        <v>130</v>
      </c>
      <c r="O34" s="22">
        <v>516</v>
      </c>
      <c r="P34" s="22">
        <v>115</v>
      </c>
      <c r="Q34" s="22">
        <v>0</v>
      </c>
      <c r="R34" s="22">
        <v>0</v>
      </c>
      <c r="S34" s="22">
        <v>0</v>
      </c>
      <c r="T34" s="22">
        <f t="shared" si="3"/>
        <v>1126</v>
      </c>
      <c r="U34" s="22">
        <v>1126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209</v>
      </c>
      <c r="AB34" s="22">
        <v>0</v>
      </c>
      <c r="AC34" s="22">
        <v>186</v>
      </c>
      <c r="AD34" s="22">
        <f t="shared" si="5"/>
        <v>23</v>
      </c>
      <c r="AE34" s="22">
        <v>0</v>
      </c>
      <c r="AF34" s="22">
        <v>23</v>
      </c>
      <c r="AG34" s="22">
        <v>0</v>
      </c>
      <c r="AH34" s="22">
        <v>0</v>
      </c>
      <c r="AI34" s="22">
        <v>0</v>
      </c>
    </row>
    <row r="35" spans="1:35" ht="13.5">
      <c r="A35" s="40" t="s">
        <v>15</v>
      </c>
      <c r="B35" s="40" t="s">
        <v>73</v>
      </c>
      <c r="C35" s="41" t="s">
        <v>74</v>
      </c>
      <c r="D35" s="31">
        <f t="shared" si="0"/>
        <v>2467</v>
      </c>
      <c r="E35" s="22">
        <v>1984</v>
      </c>
      <c r="F35" s="31">
        <f t="shared" si="1"/>
        <v>154</v>
      </c>
      <c r="G35" s="22">
        <v>0</v>
      </c>
      <c r="H35" s="22">
        <v>154</v>
      </c>
      <c r="I35" s="22">
        <v>0</v>
      </c>
      <c r="J35" s="22">
        <v>0</v>
      </c>
      <c r="K35" s="22">
        <v>0</v>
      </c>
      <c r="L35" s="22">
        <v>0</v>
      </c>
      <c r="M35" s="22">
        <f t="shared" si="2"/>
        <v>329</v>
      </c>
      <c r="N35" s="22">
        <v>0</v>
      </c>
      <c r="O35" s="22">
        <v>200</v>
      </c>
      <c r="P35" s="22">
        <v>129</v>
      </c>
      <c r="Q35" s="22">
        <v>0</v>
      </c>
      <c r="R35" s="22">
        <v>0</v>
      </c>
      <c r="S35" s="22">
        <v>0</v>
      </c>
      <c r="T35" s="22">
        <f t="shared" si="3"/>
        <v>1984</v>
      </c>
      <c r="U35" s="22">
        <v>1984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352</v>
      </c>
      <c r="AB35" s="22">
        <v>0</v>
      </c>
      <c r="AC35" s="22">
        <v>329</v>
      </c>
      <c r="AD35" s="22">
        <f t="shared" si="5"/>
        <v>23</v>
      </c>
      <c r="AE35" s="22">
        <v>0</v>
      </c>
      <c r="AF35" s="22">
        <v>23</v>
      </c>
      <c r="AG35" s="22">
        <v>0</v>
      </c>
      <c r="AH35" s="22">
        <v>0</v>
      </c>
      <c r="AI35" s="22">
        <v>0</v>
      </c>
    </row>
    <row r="36" spans="1:35" ht="13.5">
      <c r="A36" s="40" t="s">
        <v>15</v>
      </c>
      <c r="B36" s="40" t="s">
        <v>75</v>
      </c>
      <c r="C36" s="41" t="s">
        <v>76</v>
      </c>
      <c r="D36" s="31">
        <f t="shared" si="0"/>
        <v>2002</v>
      </c>
      <c r="E36" s="22">
        <v>1592</v>
      </c>
      <c r="F36" s="31">
        <f t="shared" si="1"/>
        <v>214</v>
      </c>
      <c r="G36" s="22">
        <v>62</v>
      </c>
      <c r="H36" s="22">
        <v>95</v>
      </c>
      <c r="I36" s="22">
        <v>0</v>
      </c>
      <c r="J36" s="22">
        <v>0</v>
      </c>
      <c r="K36" s="22">
        <v>57</v>
      </c>
      <c r="L36" s="22">
        <v>0</v>
      </c>
      <c r="M36" s="22">
        <f t="shared" si="2"/>
        <v>196</v>
      </c>
      <c r="N36" s="22">
        <v>0</v>
      </c>
      <c r="O36" s="22">
        <v>56</v>
      </c>
      <c r="P36" s="22">
        <v>134</v>
      </c>
      <c r="Q36" s="22">
        <v>3</v>
      </c>
      <c r="R36" s="22">
        <v>0</v>
      </c>
      <c r="S36" s="22">
        <v>3</v>
      </c>
      <c r="T36" s="22">
        <f t="shared" si="3"/>
        <v>1592</v>
      </c>
      <c r="U36" s="22">
        <v>1592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382</v>
      </c>
      <c r="AB36" s="22">
        <v>0</v>
      </c>
      <c r="AC36" s="22">
        <v>263</v>
      </c>
      <c r="AD36" s="22">
        <f t="shared" si="5"/>
        <v>119</v>
      </c>
      <c r="AE36" s="22">
        <v>62</v>
      </c>
      <c r="AF36" s="22">
        <v>0</v>
      </c>
      <c r="AG36" s="22">
        <v>0</v>
      </c>
      <c r="AH36" s="22">
        <v>0</v>
      </c>
      <c r="AI36" s="22">
        <v>57</v>
      </c>
    </row>
    <row r="37" spans="1:35" ht="13.5">
      <c r="A37" s="40" t="s">
        <v>15</v>
      </c>
      <c r="B37" s="40" t="s">
        <v>77</v>
      </c>
      <c r="C37" s="41" t="s">
        <v>78</v>
      </c>
      <c r="D37" s="31">
        <f t="shared" si="0"/>
        <v>7478</v>
      </c>
      <c r="E37" s="22">
        <v>6001</v>
      </c>
      <c r="F37" s="31">
        <f t="shared" si="1"/>
        <v>646</v>
      </c>
      <c r="G37" s="22">
        <v>0</v>
      </c>
      <c r="H37" s="22">
        <v>646</v>
      </c>
      <c r="I37" s="22">
        <v>0</v>
      </c>
      <c r="J37" s="22">
        <v>0</v>
      </c>
      <c r="K37" s="22">
        <v>0</v>
      </c>
      <c r="L37" s="22">
        <v>803</v>
      </c>
      <c r="M37" s="22">
        <f t="shared" si="2"/>
        <v>28</v>
      </c>
      <c r="N37" s="22">
        <v>0</v>
      </c>
      <c r="O37" s="22">
        <v>28</v>
      </c>
      <c r="P37" s="22">
        <v>0</v>
      </c>
      <c r="Q37" s="22">
        <v>0</v>
      </c>
      <c r="R37" s="22">
        <v>0</v>
      </c>
      <c r="S37" s="22">
        <v>0</v>
      </c>
      <c r="T37" s="22">
        <f t="shared" si="3"/>
        <v>6001</v>
      </c>
      <c r="U37" s="22">
        <v>6001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1551</v>
      </c>
      <c r="AB37" s="22">
        <v>803</v>
      </c>
      <c r="AC37" s="22">
        <v>748</v>
      </c>
      <c r="AD37" s="22">
        <f t="shared" si="5"/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15</v>
      </c>
      <c r="B38" s="40" t="s">
        <v>79</v>
      </c>
      <c r="C38" s="41" t="s">
        <v>0</v>
      </c>
      <c r="D38" s="31">
        <f t="shared" si="0"/>
        <v>2157</v>
      </c>
      <c r="E38" s="22">
        <v>1748</v>
      </c>
      <c r="F38" s="31">
        <f t="shared" si="1"/>
        <v>129</v>
      </c>
      <c r="G38" s="22">
        <v>0</v>
      </c>
      <c r="H38" s="22">
        <v>129</v>
      </c>
      <c r="I38" s="22">
        <v>0</v>
      </c>
      <c r="J38" s="22">
        <v>0</v>
      </c>
      <c r="K38" s="22">
        <v>0</v>
      </c>
      <c r="L38" s="22">
        <v>0</v>
      </c>
      <c r="M38" s="22">
        <f t="shared" si="2"/>
        <v>280</v>
      </c>
      <c r="N38" s="22">
        <v>94</v>
      </c>
      <c r="O38" s="22">
        <v>64</v>
      </c>
      <c r="P38" s="22">
        <v>91</v>
      </c>
      <c r="Q38" s="22">
        <v>9</v>
      </c>
      <c r="R38" s="22">
        <v>6</v>
      </c>
      <c r="S38" s="22">
        <v>16</v>
      </c>
      <c r="T38" s="22">
        <f t="shared" si="3"/>
        <v>1748</v>
      </c>
      <c r="U38" s="22">
        <v>1748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333</v>
      </c>
      <c r="AB38" s="22">
        <v>0</v>
      </c>
      <c r="AC38" s="22">
        <v>289</v>
      </c>
      <c r="AD38" s="22">
        <f t="shared" si="5"/>
        <v>44</v>
      </c>
      <c r="AE38" s="22">
        <v>0</v>
      </c>
      <c r="AF38" s="22">
        <v>44</v>
      </c>
      <c r="AG38" s="22">
        <v>0</v>
      </c>
      <c r="AH38" s="22">
        <v>0</v>
      </c>
      <c r="AI38" s="22">
        <v>0</v>
      </c>
    </row>
    <row r="39" spans="1:35" ht="13.5">
      <c r="A39" s="40" t="s">
        <v>15</v>
      </c>
      <c r="B39" s="40" t="s">
        <v>80</v>
      </c>
      <c r="C39" s="41" t="s">
        <v>81</v>
      </c>
      <c r="D39" s="31">
        <f t="shared" si="0"/>
        <v>2638</v>
      </c>
      <c r="E39" s="22">
        <v>1828</v>
      </c>
      <c r="F39" s="31">
        <f t="shared" si="1"/>
        <v>57</v>
      </c>
      <c r="G39" s="22">
        <v>0</v>
      </c>
      <c r="H39" s="22">
        <v>57</v>
      </c>
      <c r="I39" s="22">
        <v>0</v>
      </c>
      <c r="J39" s="22">
        <v>0</v>
      </c>
      <c r="K39" s="22">
        <v>0</v>
      </c>
      <c r="L39" s="22">
        <v>139</v>
      </c>
      <c r="M39" s="22">
        <f t="shared" si="2"/>
        <v>614</v>
      </c>
      <c r="N39" s="22">
        <v>351</v>
      </c>
      <c r="O39" s="22">
        <v>150</v>
      </c>
      <c r="P39" s="22">
        <v>102</v>
      </c>
      <c r="Q39" s="22">
        <v>11</v>
      </c>
      <c r="R39" s="22">
        <v>0</v>
      </c>
      <c r="S39" s="22">
        <v>0</v>
      </c>
      <c r="T39" s="22">
        <f t="shared" si="3"/>
        <v>1828</v>
      </c>
      <c r="U39" s="22">
        <v>1828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240</v>
      </c>
      <c r="AB39" s="22">
        <v>139</v>
      </c>
      <c r="AC39" s="22">
        <v>101</v>
      </c>
      <c r="AD39" s="22">
        <f t="shared" si="5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15</v>
      </c>
      <c r="B40" s="40" t="s">
        <v>82</v>
      </c>
      <c r="C40" s="41" t="s">
        <v>83</v>
      </c>
      <c r="D40" s="31">
        <f t="shared" si="0"/>
        <v>187</v>
      </c>
      <c r="E40" s="22">
        <v>135</v>
      </c>
      <c r="F40" s="31">
        <f t="shared" si="1"/>
        <v>28</v>
      </c>
      <c r="G40" s="22">
        <v>0</v>
      </c>
      <c r="H40" s="22">
        <v>28</v>
      </c>
      <c r="I40" s="22">
        <v>0</v>
      </c>
      <c r="J40" s="22">
        <v>0</v>
      </c>
      <c r="K40" s="22">
        <v>0</v>
      </c>
      <c r="L40" s="22">
        <v>0</v>
      </c>
      <c r="M40" s="22">
        <f t="shared" si="2"/>
        <v>24</v>
      </c>
      <c r="N40" s="22">
        <v>0</v>
      </c>
      <c r="O40" s="22">
        <v>10</v>
      </c>
      <c r="P40" s="22">
        <v>14</v>
      </c>
      <c r="Q40" s="22">
        <v>0</v>
      </c>
      <c r="R40" s="22">
        <v>0</v>
      </c>
      <c r="S40" s="22">
        <v>0</v>
      </c>
      <c r="T40" s="22">
        <f t="shared" si="3"/>
        <v>135</v>
      </c>
      <c r="U40" s="22">
        <v>135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34</v>
      </c>
      <c r="AB40" s="22">
        <v>0</v>
      </c>
      <c r="AC40" s="22">
        <v>22</v>
      </c>
      <c r="AD40" s="22">
        <f t="shared" si="5"/>
        <v>12</v>
      </c>
      <c r="AE40" s="22">
        <v>0</v>
      </c>
      <c r="AF40" s="22">
        <v>12</v>
      </c>
      <c r="AG40" s="22">
        <v>0</v>
      </c>
      <c r="AH40" s="22">
        <v>0</v>
      </c>
      <c r="AI40" s="22">
        <v>0</v>
      </c>
    </row>
    <row r="41" spans="1:35" ht="13.5">
      <c r="A41" s="40" t="s">
        <v>15</v>
      </c>
      <c r="B41" s="40" t="s">
        <v>84</v>
      </c>
      <c r="C41" s="41" t="s">
        <v>85</v>
      </c>
      <c r="D41" s="31">
        <f t="shared" si="0"/>
        <v>5394</v>
      </c>
      <c r="E41" s="22">
        <v>3905</v>
      </c>
      <c r="F41" s="31">
        <f t="shared" si="1"/>
        <v>614</v>
      </c>
      <c r="G41" s="22">
        <v>614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f t="shared" si="2"/>
        <v>875</v>
      </c>
      <c r="N41" s="22">
        <v>674</v>
      </c>
      <c r="O41" s="22">
        <v>0</v>
      </c>
      <c r="P41" s="22">
        <v>191</v>
      </c>
      <c r="Q41" s="22">
        <v>10</v>
      </c>
      <c r="R41" s="22">
        <v>0</v>
      </c>
      <c r="S41" s="22">
        <v>0</v>
      </c>
      <c r="T41" s="22">
        <f t="shared" si="3"/>
        <v>4241</v>
      </c>
      <c r="U41" s="22">
        <v>3905</v>
      </c>
      <c r="V41" s="22">
        <v>336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407</v>
      </c>
      <c r="AB41" s="22">
        <v>0</v>
      </c>
      <c r="AC41" s="22">
        <v>407</v>
      </c>
      <c r="AD41" s="22">
        <f t="shared" si="5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15</v>
      </c>
      <c r="B42" s="40" t="s">
        <v>86</v>
      </c>
      <c r="C42" s="41" t="s">
        <v>87</v>
      </c>
      <c r="D42" s="31">
        <f t="shared" si="0"/>
        <v>2128</v>
      </c>
      <c r="E42" s="22">
        <v>1484</v>
      </c>
      <c r="F42" s="31">
        <f t="shared" si="1"/>
        <v>292</v>
      </c>
      <c r="G42" s="22">
        <v>292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2"/>
        <v>352</v>
      </c>
      <c r="N42" s="22">
        <v>263</v>
      </c>
      <c r="O42" s="22">
        <v>0</v>
      </c>
      <c r="P42" s="22">
        <v>84</v>
      </c>
      <c r="Q42" s="22">
        <v>5</v>
      </c>
      <c r="R42" s="22">
        <v>0</v>
      </c>
      <c r="S42" s="22">
        <v>0</v>
      </c>
      <c r="T42" s="22">
        <f t="shared" si="3"/>
        <v>1644</v>
      </c>
      <c r="U42" s="22">
        <v>1484</v>
      </c>
      <c r="V42" s="22">
        <v>160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155</v>
      </c>
      <c r="AB42" s="22">
        <v>0</v>
      </c>
      <c r="AC42" s="22">
        <v>155</v>
      </c>
      <c r="AD42" s="22">
        <f t="shared" si="5"/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15</v>
      </c>
      <c r="B43" s="40" t="s">
        <v>88</v>
      </c>
      <c r="C43" s="41" t="s">
        <v>89</v>
      </c>
      <c r="D43" s="31">
        <f t="shared" si="0"/>
        <v>1398</v>
      </c>
      <c r="E43" s="22">
        <v>1030</v>
      </c>
      <c r="F43" s="31">
        <f t="shared" si="1"/>
        <v>152</v>
      </c>
      <c r="G43" s="22">
        <v>152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f t="shared" si="2"/>
        <v>216</v>
      </c>
      <c r="N43" s="22">
        <v>158</v>
      </c>
      <c r="O43" s="22">
        <v>0</v>
      </c>
      <c r="P43" s="22">
        <v>55</v>
      </c>
      <c r="Q43" s="22">
        <v>3</v>
      </c>
      <c r="R43" s="22">
        <v>0</v>
      </c>
      <c r="S43" s="22">
        <v>0</v>
      </c>
      <c r="T43" s="22">
        <f t="shared" si="3"/>
        <v>1115</v>
      </c>
      <c r="U43" s="22">
        <v>1030</v>
      </c>
      <c r="V43" s="22">
        <v>85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107</v>
      </c>
      <c r="AB43" s="22">
        <v>0</v>
      </c>
      <c r="AC43" s="22">
        <v>107</v>
      </c>
      <c r="AD43" s="22">
        <f t="shared" si="5"/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15</v>
      </c>
      <c r="B44" s="40" t="s">
        <v>90</v>
      </c>
      <c r="C44" s="41" t="s">
        <v>91</v>
      </c>
      <c r="D44" s="31">
        <f t="shared" si="0"/>
        <v>1787</v>
      </c>
      <c r="E44" s="22">
        <v>1278</v>
      </c>
      <c r="F44" s="31">
        <f t="shared" si="1"/>
        <v>232</v>
      </c>
      <c r="G44" s="22">
        <v>232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t="shared" si="2"/>
        <v>277</v>
      </c>
      <c r="N44" s="22">
        <v>213</v>
      </c>
      <c r="O44" s="22">
        <v>0</v>
      </c>
      <c r="P44" s="22">
        <v>60</v>
      </c>
      <c r="Q44" s="22">
        <v>4</v>
      </c>
      <c r="R44" s="22">
        <v>0</v>
      </c>
      <c r="S44" s="22">
        <v>0</v>
      </c>
      <c r="T44" s="22">
        <f t="shared" si="3"/>
        <v>1408</v>
      </c>
      <c r="U44" s="22">
        <v>1278</v>
      </c>
      <c r="V44" s="22">
        <v>130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133</v>
      </c>
      <c r="AB44" s="22">
        <v>0</v>
      </c>
      <c r="AC44" s="22">
        <v>133</v>
      </c>
      <c r="AD44" s="22">
        <f t="shared" si="5"/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15</v>
      </c>
      <c r="B45" s="40" t="s">
        <v>92</v>
      </c>
      <c r="C45" s="41" t="s">
        <v>93</v>
      </c>
      <c r="D45" s="31">
        <f t="shared" si="0"/>
        <v>91</v>
      </c>
      <c r="E45" s="22">
        <v>28</v>
      </c>
      <c r="F45" s="31">
        <f t="shared" si="1"/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3</v>
      </c>
      <c r="M45" s="22">
        <f t="shared" si="2"/>
        <v>60</v>
      </c>
      <c r="N45" s="22">
        <v>21</v>
      </c>
      <c r="O45" s="22">
        <v>25</v>
      </c>
      <c r="P45" s="22">
        <v>14</v>
      </c>
      <c r="Q45" s="22">
        <v>0</v>
      </c>
      <c r="R45" s="22">
        <v>0</v>
      </c>
      <c r="S45" s="22">
        <v>0</v>
      </c>
      <c r="T45" s="22">
        <f t="shared" si="3"/>
        <v>28</v>
      </c>
      <c r="U45" s="22">
        <v>28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4"/>
        <v>6</v>
      </c>
      <c r="AB45" s="22">
        <v>3</v>
      </c>
      <c r="AC45" s="22">
        <v>3</v>
      </c>
      <c r="AD45" s="22">
        <f t="shared" si="5"/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15</v>
      </c>
      <c r="B46" s="40" t="s">
        <v>94</v>
      </c>
      <c r="C46" s="41" t="s">
        <v>95</v>
      </c>
      <c r="D46" s="31">
        <f t="shared" si="0"/>
        <v>1819</v>
      </c>
      <c r="E46" s="22">
        <v>1329</v>
      </c>
      <c r="F46" s="31">
        <f t="shared" si="1"/>
        <v>215</v>
      </c>
      <c r="G46" s="22">
        <v>215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f t="shared" si="2"/>
        <v>275</v>
      </c>
      <c r="N46" s="22">
        <v>200</v>
      </c>
      <c r="O46" s="22">
        <v>0</v>
      </c>
      <c r="P46" s="22">
        <v>71</v>
      </c>
      <c r="Q46" s="22">
        <v>4</v>
      </c>
      <c r="R46" s="22">
        <v>0</v>
      </c>
      <c r="S46" s="22">
        <v>0</v>
      </c>
      <c r="T46" s="22">
        <f t="shared" si="3"/>
        <v>1447</v>
      </c>
      <c r="U46" s="22">
        <v>1329</v>
      </c>
      <c r="V46" s="22">
        <v>118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4"/>
        <v>138</v>
      </c>
      <c r="AB46" s="22">
        <v>0</v>
      </c>
      <c r="AC46" s="22">
        <v>138</v>
      </c>
      <c r="AD46" s="22">
        <f t="shared" si="5"/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15</v>
      </c>
      <c r="B47" s="40" t="s">
        <v>96</v>
      </c>
      <c r="C47" s="41" t="s">
        <v>97</v>
      </c>
      <c r="D47" s="31">
        <f t="shared" si="0"/>
        <v>68</v>
      </c>
      <c r="E47" s="22">
        <v>16</v>
      </c>
      <c r="F47" s="31">
        <f t="shared" si="1"/>
        <v>26</v>
      </c>
      <c r="G47" s="22">
        <v>0</v>
      </c>
      <c r="H47" s="22">
        <v>0</v>
      </c>
      <c r="I47" s="22">
        <v>0</v>
      </c>
      <c r="J47" s="22">
        <v>0</v>
      </c>
      <c r="K47" s="22">
        <v>26</v>
      </c>
      <c r="L47" s="22">
        <v>0</v>
      </c>
      <c r="M47" s="22">
        <f t="shared" si="2"/>
        <v>26</v>
      </c>
      <c r="N47" s="22">
        <v>0</v>
      </c>
      <c r="O47" s="22">
        <v>6</v>
      </c>
      <c r="P47" s="22">
        <v>20</v>
      </c>
      <c r="Q47" s="22">
        <v>0</v>
      </c>
      <c r="R47" s="22">
        <v>0</v>
      </c>
      <c r="S47" s="22">
        <v>0</v>
      </c>
      <c r="T47" s="22">
        <f t="shared" si="3"/>
        <v>16</v>
      </c>
      <c r="U47" s="22">
        <v>16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4"/>
        <v>28</v>
      </c>
      <c r="AB47" s="22">
        <v>0</v>
      </c>
      <c r="AC47" s="22">
        <v>2</v>
      </c>
      <c r="AD47" s="22">
        <f t="shared" si="5"/>
        <v>26</v>
      </c>
      <c r="AE47" s="22">
        <v>0</v>
      </c>
      <c r="AF47" s="22">
        <v>0</v>
      </c>
      <c r="AG47" s="22">
        <v>0</v>
      </c>
      <c r="AH47" s="22">
        <v>0</v>
      </c>
      <c r="AI47" s="22">
        <v>26</v>
      </c>
    </row>
    <row r="48" spans="1:35" ht="13.5">
      <c r="A48" s="40" t="s">
        <v>15</v>
      </c>
      <c r="B48" s="40" t="s">
        <v>98</v>
      </c>
      <c r="C48" s="41" t="s">
        <v>99</v>
      </c>
      <c r="D48" s="31">
        <f t="shared" si="0"/>
        <v>1499</v>
      </c>
      <c r="E48" s="22">
        <v>1132</v>
      </c>
      <c r="F48" s="31">
        <f t="shared" si="1"/>
        <v>366</v>
      </c>
      <c r="G48" s="22">
        <v>165</v>
      </c>
      <c r="H48" s="22">
        <v>201</v>
      </c>
      <c r="I48" s="22">
        <v>0</v>
      </c>
      <c r="J48" s="22">
        <v>0</v>
      </c>
      <c r="K48" s="22">
        <v>0</v>
      </c>
      <c r="L48" s="22">
        <v>0</v>
      </c>
      <c r="M48" s="22">
        <f t="shared" si="2"/>
        <v>1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1</v>
      </c>
      <c r="T48" s="22">
        <f t="shared" si="3"/>
        <v>1173</v>
      </c>
      <c r="U48" s="22">
        <v>1132</v>
      </c>
      <c r="V48" s="22">
        <v>32</v>
      </c>
      <c r="W48" s="22">
        <v>9</v>
      </c>
      <c r="X48" s="22">
        <v>0</v>
      </c>
      <c r="Y48" s="22">
        <v>0</v>
      </c>
      <c r="Z48" s="22">
        <v>0</v>
      </c>
      <c r="AA48" s="22">
        <f t="shared" si="4"/>
        <v>217</v>
      </c>
      <c r="AB48" s="22">
        <v>0</v>
      </c>
      <c r="AC48" s="22">
        <v>145</v>
      </c>
      <c r="AD48" s="22">
        <f t="shared" si="5"/>
        <v>72</v>
      </c>
      <c r="AE48" s="22">
        <v>66</v>
      </c>
      <c r="AF48" s="22">
        <v>6</v>
      </c>
      <c r="AG48" s="22">
        <v>0</v>
      </c>
      <c r="AH48" s="22">
        <v>0</v>
      </c>
      <c r="AI48" s="22">
        <v>0</v>
      </c>
    </row>
    <row r="49" spans="1:35" ht="13.5">
      <c r="A49" s="40" t="s">
        <v>15</v>
      </c>
      <c r="B49" s="40" t="s">
        <v>100</v>
      </c>
      <c r="C49" s="41" t="s">
        <v>10</v>
      </c>
      <c r="D49" s="31">
        <f t="shared" si="0"/>
        <v>1665</v>
      </c>
      <c r="E49" s="22">
        <v>1303</v>
      </c>
      <c r="F49" s="31">
        <f t="shared" si="1"/>
        <v>361</v>
      </c>
      <c r="G49" s="22">
        <v>192</v>
      </c>
      <c r="H49" s="22">
        <v>169</v>
      </c>
      <c r="I49" s="22">
        <v>0</v>
      </c>
      <c r="J49" s="22">
        <v>0</v>
      </c>
      <c r="K49" s="22">
        <v>0</v>
      </c>
      <c r="L49" s="22">
        <v>0</v>
      </c>
      <c r="M49" s="22">
        <f t="shared" si="2"/>
        <v>1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1</v>
      </c>
      <c r="T49" s="22">
        <f t="shared" si="3"/>
        <v>1346</v>
      </c>
      <c r="U49" s="22">
        <v>1303</v>
      </c>
      <c r="V49" s="22">
        <v>37</v>
      </c>
      <c r="W49" s="22">
        <v>6</v>
      </c>
      <c r="X49" s="22">
        <v>0</v>
      </c>
      <c r="Y49" s="22">
        <v>0</v>
      </c>
      <c r="Z49" s="22">
        <v>0</v>
      </c>
      <c r="AA49" s="22">
        <f t="shared" si="4"/>
        <v>252</v>
      </c>
      <c r="AB49" s="22">
        <v>0</v>
      </c>
      <c r="AC49" s="22">
        <v>167</v>
      </c>
      <c r="AD49" s="22">
        <f t="shared" si="5"/>
        <v>85</v>
      </c>
      <c r="AE49" s="22">
        <v>77</v>
      </c>
      <c r="AF49" s="22">
        <v>8</v>
      </c>
      <c r="AG49" s="22">
        <v>0</v>
      </c>
      <c r="AH49" s="22">
        <v>0</v>
      </c>
      <c r="AI49" s="22">
        <v>0</v>
      </c>
    </row>
    <row r="50" spans="1:35" ht="13.5">
      <c r="A50" s="40" t="s">
        <v>15</v>
      </c>
      <c r="B50" s="40" t="s">
        <v>101</v>
      </c>
      <c r="C50" s="41" t="s">
        <v>207</v>
      </c>
      <c r="D50" s="31">
        <f t="shared" si="0"/>
        <v>6498</v>
      </c>
      <c r="E50" s="22">
        <v>5383</v>
      </c>
      <c r="F50" s="31">
        <f t="shared" si="1"/>
        <v>1113</v>
      </c>
      <c r="G50" s="22">
        <v>745</v>
      </c>
      <c r="H50" s="22">
        <v>368</v>
      </c>
      <c r="I50" s="22">
        <v>0</v>
      </c>
      <c r="J50" s="22">
        <v>0</v>
      </c>
      <c r="K50" s="22">
        <v>0</v>
      </c>
      <c r="L50" s="22">
        <v>0</v>
      </c>
      <c r="M50" s="22">
        <f t="shared" si="2"/>
        <v>2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2</v>
      </c>
      <c r="T50" s="22">
        <f t="shared" si="3"/>
        <v>5539</v>
      </c>
      <c r="U50" s="22">
        <v>5383</v>
      </c>
      <c r="V50" s="22">
        <v>145</v>
      </c>
      <c r="W50" s="22">
        <v>11</v>
      </c>
      <c r="X50" s="22">
        <v>0</v>
      </c>
      <c r="Y50" s="22">
        <v>0</v>
      </c>
      <c r="Z50" s="22">
        <v>0</v>
      </c>
      <c r="AA50" s="22">
        <f t="shared" si="4"/>
        <v>1014</v>
      </c>
      <c r="AB50" s="22">
        <v>0</v>
      </c>
      <c r="AC50" s="22">
        <v>690</v>
      </c>
      <c r="AD50" s="22">
        <f t="shared" si="5"/>
        <v>324</v>
      </c>
      <c r="AE50" s="22">
        <v>297</v>
      </c>
      <c r="AF50" s="22">
        <v>27</v>
      </c>
      <c r="AG50" s="22">
        <v>0</v>
      </c>
      <c r="AH50" s="22">
        <v>0</v>
      </c>
      <c r="AI50" s="22">
        <v>0</v>
      </c>
    </row>
    <row r="51" spans="1:35" ht="13.5">
      <c r="A51" s="40" t="s">
        <v>15</v>
      </c>
      <c r="B51" s="40" t="s">
        <v>102</v>
      </c>
      <c r="C51" s="41" t="s">
        <v>13</v>
      </c>
      <c r="D51" s="31">
        <f t="shared" si="0"/>
        <v>1125</v>
      </c>
      <c r="E51" s="22">
        <v>758</v>
      </c>
      <c r="F51" s="31">
        <f t="shared" si="1"/>
        <v>367</v>
      </c>
      <c r="G51" s="22">
        <v>156</v>
      </c>
      <c r="H51" s="22">
        <v>211</v>
      </c>
      <c r="I51" s="22">
        <v>0</v>
      </c>
      <c r="J51" s="22">
        <v>0</v>
      </c>
      <c r="K51" s="22">
        <v>0</v>
      </c>
      <c r="L51" s="22">
        <v>0</v>
      </c>
      <c r="M51" s="22">
        <f t="shared" si="2"/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3"/>
        <v>796</v>
      </c>
      <c r="U51" s="22">
        <v>758</v>
      </c>
      <c r="V51" s="22">
        <v>30</v>
      </c>
      <c r="W51" s="22">
        <v>8</v>
      </c>
      <c r="X51" s="22">
        <v>0</v>
      </c>
      <c r="Y51" s="22">
        <v>0</v>
      </c>
      <c r="Z51" s="22">
        <v>0</v>
      </c>
      <c r="AA51" s="22">
        <f t="shared" si="4"/>
        <v>170</v>
      </c>
      <c r="AB51" s="22">
        <v>0</v>
      </c>
      <c r="AC51" s="22">
        <v>97</v>
      </c>
      <c r="AD51" s="22">
        <f t="shared" si="5"/>
        <v>73</v>
      </c>
      <c r="AE51" s="22">
        <v>62</v>
      </c>
      <c r="AF51" s="22">
        <v>11</v>
      </c>
      <c r="AG51" s="22">
        <v>0</v>
      </c>
      <c r="AH51" s="22">
        <v>0</v>
      </c>
      <c r="AI51" s="22">
        <v>0</v>
      </c>
    </row>
    <row r="52" spans="1:35" ht="13.5">
      <c r="A52" s="40" t="s">
        <v>15</v>
      </c>
      <c r="B52" s="40" t="s">
        <v>103</v>
      </c>
      <c r="C52" s="41" t="s">
        <v>208</v>
      </c>
      <c r="D52" s="31">
        <f t="shared" si="0"/>
        <v>1373</v>
      </c>
      <c r="E52" s="22">
        <v>1048</v>
      </c>
      <c r="F52" s="31">
        <f t="shared" si="1"/>
        <v>325</v>
      </c>
      <c r="G52" s="22">
        <v>184</v>
      </c>
      <c r="H52" s="22">
        <v>141</v>
      </c>
      <c r="I52" s="22">
        <v>0</v>
      </c>
      <c r="J52" s="22">
        <v>0</v>
      </c>
      <c r="K52" s="22">
        <v>0</v>
      </c>
      <c r="L52" s="22">
        <v>0</v>
      </c>
      <c r="M52" s="22">
        <f t="shared" si="2"/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f t="shared" si="3"/>
        <v>1089</v>
      </c>
      <c r="U52" s="22">
        <v>1048</v>
      </c>
      <c r="V52" s="22">
        <v>36</v>
      </c>
      <c r="W52" s="22">
        <v>5</v>
      </c>
      <c r="X52" s="22">
        <v>0</v>
      </c>
      <c r="Y52" s="22">
        <v>0</v>
      </c>
      <c r="Z52" s="22">
        <v>0</v>
      </c>
      <c r="AA52" s="22">
        <f t="shared" si="4"/>
        <v>213</v>
      </c>
      <c r="AB52" s="22">
        <v>0</v>
      </c>
      <c r="AC52" s="22">
        <v>134</v>
      </c>
      <c r="AD52" s="22">
        <f t="shared" si="5"/>
        <v>79</v>
      </c>
      <c r="AE52" s="22">
        <v>73</v>
      </c>
      <c r="AF52" s="22">
        <v>6</v>
      </c>
      <c r="AG52" s="22">
        <v>0</v>
      </c>
      <c r="AH52" s="22">
        <v>0</v>
      </c>
      <c r="AI52" s="22">
        <v>0</v>
      </c>
    </row>
    <row r="53" spans="1:35" ht="13.5">
      <c r="A53" s="40" t="s">
        <v>15</v>
      </c>
      <c r="B53" s="40" t="s">
        <v>104</v>
      </c>
      <c r="C53" s="41" t="s">
        <v>105</v>
      </c>
      <c r="D53" s="31">
        <f t="shared" si="0"/>
        <v>3191</v>
      </c>
      <c r="E53" s="22">
        <v>2630</v>
      </c>
      <c r="F53" s="31">
        <f t="shared" si="1"/>
        <v>560</v>
      </c>
      <c r="G53" s="22">
        <v>330</v>
      </c>
      <c r="H53" s="22">
        <v>230</v>
      </c>
      <c r="I53" s="22">
        <v>0</v>
      </c>
      <c r="J53" s="22">
        <v>0</v>
      </c>
      <c r="K53" s="22">
        <v>0</v>
      </c>
      <c r="L53" s="22">
        <v>0</v>
      </c>
      <c r="M53" s="22">
        <f t="shared" si="2"/>
        <v>1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1</v>
      </c>
      <c r="T53" s="22">
        <f t="shared" si="3"/>
        <v>2702</v>
      </c>
      <c r="U53" s="22">
        <v>2630</v>
      </c>
      <c r="V53" s="22">
        <v>64</v>
      </c>
      <c r="W53" s="22">
        <v>8</v>
      </c>
      <c r="X53" s="22">
        <v>0</v>
      </c>
      <c r="Y53" s="22">
        <v>0</v>
      </c>
      <c r="Z53" s="22">
        <v>0</v>
      </c>
      <c r="AA53" s="22">
        <f t="shared" si="4"/>
        <v>484</v>
      </c>
      <c r="AB53" s="22">
        <v>0</v>
      </c>
      <c r="AC53" s="22">
        <v>337</v>
      </c>
      <c r="AD53" s="22">
        <f t="shared" si="5"/>
        <v>147</v>
      </c>
      <c r="AE53" s="22">
        <v>132</v>
      </c>
      <c r="AF53" s="22">
        <v>15</v>
      </c>
      <c r="AG53" s="22">
        <v>0</v>
      </c>
      <c r="AH53" s="22">
        <v>0</v>
      </c>
      <c r="AI53" s="22">
        <v>0</v>
      </c>
    </row>
    <row r="54" spans="1:35" ht="13.5">
      <c r="A54" s="40" t="s">
        <v>15</v>
      </c>
      <c r="B54" s="40" t="s">
        <v>106</v>
      </c>
      <c r="C54" s="41" t="s">
        <v>107</v>
      </c>
      <c r="D54" s="31">
        <f t="shared" si="0"/>
        <v>413</v>
      </c>
      <c r="E54" s="22">
        <v>292</v>
      </c>
      <c r="F54" s="31">
        <f t="shared" si="1"/>
        <v>121</v>
      </c>
      <c r="G54" s="22">
        <v>49</v>
      </c>
      <c r="H54" s="22">
        <v>72</v>
      </c>
      <c r="I54" s="22">
        <v>0</v>
      </c>
      <c r="J54" s="22">
        <v>0</v>
      </c>
      <c r="K54" s="22">
        <v>0</v>
      </c>
      <c r="L54" s="22">
        <v>0</v>
      </c>
      <c r="M54" s="22">
        <f t="shared" si="2"/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f t="shared" si="3"/>
        <v>303</v>
      </c>
      <c r="U54" s="22">
        <v>292</v>
      </c>
      <c r="V54" s="22">
        <v>9</v>
      </c>
      <c r="W54" s="22">
        <v>2</v>
      </c>
      <c r="X54" s="22">
        <v>0</v>
      </c>
      <c r="Y54" s="22">
        <v>0</v>
      </c>
      <c r="Z54" s="22">
        <v>0</v>
      </c>
      <c r="AA54" s="22">
        <f t="shared" si="4"/>
        <v>63</v>
      </c>
      <c r="AB54" s="22">
        <v>0</v>
      </c>
      <c r="AC54" s="22">
        <v>38</v>
      </c>
      <c r="AD54" s="22">
        <f t="shared" si="5"/>
        <v>25</v>
      </c>
      <c r="AE54" s="22">
        <v>20</v>
      </c>
      <c r="AF54" s="22">
        <v>5</v>
      </c>
      <c r="AG54" s="22">
        <v>0</v>
      </c>
      <c r="AH54" s="22">
        <v>0</v>
      </c>
      <c r="AI54" s="22">
        <v>0</v>
      </c>
    </row>
    <row r="55" spans="1:35" ht="13.5">
      <c r="A55" s="40" t="s">
        <v>15</v>
      </c>
      <c r="B55" s="40" t="s">
        <v>108</v>
      </c>
      <c r="C55" s="41" t="s">
        <v>109</v>
      </c>
      <c r="D55" s="31">
        <f t="shared" si="0"/>
        <v>372</v>
      </c>
      <c r="E55" s="22">
        <v>291</v>
      </c>
      <c r="F55" s="31">
        <f t="shared" si="1"/>
        <v>81</v>
      </c>
      <c r="G55" s="22">
        <v>49</v>
      </c>
      <c r="H55" s="22">
        <v>32</v>
      </c>
      <c r="I55" s="22">
        <v>0</v>
      </c>
      <c r="J55" s="22">
        <v>0</v>
      </c>
      <c r="K55" s="22">
        <v>0</v>
      </c>
      <c r="L55" s="22">
        <v>0</v>
      </c>
      <c r="M55" s="22">
        <f t="shared" si="2"/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f t="shared" si="3"/>
        <v>301</v>
      </c>
      <c r="U55" s="22">
        <v>291</v>
      </c>
      <c r="V55" s="22">
        <v>9</v>
      </c>
      <c r="W55" s="22">
        <v>1</v>
      </c>
      <c r="X55" s="22">
        <v>0</v>
      </c>
      <c r="Y55" s="22">
        <v>0</v>
      </c>
      <c r="Z55" s="22">
        <v>0</v>
      </c>
      <c r="AA55" s="22">
        <f t="shared" si="4"/>
        <v>59</v>
      </c>
      <c r="AB55" s="22">
        <v>0</v>
      </c>
      <c r="AC55" s="22">
        <v>37</v>
      </c>
      <c r="AD55" s="22">
        <f t="shared" si="5"/>
        <v>22</v>
      </c>
      <c r="AE55" s="22">
        <v>20</v>
      </c>
      <c r="AF55" s="22">
        <v>2</v>
      </c>
      <c r="AG55" s="22">
        <v>0</v>
      </c>
      <c r="AH55" s="22">
        <v>0</v>
      </c>
      <c r="AI55" s="22">
        <v>0</v>
      </c>
    </row>
    <row r="56" spans="1:35" ht="13.5">
      <c r="A56" s="74" t="s">
        <v>110</v>
      </c>
      <c r="B56" s="75"/>
      <c r="C56" s="76"/>
      <c r="D56" s="22">
        <f aca="true" t="shared" si="6" ref="D56:AI56">SUM(D6:D55)</f>
        <v>303752</v>
      </c>
      <c r="E56" s="22">
        <f t="shared" si="6"/>
        <v>240020</v>
      </c>
      <c r="F56" s="22">
        <f t="shared" si="6"/>
        <v>39219</v>
      </c>
      <c r="G56" s="22">
        <f t="shared" si="6"/>
        <v>26126</v>
      </c>
      <c r="H56" s="22">
        <f t="shared" si="6"/>
        <v>11839</v>
      </c>
      <c r="I56" s="22">
        <f t="shared" si="6"/>
        <v>0</v>
      </c>
      <c r="J56" s="22">
        <f t="shared" si="6"/>
        <v>0</v>
      </c>
      <c r="K56" s="22">
        <f t="shared" si="6"/>
        <v>1254</v>
      </c>
      <c r="L56" s="22">
        <f t="shared" si="6"/>
        <v>5792</v>
      </c>
      <c r="M56" s="22">
        <f t="shared" si="6"/>
        <v>18721</v>
      </c>
      <c r="N56" s="22">
        <f t="shared" si="6"/>
        <v>11566</v>
      </c>
      <c r="O56" s="22">
        <f t="shared" si="6"/>
        <v>3462</v>
      </c>
      <c r="P56" s="22">
        <f t="shared" si="6"/>
        <v>3395</v>
      </c>
      <c r="Q56" s="22">
        <f t="shared" si="6"/>
        <v>161</v>
      </c>
      <c r="R56" s="22">
        <f t="shared" si="6"/>
        <v>17</v>
      </c>
      <c r="S56" s="22">
        <f t="shared" si="6"/>
        <v>120</v>
      </c>
      <c r="T56" s="22">
        <f t="shared" si="6"/>
        <v>245220</v>
      </c>
      <c r="U56" s="22">
        <f t="shared" si="6"/>
        <v>240020</v>
      </c>
      <c r="V56" s="22">
        <f t="shared" si="6"/>
        <v>3870</v>
      </c>
      <c r="W56" s="22">
        <f t="shared" si="6"/>
        <v>1330</v>
      </c>
      <c r="X56" s="22">
        <f t="shared" si="6"/>
        <v>0</v>
      </c>
      <c r="Y56" s="22">
        <f t="shared" si="6"/>
        <v>0</v>
      </c>
      <c r="Z56" s="22">
        <f t="shared" si="6"/>
        <v>0</v>
      </c>
      <c r="AA56" s="22">
        <f t="shared" si="6"/>
        <v>59754</v>
      </c>
      <c r="AB56" s="22">
        <f t="shared" si="6"/>
        <v>5792</v>
      </c>
      <c r="AC56" s="22">
        <f t="shared" si="6"/>
        <v>34443</v>
      </c>
      <c r="AD56" s="22">
        <f t="shared" si="6"/>
        <v>19519</v>
      </c>
      <c r="AE56" s="22">
        <f t="shared" si="6"/>
        <v>13905</v>
      </c>
      <c r="AF56" s="22">
        <f t="shared" si="6"/>
        <v>4360</v>
      </c>
      <c r="AG56" s="22">
        <f t="shared" si="6"/>
        <v>0</v>
      </c>
      <c r="AH56" s="22">
        <f t="shared" si="6"/>
        <v>0</v>
      </c>
      <c r="AI56" s="22">
        <f t="shared" si="6"/>
        <v>1254</v>
      </c>
    </row>
  </sheetData>
  <mergeCells count="10">
    <mergeCell ref="AC3:AC4"/>
    <mergeCell ref="A56:C56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5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203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111</v>
      </c>
      <c r="B2" s="49" t="s">
        <v>147</v>
      </c>
      <c r="C2" s="49" t="s">
        <v>148</v>
      </c>
      <c r="D2" s="95" t="s">
        <v>149</v>
      </c>
      <c r="E2" s="93"/>
      <c r="F2" s="93"/>
      <c r="G2" s="93"/>
      <c r="H2" s="93"/>
      <c r="I2" s="93"/>
      <c r="J2" s="94"/>
      <c r="K2" s="95" t="s">
        <v>150</v>
      </c>
      <c r="L2" s="93"/>
      <c r="M2" s="93"/>
      <c r="N2" s="93"/>
      <c r="O2" s="93"/>
      <c r="P2" s="93"/>
      <c r="Q2" s="94"/>
      <c r="R2" s="96" t="s">
        <v>1</v>
      </c>
      <c r="S2" s="47"/>
      <c r="T2" s="47"/>
      <c r="U2" s="47"/>
      <c r="V2" s="47"/>
      <c r="W2" s="47"/>
      <c r="X2" s="48"/>
      <c r="Y2" s="57" t="s">
        <v>2</v>
      </c>
      <c r="Z2" s="97"/>
      <c r="AA2" s="97"/>
      <c r="AB2" s="97"/>
      <c r="AC2" s="97"/>
      <c r="AD2" s="97"/>
      <c r="AE2" s="98"/>
      <c r="AF2" s="57" t="s">
        <v>3</v>
      </c>
      <c r="AG2" s="66"/>
      <c r="AH2" s="66"/>
      <c r="AI2" s="66"/>
      <c r="AJ2" s="66"/>
      <c r="AK2" s="66"/>
      <c r="AL2" s="67"/>
      <c r="AM2" s="57" t="s">
        <v>4</v>
      </c>
      <c r="AN2" s="99"/>
      <c r="AO2" s="99"/>
      <c r="AP2" s="99"/>
      <c r="AQ2" s="99"/>
      <c r="AR2" s="99"/>
      <c r="AS2" s="100"/>
      <c r="AT2" s="57" t="s">
        <v>5</v>
      </c>
      <c r="AU2" s="97"/>
      <c r="AV2" s="97"/>
      <c r="AW2" s="97"/>
      <c r="AX2" s="97"/>
      <c r="AY2" s="97"/>
      <c r="AZ2" s="98"/>
      <c r="BA2" s="57" t="s">
        <v>6</v>
      </c>
      <c r="BB2" s="97"/>
      <c r="BC2" s="97"/>
      <c r="BD2" s="97"/>
      <c r="BE2" s="97"/>
      <c r="BF2" s="97"/>
      <c r="BG2" s="98"/>
      <c r="BH2" s="92" t="s">
        <v>7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165</v>
      </c>
      <c r="E3" s="7" t="s">
        <v>173</v>
      </c>
      <c r="F3" s="7" t="s">
        <v>143</v>
      </c>
      <c r="G3" s="7" t="s">
        <v>175</v>
      </c>
      <c r="H3" s="7" t="s">
        <v>8</v>
      </c>
      <c r="I3" s="7" t="s">
        <v>9</v>
      </c>
      <c r="J3" s="7" t="s">
        <v>145</v>
      </c>
      <c r="K3" s="39" t="s">
        <v>165</v>
      </c>
      <c r="L3" s="7" t="s">
        <v>173</v>
      </c>
      <c r="M3" s="7" t="s">
        <v>143</v>
      </c>
      <c r="N3" s="7" t="s">
        <v>175</v>
      </c>
      <c r="O3" s="7" t="s">
        <v>8</v>
      </c>
      <c r="P3" s="7" t="s">
        <v>9</v>
      </c>
      <c r="Q3" s="7" t="s">
        <v>145</v>
      </c>
      <c r="R3" s="39" t="s">
        <v>165</v>
      </c>
      <c r="S3" s="7" t="s">
        <v>173</v>
      </c>
      <c r="T3" s="7" t="s">
        <v>143</v>
      </c>
      <c r="U3" s="7" t="s">
        <v>175</v>
      </c>
      <c r="V3" s="7" t="s">
        <v>8</v>
      </c>
      <c r="W3" s="7" t="s">
        <v>9</v>
      </c>
      <c r="X3" s="7" t="s">
        <v>145</v>
      </c>
      <c r="Y3" s="39" t="s">
        <v>165</v>
      </c>
      <c r="Z3" s="7" t="s">
        <v>173</v>
      </c>
      <c r="AA3" s="7" t="s">
        <v>143</v>
      </c>
      <c r="AB3" s="7" t="s">
        <v>175</v>
      </c>
      <c r="AC3" s="7" t="s">
        <v>8</v>
      </c>
      <c r="AD3" s="7" t="s">
        <v>9</v>
      </c>
      <c r="AE3" s="7" t="s">
        <v>145</v>
      </c>
      <c r="AF3" s="39" t="s">
        <v>165</v>
      </c>
      <c r="AG3" s="7" t="s">
        <v>173</v>
      </c>
      <c r="AH3" s="7" t="s">
        <v>143</v>
      </c>
      <c r="AI3" s="7" t="s">
        <v>175</v>
      </c>
      <c r="AJ3" s="7" t="s">
        <v>8</v>
      </c>
      <c r="AK3" s="7" t="s">
        <v>9</v>
      </c>
      <c r="AL3" s="7" t="s">
        <v>145</v>
      </c>
      <c r="AM3" s="39" t="s">
        <v>165</v>
      </c>
      <c r="AN3" s="7" t="s">
        <v>173</v>
      </c>
      <c r="AO3" s="7" t="s">
        <v>143</v>
      </c>
      <c r="AP3" s="7" t="s">
        <v>175</v>
      </c>
      <c r="AQ3" s="7" t="s">
        <v>8</v>
      </c>
      <c r="AR3" s="7" t="s">
        <v>9</v>
      </c>
      <c r="AS3" s="7" t="s">
        <v>145</v>
      </c>
      <c r="AT3" s="39" t="s">
        <v>165</v>
      </c>
      <c r="AU3" s="7" t="s">
        <v>173</v>
      </c>
      <c r="AV3" s="7" t="s">
        <v>143</v>
      </c>
      <c r="AW3" s="7" t="s">
        <v>175</v>
      </c>
      <c r="AX3" s="7" t="s">
        <v>8</v>
      </c>
      <c r="AY3" s="7" t="s">
        <v>9</v>
      </c>
      <c r="AZ3" s="7" t="s">
        <v>145</v>
      </c>
      <c r="BA3" s="39" t="s">
        <v>165</v>
      </c>
      <c r="BB3" s="7" t="s">
        <v>173</v>
      </c>
      <c r="BC3" s="7" t="s">
        <v>143</v>
      </c>
      <c r="BD3" s="7" t="s">
        <v>175</v>
      </c>
      <c r="BE3" s="7" t="s">
        <v>8</v>
      </c>
      <c r="BF3" s="7" t="s">
        <v>9</v>
      </c>
      <c r="BG3" s="7" t="s">
        <v>145</v>
      </c>
      <c r="BH3" s="39" t="s">
        <v>165</v>
      </c>
      <c r="BI3" s="7" t="s">
        <v>173</v>
      </c>
      <c r="BJ3" s="7" t="s">
        <v>143</v>
      </c>
      <c r="BK3" s="7" t="s">
        <v>175</v>
      </c>
      <c r="BL3" s="7" t="s">
        <v>8</v>
      </c>
      <c r="BM3" s="7" t="s">
        <v>9</v>
      </c>
      <c r="BN3" s="7" t="s">
        <v>145</v>
      </c>
    </row>
    <row r="4" spans="1:66" s="42" customFormat="1" ht="13.5">
      <c r="A4" s="51"/>
      <c r="B4" s="77"/>
      <c r="C4" s="77"/>
      <c r="D4" s="19" t="s">
        <v>146</v>
      </c>
      <c r="E4" s="38" t="s">
        <v>132</v>
      </c>
      <c r="F4" s="38" t="s">
        <v>132</v>
      </c>
      <c r="G4" s="38" t="s">
        <v>132</v>
      </c>
      <c r="H4" s="38" t="s">
        <v>132</v>
      </c>
      <c r="I4" s="38" t="s">
        <v>132</v>
      </c>
      <c r="J4" s="38" t="s">
        <v>132</v>
      </c>
      <c r="K4" s="19" t="s">
        <v>132</v>
      </c>
      <c r="L4" s="38" t="s">
        <v>132</v>
      </c>
      <c r="M4" s="38" t="s">
        <v>132</v>
      </c>
      <c r="N4" s="38" t="s">
        <v>132</v>
      </c>
      <c r="O4" s="38" t="s">
        <v>132</v>
      </c>
      <c r="P4" s="38" t="s">
        <v>132</v>
      </c>
      <c r="Q4" s="38" t="s">
        <v>132</v>
      </c>
      <c r="R4" s="19" t="s">
        <v>132</v>
      </c>
      <c r="S4" s="38" t="s">
        <v>132</v>
      </c>
      <c r="T4" s="38" t="s">
        <v>132</v>
      </c>
      <c r="U4" s="38" t="s">
        <v>132</v>
      </c>
      <c r="V4" s="38" t="s">
        <v>132</v>
      </c>
      <c r="W4" s="38" t="s">
        <v>132</v>
      </c>
      <c r="X4" s="38" t="s">
        <v>132</v>
      </c>
      <c r="Y4" s="19" t="s">
        <v>132</v>
      </c>
      <c r="Z4" s="38" t="s">
        <v>132</v>
      </c>
      <c r="AA4" s="38" t="s">
        <v>132</v>
      </c>
      <c r="AB4" s="38" t="s">
        <v>132</v>
      </c>
      <c r="AC4" s="38" t="s">
        <v>132</v>
      </c>
      <c r="AD4" s="38" t="s">
        <v>132</v>
      </c>
      <c r="AE4" s="38" t="s">
        <v>132</v>
      </c>
      <c r="AF4" s="19" t="s">
        <v>132</v>
      </c>
      <c r="AG4" s="38" t="s">
        <v>132</v>
      </c>
      <c r="AH4" s="38" t="s">
        <v>132</v>
      </c>
      <c r="AI4" s="38" t="s">
        <v>132</v>
      </c>
      <c r="AJ4" s="38" t="s">
        <v>132</v>
      </c>
      <c r="AK4" s="38" t="s">
        <v>132</v>
      </c>
      <c r="AL4" s="38" t="s">
        <v>132</v>
      </c>
      <c r="AM4" s="19" t="s">
        <v>132</v>
      </c>
      <c r="AN4" s="38" t="s">
        <v>132</v>
      </c>
      <c r="AO4" s="38" t="s">
        <v>132</v>
      </c>
      <c r="AP4" s="38" t="s">
        <v>132</v>
      </c>
      <c r="AQ4" s="38" t="s">
        <v>132</v>
      </c>
      <c r="AR4" s="38" t="s">
        <v>132</v>
      </c>
      <c r="AS4" s="38" t="s">
        <v>132</v>
      </c>
      <c r="AT4" s="19" t="s">
        <v>132</v>
      </c>
      <c r="AU4" s="38" t="s">
        <v>132</v>
      </c>
      <c r="AV4" s="38" t="s">
        <v>132</v>
      </c>
      <c r="AW4" s="38" t="s">
        <v>132</v>
      </c>
      <c r="AX4" s="38" t="s">
        <v>132</v>
      </c>
      <c r="AY4" s="38" t="s">
        <v>132</v>
      </c>
      <c r="AZ4" s="38" t="s">
        <v>132</v>
      </c>
      <c r="BA4" s="19" t="s">
        <v>132</v>
      </c>
      <c r="BB4" s="38" t="s">
        <v>132</v>
      </c>
      <c r="BC4" s="38" t="s">
        <v>132</v>
      </c>
      <c r="BD4" s="38" t="s">
        <v>132</v>
      </c>
      <c r="BE4" s="38" t="s">
        <v>132</v>
      </c>
      <c r="BF4" s="38" t="s">
        <v>132</v>
      </c>
      <c r="BG4" s="38" t="s">
        <v>132</v>
      </c>
      <c r="BH4" s="19" t="s">
        <v>132</v>
      </c>
      <c r="BI4" s="38" t="s">
        <v>132</v>
      </c>
      <c r="BJ4" s="38" t="s">
        <v>132</v>
      </c>
      <c r="BK4" s="38" t="s">
        <v>132</v>
      </c>
      <c r="BL4" s="38" t="s">
        <v>132</v>
      </c>
      <c r="BM4" s="38" t="s">
        <v>132</v>
      </c>
      <c r="BN4" s="38" t="s">
        <v>132</v>
      </c>
    </row>
    <row r="5" spans="1:66" ht="13.5">
      <c r="A5" s="40" t="s">
        <v>15</v>
      </c>
      <c r="B5" s="40" t="s">
        <v>16</v>
      </c>
      <c r="C5" s="41" t="s">
        <v>17</v>
      </c>
      <c r="D5" s="22">
        <f aca="true" t="shared" si="0" ref="D5:D54">SUM(E5:J5)</f>
        <v>12377</v>
      </c>
      <c r="E5" s="22">
        <f aca="true" t="shared" si="1" ref="E5:J16">L5+S5</f>
        <v>7225</v>
      </c>
      <c r="F5" s="22">
        <f t="shared" si="1"/>
        <v>4015</v>
      </c>
      <c r="G5" s="22">
        <f t="shared" si="1"/>
        <v>945</v>
      </c>
      <c r="H5" s="22">
        <f t="shared" si="1"/>
        <v>150</v>
      </c>
      <c r="I5" s="22">
        <f t="shared" si="1"/>
        <v>0</v>
      </c>
      <c r="J5" s="22">
        <f t="shared" si="1"/>
        <v>42</v>
      </c>
      <c r="K5" s="22">
        <f aca="true" t="shared" si="2" ref="K5:K54">SUM(L5:Q5)</f>
        <v>7267</v>
      </c>
      <c r="L5" s="22">
        <v>7225</v>
      </c>
      <c r="M5" s="22">
        <v>0</v>
      </c>
      <c r="N5" s="22">
        <v>0</v>
      </c>
      <c r="O5" s="22">
        <v>0</v>
      </c>
      <c r="P5" s="22">
        <v>0</v>
      </c>
      <c r="Q5" s="22">
        <v>42</v>
      </c>
      <c r="R5" s="22">
        <f aca="true" t="shared" si="3" ref="R5:R54">SUM(S5:X5)</f>
        <v>5110</v>
      </c>
      <c r="S5" s="22">
        <f aca="true" t="shared" si="4" ref="S5:S54">AG5+AN5</f>
        <v>0</v>
      </c>
      <c r="T5" s="22">
        <f aca="true" t="shared" si="5" ref="T5:T54">AA5+AH5+AO5+AV5+BC5</f>
        <v>4015</v>
      </c>
      <c r="U5" s="22">
        <f aca="true" t="shared" si="6" ref="U5:W36">AI5+AP5</f>
        <v>945</v>
      </c>
      <c r="V5" s="22">
        <f t="shared" si="6"/>
        <v>150</v>
      </c>
      <c r="W5" s="22">
        <f t="shared" si="6"/>
        <v>0</v>
      </c>
      <c r="X5" s="22">
        <f aca="true" t="shared" si="7" ref="X5:X54">AE5+AL5+AS5+AZ5+BG5</f>
        <v>0</v>
      </c>
      <c r="Y5" s="22">
        <f aca="true" t="shared" si="8" ref="Y5:Y54">SUM(Z5:AE5)</f>
        <v>0</v>
      </c>
      <c r="Z5" s="22" t="s">
        <v>184</v>
      </c>
      <c r="AA5" s="22">
        <v>0</v>
      </c>
      <c r="AB5" s="22" t="s">
        <v>184</v>
      </c>
      <c r="AC5" s="22" t="s">
        <v>184</v>
      </c>
      <c r="AD5" s="22" t="s">
        <v>184</v>
      </c>
      <c r="AE5" s="22">
        <v>0</v>
      </c>
      <c r="AF5" s="22">
        <f aca="true" t="shared" si="9" ref="AF5:AF54">SUM(AG5:AL5)</f>
        <v>5110</v>
      </c>
      <c r="AG5" s="22">
        <v>0</v>
      </c>
      <c r="AH5" s="22">
        <v>4015</v>
      </c>
      <c r="AI5" s="22">
        <v>945</v>
      </c>
      <c r="AJ5" s="22">
        <v>150</v>
      </c>
      <c r="AK5" s="22">
        <v>0</v>
      </c>
      <c r="AL5" s="22">
        <v>0</v>
      </c>
      <c r="AM5" s="22">
        <f aca="true" t="shared" si="10" ref="AM5:AM54">SUM(AN5:AS5)</f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f aca="true" t="shared" si="11" ref="AT5:AT54">SUM(AU5:AZ5)</f>
        <v>0</v>
      </c>
      <c r="AU5" s="22" t="s">
        <v>184</v>
      </c>
      <c r="AV5" s="22">
        <v>0</v>
      </c>
      <c r="AW5" s="22" t="s">
        <v>184</v>
      </c>
      <c r="AX5" s="22" t="s">
        <v>184</v>
      </c>
      <c r="AY5" s="22" t="s">
        <v>184</v>
      </c>
      <c r="AZ5" s="22">
        <v>0</v>
      </c>
      <c r="BA5" s="22">
        <f aca="true" t="shared" si="12" ref="BA5:BA54">SUM(BB5:BG5)</f>
        <v>0</v>
      </c>
      <c r="BB5" s="22" t="s">
        <v>184</v>
      </c>
      <c r="BC5" s="22">
        <v>0</v>
      </c>
      <c r="BD5" s="22" t="s">
        <v>184</v>
      </c>
      <c r="BE5" s="22" t="s">
        <v>184</v>
      </c>
      <c r="BF5" s="22" t="s">
        <v>184</v>
      </c>
      <c r="BG5" s="22">
        <v>0</v>
      </c>
      <c r="BH5" s="22">
        <f aca="true" t="shared" si="13" ref="BH5:BH54">SUM(BI5:BN5)</f>
        <v>5246</v>
      </c>
      <c r="BI5" s="22">
        <v>5096</v>
      </c>
      <c r="BJ5" s="22">
        <v>103</v>
      </c>
      <c r="BK5" s="22">
        <v>1</v>
      </c>
      <c r="BL5" s="22">
        <v>0</v>
      </c>
      <c r="BM5" s="22">
        <v>0</v>
      </c>
      <c r="BN5" s="22">
        <v>46</v>
      </c>
    </row>
    <row r="6" spans="1:66" ht="13.5">
      <c r="A6" s="40" t="s">
        <v>15</v>
      </c>
      <c r="B6" s="40" t="s">
        <v>18</v>
      </c>
      <c r="C6" s="41" t="s">
        <v>19</v>
      </c>
      <c r="D6" s="22">
        <f t="shared" si="0"/>
        <v>1265</v>
      </c>
      <c r="E6" s="22">
        <f t="shared" si="1"/>
        <v>0</v>
      </c>
      <c r="F6" s="22">
        <f t="shared" si="1"/>
        <v>455</v>
      </c>
      <c r="G6" s="22">
        <f t="shared" si="1"/>
        <v>714</v>
      </c>
      <c r="H6" s="22">
        <f t="shared" si="1"/>
        <v>96</v>
      </c>
      <c r="I6" s="22">
        <f t="shared" si="1"/>
        <v>0</v>
      </c>
      <c r="J6" s="22">
        <f t="shared" si="1"/>
        <v>0</v>
      </c>
      <c r="K6" s="22">
        <f t="shared" si="2"/>
        <v>1115</v>
      </c>
      <c r="L6" s="22">
        <v>0</v>
      </c>
      <c r="M6" s="22">
        <v>305</v>
      </c>
      <c r="N6" s="22">
        <v>714</v>
      </c>
      <c r="O6" s="22">
        <v>96</v>
      </c>
      <c r="P6" s="22">
        <v>0</v>
      </c>
      <c r="Q6" s="22">
        <v>0</v>
      </c>
      <c r="R6" s="22">
        <f t="shared" si="3"/>
        <v>150</v>
      </c>
      <c r="S6" s="22">
        <f t="shared" si="4"/>
        <v>0</v>
      </c>
      <c r="T6" s="22">
        <f t="shared" si="5"/>
        <v>150</v>
      </c>
      <c r="U6" s="22">
        <f t="shared" si="6"/>
        <v>0</v>
      </c>
      <c r="V6" s="22">
        <f t="shared" si="6"/>
        <v>0</v>
      </c>
      <c r="W6" s="22">
        <f t="shared" si="6"/>
        <v>0</v>
      </c>
      <c r="X6" s="22">
        <f t="shared" si="7"/>
        <v>0</v>
      </c>
      <c r="Y6" s="22">
        <f t="shared" si="8"/>
        <v>0</v>
      </c>
      <c r="Z6" s="22" t="s">
        <v>184</v>
      </c>
      <c r="AA6" s="22">
        <v>0</v>
      </c>
      <c r="AB6" s="22" t="s">
        <v>184</v>
      </c>
      <c r="AC6" s="22" t="s">
        <v>184</v>
      </c>
      <c r="AD6" s="22" t="s">
        <v>184</v>
      </c>
      <c r="AE6" s="22">
        <v>0</v>
      </c>
      <c r="AF6" s="22">
        <f t="shared" si="9"/>
        <v>150</v>
      </c>
      <c r="AG6" s="22">
        <v>0</v>
      </c>
      <c r="AH6" s="22">
        <v>150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0"/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f t="shared" si="11"/>
        <v>0</v>
      </c>
      <c r="AU6" s="22" t="s">
        <v>184</v>
      </c>
      <c r="AV6" s="22">
        <v>0</v>
      </c>
      <c r="AW6" s="22" t="s">
        <v>184</v>
      </c>
      <c r="AX6" s="22" t="s">
        <v>184</v>
      </c>
      <c r="AY6" s="22" t="s">
        <v>184</v>
      </c>
      <c r="AZ6" s="22">
        <v>0</v>
      </c>
      <c r="BA6" s="22">
        <f t="shared" si="12"/>
        <v>0</v>
      </c>
      <c r="BB6" s="22" t="s">
        <v>184</v>
      </c>
      <c r="BC6" s="22">
        <v>0</v>
      </c>
      <c r="BD6" s="22" t="s">
        <v>184</v>
      </c>
      <c r="BE6" s="22" t="s">
        <v>184</v>
      </c>
      <c r="BF6" s="22" t="s">
        <v>184</v>
      </c>
      <c r="BG6" s="22">
        <v>0</v>
      </c>
      <c r="BH6" s="22">
        <f t="shared" si="13"/>
        <v>2965</v>
      </c>
      <c r="BI6" s="22">
        <v>2661</v>
      </c>
      <c r="BJ6" s="22">
        <v>304</v>
      </c>
      <c r="BK6" s="22">
        <v>0</v>
      </c>
      <c r="BL6" s="22">
        <v>0</v>
      </c>
      <c r="BM6" s="22">
        <v>0</v>
      </c>
      <c r="BN6" s="22">
        <v>0</v>
      </c>
    </row>
    <row r="7" spans="1:66" ht="13.5">
      <c r="A7" s="40" t="s">
        <v>15</v>
      </c>
      <c r="B7" s="40" t="s">
        <v>20</v>
      </c>
      <c r="C7" s="41" t="s">
        <v>21</v>
      </c>
      <c r="D7" s="22">
        <f t="shared" si="0"/>
        <v>1014</v>
      </c>
      <c r="E7" s="22">
        <f t="shared" si="1"/>
        <v>177</v>
      </c>
      <c r="F7" s="22">
        <f t="shared" si="1"/>
        <v>442</v>
      </c>
      <c r="G7" s="22">
        <f t="shared" si="1"/>
        <v>284</v>
      </c>
      <c r="H7" s="22">
        <f t="shared" si="1"/>
        <v>0</v>
      </c>
      <c r="I7" s="22">
        <f t="shared" si="1"/>
        <v>0</v>
      </c>
      <c r="J7" s="22">
        <f t="shared" si="1"/>
        <v>111</v>
      </c>
      <c r="K7" s="22">
        <f t="shared" si="2"/>
        <v>177</v>
      </c>
      <c r="L7" s="22">
        <v>177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3"/>
        <v>837</v>
      </c>
      <c r="S7" s="22">
        <f t="shared" si="4"/>
        <v>0</v>
      </c>
      <c r="T7" s="22">
        <f t="shared" si="5"/>
        <v>442</v>
      </c>
      <c r="U7" s="22">
        <f t="shared" si="6"/>
        <v>284</v>
      </c>
      <c r="V7" s="22">
        <f t="shared" si="6"/>
        <v>0</v>
      </c>
      <c r="W7" s="22">
        <f t="shared" si="6"/>
        <v>0</v>
      </c>
      <c r="X7" s="22">
        <f t="shared" si="7"/>
        <v>111</v>
      </c>
      <c r="Y7" s="22">
        <f t="shared" si="8"/>
        <v>0</v>
      </c>
      <c r="Z7" s="22" t="s">
        <v>184</v>
      </c>
      <c r="AA7" s="22">
        <v>0</v>
      </c>
      <c r="AB7" s="22" t="s">
        <v>184</v>
      </c>
      <c r="AC7" s="22" t="s">
        <v>184</v>
      </c>
      <c r="AD7" s="22" t="s">
        <v>184</v>
      </c>
      <c r="AE7" s="22">
        <v>0</v>
      </c>
      <c r="AF7" s="22">
        <f t="shared" si="9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0"/>
        <v>837</v>
      </c>
      <c r="AN7" s="22">
        <v>0</v>
      </c>
      <c r="AO7" s="22">
        <v>442</v>
      </c>
      <c r="AP7" s="22">
        <v>284</v>
      </c>
      <c r="AQ7" s="22">
        <v>0</v>
      </c>
      <c r="AR7" s="22">
        <v>0</v>
      </c>
      <c r="AS7" s="22">
        <v>111</v>
      </c>
      <c r="AT7" s="22">
        <f t="shared" si="11"/>
        <v>0</v>
      </c>
      <c r="AU7" s="22" t="s">
        <v>184</v>
      </c>
      <c r="AV7" s="22">
        <v>0</v>
      </c>
      <c r="AW7" s="22" t="s">
        <v>184</v>
      </c>
      <c r="AX7" s="22" t="s">
        <v>184</v>
      </c>
      <c r="AY7" s="22" t="s">
        <v>184</v>
      </c>
      <c r="AZ7" s="22">
        <v>0</v>
      </c>
      <c r="BA7" s="22">
        <f t="shared" si="12"/>
        <v>0</v>
      </c>
      <c r="BB7" s="22" t="s">
        <v>184</v>
      </c>
      <c r="BC7" s="22">
        <v>0</v>
      </c>
      <c r="BD7" s="22" t="s">
        <v>184</v>
      </c>
      <c r="BE7" s="22" t="s">
        <v>184</v>
      </c>
      <c r="BF7" s="22" t="s">
        <v>184</v>
      </c>
      <c r="BG7" s="22">
        <v>0</v>
      </c>
      <c r="BH7" s="22">
        <f t="shared" si="13"/>
        <v>510</v>
      </c>
      <c r="BI7" s="22">
        <v>457</v>
      </c>
      <c r="BJ7" s="22">
        <v>42</v>
      </c>
      <c r="BK7" s="22">
        <v>11</v>
      </c>
      <c r="BL7" s="22">
        <v>0</v>
      </c>
      <c r="BM7" s="22">
        <v>0</v>
      </c>
      <c r="BN7" s="22">
        <v>0</v>
      </c>
    </row>
    <row r="8" spans="1:66" ht="13.5">
      <c r="A8" s="40" t="s">
        <v>15</v>
      </c>
      <c r="B8" s="40" t="s">
        <v>22</v>
      </c>
      <c r="C8" s="41" t="s">
        <v>23</v>
      </c>
      <c r="D8" s="22">
        <f t="shared" si="0"/>
        <v>1360</v>
      </c>
      <c r="E8" s="22">
        <f t="shared" si="1"/>
        <v>0</v>
      </c>
      <c r="F8" s="22">
        <f t="shared" si="1"/>
        <v>678</v>
      </c>
      <c r="G8" s="22">
        <f t="shared" si="1"/>
        <v>570</v>
      </c>
      <c r="H8" s="22">
        <f t="shared" si="1"/>
        <v>112</v>
      </c>
      <c r="I8" s="22">
        <f t="shared" si="1"/>
        <v>0</v>
      </c>
      <c r="J8" s="22">
        <f t="shared" si="1"/>
        <v>0</v>
      </c>
      <c r="K8" s="22">
        <f t="shared" si="2"/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f t="shared" si="3"/>
        <v>1360</v>
      </c>
      <c r="S8" s="22">
        <f t="shared" si="4"/>
        <v>0</v>
      </c>
      <c r="T8" s="22">
        <f t="shared" si="5"/>
        <v>678</v>
      </c>
      <c r="U8" s="22">
        <f t="shared" si="6"/>
        <v>570</v>
      </c>
      <c r="V8" s="22">
        <f t="shared" si="6"/>
        <v>112</v>
      </c>
      <c r="W8" s="22">
        <f t="shared" si="6"/>
        <v>0</v>
      </c>
      <c r="X8" s="22">
        <f t="shared" si="7"/>
        <v>0</v>
      </c>
      <c r="Y8" s="22">
        <f t="shared" si="8"/>
        <v>0</v>
      </c>
      <c r="Z8" s="22" t="s">
        <v>184</v>
      </c>
      <c r="AA8" s="22">
        <v>0</v>
      </c>
      <c r="AB8" s="22" t="s">
        <v>184</v>
      </c>
      <c r="AC8" s="22" t="s">
        <v>184</v>
      </c>
      <c r="AD8" s="22" t="s">
        <v>184</v>
      </c>
      <c r="AE8" s="22">
        <v>0</v>
      </c>
      <c r="AF8" s="22">
        <f t="shared" si="9"/>
        <v>288</v>
      </c>
      <c r="AG8" s="22">
        <v>0</v>
      </c>
      <c r="AH8" s="22">
        <v>288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0"/>
        <v>1072</v>
      </c>
      <c r="AN8" s="22">
        <v>0</v>
      </c>
      <c r="AO8" s="22">
        <v>390</v>
      </c>
      <c r="AP8" s="22">
        <v>570</v>
      </c>
      <c r="AQ8" s="22">
        <v>112</v>
      </c>
      <c r="AR8" s="22">
        <v>0</v>
      </c>
      <c r="AS8" s="22">
        <v>0</v>
      </c>
      <c r="AT8" s="22">
        <f t="shared" si="11"/>
        <v>0</v>
      </c>
      <c r="AU8" s="22" t="s">
        <v>184</v>
      </c>
      <c r="AV8" s="22">
        <v>0</v>
      </c>
      <c r="AW8" s="22" t="s">
        <v>184</v>
      </c>
      <c r="AX8" s="22" t="s">
        <v>184</v>
      </c>
      <c r="AY8" s="22" t="s">
        <v>184</v>
      </c>
      <c r="AZ8" s="22">
        <v>0</v>
      </c>
      <c r="BA8" s="22">
        <f t="shared" si="12"/>
        <v>0</v>
      </c>
      <c r="BB8" s="22" t="s">
        <v>184</v>
      </c>
      <c r="BC8" s="22">
        <v>0</v>
      </c>
      <c r="BD8" s="22" t="s">
        <v>184</v>
      </c>
      <c r="BE8" s="22" t="s">
        <v>184</v>
      </c>
      <c r="BF8" s="22" t="s">
        <v>184</v>
      </c>
      <c r="BG8" s="22">
        <v>0</v>
      </c>
      <c r="BH8" s="22">
        <f t="shared" si="13"/>
        <v>677</v>
      </c>
      <c r="BI8" s="22">
        <v>599</v>
      </c>
      <c r="BJ8" s="22">
        <v>23</v>
      </c>
      <c r="BK8" s="22">
        <v>55</v>
      </c>
      <c r="BL8" s="22">
        <v>0</v>
      </c>
      <c r="BM8" s="22">
        <v>0</v>
      </c>
      <c r="BN8" s="22">
        <v>0</v>
      </c>
    </row>
    <row r="9" spans="1:66" ht="13.5">
      <c r="A9" s="40" t="s">
        <v>15</v>
      </c>
      <c r="B9" s="40" t="s">
        <v>24</v>
      </c>
      <c r="C9" s="41" t="s">
        <v>25</v>
      </c>
      <c r="D9" s="22">
        <f t="shared" si="0"/>
        <v>283</v>
      </c>
      <c r="E9" s="22">
        <f t="shared" si="1"/>
        <v>0</v>
      </c>
      <c r="F9" s="22">
        <f t="shared" si="1"/>
        <v>89</v>
      </c>
      <c r="G9" s="22">
        <f t="shared" si="1"/>
        <v>163</v>
      </c>
      <c r="H9" s="22">
        <f t="shared" si="1"/>
        <v>0</v>
      </c>
      <c r="I9" s="22">
        <f t="shared" si="1"/>
        <v>0</v>
      </c>
      <c r="J9" s="22">
        <f t="shared" si="1"/>
        <v>31</v>
      </c>
      <c r="K9" s="22">
        <f t="shared" si="2"/>
        <v>106</v>
      </c>
      <c r="L9" s="22">
        <v>0</v>
      </c>
      <c r="M9" s="22">
        <v>32</v>
      </c>
      <c r="N9" s="22">
        <v>43</v>
      </c>
      <c r="O9" s="22">
        <v>0</v>
      </c>
      <c r="P9" s="22">
        <v>0</v>
      </c>
      <c r="Q9" s="22">
        <v>31</v>
      </c>
      <c r="R9" s="22">
        <f t="shared" si="3"/>
        <v>177</v>
      </c>
      <c r="S9" s="22">
        <f t="shared" si="4"/>
        <v>0</v>
      </c>
      <c r="T9" s="22">
        <f t="shared" si="5"/>
        <v>57</v>
      </c>
      <c r="U9" s="22">
        <f t="shared" si="6"/>
        <v>120</v>
      </c>
      <c r="V9" s="22">
        <f t="shared" si="6"/>
        <v>0</v>
      </c>
      <c r="W9" s="22">
        <f t="shared" si="6"/>
        <v>0</v>
      </c>
      <c r="X9" s="22">
        <f t="shared" si="7"/>
        <v>0</v>
      </c>
      <c r="Y9" s="22">
        <f t="shared" si="8"/>
        <v>0</v>
      </c>
      <c r="Z9" s="22" t="s">
        <v>184</v>
      </c>
      <c r="AA9" s="22">
        <v>0</v>
      </c>
      <c r="AB9" s="22" t="s">
        <v>184</v>
      </c>
      <c r="AC9" s="22" t="s">
        <v>184</v>
      </c>
      <c r="AD9" s="22" t="s">
        <v>184</v>
      </c>
      <c r="AE9" s="22">
        <v>0</v>
      </c>
      <c r="AF9" s="22">
        <f t="shared" si="9"/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0"/>
        <v>177</v>
      </c>
      <c r="AN9" s="22">
        <v>0</v>
      </c>
      <c r="AO9" s="22">
        <v>57</v>
      </c>
      <c r="AP9" s="22">
        <v>120</v>
      </c>
      <c r="AQ9" s="22">
        <v>0</v>
      </c>
      <c r="AR9" s="22">
        <v>0</v>
      </c>
      <c r="AS9" s="22">
        <v>0</v>
      </c>
      <c r="AT9" s="22">
        <f t="shared" si="11"/>
        <v>0</v>
      </c>
      <c r="AU9" s="22" t="s">
        <v>184</v>
      </c>
      <c r="AV9" s="22">
        <v>0</v>
      </c>
      <c r="AW9" s="22" t="s">
        <v>184</v>
      </c>
      <c r="AX9" s="22" t="s">
        <v>184</v>
      </c>
      <c r="AY9" s="22" t="s">
        <v>184</v>
      </c>
      <c r="AZ9" s="22">
        <v>0</v>
      </c>
      <c r="BA9" s="22">
        <f t="shared" si="12"/>
        <v>0</v>
      </c>
      <c r="BB9" s="22" t="s">
        <v>184</v>
      </c>
      <c r="BC9" s="22">
        <v>0</v>
      </c>
      <c r="BD9" s="22" t="s">
        <v>184</v>
      </c>
      <c r="BE9" s="22" t="s">
        <v>184</v>
      </c>
      <c r="BF9" s="22" t="s">
        <v>184</v>
      </c>
      <c r="BG9" s="22">
        <v>0</v>
      </c>
      <c r="BH9" s="22">
        <f t="shared" si="13"/>
        <v>120</v>
      </c>
      <c r="BI9" s="22">
        <v>120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</row>
    <row r="10" spans="1:66" ht="13.5">
      <c r="A10" s="40" t="s">
        <v>15</v>
      </c>
      <c r="B10" s="40" t="s">
        <v>26</v>
      </c>
      <c r="C10" s="41" t="s">
        <v>27</v>
      </c>
      <c r="D10" s="22">
        <f t="shared" si="0"/>
        <v>290</v>
      </c>
      <c r="E10" s="22">
        <f t="shared" si="1"/>
        <v>85</v>
      </c>
      <c r="F10" s="22">
        <f t="shared" si="1"/>
        <v>157</v>
      </c>
      <c r="G10" s="22">
        <f t="shared" si="1"/>
        <v>43</v>
      </c>
      <c r="H10" s="22">
        <f t="shared" si="1"/>
        <v>0</v>
      </c>
      <c r="I10" s="22">
        <f t="shared" si="1"/>
        <v>0</v>
      </c>
      <c r="J10" s="22">
        <f t="shared" si="1"/>
        <v>5</v>
      </c>
      <c r="K10" s="22">
        <f t="shared" si="2"/>
        <v>290</v>
      </c>
      <c r="L10" s="22">
        <v>85</v>
      </c>
      <c r="M10" s="22">
        <v>157</v>
      </c>
      <c r="N10" s="22">
        <v>43</v>
      </c>
      <c r="O10" s="22">
        <v>0</v>
      </c>
      <c r="P10" s="22">
        <v>0</v>
      </c>
      <c r="Q10" s="22">
        <v>5</v>
      </c>
      <c r="R10" s="22">
        <f t="shared" si="3"/>
        <v>0</v>
      </c>
      <c r="S10" s="22">
        <f t="shared" si="4"/>
        <v>0</v>
      </c>
      <c r="T10" s="22">
        <f t="shared" si="5"/>
        <v>0</v>
      </c>
      <c r="U10" s="22">
        <f t="shared" si="6"/>
        <v>0</v>
      </c>
      <c r="V10" s="22">
        <f t="shared" si="6"/>
        <v>0</v>
      </c>
      <c r="W10" s="22">
        <f t="shared" si="6"/>
        <v>0</v>
      </c>
      <c r="X10" s="22">
        <f t="shared" si="7"/>
        <v>0</v>
      </c>
      <c r="Y10" s="22">
        <f t="shared" si="8"/>
        <v>0</v>
      </c>
      <c r="Z10" s="22" t="s">
        <v>184</v>
      </c>
      <c r="AA10" s="22">
        <v>0</v>
      </c>
      <c r="AB10" s="22" t="s">
        <v>184</v>
      </c>
      <c r="AC10" s="22" t="s">
        <v>184</v>
      </c>
      <c r="AD10" s="22" t="s">
        <v>184</v>
      </c>
      <c r="AE10" s="22">
        <v>0</v>
      </c>
      <c r="AF10" s="22">
        <f t="shared" si="9"/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0"/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1"/>
        <v>0</v>
      </c>
      <c r="AU10" s="22" t="s">
        <v>184</v>
      </c>
      <c r="AV10" s="22">
        <v>0</v>
      </c>
      <c r="AW10" s="22" t="s">
        <v>184</v>
      </c>
      <c r="AX10" s="22" t="s">
        <v>184</v>
      </c>
      <c r="AY10" s="22" t="s">
        <v>184</v>
      </c>
      <c r="AZ10" s="22">
        <v>0</v>
      </c>
      <c r="BA10" s="22">
        <f t="shared" si="12"/>
        <v>0</v>
      </c>
      <c r="BB10" s="22" t="s">
        <v>184</v>
      </c>
      <c r="BC10" s="22">
        <v>0</v>
      </c>
      <c r="BD10" s="22" t="s">
        <v>184</v>
      </c>
      <c r="BE10" s="22" t="s">
        <v>184</v>
      </c>
      <c r="BF10" s="22" t="s">
        <v>184</v>
      </c>
      <c r="BG10" s="22">
        <v>0</v>
      </c>
      <c r="BH10" s="22">
        <f t="shared" si="13"/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15</v>
      </c>
      <c r="B11" s="40" t="s">
        <v>28</v>
      </c>
      <c r="C11" s="41" t="s">
        <v>29</v>
      </c>
      <c r="D11" s="22">
        <f t="shared" si="0"/>
        <v>58</v>
      </c>
      <c r="E11" s="22">
        <f t="shared" si="1"/>
        <v>0</v>
      </c>
      <c r="F11" s="22">
        <f t="shared" si="1"/>
        <v>31</v>
      </c>
      <c r="G11" s="22">
        <f t="shared" si="1"/>
        <v>27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2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3"/>
        <v>58</v>
      </c>
      <c r="S11" s="22">
        <f t="shared" si="4"/>
        <v>0</v>
      </c>
      <c r="T11" s="22">
        <f t="shared" si="5"/>
        <v>31</v>
      </c>
      <c r="U11" s="22">
        <f t="shared" si="6"/>
        <v>27</v>
      </c>
      <c r="V11" s="22">
        <f t="shared" si="6"/>
        <v>0</v>
      </c>
      <c r="W11" s="22">
        <f t="shared" si="6"/>
        <v>0</v>
      </c>
      <c r="X11" s="22">
        <f t="shared" si="7"/>
        <v>0</v>
      </c>
      <c r="Y11" s="22">
        <f t="shared" si="8"/>
        <v>0</v>
      </c>
      <c r="Z11" s="22" t="s">
        <v>184</v>
      </c>
      <c r="AA11" s="22">
        <v>0</v>
      </c>
      <c r="AB11" s="22" t="s">
        <v>184</v>
      </c>
      <c r="AC11" s="22" t="s">
        <v>184</v>
      </c>
      <c r="AD11" s="22" t="s">
        <v>184</v>
      </c>
      <c r="AE11" s="22">
        <v>0</v>
      </c>
      <c r="AF11" s="22">
        <f t="shared" si="9"/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0"/>
        <v>58</v>
      </c>
      <c r="AN11" s="22">
        <v>0</v>
      </c>
      <c r="AO11" s="22">
        <v>31</v>
      </c>
      <c r="AP11" s="22">
        <v>27</v>
      </c>
      <c r="AQ11" s="22">
        <v>0</v>
      </c>
      <c r="AR11" s="22">
        <v>0</v>
      </c>
      <c r="AS11" s="22">
        <v>0</v>
      </c>
      <c r="AT11" s="22">
        <f t="shared" si="11"/>
        <v>0</v>
      </c>
      <c r="AU11" s="22" t="s">
        <v>184</v>
      </c>
      <c r="AV11" s="22">
        <v>0</v>
      </c>
      <c r="AW11" s="22" t="s">
        <v>184</v>
      </c>
      <c r="AX11" s="22" t="s">
        <v>184</v>
      </c>
      <c r="AY11" s="22" t="s">
        <v>184</v>
      </c>
      <c r="AZ11" s="22">
        <v>0</v>
      </c>
      <c r="BA11" s="22">
        <f t="shared" si="12"/>
        <v>0</v>
      </c>
      <c r="BB11" s="22" t="s">
        <v>184</v>
      </c>
      <c r="BC11" s="22">
        <v>0</v>
      </c>
      <c r="BD11" s="22" t="s">
        <v>184</v>
      </c>
      <c r="BE11" s="22" t="s">
        <v>184</v>
      </c>
      <c r="BF11" s="22" t="s">
        <v>184</v>
      </c>
      <c r="BG11" s="22">
        <v>0</v>
      </c>
      <c r="BH11" s="22">
        <f t="shared" si="13"/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15</v>
      </c>
      <c r="B12" s="40" t="s">
        <v>30</v>
      </c>
      <c r="C12" s="41" t="s">
        <v>31</v>
      </c>
      <c r="D12" s="22">
        <f t="shared" si="0"/>
        <v>902</v>
      </c>
      <c r="E12" s="22">
        <f t="shared" si="1"/>
        <v>0</v>
      </c>
      <c r="F12" s="22">
        <f t="shared" si="1"/>
        <v>610</v>
      </c>
      <c r="G12" s="22">
        <f t="shared" si="1"/>
        <v>257</v>
      </c>
      <c r="H12" s="22">
        <f t="shared" si="1"/>
        <v>35</v>
      </c>
      <c r="I12" s="22">
        <f t="shared" si="1"/>
        <v>0</v>
      </c>
      <c r="J12" s="22">
        <f t="shared" si="1"/>
        <v>0</v>
      </c>
      <c r="K12" s="22">
        <f t="shared" si="2"/>
        <v>520</v>
      </c>
      <c r="L12" s="22">
        <v>0</v>
      </c>
      <c r="M12" s="22">
        <v>520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3"/>
        <v>382</v>
      </c>
      <c r="S12" s="22">
        <f t="shared" si="4"/>
        <v>0</v>
      </c>
      <c r="T12" s="22">
        <f t="shared" si="5"/>
        <v>90</v>
      </c>
      <c r="U12" s="22">
        <f t="shared" si="6"/>
        <v>257</v>
      </c>
      <c r="V12" s="22">
        <f t="shared" si="6"/>
        <v>35</v>
      </c>
      <c r="W12" s="22">
        <f t="shared" si="6"/>
        <v>0</v>
      </c>
      <c r="X12" s="22">
        <f t="shared" si="7"/>
        <v>0</v>
      </c>
      <c r="Y12" s="22">
        <f t="shared" si="8"/>
        <v>0</v>
      </c>
      <c r="Z12" s="22" t="s">
        <v>184</v>
      </c>
      <c r="AA12" s="22">
        <v>0</v>
      </c>
      <c r="AB12" s="22" t="s">
        <v>184</v>
      </c>
      <c r="AC12" s="22" t="s">
        <v>184</v>
      </c>
      <c r="AD12" s="22" t="s">
        <v>184</v>
      </c>
      <c r="AE12" s="22">
        <v>0</v>
      </c>
      <c r="AF12" s="22">
        <f t="shared" si="9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0"/>
        <v>382</v>
      </c>
      <c r="AN12" s="22">
        <v>0</v>
      </c>
      <c r="AO12" s="22">
        <v>90</v>
      </c>
      <c r="AP12" s="22">
        <v>257</v>
      </c>
      <c r="AQ12" s="22">
        <v>35</v>
      </c>
      <c r="AR12" s="22">
        <v>0</v>
      </c>
      <c r="AS12" s="22">
        <v>0</v>
      </c>
      <c r="AT12" s="22">
        <f t="shared" si="11"/>
        <v>0</v>
      </c>
      <c r="AU12" s="22" t="s">
        <v>184</v>
      </c>
      <c r="AV12" s="22">
        <v>0</v>
      </c>
      <c r="AW12" s="22" t="s">
        <v>184</v>
      </c>
      <c r="AX12" s="22" t="s">
        <v>184</v>
      </c>
      <c r="AY12" s="22" t="s">
        <v>184</v>
      </c>
      <c r="AZ12" s="22">
        <v>0</v>
      </c>
      <c r="BA12" s="22">
        <f t="shared" si="12"/>
        <v>0</v>
      </c>
      <c r="BB12" s="22" t="s">
        <v>184</v>
      </c>
      <c r="BC12" s="22">
        <v>0</v>
      </c>
      <c r="BD12" s="22" t="s">
        <v>184</v>
      </c>
      <c r="BE12" s="22" t="s">
        <v>184</v>
      </c>
      <c r="BF12" s="22" t="s">
        <v>184</v>
      </c>
      <c r="BG12" s="22">
        <v>0</v>
      </c>
      <c r="BH12" s="22">
        <f t="shared" si="13"/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15</v>
      </c>
      <c r="B13" s="40" t="s">
        <v>32</v>
      </c>
      <c r="C13" s="41" t="s">
        <v>33</v>
      </c>
      <c r="D13" s="22">
        <f t="shared" si="0"/>
        <v>129</v>
      </c>
      <c r="E13" s="22">
        <f t="shared" si="1"/>
        <v>0</v>
      </c>
      <c r="F13" s="22">
        <f t="shared" si="1"/>
        <v>58</v>
      </c>
      <c r="G13" s="22">
        <f t="shared" si="1"/>
        <v>69</v>
      </c>
      <c r="H13" s="22">
        <f t="shared" si="1"/>
        <v>2</v>
      </c>
      <c r="I13" s="22">
        <f t="shared" si="1"/>
        <v>0</v>
      </c>
      <c r="J13" s="22">
        <f t="shared" si="1"/>
        <v>0</v>
      </c>
      <c r="K13" s="22">
        <f t="shared" si="2"/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f t="shared" si="3"/>
        <v>129</v>
      </c>
      <c r="S13" s="22">
        <f t="shared" si="4"/>
        <v>0</v>
      </c>
      <c r="T13" s="22">
        <f t="shared" si="5"/>
        <v>58</v>
      </c>
      <c r="U13" s="22">
        <f t="shared" si="6"/>
        <v>69</v>
      </c>
      <c r="V13" s="22">
        <f t="shared" si="6"/>
        <v>2</v>
      </c>
      <c r="W13" s="22">
        <f t="shared" si="6"/>
        <v>0</v>
      </c>
      <c r="X13" s="22">
        <f t="shared" si="7"/>
        <v>0</v>
      </c>
      <c r="Y13" s="22">
        <f t="shared" si="8"/>
        <v>0</v>
      </c>
      <c r="Z13" s="22" t="s">
        <v>184</v>
      </c>
      <c r="AA13" s="22">
        <v>0</v>
      </c>
      <c r="AB13" s="22" t="s">
        <v>184</v>
      </c>
      <c r="AC13" s="22" t="s">
        <v>184</v>
      </c>
      <c r="AD13" s="22" t="s">
        <v>184</v>
      </c>
      <c r="AE13" s="22">
        <v>0</v>
      </c>
      <c r="AF13" s="22">
        <f t="shared" si="9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0"/>
        <v>129</v>
      </c>
      <c r="AN13" s="22">
        <v>0</v>
      </c>
      <c r="AO13" s="22">
        <v>58</v>
      </c>
      <c r="AP13" s="22">
        <v>69</v>
      </c>
      <c r="AQ13" s="22">
        <v>2</v>
      </c>
      <c r="AR13" s="22">
        <v>0</v>
      </c>
      <c r="AS13" s="22">
        <v>0</v>
      </c>
      <c r="AT13" s="22">
        <f t="shared" si="11"/>
        <v>0</v>
      </c>
      <c r="AU13" s="22" t="s">
        <v>184</v>
      </c>
      <c r="AV13" s="22">
        <v>0</v>
      </c>
      <c r="AW13" s="22" t="s">
        <v>184</v>
      </c>
      <c r="AX13" s="22" t="s">
        <v>184</v>
      </c>
      <c r="AY13" s="22" t="s">
        <v>184</v>
      </c>
      <c r="AZ13" s="22">
        <v>0</v>
      </c>
      <c r="BA13" s="22">
        <f t="shared" si="12"/>
        <v>0</v>
      </c>
      <c r="BB13" s="22" t="s">
        <v>184</v>
      </c>
      <c r="BC13" s="22">
        <v>0</v>
      </c>
      <c r="BD13" s="22" t="s">
        <v>184</v>
      </c>
      <c r="BE13" s="22" t="s">
        <v>184</v>
      </c>
      <c r="BF13" s="22" t="s">
        <v>184</v>
      </c>
      <c r="BG13" s="22">
        <v>0</v>
      </c>
      <c r="BH13" s="22">
        <f t="shared" si="13"/>
        <v>2</v>
      </c>
      <c r="BI13" s="22">
        <v>0</v>
      </c>
      <c r="BJ13" s="22">
        <v>2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15</v>
      </c>
      <c r="B14" s="40" t="s">
        <v>34</v>
      </c>
      <c r="C14" s="41" t="s">
        <v>35</v>
      </c>
      <c r="D14" s="22">
        <f t="shared" si="0"/>
        <v>257</v>
      </c>
      <c r="E14" s="22">
        <f t="shared" si="1"/>
        <v>0</v>
      </c>
      <c r="F14" s="22">
        <f t="shared" si="1"/>
        <v>131</v>
      </c>
      <c r="G14" s="22">
        <f t="shared" si="1"/>
        <v>105</v>
      </c>
      <c r="H14" s="22">
        <f t="shared" si="1"/>
        <v>21</v>
      </c>
      <c r="I14" s="22">
        <f t="shared" si="1"/>
        <v>0</v>
      </c>
      <c r="J14" s="22">
        <f t="shared" si="1"/>
        <v>0</v>
      </c>
      <c r="K14" s="22">
        <f t="shared" si="2"/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f t="shared" si="3"/>
        <v>257</v>
      </c>
      <c r="S14" s="22">
        <f t="shared" si="4"/>
        <v>0</v>
      </c>
      <c r="T14" s="22">
        <f t="shared" si="5"/>
        <v>131</v>
      </c>
      <c r="U14" s="22">
        <f t="shared" si="6"/>
        <v>105</v>
      </c>
      <c r="V14" s="22">
        <f t="shared" si="6"/>
        <v>21</v>
      </c>
      <c r="W14" s="22">
        <f t="shared" si="6"/>
        <v>0</v>
      </c>
      <c r="X14" s="22">
        <f t="shared" si="7"/>
        <v>0</v>
      </c>
      <c r="Y14" s="22">
        <f t="shared" si="8"/>
        <v>0</v>
      </c>
      <c r="Z14" s="22" t="s">
        <v>184</v>
      </c>
      <c r="AA14" s="22">
        <v>0</v>
      </c>
      <c r="AB14" s="22" t="s">
        <v>184</v>
      </c>
      <c r="AC14" s="22" t="s">
        <v>184</v>
      </c>
      <c r="AD14" s="22" t="s">
        <v>184</v>
      </c>
      <c r="AE14" s="22">
        <v>0</v>
      </c>
      <c r="AF14" s="22">
        <f t="shared" si="9"/>
        <v>59</v>
      </c>
      <c r="AG14" s="22">
        <v>0</v>
      </c>
      <c r="AH14" s="22">
        <v>59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0"/>
        <v>198</v>
      </c>
      <c r="AN14" s="22">
        <v>0</v>
      </c>
      <c r="AO14" s="22">
        <v>72</v>
      </c>
      <c r="AP14" s="22">
        <v>105</v>
      </c>
      <c r="AQ14" s="22">
        <v>21</v>
      </c>
      <c r="AR14" s="22">
        <v>0</v>
      </c>
      <c r="AS14" s="22">
        <v>0</v>
      </c>
      <c r="AT14" s="22">
        <f t="shared" si="11"/>
        <v>0</v>
      </c>
      <c r="AU14" s="22" t="s">
        <v>184</v>
      </c>
      <c r="AV14" s="22">
        <v>0</v>
      </c>
      <c r="AW14" s="22" t="s">
        <v>184</v>
      </c>
      <c r="AX14" s="22" t="s">
        <v>184</v>
      </c>
      <c r="AY14" s="22" t="s">
        <v>184</v>
      </c>
      <c r="AZ14" s="22">
        <v>0</v>
      </c>
      <c r="BA14" s="22">
        <f t="shared" si="12"/>
        <v>0</v>
      </c>
      <c r="BB14" s="22" t="s">
        <v>184</v>
      </c>
      <c r="BC14" s="22">
        <v>0</v>
      </c>
      <c r="BD14" s="22" t="s">
        <v>184</v>
      </c>
      <c r="BE14" s="22" t="s">
        <v>184</v>
      </c>
      <c r="BF14" s="22" t="s">
        <v>184</v>
      </c>
      <c r="BG14" s="22">
        <v>0</v>
      </c>
      <c r="BH14" s="22">
        <f t="shared" si="13"/>
        <v>236</v>
      </c>
      <c r="BI14" s="22">
        <v>221</v>
      </c>
      <c r="BJ14" s="22">
        <v>5</v>
      </c>
      <c r="BK14" s="22">
        <v>7</v>
      </c>
      <c r="BL14" s="22">
        <v>0</v>
      </c>
      <c r="BM14" s="22">
        <v>0</v>
      </c>
      <c r="BN14" s="22">
        <v>3</v>
      </c>
    </row>
    <row r="15" spans="1:66" ht="13.5">
      <c r="A15" s="40" t="s">
        <v>15</v>
      </c>
      <c r="B15" s="40" t="s">
        <v>36</v>
      </c>
      <c r="C15" s="41" t="s">
        <v>37</v>
      </c>
      <c r="D15" s="22">
        <f t="shared" si="0"/>
        <v>263</v>
      </c>
      <c r="E15" s="22">
        <f t="shared" si="1"/>
        <v>0</v>
      </c>
      <c r="F15" s="22">
        <f t="shared" si="1"/>
        <v>130</v>
      </c>
      <c r="G15" s="22">
        <f t="shared" si="1"/>
        <v>111</v>
      </c>
      <c r="H15" s="22">
        <f t="shared" si="1"/>
        <v>22</v>
      </c>
      <c r="I15" s="22">
        <f t="shared" si="1"/>
        <v>0</v>
      </c>
      <c r="J15" s="22">
        <f t="shared" si="1"/>
        <v>0</v>
      </c>
      <c r="K15" s="22">
        <f t="shared" si="2"/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3"/>
        <v>263</v>
      </c>
      <c r="S15" s="22">
        <f t="shared" si="4"/>
        <v>0</v>
      </c>
      <c r="T15" s="22">
        <f t="shared" si="5"/>
        <v>130</v>
      </c>
      <c r="U15" s="22">
        <f t="shared" si="6"/>
        <v>111</v>
      </c>
      <c r="V15" s="22">
        <f t="shared" si="6"/>
        <v>22</v>
      </c>
      <c r="W15" s="22">
        <f t="shared" si="6"/>
        <v>0</v>
      </c>
      <c r="X15" s="22">
        <f t="shared" si="7"/>
        <v>0</v>
      </c>
      <c r="Y15" s="22">
        <f t="shared" si="8"/>
        <v>0</v>
      </c>
      <c r="Z15" s="22" t="s">
        <v>184</v>
      </c>
      <c r="AA15" s="22">
        <v>0</v>
      </c>
      <c r="AB15" s="22" t="s">
        <v>184</v>
      </c>
      <c r="AC15" s="22" t="s">
        <v>184</v>
      </c>
      <c r="AD15" s="22" t="s">
        <v>184</v>
      </c>
      <c r="AE15" s="22">
        <v>0</v>
      </c>
      <c r="AF15" s="22">
        <f t="shared" si="9"/>
        <v>53</v>
      </c>
      <c r="AG15" s="22">
        <v>0</v>
      </c>
      <c r="AH15" s="22">
        <v>53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0"/>
        <v>210</v>
      </c>
      <c r="AN15" s="22">
        <v>0</v>
      </c>
      <c r="AO15" s="22">
        <v>77</v>
      </c>
      <c r="AP15" s="22">
        <v>111</v>
      </c>
      <c r="AQ15" s="22">
        <v>22</v>
      </c>
      <c r="AR15" s="22">
        <v>0</v>
      </c>
      <c r="AS15" s="22">
        <v>0</v>
      </c>
      <c r="AT15" s="22">
        <f t="shared" si="11"/>
        <v>0</v>
      </c>
      <c r="AU15" s="22" t="s">
        <v>184</v>
      </c>
      <c r="AV15" s="22">
        <v>0</v>
      </c>
      <c r="AW15" s="22" t="s">
        <v>184</v>
      </c>
      <c r="AX15" s="22" t="s">
        <v>184</v>
      </c>
      <c r="AY15" s="22" t="s">
        <v>184</v>
      </c>
      <c r="AZ15" s="22">
        <v>0</v>
      </c>
      <c r="BA15" s="22">
        <f t="shared" si="12"/>
        <v>0</v>
      </c>
      <c r="BB15" s="22" t="s">
        <v>184</v>
      </c>
      <c r="BC15" s="22">
        <v>0</v>
      </c>
      <c r="BD15" s="22" t="s">
        <v>184</v>
      </c>
      <c r="BE15" s="22" t="s">
        <v>184</v>
      </c>
      <c r="BF15" s="22" t="s">
        <v>184</v>
      </c>
      <c r="BG15" s="22">
        <v>0</v>
      </c>
      <c r="BH15" s="22">
        <f t="shared" si="13"/>
        <v>317</v>
      </c>
      <c r="BI15" s="22">
        <v>313</v>
      </c>
      <c r="BJ15" s="22">
        <v>3</v>
      </c>
      <c r="BK15" s="22">
        <v>1</v>
      </c>
      <c r="BL15" s="22">
        <v>0</v>
      </c>
      <c r="BM15" s="22">
        <v>0</v>
      </c>
      <c r="BN15" s="22">
        <v>0</v>
      </c>
    </row>
    <row r="16" spans="1:66" ht="13.5">
      <c r="A16" s="40" t="s">
        <v>15</v>
      </c>
      <c r="B16" s="40" t="s">
        <v>38</v>
      </c>
      <c r="C16" s="41" t="s">
        <v>39</v>
      </c>
      <c r="D16" s="22">
        <f t="shared" si="0"/>
        <v>238</v>
      </c>
      <c r="E16" s="22">
        <f t="shared" si="1"/>
        <v>109</v>
      </c>
      <c r="F16" s="22">
        <f t="shared" si="1"/>
        <v>72</v>
      </c>
      <c r="G16" s="22">
        <f t="shared" si="1"/>
        <v>53</v>
      </c>
      <c r="H16" s="22">
        <f aca="true" t="shared" si="14" ref="H16:J54">O16+V16</f>
        <v>4</v>
      </c>
      <c r="I16" s="22">
        <f t="shared" si="14"/>
        <v>0</v>
      </c>
      <c r="J16" s="22">
        <f t="shared" si="14"/>
        <v>0</v>
      </c>
      <c r="K16" s="22">
        <f t="shared" si="2"/>
        <v>162</v>
      </c>
      <c r="L16" s="22">
        <v>109</v>
      </c>
      <c r="M16" s="22">
        <v>0</v>
      </c>
      <c r="N16" s="22">
        <v>53</v>
      </c>
      <c r="O16" s="22">
        <v>0</v>
      </c>
      <c r="P16" s="22">
        <v>0</v>
      </c>
      <c r="Q16" s="22">
        <v>0</v>
      </c>
      <c r="R16" s="22">
        <f t="shared" si="3"/>
        <v>76</v>
      </c>
      <c r="S16" s="22">
        <f t="shared" si="4"/>
        <v>0</v>
      </c>
      <c r="T16" s="22">
        <f t="shared" si="5"/>
        <v>72</v>
      </c>
      <c r="U16" s="22">
        <f t="shared" si="6"/>
        <v>0</v>
      </c>
      <c r="V16" s="22">
        <f t="shared" si="6"/>
        <v>4</v>
      </c>
      <c r="W16" s="22">
        <f t="shared" si="6"/>
        <v>0</v>
      </c>
      <c r="X16" s="22">
        <f t="shared" si="7"/>
        <v>0</v>
      </c>
      <c r="Y16" s="22">
        <f t="shared" si="8"/>
        <v>0</v>
      </c>
      <c r="Z16" s="22" t="s">
        <v>184</v>
      </c>
      <c r="AA16" s="22">
        <v>0</v>
      </c>
      <c r="AB16" s="22" t="s">
        <v>184</v>
      </c>
      <c r="AC16" s="22" t="s">
        <v>184</v>
      </c>
      <c r="AD16" s="22" t="s">
        <v>184</v>
      </c>
      <c r="AE16" s="22">
        <v>0</v>
      </c>
      <c r="AF16" s="22">
        <f t="shared" si="9"/>
        <v>72</v>
      </c>
      <c r="AG16" s="22">
        <v>0</v>
      </c>
      <c r="AH16" s="22">
        <v>72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0"/>
        <v>4</v>
      </c>
      <c r="AN16" s="22">
        <v>0</v>
      </c>
      <c r="AO16" s="22">
        <v>0</v>
      </c>
      <c r="AP16" s="22">
        <v>0</v>
      </c>
      <c r="AQ16" s="22">
        <v>4</v>
      </c>
      <c r="AR16" s="22">
        <v>0</v>
      </c>
      <c r="AS16" s="22">
        <v>0</v>
      </c>
      <c r="AT16" s="22">
        <f t="shared" si="11"/>
        <v>0</v>
      </c>
      <c r="AU16" s="22" t="s">
        <v>184</v>
      </c>
      <c r="AV16" s="22">
        <v>0</v>
      </c>
      <c r="AW16" s="22" t="s">
        <v>184</v>
      </c>
      <c r="AX16" s="22" t="s">
        <v>184</v>
      </c>
      <c r="AY16" s="22" t="s">
        <v>184</v>
      </c>
      <c r="AZ16" s="22">
        <v>0</v>
      </c>
      <c r="BA16" s="22">
        <f t="shared" si="12"/>
        <v>0</v>
      </c>
      <c r="BB16" s="22" t="s">
        <v>184</v>
      </c>
      <c r="BC16" s="22">
        <v>0</v>
      </c>
      <c r="BD16" s="22" t="s">
        <v>184</v>
      </c>
      <c r="BE16" s="22" t="s">
        <v>184</v>
      </c>
      <c r="BF16" s="22" t="s">
        <v>184</v>
      </c>
      <c r="BG16" s="22">
        <v>0</v>
      </c>
      <c r="BH16" s="22">
        <f t="shared" si="13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15</v>
      </c>
      <c r="B17" s="40" t="s">
        <v>40</v>
      </c>
      <c r="C17" s="41" t="s">
        <v>41</v>
      </c>
      <c r="D17" s="22">
        <f t="shared" si="0"/>
        <v>255</v>
      </c>
      <c r="E17" s="22">
        <f aca="true" t="shared" si="15" ref="E17:G54">L17+S17</f>
        <v>131</v>
      </c>
      <c r="F17" s="22">
        <f t="shared" si="15"/>
        <v>71</v>
      </c>
      <c r="G17" s="22">
        <f t="shared" si="15"/>
        <v>50</v>
      </c>
      <c r="H17" s="22">
        <f t="shared" si="14"/>
        <v>3</v>
      </c>
      <c r="I17" s="22">
        <f t="shared" si="14"/>
        <v>0</v>
      </c>
      <c r="J17" s="22">
        <f t="shared" si="14"/>
        <v>0</v>
      </c>
      <c r="K17" s="22">
        <f t="shared" si="2"/>
        <v>181</v>
      </c>
      <c r="L17" s="22">
        <v>131</v>
      </c>
      <c r="M17" s="22">
        <v>0</v>
      </c>
      <c r="N17" s="22">
        <v>50</v>
      </c>
      <c r="O17" s="22">
        <v>0</v>
      </c>
      <c r="P17" s="22">
        <v>0</v>
      </c>
      <c r="Q17" s="22">
        <v>0</v>
      </c>
      <c r="R17" s="22">
        <f t="shared" si="3"/>
        <v>74</v>
      </c>
      <c r="S17" s="22">
        <f t="shared" si="4"/>
        <v>0</v>
      </c>
      <c r="T17" s="22">
        <f t="shared" si="5"/>
        <v>71</v>
      </c>
      <c r="U17" s="22">
        <f t="shared" si="6"/>
        <v>0</v>
      </c>
      <c r="V17" s="22">
        <f t="shared" si="6"/>
        <v>3</v>
      </c>
      <c r="W17" s="22">
        <f t="shared" si="6"/>
        <v>0</v>
      </c>
      <c r="X17" s="22">
        <f t="shared" si="7"/>
        <v>0</v>
      </c>
      <c r="Y17" s="22">
        <f t="shared" si="8"/>
        <v>0</v>
      </c>
      <c r="Z17" s="22" t="s">
        <v>184</v>
      </c>
      <c r="AA17" s="22">
        <v>0</v>
      </c>
      <c r="AB17" s="22" t="s">
        <v>184</v>
      </c>
      <c r="AC17" s="22" t="s">
        <v>184</v>
      </c>
      <c r="AD17" s="22" t="s">
        <v>184</v>
      </c>
      <c r="AE17" s="22">
        <v>0</v>
      </c>
      <c r="AF17" s="22">
        <f t="shared" si="9"/>
        <v>71</v>
      </c>
      <c r="AG17" s="22">
        <v>0</v>
      </c>
      <c r="AH17" s="22">
        <v>71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0"/>
        <v>3</v>
      </c>
      <c r="AN17" s="22">
        <v>0</v>
      </c>
      <c r="AO17" s="22">
        <v>0</v>
      </c>
      <c r="AP17" s="22">
        <v>0</v>
      </c>
      <c r="AQ17" s="22">
        <v>3</v>
      </c>
      <c r="AR17" s="22">
        <v>0</v>
      </c>
      <c r="AS17" s="22">
        <v>0</v>
      </c>
      <c r="AT17" s="22">
        <f t="shared" si="11"/>
        <v>0</v>
      </c>
      <c r="AU17" s="22" t="s">
        <v>184</v>
      </c>
      <c r="AV17" s="22">
        <v>0</v>
      </c>
      <c r="AW17" s="22" t="s">
        <v>184</v>
      </c>
      <c r="AX17" s="22" t="s">
        <v>184</v>
      </c>
      <c r="AY17" s="22" t="s">
        <v>184</v>
      </c>
      <c r="AZ17" s="22">
        <v>0</v>
      </c>
      <c r="BA17" s="22">
        <f t="shared" si="12"/>
        <v>0</v>
      </c>
      <c r="BB17" s="22" t="s">
        <v>184</v>
      </c>
      <c r="BC17" s="22">
        <v>0</v>
      </c>
      <c r="BD17" s="22" t="s">
        <v>184</v>
      </c>
      <c r="BE17" s="22" t="s">
        <v>184</v>
      </c>
      <c r="BF17" s="22" t="s">
        <v>184</v>
      </c>
      <c r="BG17" s="22">
        <v>0</v>
      </c>
      <c r="BH17" s="22">
        <f t="shared" si="13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15</v>
      </c>
      <c r="B18" s="40" t="s">
        <v>42</v>
      </c>
      <c r="C18" s="41" t="s">
        <v>43</v>
      </c>
      <c r="D18" s="22">
        <f t="shared" si="0"/>
        <v>160</v>
      </c>
      <c r="E18" s="22">
        <f t="shared" si="15"/>
        <v>75</v>
      </c>
      <c r="F18" s="22">
        <f t="shared" si="15"/>
        <v>49</v>
      </c>
      <c r="G18" s="22">
        <f t="shared" si="15"/>
        <v>34</v>
      </c>
      <c r="H18" s="22">
        <f t="shared" si="14"/>
        <v>2</v>
      </c>
      <c r="I18" s="22">
        <f t="shared" si="14"/>
        <v>0</v>
      </c>
      <c r="J18" s="22">
        <f t="shared" si="14"/>
        <v>0</v>
      </c>
      <c r="K18" s="22">
        <f t="shared" si="2"/>
        <v>109</v>
      </c>
      <c r="L18" s="22">
        <v>75</v>
      </c>
      <c r="M18" s="22">
        <v>0</v>
      </c>
      <c r="N18" s="22">
        <v>34</v>
      </c>
      <c r="O18" s="22">
        <v>0</v>
      </c>
      <c r="P18" s="22">
        <v>0</v>
      </c>
      <c r="Q18" s="22">
        <v>0</v>
      </c>
      <c r="R18" s="22">
        <f t="shared" si="3"/>
        <v>51</v>
      </c>
      <c r="S18" s="22">
        <f t="shared" si="4"/>
        <v>0</v>
      </c>
      <c r="T18" s="22">
        <f t="shared" si="5"/>
        <v>49</v>
      </c>
      <c r="U18" s="22">
        <f t="shared" si="6"/>
        <v>0</v>
      </c>
      <c r="V18" s="22">
        <f t="shared" si="6"/>
        <v>2</v>
      </c>
      <c r="W18" s="22">
        <f t="shared" si="6"/>
        <v>0</v>
      </c>
      <c r="X18" s="22">
        <f t="shared" si="7"/>
        <v>0</v>
      </c>
      <c r="Y18" s="22">
        <f t="shared" si="8"/>
        <v>0</v>
      </c>
      <c r="Z18" s="22" t="s">
        <v>184</v>
      </c>
      <c r="AA18" s="22">
        <v>0</v>
      </c>
      <c r="AB18" s="22" t="s">
        <v>184</v>
      </c>
      <c r="AC18" s="22" t="s">
        <v>184</v>
      </c>
      <c r="AD18" s="22" t="s">
        <v>184</v>
      </c>
      <c r="AE18" s="22">
        <v>0</v>
      </c>
      <c r="AF18" s="22">
        <f t="shared" si="9"/>
        <v>49</v>
      </c>
      <c r="AG18" s="22">
        <v>0</v>
      </c>
      <c r="AH18" s="22">
        <v>49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0"/>
        <v>2</v>
      </c>
      <c r="AN18" s="22">
        <v>0</v>
      </c>
      <c r="AO18" s="22">
        <v>0</v>
      </c>
      <c r="AP18" s="22">
        <v>0</v>
      </c>
      <c r="AQ18" s="22">
        <v>2</v>
      </c>
      <c r="AR18" s="22">
        <v>0</v>
      </c>
      <c r="AS18" s="22">
        <v>0</v>
      </c>
      <c r="AT18" s="22">
        <f t="shared" si="11"/>
        <v>0</v>
      </c>
      <c r="AU18" s="22" t="s">
        <v>184</v>
      </c>
      <c r="AV18" s="22">
        <v>0</v>
      </c>
      <c r="AW18" s="22" t="s">
        <v>184</v>
      </c>
      <c r="AX18" s="22" t="s">
        <v>184</v>
      </c>
      <c r="AY18" s="22" t="s">
        <v>184</v>
      </c>
      <c r="AZ18" s="22">
        <v>0</v>
      </c>
      <c r="BA18" s="22">
        <f t="shared" si="12"/>
        <v>0</v>
      </c>
      <c r="BB18" s="22" t="s">
        <v>184</v>
      </c>
      <c r="BC18" s="22">
        <v>0</v>
      </c>
      <c r="BD18" s="22" t="s">
        <v>184</v>
      </c>
      <c r="BE18" s="22" t="s">
        <v>184</v>
      </c>
      <c r="BF18" s="22" t="s">
        <v>184</v>
      </c>
      <c r="BG18" s="22">
        <v>0</v>
      </c>
      <c r="BH18" s="22">
        <f t="shared" si="13"/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15</v>
      </c>
      <c r="B19" s="40" t="s">
        <v>44</v>
      </c>
      <c r="C19" s="41" t="s">
        <v>45</v>
      </c>
      <c r="D19" s="22">
        <f t="shared" si="0"/>
        <v>63</v>
      </c>
      <c r="E19" s="22">
        <f t="shared" si="15"/>
        <v>22</v>
      </c>
      <c r="F19" s="22">
        <f t="shared" si="15"/>
        <v>22</v>
      </c>
      <c r="G19" s="22">
        <f t="shared" si="15"/>
        <v>18</v>
      </c>
      <c r="H19" s="22">
        <f t="shared" si="14"/>
        <v>1</v>
      </c>
      <c r="I19" s="22">
        <f t="shared" si="14"/>
        <v>0</v>
      </c>
      <c r="J19" s="22">
        <f t="shared" si="14"/>
        <v>0</v>
      </c>
      <c r="K19" s="22">
        <f t="shared" si="2"/>
        <v>40</v>
      </c>
      <c r="L19" s="22">
        <v>22</v>
      </c>
      <c r="M19" s="22">
        <v>0</v>
      </c>
      <c r="N19" s="22">
        <v>18</v>
      </c>
      <c r="O19" s="22">
        <v>0</v>
      </c>
      <c r="P19" s="22">
        <v>0</v>
      </c>
      <c r="Q19" s="22">
        <v>0</v>
      </c>
      <c r="R19" s="22">
        <f t="shared" si="3"/>
        <v>23</v>
      </c>
      <c r="S19" s="22">
        <f t="shared" si="4"/>
        <v>0</v>
      </c>
      <c r="T19" s="22">
        <f t="shared" si="5"/>
        <v>22</v>
      </c>
      <c r="U19" s="22">
        <f t="shared" si="6"/>
        <v>0</v>
      </c>
      <c r="V19" s="22">
        <f t="shared" si="6"/>
        <v>1</v>
      </c>
      <c r="W19" s="22">
        <f t="shared" si="6"/>
        <v>0</v>
      </c>
      <c r="X19" s="22">
        <f t="shared" si="7"/>
        <v>0</v>
      </c>
      <c r="Y19" s="22">
        <f t="shared" si="8"/>
        <v>0</v>
      </c>
      <c r="Z19" s="22" t="s">
        <v>184</v>
      </c>
      <c r="AA19" s="22">
        <v>0</v>
      </c>
      <c r="AB19" s="22" t="s">
        <v>184</v>
      </c>
      <c r="AC19" s="22" t="s">
        <v>184</v>
      </c>
      <c r="AD19" s="22" t="s">
        <v>184</v>
      </c>
      <c r="AE19" s="22">
        <v>0</v>
      </c>
      <c r="AF19" s="22">
        <f t="shared" si="9"/>
        <v>22</v>
      </c>
      <c r="AG19" s="22">
        <v>0</v>
      </c>
      <c r="AH19" s="22">
        <v>22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0"/>
        <v>1</v>
      </c>
      <c r="AN19" s="22">
        <v>0</v>
      </c>
      <c r="AO19" s="22">
        <v>0</v>
      </c>
      <c r="AP19" s="22">
        <v>0</v>
      </c>
      <c r="AQ19" s="22">
        <v>1</v>
      </c>
      <c r="AR19" s="22">
        <v>0</v>
      </c>
      <c r="AS19" s="22">
        <v>0</v>
      </c>
      <c r="AT19" s="22">
        <f t="shared" si="11"/>
        <v>0</v>
      </c>
      <c r="AU19" s="22" t="s">
        <v>184</v>
      </c>
      <c r="AV19" s="22">
        <v>0</v>
      </c>
      <c r="AW19" s="22" t="s">
        <v>184</v>
      </c>
      <c r="AX19" s="22" t="s">
        <v>184</v>
      </c>
      <c r="AY19" s="22" t="s">
        <v>184</v>
      </c>
      <c r="AZ19" s="22">
        <v>0</v>
      </c>
      <c r="BA19" s="22">
        <f t="shared" si="12"/>
        <v>0</v>
      </c>
      <c r="BB19" s="22" t="s">
        <v>184</v>
      </c>
      <c r="BC19" s="22">
        <v>0</v>
      </c>
      <c r="BD19" s="22" t="s">
        <v>184</v>
      </c>
      <c r="BE19" s="22" t="s">
        <v>184</v>
      </c>
      <c r="BF19" s="22" t="s">
        <v>184</v>
      </c>
      <c r="BG19" s="22">
        <v>0</v>
      </c>
      <c r="BH19" s="22">
        <f t="shared" si="13"/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15</v>
      </c>
      <c r="B20" s="40" t="s">
        <v>46</v>
      </c>
      <c r="C20" s="41" t="s">
        <v>47</v>
      </c>
      <c r="D20" s="22">
        <f t="shared" si="0"/>
        <v>118</v>
      </c>
      <c r="E20" s="22">
        <f t="shared" si="15"/>
        <v>62</v>
      </c>
      <c r="F20" s="22">
        <f t="shared" si="15"/>
        <v>35</v>
      </c>
      <c r="G20" s="22">
        <f t="shared" si="15"/>
        <v>20</v>
      </c>
      <c r="H20" s="22">
        <f t="shared" si="14"/>
        <v>1</v>
      </c>
      <c r="I20" s="22">
        <f t="shared" si="14"/>
        <v>0</v>
      </c>
      <c r="J20" s="22">
        <f t="shared" si="14"/>
        <v>0</v>
      </c>
      <c r="K20" s="22">
        <f t="shared" si="2"/>
        <v>82</v>
      </c>
      <c r="L20" s="22">
        <v>62</v>
      </c>
      <c r="M20" s="22">
        <v>0</v>
      </c>
      <c r="N20" s="22">
        <v>20</v>
      </c>
      <c r="O20" s="22">
        <v>0</v>
      </c>
      <c r="P20" s="22">
        <v>0</v>
      </c>
      <c r="Q20" s="22">
        <v>0</v>
      </c>
      <c r="R20" s="22">
        <f t="shared" si="3"/>
        <v>36</v>
      </c>
      <c r="S20" s="22">
        <f t="shared" si="4"/>
        <v>0</v>
      </c>
      <c r="T20" s="22">
        <f t="shared" si="5"/>
        <v>35</v>
      </c>
      <c r="U20" s="22">
        <f t="shared" si="6"/>
        <v>0</v>
      </c>
      <c r="V20" s="22">
        <f t="shared" si="6"/>
        <v>1</v>
      </c>
      <c r="W20" s="22">
        <f t="shared" si="6"/>
        <v>0</v>
      </c>
      <c r="X20" s="22">
        <f t="shared" si="7"/>
        <v>0</v>
      </c>
      <c r="Y20" s="22">
        <f t="shared" si="8"/>
        <v>0</v>
      </c>
      <c r="Z20" s="22" t="s">
        <v>184</v>
      </c>
      <c r="AA20" s="22">
        <v>0</v>
      </c>
      <c r="AB20" s="22" t="s">
        <v>184</v>
      </c>
      <c r="AC20" s="22" t="s">
        <v>184</v>
      </c>
      <c r="AD20" s="22" t="s">
        <v>184</v>
      </c>
      <c r="AE20" s="22">
        <v>0</v>
      </c>
      <c r="AF20" s="22">
        <f t="shared" si="9"/>
        <v>35</v>
      </c>
      <c r="AG20" s="22">
        <v>0</v>
      </c>
      <c r="AH20" s="22">
        <v>35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0"/>
        <v>1</v>
      </c>
      <c r="AN20" s="22">
        <v>0</v>
      </c>
      <c r="AO20" s="22">
        <v>0</v>
      </c>
      <c r="AP20" s="22">
        <v>0</v>
      </c>
      <c r="AQ20" s="22">
        <v>1</v>
      </c>
      <c r="AR20" s="22">
        <v>0</v>
      </c>
      <c r="AS20" s="22">
        <v>0</v>
      </c>
      <c r="AT20" s="22">
        <f t="shared" si="11"/>
        <v>0</v>
      </c>
      <c r="AU20" s="22" t="s">
        <v>184</v>
      </c>
      <c r="AV20" s="22">
        <v>0</v>
      </c>
      <c r="AW20" s="22" t="s">
        <v>184</v>
      </c>
      <c r="AX20" s="22" t="s">
        <v>184</v>
      </c>
      <c r="AY20" s="22" t="s">
        <v>184</v>
      </c>
      <c r="AZ20" s="22">
        <v>0</v>
      </c>
      <c r="BA20" s="22">
        <f t="shared" si="12"/>
        <v>0</v>
      </c>
      <c r="BB20" s="22" t="s">
        <v>184</v>
      </c>
      <c r="BC20" s="22">
        <v>0</v>
      </c>
      <c r="BD20" s="22" t="s">
        <v>184</v>
      </c>
      <c r="BE20" s="22" t="s">
        <v>184</v>
      </c>
      <c r="BF20" s="22" t="s">
        <v>184</v>
      </c>
      <c r="BG20" s="22">
        <v>0</v>
      </c>
      <c r="BH20" s="22">
        <f t="shared" si="13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15</v>
      </c>
      <c r="B21" s="40" t="s">
        <v>48</v>
      </c>
      <c r="C21" s="41" t="s">
        <v>49</v>
      </c>
      <c r="D21" s="22">
        <f t="shared" si="0"/>
        <v>115</v>
      </c>
      <c r="E21" s="22">
        <f t="shared" si="15"/>
        <v>36</v>
      </c>
      <c r="F21" s="22">
        <f t="shared" si="15"/>
        <v>47</v>
      </c>
      <c r="G21" s="22">
        <f t="shared" si="15"/>
        <v>26</v>
      </c>
      <c r="H21" s="22">
        <f t="shared" si="14"/>
        <v>5</v>
      </c>
      <c r="I21" s="22">
        <f t="shared" si="14"/>
        <v>1</v>
      </c>
      <c r="J21" s="22">
        <f t="shared" si="14"/>
        <v>0</v>
      </c>
      <c r="K21" s="22">
        <f t="shared" si="2"/>
        <v>86</v>
      </c>
      <c r="L21" s="22">
        <v>36</v>
      </c>
      <c r="M21" s="22">
        <v>23</v>
      </c>
      <c r="N21" s="22">
        <v>26</v>
      </c>
      <c r="O21" s="22">
        <v>0</v>
      </c>
      <c r="P21" s="22">
        <v>1</v>
      </c>
      <c r="Q21" s="22">
        <v>0</v>
      </c>
      <c r="R21" s="22">
        <f t="shared" si="3"/>
        <v>29</v>
      </c>
      <c r="S21" s="22">
        <f t="shared" si="4"/>
        <v>0</v>
      </c>
      <c r="T21" s="22">
        <f t="shared" si="5"/>
        <v>24</v>
      </c>
      <c r="U21" s="22">
        <f t="shared" si="6"/>
        <v>0</v>
      </c>
      <c r="V21" s="22">
        <f t="shared" si="6"/>
        <v>5</v>
      </c>
      <c r="W21" s="22">
        <f t="shared" si="6"/>
        <v>0</v>
      </c>
      <c r="X21" s="22">
        <f t="shared" si="7"/>
        <v>0</v>
      </c>
      <c r="Y21" s="22">
        <f t="shared" si="8"/>
        <v>0</v>
      </c>
      <c r="Z21" s="22" t="s">
        <v>184</v>
      </c>
      <c r="AA21" s="22">
        <v>0</v>
      </c>
      <c r="AB21" s="22" t="s">
        <v>184</v>
      </c>
      <c r="AC21" s="22" t="s">
        <v>184</v>
      </c>
      <c r="AD21" s="22" t="s">
        <v>184</v>
      </c>
      <c r="AE21" s="22">
        <v>0</v>
      </c>
      <c r="AF21" s="22">
        <f t="shared" si="9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0"/>
        <v>29</v>
      </c>
      <c r="AN21" s="22">
        <v>0</v>
      </c>
      <c r="AO21" s="22">
        <v>24</v>
      </c>
      <c r="AP21" s="22">
        <v>0</v>
      </c>
      <c r="AQ21" s="22">
        <v>5</v>
      </c>
      <c r="AR21" s="22">
        <v>0</v>
      </c>
      <c r="AS21" s="22">
        <v>0</v>
      </c>
      <c r="AT21" s="22">
        <f t="shared" si="11"/>
        <v>0</v>
      </c>
      <c r="AU21" s="22" t="s">
        <v>184</v>
      </c>
      <c r="AV21" s="22">
        <v>0</v>
      </c>
      <c r="AW21" s="22" t="s">
        <v>184</v>
      </c>
      <c r="AX21" s="22" t="s">
        <v>184</v>
      </c>
      <c r="AY21" s="22" t="s">
        <v>184</v>
      </c>
      <c r="AZ21" s="22">
        <v>0</v>
      </c>
      <c r="BA21" s="22">
        <f t="shared" si="12"/>
        <v>0</v>
      </c>
      <c r="BB21" s="22" t="s">
        <v>184</v>
      </c>
      <c r="BC21" s="22">
        <v>0</v>
      </c>
      <c r="BD21" s="22" t="s">
        <v>184</v>
      </c>
      <c r="BE21" s="22" t="s">
        <v>184</v>
      </c>
      <c r="BF21" s="22" t="s">
        <v>184</v>
      </c>
      <c r="BG21" s="22">
        <v>0</v>
      </c>
      <c r="BH21" s="22">
        <f t="shared" si="13"/>
        <v>54</v>
      </c>
      <c r="BI21" s="22">
        <v>51</v>
      </c>
      <c r="BJ21" s="22">
        <v>3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15</v>
      </c>
      <c r="B22" s="40" t="s">
        <v>50</v>
      </c>
      <c r="C22" s="41" t="s">
        <v>51</v>
      </c>
      <c r="D22" s="22">
        <f t="shared" si="0"/>
        <v>217</v>
      </c>
      <c r="E22" s="22">
        <f t="shared" si="15"/>
        <v>26</v>
      </c>
      <c r="F22" s="22">
        <f t="shared" si="15"/>
        <v>111</v>
      </c>
      <c r="G22" s="22">
        <f t="shared" si="15"/>
        <v>66</v>
      </c>
      <c r="H22" s="22">
        <f t="shared" si="14"/>
        <v>10</v>
      </c>
      <c r="I22" s="22">
        <f t="shared" si="14"/>
        <v>4</v>
      </c>
      <c r="J22" s="22">
        <f t="shared" si="14"/>
        <v>0</v>
      </c>
      <c r="K22" s="22">
        <f t="shared" si="2"/>
        <v>144</v>
      </c>
      <c r="L22" s="22">
        <v>26</v>
      </c>
      <c r="M22" s="22">
        <v>49</v>
      </c>
      <c r="N22" s="22">
        <v>66</v>
      </c>
      <c r="O22" s="22">
        <v>0</v>
      </c>
      <c r="P22" s="22">
        <v>3</v>
      </c>
      <c r="Q22" s="22">
        <v>0</v>
      </c>
      <c r="R22" s="22">
        <f t="shared" si="3"/>
        <v>73</v>
      </c>
      <c r="S22" s="22">
        <f t="shared" si="4"/>
        <v>0</v>
      </c>
      <c r="T22" s="22">
        <f t="shared" si="5"/>
        <v>62</v>
      </c>
      <c r="U22" s="22">
        <f t="shared" si="6"/>
        <v>0</v>
      </c>
      <c r="V22" s="22">
        <f t="shared" si="6"/>
        <v>10</v>
      </c>
      <c r="W22" s="22">
        <f t="shared" si="6"/>
        <v>1</v>
      </c>
      <c r="X22" s="22">
        <f t="shared" si="7"/>
        <v>0</v>
      </c>
      <c r="Y22" s="22">
        <f t="shared" si="8"/>
        <v>0</v>
      </c>
      <c r="Z22" s="22" t="s">
        <v>184</v>
      </c>
      <c r="AA22" s="22">
        <v>0</v>
      </c>
      <c r="AB22" s="22" t="s">
        <v>184</v>
      </c>
      <c r="AC22" s="22" t="s">
        <v>184</v>
      </c>
      <c r="AD22" s="22" t="s">
        <v>184</v>
      </c>
      <c r="AE22" s="22">
        <v>0</v>
      </c>
      <c r="AF22" s="22">
        <f t="shared" si="9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0"/>
        <v>73</v>
      </c>
      <c r="AN22" s="22">
        <v>0</v>
      </c>
      <c r="AO22" s="22">
        <v>62</v>
      </c>
      <c r="AP22" s="22">
        <v>0</v>
      </c>
      <c r="AQ22" s="22">
        <v>10</v>
      </c>
      <c r="AR22" s="22">
        <v>1</v>
      </c>
      <c r="AS22" s="22">
        <v>0</v>
      </c>
      <c r="AT22" s="22">
        <f t="shared" si="11"/>
        <v>0</v>
      </c>
      <c r="AU22" s="22" t="s">
        <v>184</v>
      </c>
      <c r="AV22" s="22">
        <v>0</v>
      </c>
      <c r="AW22" s="22" t="s">
        <v>184</v>
      </c>
      <c r="AX22" s="22" t="s">
        <v>184</v>
      </c>
      <c r="AY22" s="22" t="s">
        <v>184</v>
      </c>
      <c r="AZ22" s="22">
        <v>0</v>
      </c>
      <c r="BA22" s="22">
        <f t="shared" si="12"/>
        <v>0</v>
      </c>
      <c r="BB22" s="22" t="s">
        <v>184</v>
      </c>
      <c r="BC22" s="22">
        <v>0</v>
      </c>
      <c r="BD22" s="22" t="s">
        <v>184</v>
      </c>
      <c r="BE22" s="22" t="s">
        <v>184</v>
      </c>
      <c r="BF22" s="22" t="s">
        <v>184</v>
      </c>
      <c r="BG22" s="22">
        <v>0</v>
      </c>
      <c r="BH22" s="22">
        <f t="shared" si="13"/>
        <v>151</v>
      </c>
      <c r="BI22" s="22">
        <v>146</v>
      </c>
      <c r="BJ22" s="22">
        <v>4</v>
      </c>
      <c r="BK22" s="22">
        <v>0</v>
      </c>
      <c r="BL22" s="22">
        <v>0</v>
      </c>
      <c r="BM22" s="22">
        <v>0</v>
      </c>
      <c r="BN22" s="22">
        <v>1</v>
      </c>
    </row>
    <row r="23" spans="1:66" ht="13.5">
      <c r="A23" s="40" t="s">
        <v>15</v>
      </c>
      <c r="B23" s="40" t="s">
        <v>52</v>
      </c>
      <c r="C23" s="41" t="s">
        <v>53</v>
      </c>
      <c r="D23" s="22">
        <f t="shared" si="0"/>
        <v>318</v>
      </c>
      <c r="E23" s="22">
        <f t="shared" si="15"/>
        <v>78</v>
      </c>
      <c r="F23" s="22">
        <f t="shared" si="15"/>
        <v>156</v>
      </c>
      <c r="G23" s="22">
        <f t="shared" si="15"/>
        <v>69</v>
      </c>
      <c r="H23" s="22">
        <f t="shared" si="14"/>
        <v>11</v>
      </c>
      <c r="I23" s="22">
        <f t="shared" si="14"/>
        <v>4</v>
      </c>
      <c r="J23" s="22">
        <f t="shared" si="14"/>
        <v>0</v>
      </c>
      <c r="K23" s="22">
        <f t="shared" si="2"/>
        <v>218</v>
      </c>
      <c r="L23" s="22">
        <v>78</v>
      </c>
      <c r="M23" s="22">
        <v>68</v>
      </c>
      <c r="N23" s="22">
        <v>69</v>
      </c>
      <c r="O23" s="22">
        <v>0</v>
      </c>
      <c r="P23" s="22">
        <v>3</v>
      </c>
      <c r="Q23" s="22">
        <v>0</v>
      </c>
      <c r="R23" s="22">
        <f t="shared" si="3"/>
        <v>100</v>
      </c>
      <c r="S23" s="22">
        <f t="shared" si="4"/>
        <v>0</v>
      </c>
      <c r="T23" s="22">
        <f t="shared" si="5"/>
        <v>88</v>
      </c>
      <c r="U23" s="22">
        <f t="shared" si="6"/>
        <v>0</v>
      </c>
      <c r="V23" s="22">
        <f t="shared" si="6"/>
        <v>11</v>
      </c>
      <c r="W23" s="22">
        <f t="shared" si="6"/>
        <v>1</v>
      </c>
      <c r="X23" s="22">
        <f t="shared" si="7"/>
        <v>0</v>
      </c>
      <c r="Y23" s="22">
        <f t="shared" si="8"/>
        <v>0</v>
      </c>
      <c r="Z23" s="22" t="s">
        <v>184</v>
      </c>
      <c r="AA23" s="22">
        <v>0</v>
      </c>
      <c r="AB23" s="22" t="s">
        <v>184</v>
      </c>
      <c r="AC23" s="22" t="s">
        <v>184</v>
      </c>
      <c r="AD23" s="22" t="s">
        <v>184</v>
      </c>
      <c r="AE23" s="22">
        <v>0</v>
      </c>
      <c r="AF23" s="22">
        <f t="shared" si="9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0"/>
        <v>100</v>
      </c>
      <c r="AN23" s="22">
        <v>0</v>
      </c>
      <c r="AO23" s="22">
        <v>88</v>
      </c>
      <c r="AP23" s="22">
        <v>0</v>
      </c>
      <c r="AQ23" s="22">
        <v>11</v>
      </c>
      <c r="AR23" s="22">
        <v>1</v>
      </c>
      <c r="AS23" s="22">
        <v>0</v>
      </c>
      <c r="AT23" s="22">
        <f t="shared" si="11"/>
        <v>0</v>
      </c>
      <c r="AU23" s="22" t="s">
        <v>184</v>
      </c>
      <c r="AV23" s="22">
        <v>0</v>
      </c>
      <c r="AW23" s="22" t="s">
        <v>184</v>
      </c>
      <c r="AX23" s="22" t="s">
        <v>184</v>
      </c>
      <c r="AY23" s="22" t="s">
        <v>184</v>
      </c>
      <c r="AZ23" s="22">
        <v>0</v>
      </c>
      <c r="BA23" s="22">
        <f t="shared" si="12"/>
        <v>0</v>
      </c>
      <c r="BB23" s="22" t="s">
        <v>184</v>
      </c>
      <c r="BC23" s="22">
        <v>0</v>
      </c>
      <c r="BD23" s="22" t="s">
        <v>184</v>
      </c>
      <c r="BE23" s="22" t="s">
        <v>184</v>
      </c>
      <c r="BF23" s="22" t="s">
        <v>184</v>
      </c>
      <c r="BG23" s="22">
        <v>0</v>
      </c>
      <c r="BH23" s="22">
        <f t="shared" si="13"/>
        <v>1</v>
      </c>
      <c r="BI23" s="22">
        <v>0</v>
      </c>
      <c r="BJ23" s="22">
        <v>1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15</v>
      </c>
      <c r="B24" s="40" t="s">
        <v>54</v>
      </c>
      <c r="C24" s="41" t="s">
        <v>55</v>
      </c>
      <c r="D24" s="22">
        <f t="shared" si="0"/>
        <v>235</v>
      </c>
      <c r="E24" s="22">
        <f t="shared" si="15"/>
        <v>36</v>
      </c>
      <c r="F24" s="22">
        <f t="shared" si="15"/>
        <v>134</v>
      </c>
      <c r="G24" s="22">
        <f t="shared" si="15"/>
        <v>54</v>
      </c>
      <c r="H24" s="22">
        <f t="shared" si="14"/>
        <v>8</v>
      </c>
      <c r="I24" s="22">
        <f t="shared" si="14"/>
        <v>3</v>
      </c>
      <c r="J24" s="22">
        <f t="shared" si="14"/>
        <v>0</v>
      </c>
      <c r="K24" s="22">
        <f t="shared" si="2"/>
        <v>152</v>
      </c>
      <c r="L24" s="22">
        <v>36</v>
      </c>
      <c r="M24" s="22">
        <v>60</v>
      </c>
      <c r="N24" s="22">
        <v>54</v>
      </c>
      <c r="O24" s="22">
        <v>0</v>
      </c>
      <c r="P24" s="22">
        <v>2</v>
      </c>
      <c r="Q24" s="22">
        <v>0</v>
      </c>
      <c r="R24" s="22">
        <f t="shared" si="3"/>
        <v>83</v>
      </c>
      <c r="S24" s="22">
        <f t="shared" si="4"/>
        <v>0</v>
      </c>
      <c r="T24" s="22">
        <f t="shared" si="5"/>
        <v>74</v>
      </c>
      <c r="U24" s="22">
        <f t="shared" si="6"/>
        <v>0</v>
      </c>
      <c r="V24" s="22">
        <f t="shared" si="6"/>
        <v>8</v>
      </c>
      <c r="W24" s="22">
        <f t="shared" si="6"/>
        <v>1</v>
      </c>
      <c r="X24" s="22">
        <f t="shared" si="7"/>
        <v>0</v>
      </c>
      <c r="Y24" s="22">
        <f t="shared" si="8"/>
        <v>0</v>
      </c>
      <c r="Z24" s="22" t="s">
        <v>184</v>
      </c>
      <c r="AA24" s="22">
        <v>0</v>
      </c>
      <c r="AB24" s="22" t="s">
        <v>184</v>
      </c>
      <c r="AC24" s="22" t="s">
        <v>184</v>
      </c>
      <c r="AD24" s="22" t="s">
        <v>184</v>
      </c>
      <c r="AE24" s="22">
        <v>0</v>
      </c>
      <c r="AF24" s="22">
        <f t="shared" si="9"/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0"/>
        <v>83</v>
      </c>
      <c r="AN24" s="22">
        <v>0</v>
      </c>
      <c r="AO24" s="22">
        <v>74</v>
      </c>
      <c r="AP24" s="22">
        <v>0</v>
      </c>
      <c r="AQ24" s="22">
        <v>8</v>
      </c>
      <c r="AR24" s="22">
        <v>1</v>
      </c>
      <c r="AS24" s="22">
        <v>0</v>
      </c>
      <c r="AT24" s="22">
        <f t="shared" si="11"/>
        <v>0</v>
      </c>
      <c r="AU24" s="22" t="s">
        <v>184</v>
      </c>
      <c r="AV24" s="22">
        <v>0</v>
      </c>
      <c r="AW24" s="22" t="s">
        <v>184</v>
      </c>
      <c r="AX24" s="22" t="s">
        <v>184</v>
      </c>
      <c r="AY24" s="22" t="s">
        <v>184</v>
      </c>
      <c r="AZ24" s="22">
        <v>0</v>
      </c>
      <c r="BA24" s="22">
        <f t="shared" si="12"/>
        <v>0</v>
      </c>
      <c r="BB24" s="22" t="s">
        <v>184</v>
      </c>
      <c r="BC24" s="22">
        <v>0</v>
      </c>
      <c r="BD24" s="22" t="s">
        <v>184</v>
      </c>
      <c r="BE24" s="22" t="s">
        <v>184</v>
      </c>
      <c r="BF24" s="22" t="s">
        <v>184</v>
      </c>
      <c r="BG24" s="22">
        <v>0</v>
      </c>
      <c r="BH24" s="22">
        <f t="shared" si="13"/>
        <v>52</v>
      </c>
      <c r="BI24" s="22">
        <v>51</v>
      </c>
      <c r="BJ24" s="22">
        <v>1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15</v>
      </c>
      <c r="B25" s="40" t="s">
        <v>56</v>
      </c>
      <c r="C25" s="41" t="s">
        <v>57</v>
      </c>
      <c r="D25" s="22">
        <f t="shared" si="0"/>
        <v>126</v>
      </c>
      <c r="E25" s="22">
        <f t="shared" si="15"/>
        <v>36</v>
      </c>
      <c r="F25" s="22">
        <f t="shared" si="15"/>
        <v>55</v>
      </c>
      <c r="G25" s="22">
        <f t="shared" si="15"/>
        <v>28</v>
      </c>
      <c r="H25" s="22">
        <f t="shared" si="14"/>
        <v>5</v>
      </c>
      <c r="I25" s="22">
        <f t="shared" si="14"/>
        <v>2</v>
      </c>
      <c r="J25" s="22">
        <f t="shared" si="14"/>
        <v>0</v>
      </c>
      <c r="K25" s="22">
        <f t="shared" si="2"/>
        <v>89</v>
      </c>
      <c r="L25" s="22">
        <v>36</v>
      </c>
      <c r="M25" s="22">
        <v>24</v>
      </c>
      <c r="N25" s="22">
        <v>28</v>
      </c>
      <c r="O25" s="22">
        <v>0</v>
      </c>
      <c r="P25" s="22">
        <v>1</v>
      </c>
      <c r="Q25" s="22">
        <v>0</v>
      </c>
      <c r="R25" s="22">
        <f t="shared" si="3"/>
        <v>37</v>
      </c>
      <c r="S25" s="22">
        <f t="shared" si="4"/>
        <v>0</v>
      </c>
      <c r="T25" s="22">
        <f t="shared" si="5"/>
        <v>31</v>
      </c>
      <c r="U25" s="22">
        <f t="shared" si="6"/>
        <v>0</v>
      </c>
      <c r="V25" s="22">
        <f t="shared" si="6"/>
        <v>5</v>
      </c>
      <c r="W25" s="22">
        <f t="shared" si="6"/>
        <v>1</v>
      </c>
      <c r="X25" s="22">
        <f t="shared" si="7"/>
        <v>0</v>
      </c>
      <c r="Y25" s="22">
        <f t="shared" si="8"/>
        <v>0</v>
      </c>
      <c r="Z25" s="22" t="s">
        <v>184</v>
      </c>
      <c r="AA25" s="22">
        <v>0</v>
      </c>
      <c r="AB25" s="22" t="s">
        <v>184</v>
      </c>
      <c r="AC25" s="22" t="s">
        <v>184</v>
      </c>
      <c r="AD25" s="22" t="s">
        <v>184</v>
      </c>
      <c r="AE25" s="22">
        <v>0</v>
      </c>
      <c r="AF25" s="22">
        <f t="shared" si="9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0"/>
        <v>37</v>
      </c>
      <c r="AN25" s="22">
        <v>0</v>
      </c>
      <c r="AO25" s="22">
        <v>31</v>
      </c>
      <c r="AP25" s="22">
        <v>0</v>
      </c>
      <c r="AQ25" s="22">
        <v>5</v>
      </c>
      <c r="AR25" s="22">
        <v>1</v>
      </c>
      <c r="AS25" s="22">
        <v>0</v>
      </c>
      <c r="AT25" s="22">
        <f t="shared" si="11"/>
        <v>0</v>
      </c>
      <c r="AU25" s="22" t="s">
        <v>184</v>
      </c>
      <c r="AV25" s="22">
        <v>0</v>
      </c>
      <c r="AW25" s="22" t="s">
        <v>184</v>
      </c>
      <c r="AX25" s="22" t="s">
        <v>184</v>
      </c>
      <c r="AY25" s="22" t="s">
        <v>184</v>
      </c>
      <c r="AZ25" s="22">
        <v>0</v>
      </c>
      <c r="BA25" s="22">
        <f t="shared" si="12"/>
        <v>0</v>
      </c>
      <c r="BB25" s="22" t="s">
        <v>184</v>
      </c>
      <c r="BC25" s="22">
        <v>0</v>
      </c>
      <c r="BD25" s="22" t="s">
        <v>184</v>
      </c>
      <c r="BE25" s="22" t="s">
        <v>184</v>
      </c>
      <c r="BF25" s="22" t="s">
        <v>184</v>
      </c>
      <c r="BG25" s="22">
        <v>0</v>
      </c>
      <c r="BH25" s="22">
        <f t="shared" si="13"/>
        <v>34</v>
      </c>
      <c r="BI25" s="22">
        <v>32</v>
      </c>
      <c r="BJ25" s="22">
        <v>2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15</v>
      </c>
      <c r="B26" s="40" t="s">
        <v>58</v>
      </c>
      <c r="C26" s="41" t="s">
        <v>59</v>
      </c>
      <c r="D26" s="22">
        <f t="shared" si="0"/>
        <v>172</v>
      </c>
      <c r="E26" s="22">
        <f t="shared" si="15"/>
        <v>42</v>
      </c>
      <c r="F26" s="22">
        <f t="shared" si="15"/>
        <v>78</v>
      </c>
      <c r="G26" s="22">
        <f t="shared" si="15"/>
        <v>42</v>
      </c>
      <c r="H26" s="22">
        <f t="shared" si="14"/>
        <v>8</v>
      </c>
      <c r="I26" s="22">
        <f t="shared" si="14"/>
        <v>2</v>
      </c>
      <c r="J26" s="22">
        <f t="shared" si="14"/>
        <v>0</v>
      </c>
      <c r="K26" s="22">
        <f t="shared" si="2"/>
        <v>118</v>
      </c>
      <c r="L26" s="22">
        <v>42</v>
      </c>
      <c r="M26" s="22">
        <v>33</v>
      </c>
      <c r="N26" s="22">
        <v>42</v>
      </c>
      <c r="O26" s="22">
        <v>0</v>
      </c>
      <c r="P26" s="22">
        <v>1</v>
      </c>
      <c r="Q26" s="22">
        <v>0</v>
      </c>
      <c r="R26" s="22">
        <f t="shared" si="3"/>
        <v>54</v>
      </c>
      <c r="S26" s="22">
        <f t="shared" si="4"/>
        <v>0</v>
      </c>
      <c r="T26" s="22">
        <f t="shared" si="5"/>
        <v>45</v>
      </c>
      <c r="U26" s="22">
        <f t="shared" si="6"/>
        <v>0</v>
      </c>
      <c r="V26" s="22">
        <f t="shared" si="6"/>
        <v>8</v>
      </c>
      <c r="W26" s="22">
        <f t="shared" si="6"/>
        <v>1</v>
      </c>
      <c r="X26" s="22">
        <f t="shared" si="7"/>
        <v>0</v>
      </c>
      <c r="Y26" s="22">
        <f t="shared" si="8"/>
        <v>0</v>
      </c>
      <c r="Z26" s="22" t="s">
        <v>184</v>
      </c>
      <c r="AA26" s="22">
        <v>0</v>
      </c>
      <c r="AB26" s="22" t="s">
        <v>184</v>
      </c>
      <c r="AC26" s="22" t="s">
        <v>184</v>
      </c>
      <c r="AD26" s="22" t="s">
        <v>184</v>
      </c>
      <c r="AE26" s="22">
        <v>0</v>
      </c>
      <c r="AF26" s="22">
        <f t="shared" si="9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0"/>
        <v>54</v>
      </c>
      <c r="AN26" s="22">
        <v>0</v>
      </c>
      <c r="AO26" s="22">
        <v>45</v>
      </c>
      <c r="AP26" s="22">
        <v>0</v>
      </c>
      <c r="AQ26" s="22">
        <v>8</v>
      </c>
      <c r="AR26" s="22">
        <v>1</v>
      </c>
      <c r="AS26" s="22">
        <v>0</v>
      </c>
      <c r="AT26" s="22">
        <f t="shared" si="11"/>
        <v>0</v>
      </c>
      <c r="AU26" s="22" t="s">
        <v>184</v>
      </c>
      <c r="AV26" s="22">
        <v>0</v>
      </c>
      <c r="AW26" s="22" t="s">
        <v>184</v>
      </c>
      <c r="AX26" s="22" t="s">
        <v>184</v>
      </c>
      <c r="AY26" s="22" t="s">
        <v>184</v>
      </c>
      <c r="AZ26" s="22">
        <v>0</v>
      </c>
      <c r="BA26" s="22">
        <f t="shared" si="12"/>
        <v>0</v>
      </c>
      <c r="BB26" s="22" t="s">
        <v>184</v>
      </c>
      <c r="BC26" s="22">
        <v>0</v>
      </c>
      <c r="BD26" s="22" t="s">
        <v>184</v>
      </c>
      <c r="BE26" s="22" t="s">
        <v>184</v>
      </c>
      <c r="BF26" s="22" t="s">
        <v>184</v>
      </c>
      <c r="BG26" s="22">
        <v>0</v>
      </c>
      <c r="BH26" s="22">
        <f t="shared" si="13"/>
        <v>55</v>
      </c>
      <c r="BI26" s="22">
        <v>50</v>
      </c>
      <c r="BJ26" s="22">
        <v>5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15</v>
      </c>
      <c r="B27" s="40" t="s">
        <v>60</v>
      </c>
      <c r="C27" s="41" t="s">
        <v>61</v>
      </c>
      <c r="D27" s="22">
        <f t="shared" si="0"/>
        <v>1520</v>
      </c>
      <c r="E27" s="22">
        <f t="shared" si="15"/>
        <v>283</v>
      </c>
      <c r="F27" s="22">
        <f t="shared" si="15"/>
        <v>1000</v>
      </c>
      <c r="G27" s="22">
        <f t="shared" si="15"/>
        <v>214</v>
      </c>
      <c r="H27" s="22">
        <f t="shared" si="14"/>
        <v>5</v>
      </c>
      <c r="I27" s="22">
        <f t="shared" si="14"/>
        <v>0</v>
      </c>
      <c r="J27" s="22">
        <f t="shared" si="14"/>
        <v>18</v>
      </c>
      <c r="K27" s="22">
        <f t="shared" si="2"/>
        <v>515</v>
      </c>
      <c r="L27" s="22">
        <v>283</v>
      </c>
      <c r="M27" s="22">
        <v>0</v>
      </c>
      <c r="N27" s="22">
        <v>214</v>
      </c>
      <c r="O27" s="22">
        <v>0</v>
      </c>
      <c r="P27" s="22">
        <v>0</v>
      </c>
      <c r="Q27" s="22">
        <v>18</v>
      </c>
      <c r="R27" s="22">
        <f t="shared" si="3"/>
        <v>1005</v>
      </c>
      <c r="S27" s="22">
        <f t="shared" si="4"/>
        <v>0</v>
      </c>
      <c r="T27" s="22">
        <f t="shared" si="5"/>
        <v>1000</v>
      </c>
      <c r="U27" s="22">
        <f t="shared" si="6"/>
        <v>0</v>
      </c>
      <c r="V27" s="22">
        <f t="shared" si="6"/>
        <v>5</v>
      </c>
      <c r="W27" s="22">
        <f t="shared" si="6"/>
        <v>0</v>
      </c>
      <c r="X27" s="22">
        <f t="shared" si="7"/>
        <v>0</v>
      </c>
      <c r="Y27" s="22">
        <f t="shared" si="8"/>
        <v>0</v>
      </c>
      <c r="Z27" s="22" t="s">
        <v>184</v>
      </c>
      <c r="AA27" s="22">
        <v>0</v>
      </c>
      <c r="AB27" s="22" t="s">
        <v>184</v>
      </c>
      <c r="AC27" s="22" t="s">
        <v>184</v>
      </c>
      <c r="AD27" s="22" t="s">
        <v>184</v>
      </c>
      <c r="AE27" s="22">
        <v>0</v>
      </c>
      <c r="AF27" s="22">
        <f t="shared" si="9"/>
        <v>1005</v>
      </c>
      <c r="AG27" s="22">
        <v>0</v>
      </c>
      <c r="AH27" s="22">
        <v>1000</v>
      </c>
      <c r="AI27" s="22">
        <v>0</v>
      </c>
      <c r="AJ27" s="22">
        <v>5</v>
      </c>
      <c r="AK27" s="22">
        <v>0</v>
      </c>
      <c r="AL27" s="22">
        <v>0</v>
      </c>
      <c r="AM27" s="22">
        <f t="shared" si="10"/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f t="shared" si="11"/>
        <v>0</v>
      </c>
      <c r="AU27" s="22" t="s">
        <v>184</v>
      </c>
      <c r="AV27" s="22">
        <v>0</v>
      </c>
      <c r="AW27" s="22" t="s">
        <v>184</v>
      </c>
      <c r="AX27" s="22" t="s">
        <v>184</v>
      </c>
      <c r="AY27" s="22" t="s">
        <v>184</v>
      </c>
      <c r="AZ27" s="22">
        <v>0</v>
      </c>
      <c r="BA27" s="22">
        <f t="shared" si="12"/>
        <v>0</v>
      </c>
      <c r="BB27" s="22" t="s">
        <v>184</v>
      </c>
      <c r="BC27" s="22">
        <v>0</v>
      </c>
      <c r="BD27" s="22" t="s">
        <v>184</v>
      </c>
      <c r="BE27" s="22" t="s">
        <v>184</v>
      </c>
      <c r="BF27" s="22" t="s">
        <v>184</v>
      </c>
      <c r="BG27" s="22">
        <v>0</v>
      </c>
      <c r="BH27" s="22">
        <f t="shared" si="13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15</v>
      </c>
      <c r="B28" s="40" t="s">
        <v>62</v>
      </c>
      <c r="C28" s="41" t="s">
        <v>63</v>
      </c>
      <c r="D28" s="22">
        <f t="shared" si="0"/>
        <v>485</v>
      </c>
      <c r="E28" s="22">
        <f t="shared" si="15"/>
        <v>0</v>
      </c>
      <c r="F28" s="22">
        <f t="shared" si="15"/>
        <v>485</v>
      </c>
      <c r="G28" s="22">
        <f t="shared" si="15"/>
        <v>0</v>
      </c>
      <c r="H28" s="22">
        <f t="shared" si="14"/>
        <v>0</v>
      </c>
      <c r="I28" s="22">
        <f t="shared" si="14"/>
        <v>0</v>
      </c>
      <c r="J28" s="22">
        <f t="shared" si="14"/>
        <v>0</v>
      </c>
      <c r="K28" s="22">
        <f t="shared" si="2"/>
        <v>375</v>
      </c>
      <c r="L28" s="22">
        <v>0</v>
      </c>
      <c r="M28" s="22">
        <v>375</v>
      </c>
      <c r="N28" s="22">
        <v>0</v>
      </c>
      <c r="O28" s="22">
        <v>0</v>
      </c>
      <c r="P28" s="22">
        <v>0</v>
      </c>
      <c r="Q28" s="22">
        <v>0</v>
      </c>
      <c r="R28" s="22">
        <f t="shared" si="3"/>
        <v>110</v>
      </c>
      <c r="S28" s="22">
        <f t="shared" si="4"/>
        <v>0</v>
      </c>
      <c r="T28" s="22">
        <f t="shared" si="5"/>
        <v>110</v>
      </c>
      <c r="U28" s="22">
        <f t="shared" si="6"/>
        <v>0</v>
      </c>
      <c r="V28" s="22">
        <f t="shared" si="6"/>
        <v>0</v>
      </c>
      <c r="W28" s="22">
        <f t="shared" si="6"/>
        <v>0</v>
      </c>
      <c r="X28" s="22">
        <f t="shared" si="7"/>
        <v>0</v>
      </c>
      <c r="Y28" s="22">
        <f t="shared" si="8"/>
        <v>0</v>
      </c>
      <c r="Z28" s="22" t="s">
        <v>184</v>
      </c>
      <c r="AA28" s="22">
        <v>0</v>
      </c>
      <c r="AB28" s="22" t="s">
        <v>184</v>
      </c>
      <c r="AC28" s="22" t="s">
        <v>184</v>
      </c>
      <c r="AD28" s="22" t="s">
        <v>184</v>
      </c>
      <c r="AE28" s="22">
        <v>0</v>
      </c>
      <c r="AF28" s="22">
        <f t="shared" si="9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0"/>
        <v>110</v>
      </c>
      <c r="AN28" s="22">
        <v>0</v>
      </c>
      <c r="AO28" s="22">
        <v>110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11"/>
        <v>0</v>
      </c>
      <c r="AU28" s="22" t="s">
        <v>184</v>
      </c>
      <c r="AV28" s="22">
        <v>0</v>
      </c>
      <c r="AW28" s="22" t="s">
        <v>184</v>
      </c>
      <c r="AX28" s="22" t="s">
        <v>184</v>
      </c>
      <c r="AY28" s="22" t="s">
        <v>184</v>
      </c>
      <c r="AZ28" s="22">
        <v>0</v>
      </c>
      <c r="BA28" s="22">
        <f t="shared" si="12"/>
        <v>0</v>
      </c>
      <c r="BB28" s="22" t="s">
        <v>184</v>
      </c>
      <c r="BC28" s="22">
        <v>0</v>
      </c>
      <c r="BD28" s="22" t="s">
        <v>184</v>
      </c>
      <c r="BE28" s="22" t="s">
        <v>184</v>
      </c>
      <c r="BF28" s="22" t="s">
        <v>184</v>
      </c>
      <c r="BG28" s="22">
        <v>0</v>
      </c>
      <c r="BH28" s="22">
        <f t="shared" si="13"/>
        <v>283</v>
      </c>
      <c r="BI28" s="22">
        <v>258</v>
      </c>
      <c r="BJ28" s="22">
        <v>20</v>
      </c>
      <c r="BK28" s="22">
        <v>2</v>
      </c>
      <c r="BL28" s="22">
        <v>0</v>
      </c>
      <c r="BM28" s="22">
        <v>0</v>
      </c>
      <c r="BN28" s="22">
        <v>3</v>
      </c>
    </row>
    <row r="29" spans="1:66" ht="13.5">
      <c r="A29" s="40" t="s">
        <v>15</v>
      </c>
      <c r="B29" s="40" t="s">
        <v>64</v>
      </c>
      <c r="C29" s="41" t="s">
        <v>65</v>
      </c>
      <c r="D29" s="22">
        <f t="shared" si="0"/>
        <v>1626</v>
      </c>
      <c r="E29" s="22">
        <f t="shared" si="15"/>
        <v>727</v>
      </c>
      <c r="F29" s="22">
        <f t="shared" si="15"/>
        <v>443</v>
      </c>
      <c r="G29" s="22">
        <f t="shared" si="15"/>
        <v>442</v>
      </c>
      <c r="H29" s="22">
        <f t="shared" si="14"/>
        <v>14</v>
      </c>
      <c r="I29" s="22">
        <f t="shared" si="14"/>
        <v>0</v>
      </c>
      <c r="J29" s="22">
        <f t="shared" si="14"/>
        <v>0</v>
      </c>
      <c r="K29" s="22">
        <f t="shared" si="2"/>
        <v>1626</v>
      </c>
      <c r="L29" s="22">
        <v>727</v>
      </c>
      <c r="M29" s="22">
        <v>443</v>
      </c>
      <c r="N29" s="22">
        <v>442</v>
      </c>
      <c r="O29" s="22">
        <v>14</v>
      </c>
      <c r="P29" s="22">
        <v>0</v>
      </c>
      <c r="Q29" s="22">
        <v>0</v>
      </c>
      <c r="R29" s="22">
        <f t="shared" si="3"/>
        <v>0</v>
      </c>
      <c r="S29" s="22">
        <f t="shared" si="4"/>
        <v>0</v>
      </c>
      <c r="T29" s="22">
        <f t="shared" si="5"/>
        <v>0</v>
      </c>
      <c r="U29" s="22">
        <f t="shared" si="6"/>
        <v>0</v>
      </c>
      <c r="V29" s="22">
        <f t="shared" si="6"/>
        <v>0</v>
      </c>
      <c r="W29" s="22">
        <f t="shared" si="6"/>
        <v>0</v>
      </c>
      <c r="X29" s="22">
        <f t="shared" si="7"/>
        <v>0</v>
      </c>
      <c r="Y29" s="22">
        <f t="shared" si="8"/>
        <v>0</v>
      </c>
      <c r="Z29" s="22" t="s">
        <v>184</v>
      </c>
      <c r="AA29" s="22">
        <v>0</v>
      </c>
      <c r="AB29" s="22" t="s">
        <v>184</v>
      </c>
      <c r="AC29" s="22" t="s">
        <v>184</v>
      </c>
      <c r="AD29" s="22" t="s">
        <v>184</v>
      </c>
      <c r="AE29" s="22">
        <v>0</v>
      </c>
      <c r="AF29" s="22">
        <f t="shared" si="9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0"/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f t="shared" si="11"/>
        <v>0</v>
      </c>
      <c r="AU29" s="22" t="s">
        <v>184</v>
      </c>
      <c r="AV29" s="22">
        <v>0</v>
      </c>
      <c r="AW29" s="22" t="s">
        <v>184</v>
      </c>
      <c r="AX29" s="22" t="s">
        <v>184</v>
      </c>
      <c r="AY29" s="22" t="s">
        <v>184</v>
      </c>
      <c r="AZ29" s="22">
        <v>0</v>
      </c>
      <c r="BA29" s="22">
        <f t="shared" si="12"/>
        <v>0</v>
      </c>
      <c r="BB29" s="22" t="s">
        <v>184</v>
      </c>
      <c r="BC29" s="22">
        <v>0</v>
      </c>
      <c r="BD29" s="22" t="s">
        <v>184</v>
      </c>
      <c r="BE29" s="22" t="s">
        <v>184</v>
      </c>
      <c r="BF29" s="22" t="s">
        <v>184</v>
      </c>
      <c r="BG29" s="22">
        <v>0</v>
      </c>
      <c r="BH29" s="22">
        <f t="shared" si="13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15</v>
      </c>
      <c r="B30" s="40" t="s">
        <v>66</v>
      </c>
      <c r="C30" s="41" t="s">
        <v>67</v>
      </c>
      <c r="D30" s="22">
        <f t="shared" si="0"/>
        <v>287</v>
      </c>
      <c r="E30" s="22">
        <f t="shared" si="15"/>
        <v>0</v>
      </c>
      <c r="F30" s="22">
        <f t="shared" si="15"/>
        <v>120</v>
      </c>
      <c r="G30" s="22">
        <f t="shared" si="15"/>
        <v>167</v>
      </c>
      <c r="H30" s="22">
        <f t="shared" si="14"/>
        <v>0</v>
      </c>
      <c r="I30" s="22">
        <f t="shared" si="14"/>
        <v>0</v>
      </c>
      <c r="J30" s="22">
        <f t="shared" si="14"/>
        <v>0</v>
      </c>
      <c r="K30" s="22">
        <f t="shared" si="2"/>
        <v>287</v>
      </c>
      <c r="L30" s="22">
        <v>0</v>
      </c>
      <c r="M30" s="22">
        <v>120</v>
      </c>
      <c r="N30" s="22">
        <v>167</v>
      </c>
      <c r="O30" s="22">
        <v>0</v>
      </c>
      <c r="P30" s="22">
        <v>0</v>
      </c>
      <c r="Q30" s="22">
        <v>0</v>
      </c>
      <c r="R30" s="22">
        <f t="shared" si="3"/>
        <v>0</v>
      </c>
      <c r="S30" s="22">
        <f t="shared" si="4"/>
        <v>0</v>
      </c>
      <c r="T30" s="22">
        <f t="shared" si="5"/>
        <v>0</v>
      </c>
      <c r="U30" s="22">
        <f t="shared" si="6"/>
        <v>0</v>
      </c>
      <c r="V30" s="22">
        <f t="shared" si="6"/>
        <v>0</v>
      </c>
      <c r="W30" s="22">
        <f t="shared" si="6"/>
        <v>0</v>
      </c>
      <c r="X30" s="22">
        <f t="shared" si="7"/>
        <v>0</v>
      </c>
      <c r="Y30" s="22">
        <f t="shared" si="8"/>
        <v>0</v>
      </c>
      <c r="Z30" s="22" t="s">
        <v>184</v>
      </c>
      <c r="AA30" s="22">
        <v>0</v>
      </c>
      <c r="AB30" s="22" t="s">
        <v>184</v>
      </c>
      <c r="AC30" s="22" t="s">
        <v>184</v>
      </c>
      <c r="AD30" s="22" t="s">
        <v>184</v>
      </c>
      <c r="AE30" s="22">
        <v>0</v>
      </c>
      <c r="AF30" s="22">
        <f t="shared" si="9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0"/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11"/>
        <v>0</v>
      </c>
      <c r="AU30" s="22" t="s">
        <v>184</v>
      </c>
      <c r="AV30" s="22">
        <v>0</v>
      </c>
      <c r="AW30" s="22" t="s">
        <v>184</v>
      </c>
      <c r="AX30" s="22" t="s">
        <v>184</v>
      </c>
      <c r="AY30" s="22" t="s">
        <v>184</v>
      </c>
      <c r="AZ30" s="22">
        <v>0</v>
      </c>
      <c r="BA30" s="22">
        <f t="shared" si="12"/>
        <v>0</v>
      </c>
      <c r="BB30" s="22" t="s">
        <v>184</v>
      </c>
      <c r="BC30" s="22">
        <v>0</v>
      </c>
      <c r="BD30" s="22" t="s">
        <v>184</v>
      </c>
      <c r="BE30" s="22" t="s">
        <v>184</v>
      </c>
      <c r="BF30" s="22" t="s">
        <v>184</v>
      </c>
      <c r="BG30" s="22">
        <v>0</v>
      </c>
      <c r="BH30" s="22">
        <f t="shared" si="13"/>
        <v>149</v>
      </c>
      <c r="BI30" s="22">
        <v>136</v>
      </c>
      <c r="BJ30" s="22">
        <v>3</v>
      </c>
      <c r="BK30" s="22">
        <v>7</v>
      </c>
      <c r="BL30" s="22">
        <v>0</v>
      </c>
      <c r="BM30" s="22">
        <v>0</v>
      </c>
      <c r="BN30" s="22">
        <v>3</v>
      </c>
    </row>
    <row r="31" spans="1:66" ht="13.5">
      <c r="A31" s="40" t="s">
        <v>15</v>
      </c>
      <c r="B31" s="40" t="s">
        <v>68</v>
      </c>
      <c r="C31" s="41" t="s">
        <v>69</v>
      </c>
      <c r="D31" s="22">
        <f t="shared" si="0"/>
        <v>508</v>
      </c>
      <c r="E31" s="22">
        <f t="shared" si="15"/>
        <v>163</v>
      </c>
      <c r="F31" s="22">
        <f t="shared" si="15"/>
        <v>207</v>
      </c>
      <c r="G31" s="22">
        <f t="shared" si="15"/>
        <v>138</v>
      </c>
      <c r="H31" s="22">
        <f t="shared" si="14"/>
        <v>0</v>
      </c>
      <c r="I31" s="22">
        <f t="shared" si="14"/>
        <v>0</v>
      </c>
      <c r="J31" s="22">
        <f t="shared" si="14"/>
        <v>0</v>
      </c>
      <c r="K31" s="22">
        <f t="shared" si="2"/>
        <v>365</v>
      </c>
      <c r="L31" s="22">
        <v>163</v>
      </c>
      <c r="M31" s="22">
        <v>64</v>
      </c>
      <c r="N31" s="22">
        <v>138</v>
      </c>
      <c r="O31" s="22">
        <v>0</v>
      </c>
      <c r="P31" s="22">
        <v>0</v>
      </c>
      <c r="Q31" s="22">
        <v>0</v>
      </c>
      <c r="R31" s="22">
        <f t="shared" si="3"/>
        <v>143</v>
      </c>
      <c r="S31" s="22">
        <f t="shared" si="4"/>
        <v>0</v>
      </c>
      <c r="T31" s="22">
        <f t="shared" si="5"/>
        <v>143</v>
      </c>
      <c r="U31" s="22">
        <f t="shared" si="6"/>
        <v>0</v>
      </c>
      <c r="V31" s="22">
        <f t="shared" si="6"/>
        <v>0</v>
      </c>
      <c r="W31" s="22">
        <f t="shared" si="6"/>
        <v>0</v>
      </c>
      <c r="X31" s="22">
        <f t="shared" si="7"/>
        <v>0</v>
      </c>
      <c r="Y31" s="22">
        <f t="shared" si="8"/>
        <v>0</v>
      </c>
      <c r="Z31" s="22" t="s">
        <v>184</v>
      </c>
      <c r="AA31" s="22">
        <v>0</v>
      </c>
      <c r="AB31" s="22" t="s">
        <v>184</v>
      </c>
      <c r="AC31" s="22" t="s">
        <v>184</v>
      </c>
      <c r="AD31" s="22" t="s">
        <v>184</v>
      </c>
      <c r="AE31" s="22">
        <v>0</v>
      </c>
      <c r="AF31" s="22">
        <f t="shared" si="9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0"/>
        <v>143</v>
      </c>
      <c r="AN31" s="22">
        <v>0</v>
      </c>
      <c r="AO31" s="22">
        <v>143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11"/>
        <v>0</v>
      </c>
      <c r="AU31" s="22" t="s">
        <v>184</v>
      </c>
      <c r="AV31" s="22">
        <v>0</v>
      </c>
      <c r="AW31" s="22" t="s">
        <v>184</v>
      </c>
      <c r="AX31" s="22" t="s">
        <v>184</v>
      </c>
      <c r="AY31" s="22" t="s">
        <v>184</v>
      </c>
      <c r="AZ31" s="22">
        <v>0</v>
      </c>
      <c r="BA31" s="22">
        <f t="shared" si="12"/>
        <v>0</v>
      </c>
      <c r="BB31" s="22" t="s">
        <v>184</v>
      </c>
      <c r="BC31" s="22">
        <v>0</v>
      </c>
      <c r="BD31" s="22" t="s">
        <v>184</v>
      </c>
      <c r="BE31" s="22" t="s">
        <v>184</v>
      </c>
      <c r="BF31" s="22" t="s">
        <v>184</v>
      </c>
      <c r="BG31" s="22">
        <v>0</v>
      </c>
      <c r="BH31" s="22">
        <f t="shared" si="13"/>
        <v>14</v>
      </c>
      <c r="BI31" s="22">
        <v>0</v>
      </c>
      <c r="BJ31" s="22">
        <v>14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15</v>
      </c>
      <c r="B32" s="40" t="s">
        <v>70</v>
      </c>
      <c r="C32" s="41" t="s">
        <v>14</v>
      </c>
      <c r="D32" s="22">
        <f t="shared" si="0"/>
        <v>472</v>
      </c>
      <c r="E32" s="22">
        <f t="shared" si="15"/>
        <v>149</v>
      </c>
      <c r="F32" s="22">
        <f t="shared" si="15"/>
        <v>227</v>
      </c>
      <c r="G32" s="22">
        <f t="shared" si="15"/>
        <v>94</v>
      </c>
      <c r="H32" s="22">
        <f t="shared" si="14"/>
        <v>2</v>
      </c>
      <c r="I32" s="22">
        <f t="shared" si="14"/>
        <v>0</v>
      </c>
      <c r="J32" s="22">
        <f t="shared" si="14"/>
        <v>0</v>
      </c>
      <c r="K32" s="22">
        <f t="shared" si="2"/>
        <v>379</v>
      </c>
      <c r="L32" s="22">
        <v>149</v>
      </c>
      <c r="M32" s="22">
        <v>134</v>
      </c>
      <c r="N32" s="22">
        <v>94</v>
      </c>
      <c r="O32" s="22">
        <v>2</v>
      </c>
      <c r="P32" s="22">
        <v>0</v>
      </c>
      <c r="Q32" s="22">
        <v>0</v>
      </c>
      <c r="R32" s="22">
        <f t="shared" si="3"/>
        <v>93</v>
      </c>
      <c r="S32" s="22">
        <f t="shared" si="4"/>
        <v>0</v>
      </c>
      <c r="T32" s="22">
        <f t="shared" si="5"/>
        <v>93</v>
      </c>
      <c r="U32" s="22">
        <f t="shared" si="6"/>
        <v>0</v>
      </c>
      <c r="V32" s="22">
        <f t="shared" si="6"/>
        <v>0</v>
      </c>
      <c r="W32" s="22">
        <f t="shared" si="6"/>
        <v>0</v>
      </c>
      <c r="X32" s="22">
        <f t="shared" si="7"/>
        <v>0</v>
      </c>
      <c r="Y32" s="22">
        <f t="shared" si="8"/>
        <v>0</v>
      </c>
      <c r="Z32" s="22" t="s">
        <v>184</v>
      </c>
      <c r="AA32" s="22">
        <v>0</v>
      </c>
      <c r="AB32" s="22" t="s">
        <v>184</v>
      </c>
      <c r="AC32" s="22" t="s">
        <v>184</v>
      </c>
      <c r="AD32" s="22" t="s">
        <v>184</v>
      </c>
      <c r="AE32" s="22">
        <v>0</v>
      </c>
      <c r="AF32" s="22">
        <f t="shared" si="9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0"/>
        <v>93</v>
      </c>
      <c r="AN32" s="22">
        <v>0</v>
      </c>
      <c r="AO32" s="22">
        <v>93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11"/>
        <v>0</v>
      </c>
      <c r="AU32" s="22" t="s">
        <v>184</v>
      </c>
      <c r="AV32" s="22">
        <v>0</v>
      </c>
      <c r="AW32" s="22" t="s">
        <v>184</v>
      </c>
      <c r="AX32" s="22" t="s">
        <v>184</v>
      </c>
      <c r="AY32" s="22" t="s">
        <v>184</v>
      </c>
      <c r="AZ32" s="22">
        <v>0</v>
      </c>
      <c r="BA32" s="22">
        <f t="shared" si="12"/>
        <v>0</v>
      </c>
      <c r="BB32" s="22" t="s">
        <v>184</v>
      </c>
      <c r="BC32" s="22">
        <v>0</v>
      </c>
      <c r="BD32" s="22" t="s">
        <v>184</v>
      </c>
      <c r="BE32" s="22" t="s">
        <v>184</v>
      </c>
      <c r="BF32" s="22" t="s">
        <v>184</v>
      </c>
      <c r="BG32" s="22">
        <v>0</v>
      </c>
      <c r="BH32" s="22">
        <f t="shared" si="13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15</v>
      </c>
      <c r="B33" s="40" t="s">
        <v>71</v>
      </c>
      <c r="C33" s="41" t="s">
        <v>72</v>
      </c>
      <c r="D33" s="22">
        <f t="shared" si="0"/>
        <v>790</v>
      </c>
      <c r="E33" s="22">
        <f t="shared" si="15"/>
        <v>130</v>
      </c>
      <c r="F33" s="22">
        <f t="shared" si="15"/>
        <v>545</v>
      </c>
      <c r="G33" s="22">
        <f t="shared" si="15"/>
        <v>115</v>
      </c>
      <c r="H33" s="22">
        <f t="shared" si="14"/>
        <v>0</v>
      </c>
      <c r="I33" s="22">
        <f t="shared" si="14"/>
        <v>0</v>
      </c>
      <c r="J33" s="22">
        <f t="shared" si="14"/>
        <v>0</v>
      </c>
      <c r="K33" s="22">
        <f t="shared" si="2"/>
        <v>761</v>
      </c>
      <c r="L33" s="22">
        <v>130</v>
      </c>
      <c r="M33" s="22">
        <v>516</v>
      </c>
      <c r="N33" s="22">
        <v>115</v>
      </c>
      <c r="O33" s="22">
        <v>0</v>
      </c>
      <c r="P33" s="22">
        <v>0</v>
      </c>
      <c r="Q33" s="22">
        <v>0</v>
      </c>
      <c r="R33" s="22">
        <f t="shared" si="3"/>
        <v>29</v>
      </c>
      <c r="S33" s="22">
        <f t="shared" si="4"/>
        <v>0</v>
      </c>
      <c r="T33" s="22">
        <f t="shared" si="5"/>
        <v>29</v>
      </c>
      <c r="U33" s="22">
        <f t="shared" si="6"/>
        <v>0</v>
      </c>
      <c r="V33" s="22">
        <f t="shared" si="6"/>
        <v>0</v>
      </c>
      <c r="W33" s="22">
        <f t="shared" si="6"/>
        <v>0</v>
      </c>
      <c r="X33" s="22">
        <f t="shared" si="7"/>
        <v>0</v>
      </c>
      <c r="Y33" s="22">
        <f t="shared" si="8"/>
        <v>0</v>
      </c>
      <c r="Z33" s="22" t="s">
        <v>184</v>
      </c>
      <c r="AA33" s="22">
        <v>0</v>
      </c>
      <c r="AB33" s="22" t="s">
        <v>184</v>
      </c>
      <c r="AC33" s="22" t="s">
        <v>184</v>
      </c>
      <c r="AD33" s="22" t="s">
        <v>184</v>
      </c>
      <c r="AE33" s="22">
        <v>0</v>
      </c>
      <c r="AF33" s="22">
        <f t="shared" si="9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0"/>
        <v>29</v>
      </c>
      <c r="AN33" s="22">
        <v>0</v>
      </c>
      <c r="AO33" s="22">
        <v>29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11"/>
        <v>0</v>
      </c>
      <c r="AU33" s="22" t="s">
        <v>184</v>
      </c>
      <c r="AV33" s="22">
        <v>0</v>
      </c>
      <c r="AW33" s="22" t="s">
        <v>184</v>
      </c>
      <c r="AX33" s="22" t="s">
        <v>184</v>
      </c>
      <c r="AY33" s="22" t="s">
        <v>184</v>
      </c>
      <c r="AZ33" s="22">
        <v>0</v>
      </c>
      <c r="BA33" s="22">
        <f t="shared" si="12"/>
        <v>0</v>
      </c>
      <c r="BB33" s="22" t="s">
        <v>184</v>
      </c>
      <c r="BC33" s="22">
        <v>0</v>
      </c>
      <c r="BD33" s="22" t="s">
        <v>184</v>
      </c>
      <c r="BE33" s="22" t="s">
        <v>184</v>
      </c>
      <c r="BF33" s="22" t="s">
        <v>184</v>
      </c>
      <c r="BG33" s="22">
        <v>0</v>
      </c>
      <c r="BH33" s="22">
        <f t="shared" si="13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15</v>
      </c>
      <c r="B34" s="40" t="s">
        <v>73</v>
      </c>
      <c r="C34" s="41" t="s">
        <v>74</v>
      </c>
      <c r="D34" s="22">
        <f t="shared" si="0"/>
        <v>460</v>
      </c>
      <c r="E34" s="22">
        <f t="shared" si="15"/>
        <v>0</v>
      </c>
      <c r="F34" s="22">
        <f t="shared" si="15"/>
        <v>331</v>
      </c>
      <c r="G34" s="22">
        <f t="shared" si="15"/>
        <v>129</v>
      </c>
      <c r="H34" s="22">
        <f t="shared" si="14"/>
        <v>0</v>
      </c>
      <c r="I34" s="22">
        <f t="shared" si="14"/>
        <v>0</v>
      </c>
      <c r="J34" s="22">
        <f t="shared" si="14"/>
        <v>0</v>
      </c>
      <c r="K34" s="22">
        <f t="shared" si="2"/>
        <v>329</v>
      </c>
      <c r="L34" s="22">
        <v>0</v>
      </c>
      <c r="M34" s="22">
        <v>200</v>
      </c>
      <c r="N34" s="22">
        <v>129</v>
      </c>
      <c r="O34" s="22">
        <v>0</v>
      </c>
      <c r="P34" s="22">
        <v>0</v>
      </c>
      <c r="Q34" s="22">
        <v>0</v>
      </c>
      <c r="R34" s="22">
        <f t="shared" si="3"/>
        <v>131</v>
      </c>
      <c r="S34" s="22">
        <f t="shared" si="4"/>
        <v>0</v>
      </c>
      <c r="T34" s="22">
        <f t="shared" si="5"/>
        <v>131</v>
      </c>
      <c r="U34" s="22">
        <f t="shared" si="6"/>
        <v>0</v>
      </c>
      <c r="V34" s="22">
        <f t="shared" si="6"/>
        <v>0</v>
      </c>
      <c r="W34" s="22">
        <f t="shared" si="6"/>
        <v>0</v>
      </c>
      <c r="X34" s="22">
        <f t="shared" si="7"/>
        <v>0</v>
      </c>
      <c r="Y34" s="22">
        <f t="shared" si="8"/>
        <v>0</v>
      </c>
      <c r="Z34" s="22" t="s">
        <v>184</v>
      </c>
      <c r="AA34" s="22">
        <v>0</v>
      </c>
      <c r="AB34" s="22" t="s">
        <v>184</v>
      </c>
      <c r="AC34" s="22" t="s">
        <v>184</v>
      </c>
      <c r="AD34" s="22" t="s">
        <v>184</v>
      </c>
      <c r="AE34" s="22">
        <v>0</v>
      </c>
      <c r="AF34" s="22">
        <f t="shared" si="9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0"/>
        <v>131</v>
      </c>
      <c r="AN34" s="22">
        <v>0</v>
      </c>
      <c r="AO34" s="22">
        <v>131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11"/>
        <v>0</v>
      </c>
      <c r="AU34" s="22" t="s">
        <v>184</v>
      </c>
      <c r="AV34" s="22">
        <v>0</v>
      </c>
      <c r="AW34" s="22" t="s">
        <v>184</v>
      </c>
      <c r="AX34" s="22" t="s">
        <v>184</v>
      </c>
      <c r="AY34" s="22" t="s">
        <v>184</v>
      </c>
      <c r="AZ34" s="22">
        <v>0</v>
      </c>
      <c r="BA34" s="22">
        <f t="shared" si="12"/>
        <v>0</v>
      </c>
      <c r="BB34" s="22" t="s">
        <v>184</v>
      </c>
      <c r="BC34" s="22">
        <v>0</v>
      </c>
      <c r="BD34" s="22" t="s">
        <v>184</v>
      </c>
      <c r="BE34" s="22" t="s">
        <v>184</v>
      </c>
      <c r="BF34" s="22" t="s">
        <v>184</v>
      </c>
      <c r="BG34" s="22">
        <v>0</v>
      </c>
      <c r="BH34" s="22">
        <f t="shared" si="13"/>
        <v>263</v>
      </c>
      <c r="BI34" s="22">
        <v>263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15</v>
      </c>
      <c r="B35" s="40" t="s">
        <v>75</v>
      </c>
      <c r="C35" s="41" t="s">
        <v>76</v>
      </c>
      <c r="D35" s="22">
        <f t="shared" si="0"/>
        <v>291</v>
      </c>
      <c r="E35" s="22">
        <f t="shared" si="15"/>
        <v>0</v>
      </c>
      <c r="F35" s="22">
        <f t="shared" si="15"/>
        <v>151</v>
      </c>
      <c r="G35" s="22">
        <f t="shared" si="15"/>
        <v>134</v>
      </c>
      <c r="H35" s="22">
        <f t="shared" si="14"/>
        <v>3</v>
      </c>
      <c r="I35" s="22">
        <f t="shared" si="14"/>
        <v>0</v>
      </c>
      <c r="J35" s="22">
        <f t="shared" si="14"/>
        <v>3</v>
      </c>
      <c r="K35" s="22">
        <f t="shared" si="2"/>
        <v>196</v>
      </c>
      <c r="L35" s="22">
        <v>0</v>
      </c>
      <c r="M35" s="22">
        <v>56</v>
      </c>
      <c r="N35" s="22">
        <v>134</v>
      </c>
      <c r="O35" s="22">
        <v>3</v>
      </c>
      <c r="P35" s="22">
        <v>0</v>
      </c>
      <c r="Q35" s="22">
        <v>3</v>
      </c>
      <c r="R35" s="22">
        <f t="shared" si="3"/>
        <v>95</v>
      </c>
      <c r="S35" s="22">
        <f t="shared" si="4"/>
        <v>0</v>
      </c>
      <c r="T35" s="22">
        <f t="shared" si="5"/>
        <v>95</v>
      </c>
      <c r="U35" s="22">
        <f t="shared" si="6"/>
        <v>0</v>
      </c>
      <c r="V35" s="22">
        <f t="shared" si="6"/>
        <v>0</v>
      </c>
      <c r="W35" s="22">
        <f t="shared" si="6"/>
        <v>0</v>
      </c>
      <c r="X35" s="22">
        <f t="shared" si="7"/>
        <v>0</v>
      </c>
      <c r="Y35" s="22">
        <f t="shared" si="8"/>
        <v>0</v>
      </c>
      <c r="Z35" s="22" t="s">
        <v>184</v>
      </c>
      <c r="AA35" s="22">
        <v>0</v>
      </c>
      <c r="AB35" s="22" t="s">
        <v>184</v>
      </c>
      <c r="AC35" s="22" t="s">
        <v>184</v>
      </c>
      <c r="AD35" s="22" t="s">
        <v>184</v>
      </c>
      <c r="AE35" s="22">
        <v>0</v>
      </c>
      <c r="AF35" s="22">
        <f t="shared" si="9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0"/>
        <v>95</v>
      </c>
      <c r="AN35" s="22">
        <v>0</v>
      </c>
      <c r="AO35" s="22">
        <v>95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1"/>
        <v>0</v>
      </c>
      <c r="AU35" s="22" t="s">
        <v>184</v>
      </c>
      <c r="AV35" s="22">
        <v>0</v>
      </c>
      <c r="AW35" s="22" t="s">
        <v>184</v>
      </c>
      <c r="AX35" s="22" t="s">
        <v>184</v>
      </c>
      <c r="AY35" s="22" t="s">
        <v>184</v>
      </c>
      <c r="AZ35" s="22">
        <v>0</v>
      </c>
      <c r="BA35" s="22">
        <f t="shared" si="12"/>
        <v>0</v>
      </c>
      <c r="BB35" s="22" t="s">
        <v>184</v>
      </c>
      <c r="BC35" s="22">
        <v>0</v>
      </c>
      <c r="BD35" s="22" t="s">
        <v>184</v>
      </c>
      <c r="BE35" s="22" t="s">
        <v>184</v>
      </c>
      <c r="BF35" s="22" t="s">
        <v>184</v>
      </c>
      <c r="BG35" s="22">
        <v>0</v>
      </c>
      <c r="BH35" s="22">
        <f t="shared" si="13"/>
        <v>279</v>
      </c>
      <c r="BI35" s="22">
        <v>279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15</v>
      </c>
      <c r="B36" s="40" t="s">
        <v>77</v>
      </c>
      <c r="C36" s="41" t="s">
        <v>78</v>
      </c>
      <c r="D36" s="22">
        <f t="shared" si="0"/>
        <v>674</v>
      </c>
      <c r="E36" s="22">
        <f t="shared" si="15"/>
        <v>0</v>
      </c>
      <c r="F36" s="22">
        <f t="shared" si="15"/>
        <v>361</v>
      </c>
      <c r="G36" s="22">
        <f t="shared" si="15"/>
        <v>313</v>
      </c>
      <c r="H36" s="22">
        <f t="shared" si="14"/>
        <v>0</v>
      </c>
      <c r="I36" s="22">
        <f t="shared" si="14"/>
        <v>0</v>
      </c>
      <c r="J36" s="22">
        <f t="shared" si="14"/>
        <v>0</v>
      </c>
      <c r="K36" s="22">
        <f t="shared" si="2"/>
        <v>28</v>
      </c>
      <c r="L36" s="22">
        <v>0</v>
      </c>
      <c r="M36" s="22">
        <v>28</v>
      </c>
      <c r="N36" s="22">
        <v>0</v>
      </c>
      <c r="O36" s="22">
        <v>0</v>
      </c>
      <c r="P36" s="22">
        <v>0</v>
      </c>
      <c r="Q36" s="22">
        <v>0</v>
      </c>
      <c r="R36" s="22">
        <f t="shared" si="3"/>
        <v>646</v>
      </c>
      <c r="S36" s="22">
        <f t="shared" si="4"/>
        <v>0</v>
      </c>
      <c r="T36" s="22">
        <f t="shared" si="5"/>
        <v>333</v>
      </c>
      <c r="U36" s="22">
        <f t="shared" si="6"/>
        <v>313</v>
      </c>
      <c r="V36" s="22">
        <f t="shared" si="6"/>
        <v>0</v>
      </c>
      <c r="W36" s="22">
        <f t="shared" si="6"/>
        <v>0</v>
      </c>
      <c r="X36" s="22">
        <f t="shared" si="7"/>
        <v>0</v>
      </c>
      <c r="Y36" s="22">
        <f t="shared" si="8"/>
        <v>0</v>
      </c>
      <c r="Z36" s="22" t="s">
        <v>184</v>
      </c>
      <c r="AA36" s="22">
        <v>0</v>
      </c>
      <c r="AB36" s="22" t="s">
        <v>184</v>
      </c>
      <c r="AC36" s="22" t="s">
        <v>184</v>
      </c>
      <c r="AD36" s="22" t="s">
        <v>184</v>
      </c>
      <c r="AE36" s="22">
        <v>0</v>
      </c>
      <c r="AF36" s="22">
        <f t="shared" si="9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0"/>
        <v>646</v>
      </c>
      <c r="AN36" s="22">
        <v>0</v>
      </c>
      <c r="AO36" s="22">
        <v>333</v>
      </c>
      <c r="AP36" s="22">
        <v>313</v>
      </c>
      <c r="AQ36" s="22">
        <v>0</v>
      </c>
      <c r="AR36" s="22">
        <v>0</v>
      </c>
      <c r="AS36" s="22">
        <v>0</v>
      </c>
      <c r="AT36" s="22">
        <f t="shared" si="11"/>
        <v>0</v>
      </c>
      <c r="AU36" s="22" t="s">
        <v>184</v>
      </c>
      <c r="AV36" s="22">
        <v>0</v>
      </c>
      <c r="AW36" s="22" t="s">
        <v>184</v>
      </c>
      <c r="AX36" s="22" t="s">
        <v>184</v>
      </c>
      <c r="AY36" s="22" t="s">
        <v>184</v>
      </c>
      <c r="AZ36" s="22">
        <v>0</v>
      </c>
      <c r="BA36" s="22">
        <f t="shared" si="12"/>
        <v>0</v>
      </c>
      <c r="BB36" s="22" t="s">
        <v>184</v>
      </c>
      <c r="BC36" s="22">
        <v>0</v>
      </c>
      <c r="BD36" s="22" t="s">
        <v>184</v>
      </c>
      <c r="BE36" s="22" t="s">
        <v>184</v>
      </c>
      <c r="BF36" s="22" t="s">
        <v>184</v>
      </c>
      <c r="BG36" s="22">
        <v>0</v>
      </c>
      <c r="BH36" s="22">
        <f t="shared" si="13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15</v>
      </c>
      <c r="B37" s="40" t="s">
        <v>79</v>
      </c>
      <c r="C37" s="41" t="s">
        <v>0</v>
      </c>
      <c r="D37" s="22">
        <f t="shared" si="0"/>
        <v>365</v>
      </c>
      <c r="E37" s="22">
        <f t="shared" si="15"/>
        <v>94</v>
      </c>
      <c r="F37" s="22">
        <f t="shared" si="15"/>
        <v>149</v>
      </c>
      <c r="G37" s="22">
        <f t="shared" si="15"/>
        <v>91</v>
      </c>
      <c r="H37" s="22">
        <f t="shared" si="14"/>
        <v>9</v>
      </c>
      <c r="I37" s="22">
        <f t="shared" si="14"/>
        <v>6</v>
      </c>
      <c r="J37" s="22">
        <f t="shared" si="14"/>
        <v>16</v>
      </c>
      <c r="K37" s="22">
        <f t="shared" si="2"/>
        <v>280</v>
      </c>
      <c r="L37" s="22">
        <v>94</v>
      </c>
      <c r="M37" s="22">
        <v>64</v>
      </c>
      <c r="N37" s="22">
        <v>91</v>
      </c>
      <c r="O37" s="22">
        <v>9</v>
      </c>
      <c r="P37" s="22">
        <v>6</v>
      </c>
      <c r="Q37" s="22">
        <v>16</v>
      </c>
      <c r="R37" s="22">
        <f t="shared" si="3"/>
        <v>85</v>
      </c>
      <c r="S37" s="22">
        <f t="shared" si="4"/>
        <v>0</v>
      </c>
      <c r="T37" s="22">
        <f t="shared" si="5"/>
        <v>85</v>
      </c>
      <c r="U37" s="22">
        <f aca="true" t="shared" si="16" ref="U37:W54">AI37+AP37</f>
        <v>0</v>
      </c>
      <c r="V37" s="22">
        <f t="shared" si="16"/>
        <v>0</v>
      </c>
      <c r="W37" s="22">
        <f t="shared" si="16"/>
        <v>0</v>
      </c>
      <c r="X37" s="22">
        <f t="shared" si="7"/>
        <v>0</v>
      </c>
      <c r="Y37" s="22">
        <f t="shared" si="8"/>
        <v>0</v>
      </c>
      <c r="Z37" s="22" t="s">
        <v>184</v>
      </c>
      <c r="AA37" s="22">
        <v>0</v>
      </c>
      <c r="AB37" s="22" t="s">
        <v>184</v>
      </c>
      <c r="AC37" s="22" t="s">
        <v>184</v>
      </c>
      <c r="AD37" s="22" t="s">
        <v>184</v>
      </c>
      <c r="AE37" s="22">
        <v>0</v>
      </c>
      <c r="AF37" s="22">
        <f t="shared" si="9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0"/>
        <v>85</v>
      </c>
      <c r="AN37" s="22">
        <v>0</v>
      </c>
      <c r="AO37" s="22">
        <v>85</v>
      </c>
      <c r="AP37" s="22">
        <v>0</v>
      </c>
      <c r="AQ37" s="22">
        <v>0</v>
      </c>
      <c r="AR37" s="22">
        <v>0</v>
      </c>
      <c r="AS37" s="22">
        <v>0</v>
      </c>
      <c r="AT37" s="22">
        <f t="shared" si="11"/>
        <v>0</v>
      </c>
      <c r="AU37" s="22" t="s">
        <v>184</v>
      </c>
      <c r="AV37" s="22">
        <v>0</v>
      </c>
      <c r="AW37" s="22" t="s">
        <v>184</v>
      </c>
      <c r="AX37" s="22" t="s">
        <v>184</v>
      </c>
      <c r="AY37" s="22" t="s">
        <v>184</v>
      </c>
      <c r="AZ37" s="22">
        <v>0</v>
      </c>
      <c r="BA37" s="22">
        <f t="shared" si="12"/>
        <v>0</v>
      </c>
      <c r="BB37" s="22" t="s">
        <v>184</v>
      </c>
      <c r="BC37" s="22">
        <v>0</v>
      </c>
      <c r="BD37" s="22" t="s">
        <v>184</v>
      </c>
      <c r="BE37" s="22" t="s">
        <v>184</v>
      </c>
      <c r="BF37" s="22" t="s">
        <v>184</v>
      </c>
      <c r="BG37" s="22">
        <v>0</v>
      </c>
      <c r="BH37" s="22">
        <f t="shared" si="13"/>
        <v>159</v>
      </c>
      <c r="BI37" s="22">
        <v>159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15</v>
      </c>
      <c r="B38" s="40" t="s">
        <v>80</v>
      </c>
      <c r="C38" s="41" t="s">
        <v>81</v>
      </c>
      <c r="D38" s="22">
        <f t="shared" si="0"/>
        <v>671</v>
      </c>
      <c r="E38" s="22">
        <f t="shared" si="15"/>
        <v>351</v>
      </c>
      <c r="F38" s="22">
        <f t="shared" si="15"/>
        <v>207</v>
      </c>
      <c r="G38" s="22">
        <f t="shared" si="15"/>
        <v>102</v>
      </c>
      <c r="H38" s="22">
        <f t="shared" si="14"/>
        <v>11</v>
      </c>
      <c r="I38" s="22">
        <f t="shared" si="14"/>
        <v>0</v>
      </c>
      <c r="J38" s="22">
        <f t="shared" si="14"/>
        <v>0</v>
      </c>
      <c r="K38" s="22">
        <f t="shared" si="2"/>
        <v>614</v>
      </c>
      <c r="L38" s="22">
        <v>351</v>
      </c>
      <c r="M38" s="22">
        <v>150</v>
      </c>
      <c r="N38" s="22">
        <v>102</v>
      </c>
      <c r="O38" s="22">
        <v>11</v>
      </c>
      <c r="P38" s="22">
        <v>0</v>
      </c>
      <c r="Q38" s="22">
        <v>0</v>
      </c>
      <c r="R38" s="22">
        <f t="shared" si="3"/>
        <v>57</v>
      </c>
      <c r="S38" s="22">
        <f t="shared" si="4"/>
        <v>0</v>
      </c>
      <c r="T38" s="22">
        <f t="shared" si="5"/>
        <v>57</v>
      </c>
      <c r="U38" s="22">
        <f t="shared" si="16"/>
        <v>0</v>
      </c>
      <c r="V38" s="22">
        <f t="shared" si="16"/>
        <v>0</v>
      </c>
      <c r="W38" s="22">
        <f t="shared" si="16"/>
        <v>0</v>
      </c>
      <c r="X38" s="22">
        <f t="shared" si="7"/>
        <v>0</v>
      </c>
      <c r="Y38" s="22">
        <f t="shared" si="8"/>
        <v>0</v>
      </c>
      <c r="Z38" s="22" t="s">
        <v>184</v>
      </c>
      <c r="AA38" s="22">
        <v>0</v>
      </c>
      <c r="AB38" s="22" t="s">
        <v>184</v>
      </c>
      <c r="AC38" s="22" t="s">
        <v>184</v>
      </c>
      <c r="AD38" s="22" t="s">
        <v>184</v>
      </c>
      <c r="AE38" s="22">
        <v>0</v>
      </c>
      <c r="AF38" s="22">
        <f t="shared" si="9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0"/>
        <v>57</v>
      </c>
      <c r="AN38" s="22">
        <v>0</v>
      </c>
      <c r="AO38" s="22">
        <v>57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11"/>
        <v>0</v>
      </c>
      <c r="AU38" s="22" t="s">
        <v>184</v>
      </c>
      <c r="AV38" s="22">
        <v>0</v>
      </c>
      <c r="AW38" s="22" t="s">
        <v>184</v>
      </c>
      <c r="AX38" s="22" t="s">
        <v>184</v>
      </c>
      <c r="AY38" s="22" t="s">
        <v>184</v>
      </c>
      <c r="AZ38" s="22">
        <v>0</v>
      </c>
      <c r="BA38" s="22">
        <f t="shared" si="12"/>
        <v>0</v>
      </c>
      <c r="BB38" s="22" t="s">
        <v>184</v>
      </c>
      <c r="BC38" s="22">
        <v>0</v>
      </c>
      <c r="BD38" s="22" t="s">
        <v>184</v>
      </c>
      <c r="BE38" s="22" t="s">
        <v>184</v>
      </c>
      <c r="BF38" s="22" t="s">
        <v>184</v>
      </c>
      <c r="BG38" s="22">
        <v>0</v>
      </c>
      <c r="BH38" s="22">
        <f t="shared" si="13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15</v>
      </c>
      <c r="B39" s="40" t="s">
        <v>82</v>
      </c>
      <c r="C39" s="41" t="s">
        <v>83</v>
      </c>
      <c r="D39" s="22">
        <f t="shared" si="0"/>
        <v>40</v>
      </c>
      <c r="E39" s="22">
        <f t="shared" si="15"/>
        <v>0</v>
      </c>
      <c r="F39" s="22">
        <f t="shared" si="15"/>
        <v>26</v>
      </c>
      <c r="G39" s="22">
        <f t="shared" si="15"/>
        <v>14</v>
      </c>
      <c r="H39" s="22">
        <f t="shared" si="14"/>
        <v>0</v>
      </c>
      <c r="I39" s="22">
        <f t="shared" si="14"/>
        <v>0</v>
      </c>
      <c r="J39" s="22">
        <f t="shared" si="14"/>
        <v>0</v>
      </c>
      <c r="K39" s="22">
        <f t="shared" si="2"/>
        <v>24</v>
      </c>
      <c r="L39" s="22">
        <v>0</v>
      </c>
      <c r="M39" s="22">
        <v>10</v>
      </c>
      <c r="N39" s="22">
        <v>14</v>
      </c>
      <c r="O39" s="22">
        <v>0</v>
      </c>
      <c r="P39" s="22">
        <v>0</v>
      </c>
      <c r="Q39" s="22">
        <v>0</v>
      </c>
      <c r="R39" s="22">
        <f t="shared" si="3"/>
        <v>16</v>
      </c>
      <c r="S39" s="22">
        <f t="shared" si="4"/>
        <v>0</v>
      </c>
      <c r="T39" s="22">
        <f t="shared" si="5"/>
        <v>16</v>
      </c>
      <c r="U39" s="22">
        <f t="shared" si="16"/>
        <v>0</v>
      </c>
      <c r="V39" s="22">
        <f t="shared" si="16"/>
        <v>0</v>
      </c>
      <c r="W39" s="22">
        <f t="shared" si="16"/>
        <v>0</v>
      </c>
      <c r="X39" s="22">
        <f t="shared" si="7"/>
        <v>0</v>
      </c>
      <c r="Y39" s="22">
        <f t="shared" si="8"/>
        <v>0</v>
      </c>
      <c r="Z39" s="22" t="s">
        <v>184</v>
      </c>
      <c r="AA39" s="22">
        <v>0</v>
      </c>
      <c r="AB39" s="22" t="s">
        <v>184</v>
      </c>
      <c r="AC39" s="22" t="s">
        <v>184</v>
      </c>
      <c r="AD39" s="22" t="s">
        <v>184</v>
      </c>
      <c r="AE39" s="22">
        <v>0</v>
      </c>
      <c r="AF39" s="22">
        <f t="shared" si="9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0"/>
        <v>16</v>
      </c>
      <c r="AN39" s="22">
        <v>0</v>
      </c>
      <c r="AO39" s="22">
        <v>16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11"/>
        <v>0</v>
      </c>
      <c r="AU39" s="22" t="s">
        <v>184</v>
      </c>
      <c r="AV39" s="22">
        <v>0</v>
      </c>
      <c r="AW39" s="22" t="s">
        <v>184</v>
      </c>
      <c r="AX39" s="22" t="s">
        <v>184</v>
      </c>
      <c r="AY39" s="22" t="s">
        <v>184</v>
      </c>
      <c r="AZ39" s="22">
        <v>0</v>
      </c>
      <c r="BA39" s="22">
        <f t="shared" si="12"/>
        <v>0</v>
      </c>
      <c r="BB39" s="22" t="s">
        <v>184</v>
      </c>
      <c r="BC39" s="22">
        <v>0</v>
      </c>
      <c r="BD39" s="22" t="s">
        <v>184</v>
      </c>
      <c r="BE39" s="22" t="s">
        <v>184</v>
      </c>
      <c r="BF39" s="22" t="s">
        <v>184</v>
      </c>
      <c r="BG39" s="22">
        <v>0</v>
      </c>
      <c r="BH39" s="22">
        <f t="shared" si="13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15</v>
      </c>
      <c r="B40" s="40" t="s">
        <v>84</v>
      </c>
      <c r="C40" s="41" t="s">
        <v>85</v>
      </c>
      <c r="D40" s="22">
        <f t="shared" si="0"/>
        <v>1261</v>
      </c>
      <c r="E40" s="22">
        <f t="shared" si="15"/>
        <v>674</v>
      </c>
      <c r="F40" s="22">
        <f t="shared" si="15"/>
        <v>278</v>
      </c>
      <c r="G40" s="22">
        <f t="shared" si="15"/>
        <v>191</v>
      </c>
      <c r="H40" s="22">
        <f t="shared" si="14"/>
        <v>10</v>
      </c>
      <c r="I40" s="22">
        <f t="shared" si="14"/>
        <v>0</v>
      </c>
      <c r="J40" s="22">
        <f t="shared" si="14"/>
        <v>108</v>
      </c>
      <c r="K40" s="22">
        <f t="shared" si="2"/>
        <v>875</v>
      </c>
      <c r="L40" s="22">
        <v>674</v>
      </c>
      <c r="M40" s="22">
        <v>0</v>
      </c>
      <c r="N40" s="22">
        <v>191</v>
      </c>
      <c r="O40" s="22">
        <v>10</v>
      </c>
      <c r="P40" s="22">
        <v>0</v>
      </c>
      <c r="Q40" s="22">
        <v>0</v>
      </c>
      <c r="R40" s="22">
        <f t="shared" si="3"/>
        <v>386</v>
      </c>
      <c r="S40" s="22">
        <f t="shared" si="4"/>
        <v>0</v>
      </c>
      <c r="T40" s="22">
        <f t="shared" si="5"/>
        <v>278</v>
      </c>
      <c r="U40" s="22">
        <f t="shared" si="16"/>
        <v>0</v>
      </c>
      <c r="V40" s="22">
        <f t="shared" si="16"/>
        <v>0</v>
      </c>
      <c r="W40" s="22">
        <f t="shared" si="16"/>
        <v>0</v>
      </c>
      <c r="X40" s="22">
        <f t="shared" si="7"/>
        <v>108</v>
      </c>
      <c r="Y40" s="22">
        <f t="shared" si="8"/>
        <v>108</v>
      </c>
      <c r="Z40" s="22" t="s">
        <v>184</v>
      </c>
      <c r="AA40" s="22">
        <v>0</v>
      </c>
      <c r="AB40" s="22" t="s">
        <v>184</v>
      </c>
      <c r="AC40" s="22" t="s">
        <v>184</v>
      </c>
      <c r="AD40" s="22" t="s">
        <v>184</v>
      </c>
      <c r="AE40" s="22">
        <v>108</v>
      </c>
      <c r="AF40" s="22">
        <f t="shared" si="9"/>
        <v>278</v>
      </c>
      <c r="AG40" s="22">
        <v>0</v>
      </c>
      <c r="AH40" s="22">
        <v>278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0"/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11"/>
        <v>0</v>
      </c>
      <c r="AU40" s="22" t="s">
        <v>184</v>
      </c>
      <c r="AV40" s="22">
        <v>0</v>
      </c>
      <c r="AW40" s="22" t="s">
        <v>184</v>
      </c>
      <c r="AX40" s="22" t="s">
        <v>184</v>
      </c>
      <c r="AY40" s="22" t="s">
        <v>184</v>
      </c>
      <c r="AZ40" s="22">
        <v>0</v>
      </c>
      <c r="BA40" s="22">
        <f t="shared" si="12"/>
        <v>0</v>
      </c>
      <c r="BB40" s="22" t="s">
        <v>184</v>
      </c>
      <c r="BC40" s="22">
        <v>0</v>
      </c>
      <c r="BD40" s="22" t="s">
        <v>184</v>
      </c>
      <c r="BE40" s="22" t="s">
        <v>184</v>
      </c>
      <c r="BF40" s="22" t="s">
        <v>184</v>
      </c>
      <c r="BG40" s="22">
        <v>0</v>
      </c>
      <c r="BH40" s="22">
        <f t="shared" si="13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15</v>
      </c>
      <c r="B41" s="40" t="s">
        <v>86</v>
      </c>
      <c r="C41" s="41" t="s">
        <v>87</v>
      </c>
      <c r="D41" s="22">
        <f t="shared" si="0"/>
        <v>525</v>
      </c>
      <c r="E41" s="22">
        <f t="shared" si="15"/>
        <v>263</v>
      </c>
      <c r="F41" s="22">
        <f t="shared" si="15"/>
        <v>132</v>
      </c>
      <c r="G41" s="22">
        <f t="shared" si="15"/>
        <v>84</v>
      </c>
      <c r="H41" s="22">
        <f t="shared" si="14"/>
        <v>5</v>
      </c>
      <c r="I41" s="22">
        <f t="shared" si="14"/>
        <v>0</v>
      </c>
      <c r="J41" s="22">
        <f t="shared" si="14"/>
        <v>41</v>
      </c>
      <c r="K41" s="22">
        <f t="shared" si="2"/>
        <v>352</v>
      </c>
      <c r="L41" s="22">
        <v>263</v>
      </c>
      <c r="M41" s="22">
        <v>0</v>
      </c>
      <c r="N41" s="22">
        <v>84</v>
      </c>
      <c r="O41" s="22">
        <v>5</v>
      </c>
      <c r="P41" s="22">
        <v>0</v>
      </c>
      <c r="Q41" s="22">
        <v>0</v>
      </c>
      <c r="R41" s="22">
        <f t="shared" si="3"/>
        <v>173</v>
      </c>
      <c r="S41" s="22">
        <f t="shared" si="4"/>
        <v>0</v>
      </c>
      <c r="T41" s="22">
        <f t="shared" si="5"/>
        <v>132</v>
      </c>
      <c r="U41" s="22">
        <f t="shared" si="16"/>
        <v>0</v>
      </c>
      <c r="V41" s="22">
        <f t="shared" si="16"/>
        <v>0</v>
      </c>
      <c r="W41" s="22">
        <f t="shared" si="16"/>
        <v>0</v>
      </c>
      <c r="X41" s="22">
        <f t="shared" si="7"/>
        <v>41</v>
      </c>
      <c r="Y41" s="22">
        <f t="shared" si="8"/>
        <v>41</v>
      </c>
      <c r="Z41" s="22" t="s">
        <v>184</v>
      </c>
      <c r="AA41" s="22">
        <v>0</v>
      </c>
      <c r="AB41" s="22" t="s">
        <v>184</v>
      </c>
      <c r="AC41" s="22" t="s">
        <v>184</v>
      </c>
      <c r="AD41" s="22" t="s">
        <v>184</v>
      </c>
      <c r="AE41" s="22">
        <v>41</v>
      </c>
      <c r="AF41" s="22">
        <f t="shared" si="9"/>
        <v>132</v>
      </c>
      <c r="AG41" s="22">
        <v>0</v>
      </c>
      <c r="AH41" s="22">
        <v>132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0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11"/>
        <v>0</v>
      </c>
      <c r="AU41" s="22" t="s">
        <v>184</v>
      </c>
      <c r="AV41" s="22">
        <v>0</v>
      </c>
      <c r="AW41" s="22" t="s">
        <v>184</v>
      </c>
      <c r="AX41" s="22" t="s">
        <v>184</v>
      </c>
      <c r="AY41" s="22" t="s">
        <v>184</v>
      </c>
      <c r="AZ41" s="22">
        <v>0</v>
      </c>
      <c r="BA41" s="22">
        <f t="shared" si="12"/>
        <v>0</v>
      </c>
      <c r="BB41" s="22" t="s">
        <v>184</v>
      </c>
      <c r="BC41" s="22">
        <v>0</v>
      </c>
      <c r="BD41" s="22" t="s">
        <v>184</v>
      </c>
      <c r="BE41" s="22" t="s">
        <v>184</v>
      </c>
      <c r="BF41" s="22" t="s">
        <v>184</v>
      </c>
      <c r="BG41" s="22">
        <v>0</v>
      </c>
      <c r="BH41" s="22">
        <f t="shared" si="13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15</v>
      </c>
      <c r="B42" s="40" t="s">
        <v>88</v>
      </c>
      <c r="C42" s="41" t="s">
        <v>89</v>
      </c>
      <c r="D42" s="22">
        <f t="shared" si="0"/>
        <v>311</v>
      </c>
      <c r="E42" s="22">
        <f t="shared" si="15"/>
        <v>158</v>
      </c>
      <c r="F42" s="22">
        <f t="shared" si="15"/>
        <v>67</v>
      </c>
      <c r="G42" s="22">
        <f t="shared" si="15"/>
        <v>55</v>
      </c>
      <c r="H42" s="22">
        <f t="shared" si="14"/>
        <v>3</v>
      </c>
      <c r="I42" s="22">
        <f t="shared" si="14"/>
        <v>0</v>
      </c>
      <c r="J42" s="22">
        <f t="shared" si="14"/>
        <v>28</v>
      </c>
      <c r="K42" s="22">
        <f t="shared" si="2"/>
        <v>216</v>
      </c>
      <c r="L42" s="22">
        <v>158</v>
      </c>
      <c r="M42" s="22">
        <v>0</v>
      </c>
      <c r="N42" s="22">
        <v>55</v>
      </c>
      <c r="O42" s="22">
        <v>3</v>
      </c>
      <c r="P42" s="22">
        <v>0</v>
      </c>
      <c r="Q42" s="22">
        <v>0</v>
      </c>
      <c r="R42" s="22">
        <f t="shared" si="3"/>
        <v>95</v>
      </c>
      <c r="S42" s="22">
        <f t="shared" si="4"/>
        <v>0</v>
      </c>
      <c r="T42" s="22">
        <f t="shared" si="5"/>
        <v>67</v>
      </c>
      <c r="U42" s="22">
        <f t="shared" si="16"/>
        <v>0</v>
      </c>
      <c r="V42" s="22">
        <f t="shared" si="16"/>
        <v>0</v>
      </c>
      <c r="W42" s="22">
        <f t="shared" si="16"/>
        <v>0</v>
      </c>
      <c r="X42" s="22">
        <f t="shared" si="7"/>
        <v>28</v>
      </c>
      <c r="Y42" s="22">
        <f t="shared" si="8"/>
        <v>28</v>
      </c>
      <c r="Z42" s="22" t="s">
        <v>184</v>
      </c>
      <c r="AA42" s="22">
        <v>0</v>
      </c>
      <c r="AB42" s="22" t="s">
        <v>184</v>
      </c>
      <c r="AC42" s="22" t="s">
        <v>184</v>
      </c>
      <c r="AD42" s="22" t="s">
        <v>184</v>
      </c>
      <c r="AE42" s="22">
        <v>28</v>
      </c>
      <c r="AF42" s="22">
        <f t="shared" si="9"/>
        <v>67</v>
      </c>
      <c r="AG42" s="22">
        <v>0</v>
      </c>
      <c r="AH42" s="22">
        <v>67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0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1"/>
        <v>0</v>
      </c>
      <c r="AU42" s="22" t="s">
        <v>184</v>
      </c>
      <c r="AV42" s="22">
        <v>0</v>
      </c>
      <c r="AW42" s="22" t="s">
        <v>184</v>
      </c>
      <c r="AX42" s="22" t="s">
        <v>184</v>
      </c>
      <c r="AY42" s="22" t="s">
        <v>184</v>
      </c>
      <c r="AZ42" s="22">
        <v>0</v>
      </c>
      <c r="BA42" s="22">
        <f t="shared" si="12"/>
        <v>0</v>
      </c>
      <c r="BB42" s="22" t="s">
        <v>184</v>
      </c>
      <c r="BC42" s="22">
        <v>0</v>
      </c>
      <c r="BD42" s="22" t="s">
        <v>184</v>
      </c>
      <c r="BE42" s="22" t="s">
        <v>184</v>
      </c>
      <c r="BF42" s="22" t="s">
        <v>184</v>
      </c>
      <c r="BG42" s="22">
        <v>0</v>
      </c>
      <c r="BH42" s="22">
        <f t="shared" si="13"/>
        <v>1</v>
      </c>
      <c r="BI42" s="22">
        <v>0</v>
      </c>
      <c r="BJ42" s="22">
        <v>1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15</v>
      </c>
      <c r="B43" s="40" t="s">
        <v>90</v>
      </c>
      <c r="C43" s="41" t="s">
        <v>91</v>
      </c>
      <c r="D43" s="22">
        <f t="shared" si="0"/>
        <v>414</v>
      </c>
      <c r="E43" s="22">
        <f t="shared" si="15"/>
        <v>213</v>
      </c>
      <c r="F43" s="22">
        <f t="shared" si="15"/>
        <v>102</v>
      </c>
      <c r="G43" s="22">
        <f t="shared" si="15"/>
        <v>60</v>
      </c>
      <c r="H43" s="22">
        <f t="shared" si="14"/>
        <v>4</v>
      </c>
      <c r="I43" s="22">
        <f t="shared" si="14"/>
        <v>0</v>
      </c>
      <c r="J43" s="22">
        <f t="shared" si="14"/>
        <v>35</v>
      </c>
      <c r="K43" s="22">
        <f t="shared" si="2"/>
        <v>277</v>
      </c>
      <c r="L43" s="22">
        <v>213</v>
      </c>
      <c r="M43" s="22">
        <v>0</v>
      </c>
      <c r="N43" s="22">
        <v>60</v>
      </c>
      <c r="O43" s="22">
        <v>4</v>
      </c>
      <c r="P43" s="22">
        <v>0</v>
      </c>
      <c r="Q43" s="22">
        <v>0</v>
      </c>
      <c r="R43" s="22">
        <f t="shared" si="3"/>
        <v>137</v>
      </c>
      <c r="S43" s="22">
        <f t="shared" si="4"/>
        <v>0</v>
      </c>
      <c r="T43" s="22">
        <f t="shared" si="5"/>
        <v>102</v>
      </c>
      <c r="U43" s="22">
        <f t="shared" si="16"/>
        <v>0</v>
      </c>
      <c r="V43" s="22">
        <f t="shared" si="16"/>
        <v>0</v>
      </c>
      <c r="W43" s="22">
        <f t="shared" si="16"/>
        <v>0</v>
      </c>
      <c r="X43" s="22">
        <f t="shared" si="7"/>
        <v>35</v>
      </c>
      <c r="Y43" s="22">
        <f t="shared" si="8"/>
        <v>35</v>
      </c>
      <c r="Z43" s="22" t="s">
        <v>184</v>
      </c>
      <c r="AA43" s="22">
        <v>0</v>
      </c>
      <c r="AB43" s="22" t="s">
        <v>184</v>
      </c>
      <c r="AC43" s="22" t="s">
        <v>184</v>
      </c>
      <c r="AD43" s="22" t="s">
        <v>184</v>
      </c>
      <c r="AE43" s="22">
        <v>35</v>
      </c>
      <c r="AF43" s="22">
        <f t="shared" si="9"/>
        <v>102</v>
      </c>
      <c r="AG43" s="22">
        <v>0</v>
      </c>
      <c r="AH43" s="22">
        <v>102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10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11"/>
        <v>0</v>
      </c>
      <c r="AU43" s="22" t="s">
        <v>184</v>
      </c>
      <c r="AV43" s="22">
        <v>0</v>
      </c>
      <c r="AW43" s="22" t="s">
        <v>184</v>
      </c>
      <c r="AX43" s="22" t="s">
        <v>184</v>
      </c>
      <c r="AY43" s="22" t="s">
        <v>184</v>
      </c>
      <c r="AZ43" s="22">
        <v>0</v>
      </c>
      <c r="BA43" s="22">
        <f t="shared" si="12"/>
        <v>0</v>
      </c>
      <c r="BB43" s="22" t="s">
        <v>184</v>
      </c>
      <c r="BC43" s="22">
        <v>0</v>
      </c>
      <c r="BD43" s="22" t="s">
        <v>184</v>
      </c>
      <c r="BE43" s="22" t="s">
        <v>184</v>
      </c>
      <c r="BF43" s="22" t="s">
        <v>184</v>
      </c>
      <c r="BG43" s="22">
        <v>0</v>
      </c>
      <c r="BH43" s="22">
        <f t="shared" si="13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15</v>
      </c>
      <c r="B44" s="40" t="s">
        <v>92</v>
      </c>
      <c r="C44" s="41" t="s">
        <v>93</v>
      </c>
      <c r="D44" s="22">
        <f t="shared" si="0"/>
        <v>60</v>
      </c>
      <c r="E44" s="22">
        <f t="shared" si="15"/>
        <v>21</v>
      </c>
      <c r="F44" s="22">
        <f t="shared" si="15"/>
        <v>25</v>
      </c>
      <c r="G44" s="22">
        <f t="shared" si="15"/>
        <v>14</v>
      </c>
      <c r="H44" s="22">
        <f t="shared" si="14"/>
        <v>0</v>
      </c>
      <c r="I44" s="22">
        <f t="shared" si="14"/>
        <v>0</v>
      </c>
      <c r="J44" s="22">
        <f t="shared" si="14"/>
        <v>0</v>
      </c>
      <c r="K44" s="22">
        <f t="shared" si="2"/>
        <v>60</v>
      </c>
      <c r="L44" s="22">
        <v>21</v>
      </c>
      <c r="M44" s="22">
        <v>25</v>
      </c>
      <c r="N44" s="22">
        <v>14</v>
      </c>
      <c r="O44" s="22">
        <v>0</v>
      </c>
      <c r="P44" s="22">
        <v>0</v>
      </c>
      <c r="Q44" s="22">
        <v>0</v>
      </c>
      <c r="R44" s="22">
        <f t="shared" si="3"/>
        <v>0</v>
      </c>
      <c r="S44" s="22">
        <f t="shared" si="4"/>
        <v>0</v>
      </c>
      <c r="T44" s="22">
        <f t="shared" si="5"/>
        <v>0</v>
      </c>
      <c r="U44" s="22">
        <f t="shared" si="16"/>
        <v>0</v>
      </c>
      <c r="V44" s="22">
        <f t="shared" si="16"/>
        <v>0</v>
      </c>
      <c r="W44" s="22">
        <f t="shared" si="16"/>
        <v>0</v>
      </c>
      <c r="X44" s="22">
        <f t="shared" si="7"/>
        <v>0</v>
      </c>
      <c r="Y44" s="22">
        <f t="shared" si="8"/>
        <v>0</v>
      </c>
      <c r="Z44" s="22" t="s">
        <v>184</v>
      </c>
      <c r="AA44" s="22">
        <v>0</v>
      </c>
      <c r="AB44" s="22" t="s">
        <v>184</v>
      </c>
      <c r="AC44" s="22" t="s">
        <v>184</v>
      </c>
      <c r="AD44" s="22" t="s">
        <v>184</v>
      </c>
      <c r="AE44" s="22">
        <v>0</v>
      </c>
      <c r="AF44" s="22">
        <f t="shared" si="9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10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11"/>
        <v>0</v>
      </c>
      <c r="AU44" s="22" t="s">
        <v>184</v>
      </c>
      <c r="AV44" s="22">
        <v>0</v>
      </c>
      <c r="AW44" s="22" t="s">
        <v>184</v>
      </c>
      <c r="AX44" s="22" t="s">
        <v>184</v>
      </c>
      <c r="AY44" s="22" t="s">
        <v>184</v>
      </c>
      <c r="AZ44" s="22">
        <v>0</v>
      </c>
      <c r="BA44" s="22">
        <f t="shared" si="12"/>
        <v>0</v>
      </c>
      <c r="BB44" s="22" t="s">
        <v>184</v>
      </c>
      <c r="BC44" s="22">
        <v>0</v>
      </c>
      <c r="BD44" s="22" t="s">
        <v>184</v>
      </c>
      <c r="BE44" s="22" t="s">
        <v>184</v>
      </c>
      <c r="BF44" s="22" t="s">
        <v>184</v>
      </c>
      <c r="BG44" s="22">
        <v>0</v>
      </c>
      <c r="BH44" s="22">
        <f t="shared" si="13"/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15</v>
      </c>
      <c r="B45" s="40" t="s">
        <v>94</v>
      </c>
      <c r="C45" s="41" t="s">
        <v>95</v>
      </c>
      <c r="D45" s="22">
        <f t="shared" si="0"/>
        <v>409</v>
      </c>
      <c r="E45" s="22">
        <f t="shared" si="15"/>
        <v>200</v>
      </c>
      <c r="F45" s="22">
        <f t="shared" si="15"/>
        <v>97</v>
      </c>
      <c r="G45" s="22">
        <f t="shared" si="15"/>
        <v>71</v>
      </c>
      <c r="H45" s="22">
        <f t="shared" si="14"/>
        <v>4</v>
      </c>
      <c r="I45" s="22">
        <f t="shared" si="14"/>
        <v>0</v>
      </c>
      <c r="J45" s="22">
        <f t="shared" si="14"/>
        <v>37</v>
      </c>
      <c r="K45" s="22">
        <f t="shared" si="2"/>
        <v>275</v>
      </c>
      <c r="L45" s="22">
        <v>200</v>
      </c>
      <c r="M45" s="22">
        <v>0</v>
      </c>
      <c r="N45" s="22">
        <v>71</v>
      </c>
      <c r="O45" s="22">
        <v>4</v>
      </c>
      <c r="P45" s="22">
        <v>0</v>
      </c>
      <c r="Q45" s="22">
        <v>0</v>
      </c>
      <c r="R45" s="22">
        <f t="shared" si="3"/>
        <v>134</v>
      </c>
      <c r="S45" s="22">
        <f t="shared" si="4"/>
        <v>0</v>
      </c>
      <c r="T45" s="22">
        <f t="shared" si="5"/>
        <v>97</v>
      </c>
      <c r="U45" s="22">
        <f t="shared" si="16"/>
        <v>0</v>
      </c>
      <c r="V45" s="22">
        <f t="shared" si="16"/>
        <v>0</v>
      </c>
      <c r="W45" s="22">
        <f t="shared" si="16"/>
        <v>0</v>
      </c>
      <c r="X45" s="22">
        <f t="shared" si="7"/>
        <v>37</v>
      </c>
      <c r="Y45" s="22">
        <f t="shared" si="8"/>
        <v>37</v>
      </c>
      <c r="Z45" s="22" t="s">
        <v>184</v>
      </c>
      <c r="AA45" s="22">
        <v>0</v>
      </c>
      <c r="AB45" s="22" t="s">
        <v>184</v>
      </c>
      <c r="AC45" s="22" t="s">
        <v>184</v>
      </c>
      <c r="AD45" s="22" t="s">
        <v>184</v>
      </c>
      <c r="AE45" s="22">
        <v>37</v>
      </c>
      <c r="AF45" s="22">
        <f t="shared" si="9"/>
        <v>97</v>
      </c>
      <c r="AG45" s="22">
        <v>0</v>
      </c>
      <c r="AH45" s="22">
        <v>97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10"/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11"/>
        <v>0</v>
      </c>
      <c r="AU45" s="22" t="s">
        <v>184</v>
      </c>
      <c r="AV45" s="22">
        <v>0</v>
      </c>
      <c r="AW45" s="22" t="s">
        <v>184</v>
      </c>
      <c r="AX45" s="22" t="s">
        <v>184</v>
      </c>
      <c r="AY45" s="22" t="s">
        <v>184</v>
      </c>
      <c r="AZ45" s="22">
        <v>0</v>
      </c>
      <c r="BA45" s="22">
        <f t="shared" si="12"/>
        <v>0</v>
      </c>
      <c r="BB45" s="22" t="s">
        <v>184</v>
      </c>
      <c r="BC45" s="22">
        <v>0</v>
      </c>
      <c r="BD45" s="22" t="s">
        <v>184</v>
      </c>
      <c r="BE45" s="22" t="s">
        <v>184</v>
      </c>
      <c r="BF45" s="22" t="s">
        <v>184</v>
      </c>
      <c r="BG45" s="22">
        <v>0</v>
      </c>
      <c r="BH45" s="22">
        <f t="shared" si="13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15</v>
      </c>
      <c r="B46" s="40" t="s">
        <v>96</v>
      </c>
      <c r="C46" s="41" t="s">
        <v>97</v>
      </c>
      <c r="D46" s="22">
        <f t="shared" si="0"/>
        <v>26</v>
      </c>
      <c r="E46" s="22">
        <f t="shared" si="15"/>
        <v>0</v>
      </c>
      <c r="F46" s="22">
        <f t="shared" si="15"/>
        <v>6</v>
      </c>
      <c r="G46" s="22">
        <f t="shared" si="15"/>
        <v>20</v>
      </c>
      <c r="H46" s="22">
        <f t="shared" si="14"/>
        <v>0</v>
      </c>
      <c r="I46" s="22">
        <f t="shared" si="14"/>
        <v>0</v>
      </c>
      <c r="J46" s="22">
        <f t="shared" si="14"/>
        <v>0</v>
      </c>
      <c r="K46" s="22">
        <f t="shared" si="2"/>
        <v>26</v>
      </c>
      <c r="L46" s="22">
        <v>0</v>
      </c>
      <c r="M46" s="22">
        <v>6</v>
      </c>
      <c r="N46" s="22">
        <v>20</v>
      </c>
      <c r="O46" s="22">
        <v>0</v>
      </c>
      <c r="P46" s="22">
        <v>0</v>
      </c>
      <c r="Q46" s="22">
        <v>0</v>
      </c>
      <c r="R46" s="22">
        <f t="shared" si="3"/>
        <v>0</v>
      </c>
      <c r="S46" s="22">
        <f t="shared" si="4"/>
        <v>0</v>
      </c>
      <c r="T46" s="22">
        <f t="shared" si="5"/>
        <v>0</v>
      </c>
      <c r="U46" s="22">
        <f t="shared" si="16"/>
        <v>0</v>
      </c>
      <c r="V46" s="22">
        <f t="shared" si="16"/>
        <v>0</v>
      </c>
      <c r="W46" s="22">
        <f t="shared" si="16"/>
        <v>0</v>
      </c>
      <c r="X46" s="22">
        <f t="shared" si="7"/>
        <v>0</v>
      </c>
      <c r="Y46" s="22">
        <f t="shared" si="8"/>
        <v>0</v>
      </c>
      <c r="Z46" s="22" t="s">
        <v>184</v>
      </c>
      <c r="AA46" s="22">
        <v>0</v>
      </c>
      <c r="AB46" s="22" t="s">
        <v>184</v>
      </c>
      <c r="AC46" s="22" t="s">
        <v>184</v>
      </c>
      <c r="AD46" s="22" t="s">
        <v>184</v>
      </c>
      <c r="AE46" s="22">
        <v>0</v>
      </c>
      <c r="AF46" s="22">
        <f t="shared" si="9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10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11"/>
        <v>0</v>
      </c>
      <c r="AU46" s="22" t="s">
        <v>184</v>
      </c>
      <c r="AV46" s="22">
        <v>0</v>
      </c>
      <c r="AW46" s="22" t="s">
        <v>184</v>
      </c>
      <c r="AX46" s="22" t="s">
        <v>184</v>
      </c>
      <c r="AY46" s="22" t="s">
        <v>184</v>
      </c>
      <c r="AZ46" s="22">
        <v>0</v>
      </c>
      <c r="BA46" s="22">
        <f t="shared" si="12"/>
        <v>0</v>
      </c>
      <c r="BB46" s="22" t="s">
        <v>184</v>
      </c>
      <c r="BC46" s="22">
        <v>0</v>
      </c>
      <c r="BD46" s="22" t="s">
        <v>184</v>
      </c>
      <c r="BE46" s="22" t="s">
        <v>184</v>
      </c>
      <c r="BF46" s="22" t="s">
        <v>184</v>
      </c>
      <c r="BG46" s="22">
        <v>0</v>
      </c>
      <c r="BH46" s="22">
        <f t="shared" si="13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15</v>
      </c>
      <c r="B47" s="40" t="s">
        <v>98</v>
      </c>
      <c r="C47" s="41" t="s">
        <v>99</v>
      </c>
      <c r="D47" s="22">
        <f t="shared" si="0"/>
        <v>254</v>
      </c>
      <c r="E47" s="22">
        <f t="shared" si="15"/>
        <v>148</v>
      </c>
      <c r="F47" s="22">
        <f t="shared" si="15"/>
        <v>75</v>
      </c>
      <c r="G47" s="22">
        <f t="shared" si="15"/>
        <v>20</v>
      </c>
      <c r="H47" s="22">
        <f t="shared" si="14"/>
        <v>5</v>
      </c>
      <c r="I47" s="22">
        <f t="shared" si="14"/>
        <v>2</v>
      </c>
      <c r="J47" s="22">
        <f t="shared" si="14"/>
        <v>4</v>
      </c>
      <c r="K47" s="22">
        <f t="shared" si="2"/>
        <v>1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1</v>
      </c>
      <c r="R47" s="22">
        <f t="shared" si="3"/>
        <v>253</v>
      </c>
      <c r="S47" s="22">
        <f t="shared" si="4"/>
        <v>148</v>
      </c>
      <c r="T47" s="22">
        <f t="shared" si="5"/>
        <v>75</v>
      </c>
      <c r="U47" s="22">
        <f t="shared" si="16"/>
        <v>20</v>
      </c>
      <c r="V47" s="22">
        <f t="shared" si="16"/>
        <v>5</v>
      </c>
      <c r="W47" s="22">
        <f t="shared" si="16"/>
        <v>2</v>
      </c>
      <c r="X47" s="22">
        <f t="shared" si="7"/>
        <v>3</v>
      </c>
      <c r="Y47" s="22">
        <f t="shared" si="8"/>
        <v>0</v>
      </c>
      <c r="Z47" s="22" t="s">
        <v>184</v>
      </c>
      <c r="AA47" s="22">
        <v>0</v>
      </c>
      <c r="AB47" s="22" t="s">
        <v>184</v>
      </c>
      <c r="AC47" s="22" t="s">
        <v>184</v>
      </c>
      <c r="AD47" s="22" t="s">
        <v>184</v>
      </c>
      <c r="AE47" s="22">
        <v>0</v>
      </c>
      <c r="AF47" s="22">
        <f t="shared" si="9"/>
        <v>67</v>
      </c>
      <c r="AG47" s="22">
        <v>0</v>
      </c>
      <c r="AH47" s="22">
        <v>67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10"/>
        <v>186</v>
      </c>
      <c r="AN47" s="22">
        <v>148</v>
      </c>
      <c r="AO47" s="22">
        <v>8</v>
      </c>
      <c r="AP47" s="22">
        <v>20</v>
      </c>
      <c r="AQ47" s="22">
        <v>5</v>
      </c>
      <c r="AR47" s="22">
        <v>2</v>
      </c>
      <c r="AS47" s="22">
        <v>3</v>
      </c>
      <c r="AT47" s="22">
        <f t="shared" si="11"/>
        <v>0</v>
      </c>
      <c r="AU47" s="22" t="s">
        <v>184</v>
      </c>
      <c r="AV47" s="22">
        <v>0</v>
      </c>
      <c r="AW47" s="22" t="s">
        <v>184</v>
      </c>
      <c r="AX47" s="22" t="s">
        <v>184</v>
      </c>
      <c r="AY47" s="22" t="s">
        <v>184</v>
      </c>
      <c r="AZ47" s="22">
        <v>0</v>
      </c>
      <c r="BA47" s="22">
        <f t="shared" si="12"/>
        <v>0</v>
      </c>
      <c r="BB47" s="22" t="s">
        <v>184</v>
      </c>
      <c r="BC47" s="22">
        <v>0</v>
      </c>
      <c r="BD47" s="22" t="s">
        <v>184</v>
      </c>
      <c r="BE47" s="22" t="s">
        <v>184</v>
      </c>
      <c r="BF47" s="22" t="s">
        <v>184</v>
      </c>
      <c r="BG47" s="22">
        <v>0</v>
      </c>
      <c r="BH47" s="22">
        <f t="shared" si="13"/>
        <v>4</v>
      </c>
      <c r="BI47" s="22">
        <v>0</v>
      </c>
      <c r="BJ47" s="22">
        <v>4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15</v>
      </c>
      <c r="B48" s="40" t="s">
        <v>100</v>
      </c>
      <c r="C48" s="41" t="s">
        <v>10</v>
      </c>
      <c r="D48" s="22">
        <f t="shared" si="0"/>
        <v>234</v>
      </c>
      <c r="E48" s="22">
        <f t="shared" si="15"/>
        <v>105</v>
      </c>
      <c r="F48" s="22">
        <f t="shared" si="15"/>
        <v>91</v>
      </c>
      <c r="G48" s="22">
        <f t="shared" si="15"/>
        <v>28</v>
      </c>
      <c r="H48" s="22">
        <f t="shared" si="14"/>
        <v>6</v>
      </c>
      <c r="I48" s="22">
        <f t="shared" si="14"/>
        <v>2</v>
      </c>
      <c r="J48" s="22">
        <f t="shared" si="14"/>
        <v>2</v>
      </c>
      <c r="K48" s="22">
        <f t="shared" si="2"/>
        <v>1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1</v>
      </c>
      <c r="R48" s="22">
        <f t="shared" si="3"/>
        <v>233</v>
      </c>
      <c r="S48" s="22">
        <f t="shared" si="4"/>
        <v>105</v>
      </c>
      <c r="T48" s="22">
        <f t="shared" si="5"/>
        <v>91</v>
      </c>
      <c r="U48" s="22">
        <f t="shared" si="16"/>
        <v>28</v>
      </c>
      <c r="V48" s="22">
        <f t="shared" si="16"/>
        <v>6</v>
      </c>
      <c r="W48" s="22">
        <f t="shared" si="16"/>
        <v>2</v>
      </c>
      <c r="X48" s="22">
        <f t="shared" si="7"/>
        <v>1</v>
      </c>
      <c r="Y48" s="22">
        <f t="shared" si="8"/>
        <v>0</v>
      </c>
      <c r="Z48" s="22" t="s">
        <v>184</v>
      </c>
      <c r="AA48" s="22">
        <v>0</v>
      </c>
      <c r="AB48" s="22" t="s">
        <v>184</v>
      </c>
      <c r="AC48" s="22" t="s">
        <v>184</v>
      </c>
      <c r="AD48" s="22" t="s">
        <v>184</v>
      </c>
      <c r="AE48" s="22">
        <v>0</v>
      </c>
      <c r="AF48" s="22">
        <f t="shared" si="9"/>
        <v>78</v>
      </c>
      <c r="AG48" s="22">
        <v>0</v>
      </c>
      <c r="AH48" s="22">
        <v>78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10"/>
        <v>155</v>
      </c>
      <c r="AN48" s="22">
        <v>105</v>
      </c>
      <c r="AO48" s="22">
        <v>13</v>
      </c>
      <c r="AP48" s="22">
        <v>28</v>
      </c>
      <c r="AQ48" s="22">
        <v>6</v>
      </c>
      <c r="AR48" s="22">
        <v>2</v>
      </c>
      <c r="AS48" s="22">
        <v>1</v>
      </c>
      <c r="AT48" s="22">
        <f t="shared" si="11"/>
        <v>0</v>
      </c>
      <c r="AU48" s="22" t="s">
        <v>184</v>
      </c>
      <c r="AV48" s="22">
        <v>0</v>
      </c>
      <c r="AW48" s="22" t="s">
        <v>184</v>
      </c>
      <c r="AX48" s="22" t="s">
        <v>184</v>
      </c>
      <c r="AY48" s="22" t="s">
        <v>184</v>
      </c>
      <c r="AZ48" s="22">
        <v>0</v>
      </c>
      <c r="BA48" s="22">
        <f t="shared" si="12"/>
        <v>0</v>
      </c>
      <c r="BB48" s="22" t="s">
        <v>184</v>
      </c>
      <c r="BC48" s="22">
        <v>0</v>
      </c>
      <c r="BD48" s="22" t="s">
        <v>184</v>
      </c>
      <c r="BE48" s="22" t="s">
        <v>184</v>
      </c>
      <c r="BF48" s="22" t="s">
        <v>184</v>
      </c>
      <c r="BG48" s="22">
        <v>0</v>
      </c>
      <c r="BH48" s="22">
        <f t="shared" si="13"/>
        <v>94</v>
      </c>
      <c r="BI48" s="22">
        <v>72</v>
      </c>
      <c r="BJ48" s="22">
        <v>4</v>
      </c>
      <c r="BK48" s="22">
        <v>13</v>
      </c>
      <c r="BL48" s="22">
        <v>0</v>
      </c>
      <c r="BM48" s="22">
        <v>0</v>
      </c>
      <c r="BN48" s="22">
        <v>5</v>
      </c>
    </row>
    <row r="49" spans="1:66" ht="13.5">
      <c r="A49" s="40" t="s">
        <v>15</v>
      </c>
      <c r="B49" s="40" t="s">
        <v>101</v>
      </c>
      <c r="C49" s="41" t="s">
        <v>207</v>
      </c>
      <c r="D49" s="22">
        <f t="shared" si="0"/>
        <v>635</v>
      </c>
      <c r="E49" s="22">
        <f t="shared" si="15"/>
        <v>174</v>
      </c>
      <c r="F49" s="22">
        <f t="shared" si="15"/>
        <v>340</v>
      </c>
      <c r="G49" s="22">
        <f t="shared" si="15"/>
        <v>97</v>
      </c>
      <c r="H49" s="22">
        <f t="shared" si="14"/>
        <v>15</v>
      </c>
      <c r="I49" s="22">
        <f t="shared" si="14"/>
        <v>5</v>
      </c>
      <c r="J49" s="22">
        <f t="shared" si="14"/>
        <v>4</v>
      </c>
      <c r="K49" s="22">
        <f t="shared" si="2"/>
        <v>2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2</v>
      </c>
      <c r="R49" s="22">
        <f t="shared" si="3"/>
        <v>633</v>
      </c>
      <c r="S49" s="22">
        <f t="shared" si="4"/>
        <v>174</v>
      </c>
      <c r="T49" s="22">
        <f t="shared" si="5"/>
        <v>340</v>
      </c>
      <c r="U49" s="22">
        <f t="shared" si="16"/>
        <v>97</v>
      </c>
      <c r="V49" s="22">
        <f t="shared" si="16"/>
        <v>15</v>
      </c>
      <c r="W49" s="22">
        <f t="shared" si="16"/>
        <v>5</v>
      </c>
      <c r="X49" s="22">
        <f t="shared" si="7"/>
        <v>2</v>
      </c>
      <c r="Y49" s="22">
        <f t="shared" si="8"/>
        <v>0</v>
      </c>
      <c r="Z49" s="22" t="s">
        <v>184</v>
      </c>
      <c r="AA49" s="22">
        <v>0</v>
      </c>
      <c r="AB49" s="22" t="s">
        <v>184</v>
      </c>
      <c r="AC49" s="22" t="s">
        <v>184</v>
      </c>
      <c r="AD49" s="22" t="s">
        <v>184</v>
      </c>
      <c r="AE49" s="22">
        <v>0</v>
      </c>
      <c r="AF49" s="22">
        <f t="shared" si="9"/>
        <v>303</v>
      </c>
      <c r="AG49" s="22">
        <v>0</v>
      </c>
      <c r="AH49" s="22">
        <v>303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10"/>
        <v>330</v>
      </c>
      <c r="AN49" s="22">
        <v>174</v>
      </c>
      <c r="AO49" s="22">
        <v>37</v>
      </c>
      <c r="AP49" s="22">
        <v>97</v>
      </c>
      <c r="AQ49" s="22">
        <v>15</v>
      </c>
      <c r="AR49" s="22">
        <v>5</v>
      </c>
      <c r="AS49" s="22">
        <v>2</v>
      </c>
      <c r="AT49" s="22">
        <f t="shared" si="11"/>
        <v>0</v>
      </c>
      <c r="AU49" s="22" t="s">
        <v>184</v>
      </c>
      <c r="AV49" s="22">
        <v>0</v>
      </c>
      <c r="AW49" s="22" t="s">
        <v>184</v>
      </c>
      <c r="AX49" s="22" t="s">
        <v>184</v>
      </c>
      <c r="AY49" s="22" t="s">
        <v>184</v>
      </c>
      <c r="AZ49" s="22">
        <v>0</v>
      </c>
      <c r="BA49" s="22">
        <f t="shared" si="12"/>
        <v>0</v>
      </c>
      <c r="BB49" s="22" t="s">
        <v>184</v>
      </c>
      <c r="BC49" s="22">
        <v>0</v>
      </c>
      <c r="BD49" s="22" t="s">
        <v>184</v>
      </c>
      <c r="BE49" s="22" t="s">
        <v>184</v>
      </c>
      <c r="BF49" s="22" t="s">
        <v>184</v>
      </c>
      <c r="BG49" s="22">
        <v>0</v>
      </c>
      <c r="BH49" s="22">
        <f t="shared" si="13"/>
        <v>292</v>
      </c>
      <c r="BI49" s="22">
        <v>279</v>
      </c>
      <c r="BJ49" s="22">
        <v>6</v>
      </c>
      <c r="BK49" s="22">
        <v>7</v>
      </c>
      <c r="BL49" s="22">
        <v>0</v>
      </c>
      <c r="BM49" s="22">
        <v>0</v>
      </c>
      <c r="BN49" s="22">
        <v>0</v>
      </c>
    </row>
    <row r="50" spans="1:66" ht="13.5">
      <c r="A50" s="40" t="s">
        <v>15</v>
      </c>
      <c r="B50" s="40" t="s">
        <v>102</v>
      </c>
      <c r="C50" s="41" t="s">
        <v>13</v>
      </c>
      <c r="D50" s="22">
        <f t="shared" si="0"/>
        <v>256</v>
      </c>
      <c r="E50" s="22">
        <f t="shared" si="15"/>
        <v>133</v>
      </c>
      <c r="F50" s="22">
        <f t="shared" si="15"/>
        <v>79</v>
      </c>
      <c r="G50" s="22">
        <f t="shared" si="15"/>
        <v>37</v>
      </c>
      <c r="H50" s="22">
        <f t="shared" si="14"/>
        <v>5</v>
      </c>
      <c r="I50" s="22">
        <f t="shared" si="14"/>
        <v>1</v>
      </c>
      <c r="J50" s="22">
        <f t="shared" si="14"/>
        <v>1</v>
      </c>
      <c r="K50" s="22">
        <f t="shared" si="2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3"/>
        <v>256</v>
      </c>
      <c r="S50" s="22">
        <f t="shared" si="4"/>
        <v>133</v>
      </c>
      <c r="T50" s="22">
        <f t="shared" si="5"/>
        <v>79</v>
      </c>
      <c r="U50" s="22">
        <f t="shared" si="16"/>
        <v>37</v>
      </c>
      <c r="V50" s="22">
        <f t="shared" si="16"/>
        <v>5</v>
      </c>
      <c r="W50" s="22">
        <f t="shared" si="16"/>
        <v>1</v>
      </c>
      <c r="X50" s="22">
        <f t="shared" si="7"/>
        <v>1</v>
      </c>
      <c r="Y50" s="22">
        <f t="shared" si="8"/>
        <v>0</v>
      </c>
      <c r="Z50" s="22" t="s">
        <v>184</v>
      </c>
      <c r="AA50" s="22">
        <v>0</v>
      </c>
      <c r="AB50" s="22" t="s">
        <v>184</v>
      </c>
      <c r="AC50" s="22" t="s">
        <v>184</v>
      </c>
      <c r="AD50" s="22" t="s">
        <v>184</v>
      </c>
      <c r="AE50" s="22">
        <v>0</v>
      </c>
      <c r="AF50" s="22">
        <f t="shared" si="9"/>
        <v>64</v>
      </c>
      <c r="AG50" s="22">
        <v>0</v>
      </c>
      <c r="AH50" s="22">
        <v>64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10"/>
        <v>192</v>
      </c>
      <c r="AN50" s="22">
        <v>133</v>
      </c>
      <c r="AO50" s="22">
        <v>15</v>
      </c>
      <c r="AP50" s="22">
        <v>37</v>
      </c>
      <c r="AQ50" s="22">
        <v>5</v>
      </c>
      <c r="AR50" s="22">
        <v>1</v>
      </c>
      <c r="AS50" s="22">
        <v>1</v>
      </c>
      <c r="AT50" s="22">
        <f t="shared" si="11"/>
        <v>0</v>
      </c>
      <c r="AU50" s="22" t="s">
        <v>184</v>
      </c>
      <c r="AV50" s="22">
        <v>0</v>
      </c>
      <c r="AW50" s="22" t="s">
        <v>184</v>
      </c>
      <c r="AX50" s="22" t="s">
        <v>184</v>
      </c>
      <c r="AY50" s="22" t="s">
        <v>184</v>
      </c>
      <c r="AZ50" s="22">
        <v>0</v>
      </c>
      <c r="BA50" s="22">
        <f t="shared" si="12"/>
        <v>0</v>
      </c>
      <c r="BB50" s="22" t="s">
        <v>184</v>
      </c>
      <c r="BC50" s="22">
        <v>0</v>
      </c>
      <c r="BD50" s="22" t="s">
        <v>184</v>
      </c>
      <c r="BE50" s="22" t="s">
        <v>184</v>
      </c>
      <c r="BF50" s="22" t="s">
        <v>184</v>
      </c>
      <c r="BG50" s="22">
        <v>0</v>
      </c>
      <c r="BH50" s="22">
        <f t="shared" si="13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15</v>
      </c>
      <c r="B51" s="40" t="s">
        <v>103</v>
      </c>
      <c r="C51" s="41" t="s">
        <v>208</v>
      </c>
      <c r="D51" s="22">
        <f t="shared" si="0"/>
        <v>205</v>
      </c>
      <c r="E51" s="22">
        <f t="shared" si="15"/>
        <v>96</v>
      </c>
      <c r="F51" s="22">
        <f t="shared" si="15"/>
        <v>83</v>
      </c>
      <c r="G51" s="22">
        <f t="shared" si="15"/>
        <v>20</v>
      </c>
      <c r="H51" s="22">
        <f t="shared" si="14"/>
        <v>4</v>
      </c>
      <c r="I51" s="22">
        <f t="shared" si="14"/>
        <v>1</v>
      </c>
      <c r="J51" s="22">
        <f t="shared" si="14"/>
        <v>1</v>
      </c>
      <c r="K51" s="22">
        <f t="shared" si="2"/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f t="shared" si="3"/>
        <v>205</v>
      </c>
      <c r="S51" s="22">
        <f t="shared" si="4"/>
        <v>96</v>
      </c>
      <c r="T51" s="22">
        <f t="shared" si="5"/>
        <v>83</v>
      </c>
      <c r="U51" s="22">
        <f t="shared" si="16"/>
        <v>20</v>
      </c>
      <c r="V51" s="22">
        <f t="shared" si="16"/>
        <v>4</v>
      </c>
      <c r="W51" s="22">
        <f t="shared" si="16"/>
        <v>1</v>
      </c>
      <c r="X51" s="22">
        <f t="shared" si="7"/>
        <v>1</v>
      </c>
      <c r="Y51" s="22">
        <f t="shared" si="8"/>
        <v>0</v>
      </c>
      <c r="Z51" s="22" t="s">
        <v>184</v>
      </c>
      <c r="AA51" s="22">
        <v>0</v>
      </c>
      <c r="AB51" s="22" t="s">
        <v>184</v>
      </c>
      <c r="AC51" s="22" t="s">
        <v>184</v>
      </c>
      <c r="AD51" s="22" t="s">
        <v>184</v>
      </c>
      <c r="AE51" s="22">
        <v>0</v>
      </c>
      <c r="AF51" s="22">
        <f t="shared" si="9"/>
        <v>75</v>
      </c>
      <c r="AG51" s="22">
        <v>0</v>
      </c>
      <c r="AH51" s="22">
        <v>75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10"/>
        <v>130</v>
      </c>
      <c r="AN51" s="22">
        <v>96</v>
      </c>
      <c r="AO51" s="22">
        <v>8</v>
      </c>
      <c r="AP51" s="22">
        <v>20</v>
      </c>
      <c r="AQ51" s="22">
        <v>4</v>
      </c>
      <c r="AR51" s="22">
        <v>1</v>
      </c>
      <c r="AS51" s="22">
        <v>1</v>
      </c>
      <c r="AT51" s="22">
        <f t="shared" si="11"/>
        <v>0</v>
      </c>
      <c r="AU51" s="22" t="s">
        <v>184</v>
      </c>
      <c r="AV51" s="22">
        <v>0</v>
      </c>
      <c r="AW51" s="22" t="s">
        <v>184</v>
      </c>
      <c r="AX51" s="22" t="s">
        <v>184</v>
      </c>
      <c r="AY51" s="22" t="s">
        <v>184</v>
      </c>
      <c r="AZ51" s="22">
        <v>0</v>
      </c>
      <c r="BA51" s="22">
        <f t="shared" si="12"/>
        <v>0</v>
      </c>
      <c r="BB51" s="22" t="s">
        <v>184</v>
      </c>
      <c r="BC51" s="22">
        <v>0</v>
      </c>
      <c r="BD51" s="22" t="s">
        <v>184</v>
      </c>
      <c r="BE51" s="22" t="s">
        <v>184</v>
      </c>
      <c r="BF51" s="22" t="s">
        <v>184</v>
      </c>
      <c r="BG51" s="22">
        <v>0</v>
      </c>
      <c r="BH51" s="22">
        <f t="shared" si="13"/>
        <v>1</v>
      </c>
      <c r="BI51" s="22">
        <v>0</v>
      </c>
      <c r="BJ51" s="22">
        <v>1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15</v>
      </c>
      <c r="B52" s="40" t="s">
        <v>104</v>
      </c>
      <c r="C52" s="41" t="s">
        <v>105</v>
      </c>
      <c r="D52" s="22">
        <f t="shared" si="0"/>
        <v>342</v>
      </c>
      <c r="E52" s="22">
        <f t="shared" si="15"/>
        <v>191</v>
      </c>
      <c r="F52" s="22">
        <f t="shared" si="15"/>
        <v>30</v>
      </c>
      <c r="G52" s="22">
        <f t="shared" si="15"/>
        <v>92</v>
      </c>
      <c r="H52" s="22">
        <f t="shared" si="14"/>
        <v>20</v>
      </c>
      <c r="I52" s="22">
        <f t="shared" si="14"/>
        <v>5</v>
      </c>
      <c r="J52" s="22">
        <f t="shared" si="14"/>
        <v>4</v>
      </c>
      <c r="K52" s="22">
        <f t="shared" si="2"/>
        <v>1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1</v>
      </c>
      <c r="R52" s="22">
        <f t="shared" si="3"/>
        <v>341</v>
      </c>
      <c r="S52" s="22">
        <f t="shared" si="4"/>
        <v>191</v>
      </c>
      <c r="T52" s="22">
        <f t="shared" si="5"/>
        <v>30</v>
      </c>
      <c r="U52" s="22">
        <f t="shared" si="16"/>
        <v>92</v>
      </c>
      <c r="V52" s="22">
        <f t="shared" si="16"/>
        <v>20</v>
      </c>
      <c r="W52" s="22">
        <f t="shared" si="16"/>
        <v>5</v>
      </c>
      <c r="X52" s="22">
        <f t="shared" si="7"/>
        <v>3</v>
      </c>
      <c r="Y52" s="22">
        <f t="shared" si="8"/>
        <v>0</v>
      </c>
      <c r="Z52" s="22" t="s">
        <v>184</v>
      </c>
      <c r="AA52" s="22">
        <v>0</v>
      </c>
      <c r="AB52" s="22" t="s">
        <v>184</v>
      </c>
      <c r="AC52" s="22" t="s">
        <v>184</v>
      </c>
      <c r="AD52" s="22" t="s">
        <v>184</v>
      </c>
      <c r="AE52" s="22">
        <v>0</v>
      </c>
      <c r="AF52" s="22">
        <f t="shared" si="9"/>
        <v>134</v>
      </c>
      <c r="AG52" s="22">
        <v>75</v>
      </c>
      <c r="AH52" s="22">
        <v>12</v>
      </c>
      <c r="AI52" s="22">
        <v>35</v>
      </c>
      <c r="AJ52" s="22">
        <v>9</v>
      </c>
      <c r="AK52" s="22">
        <v>2</v>
      </c>
      <c r="AL52" s="22">
        <v>1</v>
      </c>
      <c r="AM52" s="22">
        <f t="shared" si="10"/>
        <v>207</v>
      </c>
      <c r="AN52" s="22">
        <v>116</v>
      </c>
      <c r="AO52" s="22">
        <v>18</v>
      </c>
      <c r="AP52" s="22">
        <v>57</v>
      </c>
      <c r="AQ52" s="22">
        <v>11</v>
      </c>
      <c r="AR52" s="22">
        <v>3</v>
      </c>
      <c r="AS52" s="22">
        <v>2</v>
      </c>
      <c r="AT52" s="22">
        <f t="shared" si="11"/>
        <v>0</v>
      </c>
      <c r="AU52" s="22" t="s">
        <v>184</v>
      </c>
      <c r="AV52" s="22">
        <v>0</v>
      </c>
      <c r="AW52" s="22" t="s">
        <v>184</v>
      </c>
      <c r="AX52" s="22" t="s">
        <v>184</v>
      </c>
      <c r="AY52" s="22" t="s">
        <v>184</v>
      </c>
      <c r="AZ52" s="22">
        <v>0</v>
      </c>
      <c r="BA52" s="22">
        <f t="shared" si="12"/>
        <v>0</v>
      </c>
      <c r="BB52" s="22" t="s">
        <v>184</v>
      </c>
      <c r="BC52" s="22">
        <v>0</v>
      </c>
      <c r="BD52" s="22" t="s">
        <v>184</v>
      </c>
      <c r="BE52" s="22" t="s">
        <v>184</v>
      </c>
      <c r="BF52" s="22" t="s">
        <v>184</v>
      </c>
      <c r="BG52" s="22">
        <v>0</v>
      </c>
      <c r="BH52" s="22">
        <f t="shared" si="13"/>
        <v>144</v>
      </c>
      <c r="BI52" s="22">
        <v>138</v>
      </c>
      <c r="BJ52" s="22">
        <v>6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15</v>
      </c>
      <c r="B53" s="40" t="s">
        <v>106</v>
      </c>
      <c r="C53" s="41" t="s">
        <v>107</v>
      </c>
      <c r="D53" s="22">
        <f t="shared" si="0"/>
        <v>85</v>
      </c>
      <c r="E53" s="22">
        <f t="shared" si="15"/>
        <v>41</v>
      </c>
      <c r="F53" s="22">
        <f t="shared" si="15"/>
        <v>23</v>
      </c>
      <c r="G53" s="22">
        <f t="shared" si="15"/>
        <v>20</v>
      </c>
      <c r="H53" s="22">
        <f t="shared" si="14"/>
        <v>1</v>
      </c>
      <c r="I53" s="22">
        <f t="shared" si="14"/>
        <v>0</v>
      </c>
      <c r="J53" s="22">
        <f t="shared" si="14"/>
        <v>0</v>
      </c>
      <c r="K53" s="22">
        <f t="shared" si="2"/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f t="shared" si="3"/>
        <v>85</v>
      </c>
      <c r="S53" s="22">
        <f t="shared" si="4"/>
        <v>41</v>
      </c>
      <c r="T53" s="22">
        <f t="shared" si="5"/>
        <v>23</v>
      </c>
      <c r="U53" s="22">
        <f t="shared" si="16"/>
        <v>20</v>
      </c>
      <c r="V53" s="22">
        <f t="shared" si="16"/>
        <v>1</v>
      </c>
      <c r="W53" s="22">
        <f t="shared" si="16"/>
        <v>0</v>
      </c>
      <c r="X53" s="22">
        <f t="shared" si="7"/>
        <v>0</v>
      </c>
      <c r="Y53" s="22">
        <f t="shared" si="8"/>
        <v>0</v>
      </c>
      <c r="Z53" s="22" t="s">
        <v>184</v>
      </c>
      <c r="AA53" s="22">
        <v>0</v>
      </c>
      <c r="AB53" s="22" t="s">
        <v>184</v>
      </c>
      <c r="AC53" s="22" t="s">
        <v>184</v>
      </c>
      <c r="AD53" s="22" t="s">
        <v>184</v>
      </c>
      <c r="AE53" s="22">
        <v>0</v>
      </c>
      <c r="AF53" s="22">
        <f t="shared" si="9"/>
        <v>20</v>
      </c>
      <c r="AG53" s="22">
        <v>0</v>
      </c>
      <c r="AH53" s="22">
        <v>20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10"/>
        <v>65</v>
      </c>
      <c r="AN53" s="22">
        <v>41</v>
      </c>
      <c r="AO53" s="22">
        <v>3</v>
      </c>
      <c r="AP53" s="22">
        <v>20</v>
      </c>
      <c r="AQ53" s="22">
        <v>1</v>
      </c>
      <c r="AR53" s="22">
        <v>0</v>
      </c>
      <c r="AS53" s="22">
        <v>0</v>
      </c>
      <c r="AT53" s="22">
        <f t="shared" si="11"/>
        <v>0</v>
      </c>
      <c r="AU53" s="22" t="s">
        <v>184</v>
      </c>
      <c r="AV53" s="22">
        <v>0</v>
      </c>
      <c r="AW53" s="22" t="s">
        <v>184</v>
      </c>
      <c r="AX53" s="22" t="s">
        <v>184</v>
      </c>
      <c r="AY53" s="22" t="s">
        <v>184</v>
      </c>
      <c r="AZ53" s="22">
        <v>0</v>
      </c>
      <c r="BA53" s="22">
        <f t="shared" si="12"/>
        <v>0</v>
      </c>
      <c r="BB53" s="22" t="s">
        <v>184</v>
      </c>
      <c r="BC53" s="22">
        <v>0</v>
      </c>
      <c r="BD53" s="22" t="s">
        <v>184</v>
      </c>
      <c r="BE53" s="22" t="s">
        <v>184</v>
      </c>
      <c r="BF53" s="22" t="s">
        <v>184</v>
      </c>
      <c r="BG53" s="22">
        <v>0</v>
      </c>
      <c r="BH53" s="22">
        <f t="shared" si="13"/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15</v>
      </c>
      <c r="B54" s="40" t="s">
        <v>108</v>
      </c>
      <c r="C54" s="41" t="s">
        <v>109</v>
      </c>
      <c r="D54" s="22">
        <f t="shared" si="0"/>
        <v>49</v>
      </c>
      <c r="E54" s="22">
        <f t="shared" si="15"/>
        <v>17</v>
      </c>
      <c r="F54" s="22">
        <f t="shared" si="15"/>
        <v>23</v>
      </c>
      <c r="G54" s="22">
        <f t="shared" si="15"/>
        <v>8</v>
      </c>
      <c r="H54" s="22">
        <f t="shared" si="14"/>
        <v>1</v>
      </c>
      <c r="I54" s="22">
        <f t="shared" si="14"/>
        <v>0</v>
      </c>
      <c r="J54" s="22">
        <f t="shared" si="14"/>
        <v>0</v>
      </c>
      <c r="K54" s="22">
        <f t="shared" si="2"/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f t="shared" si="3"/>
        <v>49</v>
      </c>
      <c r="S54" s="22">
        <f t="shared" si="4"/>
        <v>17</v>
      </c>
      <c r="T54" s="22">
        <f t="shared" si="5"/>
        <v>23</v>
      </c>
      <c r="U54" s="22">
        <f t="shared" si="16"/>
        <v>8</v>
      </c>
      <c r="V54" s="22">
        <f t="shared" si="16"/>
        <v>1</v>
      </c>
      <c r="W54" s="22">
        <f t="shared" si="16"/>
        <v>0</v>
      </c>
      <c r="X54" s="22">
        <f t="shared" si="7"/>
        <v>0</v>
      </c>
      <c r="Y54" s="22">
        <f t="shared" si="8"/>
        <v>0</v>
      </c>
      <c r="Z54" s="22" t="s">
        <v>184</v>
      </c>
      <c r="AA54" s="22">
        <v>0</v>
      </c>
      <c r="AB54" s="22" t="s">
        <v>184</v>
      </c>
      <c r="AC54" s="22" t="s">
        <v>184</v>
      </c>
      <c r="AD54" s="22" t="s">
        <v>184</v>
      </c>
      <c r="AE54" s="22">
        <v>0</v>
      </c>
      <c r="AF54" s="22">
        <f t="shared" si="9"/>
        <v>20</v>
      </c>
      <c r="AG54" s="22">
        <v>0</v>
      </c>
      <c r="AH54" s="22">
        <v>20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10"/>
        <v>29</v>
      </c>
      <c r="AN54" s="22">
        <v>17</v>
      </c>
      <c r="AO54" s="22">
        <v>3</v>
      </c>
      <c r="AP54" s="22">
        <v>8</v>
      </c>
      <c r="AQ54" s="22">
        <v>1</v>
      </c>
      <c r="AR54" s="22">
        <v>0</v>
      </c>
      <c r="AS54" s="22">
        <v>0</v>
      </c>
      <c r="AT54" s="22">
        <f t="shared" si="11"/>
        <v>0</v>
      </c>
      <c r="AU54" s="22" t="s">
        <v>184</v>
      </c>
      <c r="AV54" s="22">
        <v>0</v>
      </c>
      <c r="AW54" s="22" t="s">
        <v>184</v>
      </c>
      <c r="AX54" s="22" t="s">
        <v>184</v>
      </c>
      <c r="AY54" s="22" t="s">
        <v>184</v>
      </c>
      <c r="AZ54" s="22">
        <v>0</v>
      </c>
      <c r="BA54" s="22">
        <f t="shared" si="12"/>
        <v>0</v>
      </c>
      <c r="BB54" s="22" t="s">
        <v>184</v>
      </c>
      <c r="BC54" s="22">
        <v>0</v>
      </c>
      <c r="BD54" s="22" t="s">
        <v>184</v>
      </c>
      <c r="BE54" s="22" t="s">
        <v>184</v>
      </c>
      <c r="BF54" s="22" t="s">
        <v>184</v>
      </c>
      <c r="BG54" s="22">
        <v>0</v>
      </c>
      <c r="BH54" s="22">
        <f t="shared" si="13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74" t="s">
        <v>110</v>
      </c>
      <c r="B55" s="75"/>
      <c r="C55" s="76"/>
      <c r="D55" s="22">
        <f aca="true" t="shared" si="17" ref="D55:AI55">SUM(D5:D54)</f>
        <v>33470</v>
      </c>
      <c r="E55" s="22">
        <f t="shared" si="17"/>
        <v>12471</v>
      </c>
      <c r="F55" s="22">
        <f t="shared" si="17"/>
        <v>13329</v>
      </c>
      <c r="G55" s="22">
        <f t="shared" si="17"/>
        <v>6518</v>
      </c>
      <c r="H55" s="22">
        <f t="shared" si="17"/>
        <v>623</v>
      </c>
      <c r="I55" s="22">
        <f t="shared" si="17"/>
        <v>38</v>
      </c>
      <c r="J55" s="22">
        <f t="shared" si="17"/>
        <v>491</v>
      </c>
      <c r="K55" s="22">
        <f t="shared" si="17"/>
        <v>18721</v>
      </c>
      <c r="L55" s="22">
        <f t="shared" si="17"/>
        <v>11566</v>
      </c>
      <c r="M55" s="22">
        <f t="shared" si="17"/>
        <v>3462</v>
      </c>
      <c r="N55" s="22">
        <f t="shared" si="17"/>
        <v>3395</v>
      </c>
      <c r="O55" s="22">
        <f t="shared" si="17"/>
        <v>161</v>
      </c>
      <c r="P55" s="22">
        <f t="shared" si="17"/>
        <v>17</v>
      </c>
      <c r="Q55" s="22">
        <f t="shared" si="17"/>
        <v>120</v>
      </c>
      <c r="R55" s="22">
        <f t="shared" si="17"/>
        <v>14749</v>
      </c>
      <c r="S55" s="22">
        <f t="shared" si="17"/>
        <v>905</v>
      </c>
      <c r="T55" s="22">
        <f t="shared" si="17"/>
        <v>9867</v>
      </c>
      <c r="U55" s="22">
        <f t="shared" si="17"/>
        <v>3123</v>
      </c>
      <c r="V55" s="22">
        <f t="shared" si="17"/>
        <v>462</v>
      </c>
      <c r="W55" s="22">
        <f t="shared" si="17"/>
        <v>21</v>
      </c>
      <c r="X55" s="22">
        <f t="shared" si="17"/>
        <v>371</v>
      </c>
      <c r="Y55" s="22">
        <f t="shared" si="17"/>
        <v>249</v>
      </c>
      <c r="Z55" s="22">
        <f t="shared" si="17"/>
        <v>0</v>
      </c>
      <c r="AA55" s="22">
        <f t="shared" si="17"/>
        <v>0</v>
      </c>
      <c r="AB55" s="22">
        <f t="shared" si="17"/>
        <v>0</v>
      </c>
      <c r="AC55" s="22">
        <f t="shared" si="17"/>
        <v>0</v>
      </c>
      <c r="AD55" s="22">
        <f t="shared" si="17"/>
        <v>0</v>
      </c>
      <c r="AE55" s="22">
        <f t="shared" si="17"/>
        <v>249</v>
      </c>
      <c r="AF55" s="22">
        <f t="shared" si="17"/>
        <v>8351</v>
      </c>
      <c r="AG55" s="22">
        <f t="shared" si="17"/>
        <v>75</v>
      </c>
      <c r="AH55" s="22">
        <f t="shared" si="17"/>
        <v>7129</v>
      </c>
      <c r="AI55" s="22">
        <f t="shared" si="17"/>
        <v>980</v>
      </c>
      <c r="AJ55" s="22">
        <f aca="true" t="shared" si="18" ref="AJ55:BO55">SUM(AJ5:AJ54)</f>
        <v>164</v>
      </c>
      <c r="AK55" s="22">
        <f t="shared" si="18"/>
        <v>2</v>
      </c>
      <c r="AL55" s="22">
        <f t="shared" si="18"/>
        <v>1</v>
      </c>
      <c r="AM55" s="22">
        <f t="shared" si="18"/>
        <v>6149</v>
      </c>
      <c r="AN55" s="22">
        <f t="shared" si="18"/>
        <v>830</v>
      </c>
      <c r="AO55" s="22">
        <f t="shared" si="18"/>
        <v>2738</v>
      </c>
      <c r="AP55" s="22">
        <f t="shared" si="18"/>
        <v>2143</v>
      </c>
      <c r="AQ55" s="22">
        <f t="shared" si="18"/>
        <v>298</v>
      </c>
      <c r="AR55" s="22">
        <f t="shared" si="18"/>
        <v>19</v>
      </c>
      <c r="AS55" s="22">
        <f t="shared" si="18"/>
        <v>121</v>
      </c>
      <c r="AT55" s="22">
        <f t="shared" si="18"/>
        <v>0</v>
      </c>
      <c r="AU55" s="22">
        <f t="shared" si="18"/>
        <v>0</v>
      </c>
      <c r="AV55" s="22">
        <f t="shared" si="18"/>
        <v>0</v>
      </c>
      <c r="AW55" s="22">
        <f t="shared" si="18"/>
        <v>0</v>
      </c>
      <c r="AX55" s="22">
        <f t="shared" si="18"/>
        <v>0</v>
      </c>
      <c r="AY55" s="22">
        <f t="shared" si="18"/>
        <v>0</v>
      </c>
      <c r="AZ55" s="22">
        <f t="shared" si="18"/>
        <v>0</v>
      </c>
      <c r="BA55" s="22">
        <f t="shared" si="18"/>
        <v>0</v>
      </c>
      <c r="BB55" s="22">
        <f t="shared" si="18"/>
        <v>0</v>
      </c>
      <c r="BC55" s="22">
        <f t="shared" si="18"/>
        <v>0</v>
      </c>
      <c r="BD55" s="22">
        <f t="shared" si="18"/>
        <v>0</v>
      </c>
      <c r="BE55" s="22">
        <f t="shared" si="18"/>
        <v>0</v>
      </c>
      <c r="BF55" s="22">
        <f t="shared" si="18"/>
        <v>0</v>
      </c>
      <c r="BG55" s="22">
        <f t="shared" si="18"/>
        <v>0</v>
      </c>
      <c r="BH55" s="22">
        <f t="shared" si="18"/>
        <v>12103</v>
      </c>
      <c r="BI55" s="22">
        <f t="shared" si="18"/>
        <v>11381</v>
      </c>
      <c r="BJ55" s="22">
        <f t="shared" si="18"/>
        <v>557</v>
      </c>
      <c r="BK55" s="22">
        <f t="shared" si="18"/>
        <v>104</v>
      </c>
      <c r="BL55" s="22">
        <f t="shared" si="18"/>
        <v>0</v>
      </c>
      <c r="BM55" s="22">
        <f t="shared" si="18"/>
        <v>0</v>
      </c>
      <c r="BN55" s="22">
        <f t="shared" si="18"/>
        <v>61</v>
      </c>
    </row>
  </sheetData>
  <mergeCells count="13">
    <mergeCell ref="A55:C55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2003-02-07T13:04:44Z</dcterms:modified>
  <cp:category/>
  <cp:version/>
  <cp:contentType/>
  <cp:contentStatus/>
</cp:coreProperties>
</file>