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'ごみ処理概要'!$A$2:$AP$65</definedName>
    <definedName name="_xlnm.Print_Area" localSheetId="2">'ごみ処理量内訳'!$A$2:$AI$65</definedName>
    <definedName name="_xlnm.Print_Area" localSheetId="1">'ごみ搬入量内訳'!$A$2:$AH$66</definedName>
    <definedName name="_xlnm.Print_Area" localSheetId="3">'資源化量内訳'!$A$2:$BN$64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<sst xmlns="http://schemas.openxmlformats.org/spreadsheetml/2006/main" count="1858" uniqueCount="227">
  <si>
    <t>川本町</t>
  </si>
  <si>
    <t>瑞穂町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</si>
  <si>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</si>
  <si>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</si>
  <si>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</si>
  <si>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</si>
  <si>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</si>
  <si>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</si>
  <si>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</si>
  <si>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</si>
  <si>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</si>
  <si>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旭町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</si>
  <si>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</si>
  <si>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</si>
  <si>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加茂町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</si>
  <si>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</si>
  <si>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</si>
  <si>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</si>
  <si>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</si>
  <si>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</si>
  <si>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</si>
  <si>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</si>
  <si>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</si>
  <si>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</si>
  <si>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</si>
  <si>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</si>
  <si>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</si>
  <si>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</si>
  <si>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</si>
  <si>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</si>
  <si>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</si>
  <si>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</si>
  <si>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</si>
  <si>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</si>
  <si>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</si>
  <si>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</si>
  <si>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</si>
  <si>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</si>
  <si>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</si>
  <si>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</si>
  <si>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</si>
  <si>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</si>
  <si>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</si>
  <si>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</si>
  <si>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</si>
  <si>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</si>
  <si>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</si>
  <si>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</si>
  <si>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</si>
  <si>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</si>
  <si>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</si>
  <si>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</si>
  <si>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</si>
  <si>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</si>
  <si>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</si>
  <si>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</si>
  <si>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</si>
  <si>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</si>
  <si>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</si>
  <si>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</si>
  <si>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</si>
  <si>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</si>
  <si>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</si>
  <si>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</si>
  <si>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</si>
  <si>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</si>
  <si>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</si>
  <si>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</si>
  <si>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</si>
  <si>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</si>
  <si>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</si>
  <si>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</si>
  <si>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</si>
  <si>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</si>
  <si>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</si>
  <si>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</si>
  <si>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</si>
  <si>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</si>
  <si>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</si>
  <si>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</si>
  <si>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</si>
  <si>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</si>
  <si>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</si>
  <si>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</si>
  <si>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</si>
  <si>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</si>
  <si>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</si>
  <si>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</si>
  <si>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</si>
  <si>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</si>
  <si>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</si>
  <si>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</si>
  <si>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</si>
  <si>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</si>
  <si>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</si>
  <si>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</si>
  <si>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</si>
  <si>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</si>
  <si>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</si>
  <si>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</si>
  <si>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</si>
  <si>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</si>
  <si>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</si>
  <si>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</si>
  <si>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</si>
  <si>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</si>
  <si>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</si>
  <si>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</si>
  <si>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</si>
  <si>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</si>
  <si>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</si>
  <si>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</si>
  <si>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</si>
  <si>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</si>
  <si>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</si>
  <si>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</si>
  <si>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</si>
  <si>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</si>
  <si>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</si>
  <si>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</si>
  <si>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</si>
  <si>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</si>
  <si>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</si>
  <si>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</si>
  <si>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</si>
  <si>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</si>
  <si>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</si>
  <si>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</si>
  <si>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</si>
  <si>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</si>
  <si>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</si>
  <si>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</si>
  <si>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</si>
  <si>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</si>
  <si>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</si>
  <si>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</si>
  <si>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</si>
  <si>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</si>
  <si>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</si>
  <si>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</si>
  <si>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</si>
  <si>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</si>
  <si>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</si>
  <si>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</si>
  <si>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</si>
  <si>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</si>
  <si>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</si>
  <si>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</si>
  <si>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</si>
  <si>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</si>
  <si>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</si>
  <si>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</si>
  <si>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</si>
  <si>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</si>
  <si>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</si>
  <si>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</si>
  <si>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</si>
  <si>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</si>
  <si>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</si>
  <si>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</si>
  <si>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</si>
  <si>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</si>
  <si>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</si>
  <si>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</si>
  <si>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</si>
  <si>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</si>
  <si>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</si>
  <si>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</si>
  <si>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</si>
  <si>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</si>
  <si>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</si>
  <si>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</si>
  <si>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</si>
  <si>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</si>
  <si>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</si>
  <si>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</si>
  <si>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</si>
  <si>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</si>
  <si>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</si>
  <si>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</si>
  <si>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</si>
  <si>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</si>
  <si>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</si>
  <si>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</si>
  <si>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</si>
  <si>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</si>
  <si>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</si>
  <si>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</si>
  <si>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</si>
  <si>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</si>
  <si>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</si>
  <si>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</si>
  <si>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</si>
  <si>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</si>
  <si>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</si>
  <si>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</si>
  <si>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</si>
  <si>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</si>
  <si>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</si>
  <si>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</si>
  <si>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</si>
  <si>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</si>
  <si>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</si>
  <si>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</si>
  <si>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</si>
  <si>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</si>
  <si>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</si>
  <si>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</si>
  <si>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</si>
  <si>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</si>
  <si>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</si>
  <si>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</si>
  <si>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</si>
  <si>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</si>
  <si>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</si>
  <si>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</si>
  <si>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</si>
  <si>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</si>
  <si>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</si>
  <si>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</si>
  <si>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</si>
  <si>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</si>
  <si>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</si>
  <si>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</si>
  <si>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大東町</t>
  </si>
  <si>
    <t>鹿島町</t>
  </si>
  <si>
    <t>大和村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</si>
</sst>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202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168</v>
      </c>
      <c r="B2" s="49" t="s">
        <v>169</v>
      </c>
      <c r="C2" s="54" t="s">
        <v>170</v>
      </c>
      <c r="D2" s="57" t="s">
        <v>171</v>
      </c>
      <c r="E2" s="47"/>
      <c r="F2" s="57" t="s">
        <v>172</v>
      </c>
      <c r="G2" s="47"/>
      <c r="H2" s="47"/>
      <c r="I2" s="48"/>
      <c r="J2" s="58" t="s">
        <v>173</v>
      </c>
      <c r="K2" s="59"/>
      <c r="L2" s="60"/>
      <c r="M2" s="54" t="s">
        <v>174</v>
      </c>
      <c r="N2" s="8" t="s">
        <v>175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12</v>
      </c>
      <c r="AE2" s="57" t="s">
        <v>176</v>
      </c>
      <c r="AF2" s="68"/>
      <c r="AG2" s="68"/>
      <c r="AH2" s="68"/>
      <c r="AI2" s="68"/>
      <c r="AJ2" s="68"/>
      <c r="AK2" s="69"/>
      <c r="AL2" s="62" t="s">
        <v>13</v>
      </c>
      <c r="AM2" s="57" t="s">
        <v>177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178</v>
      </c>
      <c r="F3" s="54" t="s">
        <v>179</v>
      </c>
      <c r="G3" s="54" t="s">
        <v>180</v>
      </c>
      <c r="H3" s="54" t="s">
        <v>181</v>
      </c>
      <c r="I3" s="12" t="s">
        <v>182</v>
      </c>
      <c r="J3" s="62" t="s">
        <v>221</v>
      </c>
      <c r="K3" s="62" t="s">
        <v>222</v>
      </c>
      <c r="L3" s="62" t="s">
        <v>223</v>
      </c>
      <c r="M3" s="61"/>
      <c r="N3" s="54" t="s">
        <v>183</v>
      </c>
      <c r="O3" s="54" t="s">
        <v>204</v>
      </c>
      <c r="P3" s="65" t="s">
        <v>184</v>
      </c>
      <c r="Q3" s="66"/>
      <c r="R3" s="66"/>
      <c r="S3" s="66"/>
      <c r="T3" s="66"/>
      <c r="U3" s="67"/>
      <c r="V3" s="14" t="s">
        <v>185</v>
      </c>
      <c r="W3" s="9"/>
      <c r="X3" s="9"/>
      <c r="Y3" s="9"/>
      <c r="Z3" s="9"/>
      <c r="AA3" s="9"/>
      <c r="AB3" s="15"/>
      <c r="AC3" s="12" t="s">
        <v>182</v>
      </c>
      <c r="AD3" s="63"/>
      <c r="AE3" s="54" t="s">
        <v>186</v>
      </c>
      <c r="AF3" s="54" t="s">
        <v>210</v>
      </c>
      <c r="AG3" s="54" t="s">
        <v>206</v>
      </c>
      <c r="AH3" s="54" t="s">
        <v>207</v>
      </c>
      <c r="AI3" s="54" t="s">
        <v>208</v>
      </c>
      <c r="AJ3" s="54" t="s">
        <v>209</v>
      </c>
      <c r="AK3" s="12" t="s">
        <v>187</v>
      </c>
      <c r="AL3" s="63"/>
      <c r="AM3" s="54" t="s">
        <v>204</v>
      </c>
      <c r="AN3" s="54" t="s">
        <v>188</v>
      </c>
      <c r="AO3" s="54" t="s">
        <v>189</v>
      </c>
      <c r="AP3" s="12" t="s">
        <v>182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182</v>
      </c>
      <c r="Q4" s="7" t="s">
        <v>205</v>
      </c>
      <c r="R4" s="7" t="s">
        <v>206</v>
      </c>
      <c r="S4" s="7" t="s">
        <v>207</v>
      </c>
      <c r="T4" s="7" t="s">
        <v>208</v>
      </c>
      <c r="U4" s="7" t="s">
        <v>209</v>
      </c>
      <c r="V4" s="12" t="s">
        <v>182</v>
      </c>
      <c r="W4" s="7" t="s">
        <v>190</v>
      </c>
      <c r="X4" s="7" t="s">
        <v>191</v>
      </c>
      <c r="Y4" s="7" t="s">
        <v>192</v>
      </c>
      <c r="Z4" s="17" t="s">
        <v>193</v>
      </c>
      <c r="AA4" s="7" t="s">
        <v>194</v>
      </c>
      <c r="AB4" s="7" t="s">
        <v>195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196</v>
      </c>
      <c r="E5" s="19" t="s">
        <v>196</v>
      </c>
      <c r="F5" s="20" t="s">
        <v>197</v>
      </c>
      <c r="G5" s="20" t="s">
        <v>197</v>
      </c>
      <c r="H5" s="20" t="s">
        <v>197</v>
      </c>
      <c r="I5" s="20" t="s">
        <v>197</v>
      </c>
      <c r="J5" s="21" t="s">
        <v>198</v>
      </c>
      <c r="K5" s="21" t="s">
        <v>198</v>
      </c>
      <c r="L5" s="21" t="s">
        <v>198</v>
      </c>
      <c r="M5" s="20" t="s">
        <v>199</v>
      </c>
      <c r="N5" s="20" t="s">
        <v>199</v>
      </c>
      <c r="O5" s="20" t="s">
        <v>199</v>
      </c>
      <c r="P5" s="20" t="s">
        <v>199</v>
      </c>
      <c r="Q5" s="20" t="s">
        <v>199</v>
      </c>
      <c r="R5" s="20" t="s">
        <v>199</v>
      </c>
      <c r="S5" s="20" t="s">
        <v>199</v>
      </c>
      <c r="T5" s="20" t="s">
        <v>199</v>
      </c>
      <c r="U5" s="20" t="s">
        <v>199</v>
      </c>
      <c r="V5" s="20" t="s">
        <v>199</v>
      </c>
      <c r="W5" s="20" t="s">
        <v>199</v>
      </c>
      <c r="X5" s="20" t="s">
        <v>199</v>
      </c>
      <c r="Y5" s="20" t="s">
        <v>199</v>
      </c>
      <c r="Z5" s="20" t="s">
        <v>199</v>
      </c>
      <c r="AA5" s="20" t="s">
        <v>199</v>
      </c>
      <c r="AB5" s="20" t="s">
        <v>199</v>
      </c>
      <c r="AC5" s="20" t="s">
        <v>199</v>
      </c>
      <c r="AD5" s="20" t="s">
        <v>200</v>
      </c>
      <c r="AE5" s="20" t="s">
        <v>199</v>
      </c>
      <c r="AF5" s="20" t="s">
        <v>199</v>
      </c>
      <c r="AG5" s="20" t="s">
        <v>199</v>
      </c>
      <c r="AH5" s="20" t="s">
        <v>199</v>
      </c>
      <c r="AI5" s="20" t="s">
        <v>199</v>
      </c>
      <c r="AJ5" s="20" t="s">
        <v>199</v>
      </c>
      <c r="AK5" s="20" t="s">
        <v>199</v>
      </c>
      <c r="AL5" s="20" t="s">
        <v>200</v>
      </c>
      <c r="AM5" s="20" t="s">
        <v>199</v>
      </c>
      <c r="AN5" s="20" t="s">
        <v>199</v>
      </c>
      <c r="AO5" s="20" t="s">
        <v>199</v>
      </c>
      <c r="AP5" s="20" t="s">
        <v>199</v>
      </c>
    </row>
    <row r="6" spans="1:42" ht="13.5">
      <c r="A6" s="40" t="s">
        <v>15</v>
      </c>
      <c r="B6" s="40" t="s">
        <v>16</v>
      </c>
      <c r="C6" s="41" t="s">
        <v>17</v>
      </c>
      <c r="D6" s="22">
        <v>147940</v>
      </c>
      <c r="E6" s="22">
        <v>147940</v>
      </c>
      <c r="F6" s="22">
        <v>56794</v>
      </c>
      <c r="G6" s="22">
        <v>3637</v>
      </c>
      <c r="H6" s="22">
        <v>995</v>
      </c>
      <c r="I6" s="22">
        <f aca="true" t="shared" si="0" ref="I6:I19">SUM(F6:H6)</f>
        <v>61426</v>
      </c>
      <c r="J6" s="22">
        <v>1137.5585437265386</v>
      </c>
      <c r="K6" s="22">
        <v>740.5445747165179</v>
      </c>
      <c r="L6" s="22">
        <v>397.01396901002073</v>
      </c>
      <c r="M6" s="22">
        <v>954</v>
      </c>
      <c r="N6" s="22">
        <v>39667</v>
      </c>
      <c r="O6" s="22">
        <v>9066</v>
      </c>
      <c r="P6" s="22">
        <f aca="true" t="shared" si="1" ref="P6:P19">SUM(Q6:U6)</f>
        <v>5229</v>
      </c>
      <c r="Q6" s="22">
        <v>0</v>
      </c>
      <c r="R6" s="22">
        <v>5229</v>
      </c>
      <c r="S6" s="22">
        <v>0</v>
      </c>
      <c r="T6" s="22">
        <v>0</v>
      </c>
      <c r="U6" s="22">
        <v>0</v>
      </c>
      <c r="V6" s="22">
        <f aca="true" t="shared" si="2" ref="V6:V19">SUM(W6:AB6)</f>
        <v>6469</v>
      </c>
      <c r="W6" s="22">
        <v>6469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19">N6+O6+P6+V6</f>
        <v>60431</v>
      </c>
      <c r="AD6" s="23">
        <v>84.99776604722742</v>
      </c>
      <c r="AE6" s="22">
        <v>0</v>
      </c>
      <c r="AF6" s="22">
        <v>0</v>
      </c>
      <c r="AG6" s="22">
        <v>1922</v>
      </c>
      <c r="AH6" s="22">
        <v>0</v>
      </c>
      <c r="AI6" s="22">
        <v>0</v>
      </c>
      <c r="AJ6" s="22" t="s">
        <v>201</v>
      </c>
      <c r="AK6" s="22">
        <f aca="true" t="shared" si="4" ref="AK6:AK19">SUM(AE6:AI6)</f>
        <v>1922</v>
      </c>
      <c r="AL6" s="23">
        <v>15.223588824631424</v>
      </c>
      <c r="AM6" s="22">
        <v>9066</v>
      </c>
      <c r="AN6" s="22">
        <v>5693</v>
      </c>
      <c r="AO6" s="22">
        <v>3243</v>
      </c>
      <c r="AP6" s="22">
        <f aca="true" t="shared" si="5" ref="AP6:AP19">SUM(AM6:AO6)</f>
        <v>18002</v>
      </c>
    </row>
    <row r="7" spans="1:42" ht="13.5">
      <c r="A7" s="40" t="s">
        <v>15</v>
      </c>
      <c r="B7" s="40" t="s">
        <v>18</v>
      </c>
      <c r="C7" s="41" t="s">
        <v>19</v>
      </c>
      <c r="D7" s="22">
        <v>47271</v>
      </c>
      <c r="E7" s="22">
        <v>47271</v>
      </c>
      <c r="F7" s="22">
        <v>19258</v>
      </c>
      <c r="G7" s="22">
        <v>1492</v>
      </c>
      <c r="H7" s="22">
        <v>195</v>
      </c>
      <c r="I7" s="22">
        <f t="shared" si="0"/>
        <v>20945</v>
      </c>
      <c r="J7" s="22">
        <v>1213.927389812689</v>
      </c>
      <c r="K7" s="22">
        <v>727.7188974212519</v>
      </c>
      <c r="L7" s="22">
        <v>486.208492391437</v>
      </c>
      <c r="M7" s="22">
        <v>0</v>
      </c>
      <c r="N7" s="22">
        <v>13877</v>
      </c>
      <c r="O7" s="22">
        <v>106</v>
      </c>
      <c r="P7" s="22">
        <f t="shared" si="1"/>
        <v>4518</v>
      </c>
      <c r="Q7" s="22">
        <v>3388</v>
      </c>
      <c r="R7" s="22">
        <v>1130</v>
      </c>
      <c r="S7" s="22">
        <v>0</v>
      </c>
      <c r="T7" s="22">
        <v>0</v>
      </c>
      <c r="U7" s="22">
        <v>0</v>
      </c>
      <c r="V7" s="22">
        <f t="shared" si="2"/>
        <v>2249</v>
      </c>
      <c r="W7" s="22">
        <v>2249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20750</v>
      </c>
      <c r="AD7" s="23">
        <v>99.48915662650603</v>
      </c>
      <c r="AE7" s="22">
        <v>0</v>
      </c>
      <c r="AF7" s="22">
        <v>962</v>
      </c>
      <c r="AG7" s="22">
        <v>513</v>
      </c>
      <c r="AH7" s="22">
        <v>0</v>
      </c>
      <c r="AI7" s="22">
        <v>0</v>
      </c>
      <c r="AJ7" s="22" t="s">
        <v>201</v>
      </c>
      <c r="AK7" s="22">
        <f t="shared" si="4"/>
        <v>1475</v>
      </c>
      <c r="AL7" s="23">
        <v>17.946987951807227</v>
      </c>
      <c r="AM7" s="22">
        <v>106</v>
      </c>
      <c r="AN7" s="22">
        <v>1498</v>
      </c>
      <c r="AO7" s="22">
        <v>3043</v>
      </c>
      <c r="AP7" s="22">
        <f t="shared" si="5"/>
        <v>4647</v>
      </c>
    </row>
    <row r="8" spans="1:42" ht="13.5">
      <c r="A8" s="40" t="s">
        <v>15</v>
      </c>
      <c r="B8" s="40" t="s">
        <v>20</v>
      </c>
      <c r="C8" s="41" t="s">
        <v>21</v>
      </c>
      <c r="D8" s="22">
        <v>87955</v>
      </c>
      <c r="E8" s="22">
        <v>87955</v>
      </c>
      <c r="F8" s="22">
        <v>37908</v>
      </c>
      <c r="G8" s="22">
        <v>194</v>
      </c>
      <c r="H8" s="22">
        <v>2160</v>
      </c>
      <c r="I8" s="22">
        <f t="shared" si="0"/>
        <v>40262</v>
      </c>
      <c r="J8" s="22">
        <v>1254.1282396119436</v>
      </c>
      <c r="K8" s="22">
        <v>832.6798495183168</v>
      </c>
      <c r="L8" s="22">
        <v>421.44839009362664</v>
      </c>
      <c r="M8" s="22">
        <v>1112</v>
      </c>
      <c r="N8" s="22">
        <v>26304</v>
      </c>
      <c r="O8" s="22">
        <v>3372</v>
      </c>
      <c r="P8" s="22">
        <f t="shared" si="1"/>
        <v>8426</v>
      </c>
      <c r="Q8" s="22">
        <v>3827</v>
      </c>
      <c r="R8" s="22">
        <v>4599</v>
      </c>
      <c r="S8" s="22">
        <v>0</v>
      </c>
      <c r="T8" s="22">
        <v>0</v>
      </c>
      <c r="U8" s="22">
        <v>0</v>
      </c>
      <c r="V8" s="22">
        <f t="shared" si="2"/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38102</v>
      </c>
      <c r="AD8" s="23">
        <v>91.15007086242191</v>
      </c>
      <c r="AE8" s="22">
        <v>0</v>
      </c>
      <c r="AF8" s="22">
        <v>2120</v>
      </c>
      <c r="AG8" s="22">
        <v>4350</v>
      </c>
      <c r="AH8" s="22">
        <v>0</v>
      </c>
      <c r="AI8" s="22">
        <v>0</v>
      </c>
      <c r="AJ8" s="22" t="s">
        <v>201</v>
      </c>
      <c r="AK8" s="22">
        <f t="shared" si="4"/>
        <v>6470</v>
      </c>
      <c r="AL8" s="23">
        <v>19.334931402050287</v>
      </c>
      <c r="AM8" s="22">
        <v>3372</v>
      </c>
      <c r="AN8" s="22">
        <v>2068</v>
      </c>
      <c r="AO8" s="22">
        <v>1018</v>
      </c>
      <c r="AP8" s="22">
        <f t="shared" si="5"/>
        <v>6458</v>
      </c>
    </row>
    <row r="9" spans="1:42" ht="13.5">
      <c r="A9" s="40" t="s">
        <v>15</v>
      </c>
      <c r="B9" s="40" t="s">
        <v>22</v>
      </c>
      <c r="C9" s="41" t="s">
        <v>23</v>
      </c>
      <c r="D9" s="22">
        <v>50915</v>
      </c>
      <c r="E9" s="22">
        <v>49897</v>
      </c>
      <c r="F9" s="22">
        <v>16928</v>
      </c>
      <c r="G9" s="22">
        <v>598</v>
      </c>
      <c r="H9" s="22">
        <v>253</v>
      </c>
      <c r="I9" s="22">
        <f t="shared" si="0"/>
        <v>17779</v>
      </c>
      <c r="J9" s="22">
        <v>956.6844552901089</v>
      </c>
      <c r="K9" s="22">
        <v>680.2096967952227</v>
      </c>
      <c r="L9" s="22">
        <v>276.47475849488603</v>
      </c>
      <c r="M9" s="22">
        <v>715</v>
      </c>
      <c r="N9" s="22">
        <v>12992</v>
      </c>
      <c r="O9" s="22">
        <v>2455</v>
      </c>
      <c r="P9" s="22">
        <f t="shared" si="1"/>
        <v>2079</v>
      </c>
      <c r="Q9" s="22">
        <v>0</v>
      </c>
      <c r="R9" s="22">
        <v>2079</v>
      </c>
      <c r="S9" s="22">
        <v>0</v>
      </c>
      <c r="T9" s="22">
        <v>0</v>
      </c>
      <c r="U9" s="22">
        <v>0</v>
      </c>
      <c r="V9" s="22">
        <f t="shared" si="2"/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f t="shared" si="3"/>
        <v>17526</v>
      </c>
      <c r="AD9" s="23">
        <v>85.99224010042224</v>
      </c>
      <c r="AE9" s="22">
        <v>0</v>
      </c>
      <c r="AF9" s="22">
        <v>0</v>
      </c>
      <c r="AG9" s="22">
        <v>2079</v>
      </c>
      <c r="AH9" s="22">
        <v>0</v>
      </c>
      <c r="AI9" s="22">
        <v>0</v>
      </c>
      <c r="AJ9" s="22" t="s">
        <v>201</v>
      </c>
      <c r="AK9" s="22">
        <f t="shared" si="4"/>
        <v>2079</v>
      </c>
      <c r="AL9" s="23">
        <v>15.317142700509839</v>
      </c>
      <c r="AM9" s="22">
        <v>2455</v>
      </c>
      <c r="AN9" s="22">
        <v>1037</v>
      </c>
      <c r="AO9" s="22">
        <v>0</v>
      </c>
      <c r="AP9" s="22">
        <f t="shared" si="5"/>
        <v>3492</v>
      </c>
    </row>
    <row r="10" spans="1:42" ht="13.5">
      <c r="A10" s="40" t="s">
        <v>15</v>
      </c>
      <c r="B10" s="40" t="s">
        <v>24</v>
      </c>
      <c r="C10" s="41" t="s">
        <v>25</v>
      </c>
      <c r="D10" s="22">
        <v>34368</v>
      </c>
      <c r="E10" s="22">
        <v>34368</v>
      </c>
      <c r="F10" s="22">
        <v>8543</v>
      </c>
      <c r="G10" s="22">
        <v>1916</v>
      </c>
      <c r="H10" s="22">
        <v>1156</v>
      </c>
      <c r="I10" s="22">
        <f t="shared" si="0"/>
        <v>11615</v>
      </c>
      <c r="J10" s="22">
        <v>925.9170684421316</v>
      </c>
      <c r="K10" s="22">
        <v>718.4127955919491</v>
      </c>
      <c r="L10" s="22">
        <v>207.50427285018236</v>
      </c>
      <c r="M10" s="22">
        <v>467</v>
      </c>
      <c r="N10" s="22">
        <v>7427</v>
      </c>
      <c r="O10" s="22">
        <v>0</v>
      </c>
      <c r="P10" s="22">
        <f t="shared" si="1"/>
        <v>2444</v>
      </c>
      <c r="Q10" s="22">
        <v>2444</v>
      </c>
      <c r="R10" s="22">
        <v>0</v>
      </c>
      <c r="S10" s="22">
        <v>0</v>
      </c>
      <c r="T10" s="22">
        <v>0</v>
      </c>
      <c r="U10" s="22">
        <v>0</v>
      </c>
      <c r="V10" s="22">
        <f t="shared" si="2"/>
        <v>588</v>
      </c>
      <c r="W10" s="22">
        <v>417</v>
      </c>
      <c r="X10" s="22">
        <v>52</v>
      </c>
      <c r="Y10" s="22">
        <v>89</v>
      </c>
      <c r="Z10" s="22">
        <v>0</v>
      </c>
      <c r="AA10" s="22">
        <v>0</v>
      </c>
      <c r="AB10" s="22">
        <v>30</v>
      </c>
      <c r="AC10" s="22">
        <f t="shared" si="3"/>
        <v>10459</v>
      </c>
      <c r="AD10" s="23">
        <v>100</v>
      </c>
      <c r="AE10" s="22">
        <v>0</v>
      </c>
      <c r="AF10" s="22">
        <v>555</v>
      </c>
      <c r="AG10" s="22">
        <v>0</v>
      </c>
      <c r="AH10" s="22">
        <v>0</v>
      </c>
      <c r="AI10" s="22">
        <v>0</v>
      </c>
      <c r="AJ10" s="22" t="s">
        <v>201</v>
      </c>
      <c r="AK10" s="22">
        <f t="shared" si="4"/>
        <v>555</v>
      </c>
      <c r="AL10" s="23">
        <v>14.735493318689366</v>
      </c>
      <c r="AM10" s="22">
        <v>0</v>
      </c>
      <c r="AN10" s="22">
        <v>1012</v>
      </c>
      <c r="AO10" s="22">
        <v>1889</v>
      </c>
      <c r="AP10" s="22">
        <f t="shared" si="5"/>
        <v>2901</v>
      </c>
    </row>
    <row r="11" spans="1:42" ht="13.5">
      <c r="A11" s="40" t="s">
        <v>15</v>
      </c>
      <c r="B11" s="40" t="s">
        <v>26</v>
      </c>
      <c r="C11" s="41" t="s">
        <v>27</v>
      </c>
      <c r="D11" s="22">
        <v>31086</v>
      </c>
      <c r="E11" s="22">
        <v>30414</v>
      </c>
      <c r="F11" s="22">
        <v>8005</v>
      </c>
      <c r="G11" s="22">
        <v>1823</v>
      </c>
      <c r="H11" s="22">
        <v>168</v>
      </c>
      <c r="I11" s="22">
        <f t="shared" si="0"/>
        <v>9996</v>
      </c>
      <c r="J11" s="22">
        <v>880.9850533958378</v>
      </c>
      <c r="K11" s="22">
        <v>686.4738476290697</v>
      </c>
      <c r="L11" s="22">
        <v>194.51120576676811</v>
      </c>
      <c r="M11" s="22">
        <v>0</v>
      </c>
      <c r="N11" s="22">
        <v>7974</v>
      </c>
      <c r="O11" s="22">
        <v>0</v>
      </c>
      <c r="P11" s="22">
        <f t="shared" si="1"/>
        <v>1527</v>
      </c>
      <c r="Q11" s="22">
        <v>1527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327</v>
      </c>
      <c r="W11" s="22">
        <v>0</v>
      </c>
      <c r="X11" s="22">
        <v>0</v>
      </c>
      <c r="Y11" s="22">
        <v>327</v>
      </c>
      <c r="Z11" s="22">
        <v>0</v>
      </c>
      <c r="AA11" s="22">
        <v>0</v>
      </c>
      <c r="AB11" s="22">
        <v>0</v>
      </c>
      <c r="AC11" s="22">
        <f t="shared" si="3"/>
        <v>9828</v>
      </c>
      <c r="AD11" s="23">
        <v>100</v>
      </c>
      <c r="AE11" s="22">
        <v>0</v>
      </c>
      <c r="AF11" s="22">
        <v>668</v>
      </c>
      <c r="AG11" s="22">
        <v>0</v>
      </c>
      <c r="AH11" s="22">
        <v>0</v>
      </c>
      <c r="AI11" s="22">
        <v>0</v>
      </c>
      <c r="AJ11" s="22" t="s">
        <v>201</v>
      </c>
      <c r="AK11" s="22">
        <f t="shared" si="4"/>
        <v>668</v>
      </c>
      <c r="AL11" s="23">
        <v>10.124135124135124</v>
      </c>
      <c r="AM11" s="22">
        <v>0</v>
      </c>
      <c r="AN11" s="22">
        <v>640</v>
      </c>
      <c r="AO11" s="22">
        <v>759</v>
      </c>
      <c r="AP11" s="22">
        <f t="shared" si="5"/>
        <v>1399</v>
      </c>
    </row>
    <row r="12" spans="1:42" ht="13.5">
      <c r="A12" s="40" t="s">
        <v>15</v>
      </c>
      <c r="B12" s="40" t="s">
        <v>28</v>
      </c>
      <c r="C12" s="41" t="s">
        <v>29</v>
      </c>
      <c r="D12" s="22">
        <v>26043</v>
      </c>
      <c r="E12" s="22">
        <v>23439</v>
      </c>
      <c r="F12" s="22">
        <v>5866</v>
      </c>
      <c r="G12" s="22">
        <v>997</v>
      </c>
      <c r="H12" s="22">
        <v>762</v>
      </c>
      <c r="I12" s="22">
        <f t="shared" si="0"/>
        <v>7625</v>
      </c>
      <c r="J12" s="22">
        <v>802.1507107055296</v>
      </c>
      <c r="K12" s="22">
        <v>689.6918110669445</v>
      </c>
      <c r="L12" s="22">
        <v>112.45889963858508</v>
      </c>
      <c r="M12" s="22">
        <v>0</v>
      </c>
      <c r="N12" s="22">
        <v>4994</v>
      </c>
      <c r="O12" s="22">
        <v>0</v>
      </c>
      <c r="P12" s="22">
        <f t="shared" si="1"/>
        <v>1797</v>
      </c>
      <c r="Q12" s="22">
        <v>1797</v>
      </c>
      <c r="R12" s="22">
        <v>0</v>
      </c>
      <c r="S12" s="22">
        <v>0</v>
      </c>
      <c r="T12" s="22">
        <v>0</v>
      </c>
      <c r="U12" s="22">
        <v>0</v>
      </c>
      <c r="V12" s="22">
        <f t="shared" si="2"/>
        <v>72</v>
      </c>
      <c r="W12" s="22">
        <v>72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6863</v>
      </c>
      <c r="AD12" s="23">
        <v>100</v>
      </c>
      <c r="AE12" s="22">
        <v>0</v>
      </c>
      <c r="AF12" s="22">
        <v>461</v>
      </c>
      <c r="AG12" s="22">
        <v>0</v>
      </c>
      <c r="AH12" s="22">
        <v>0</v>
      </c>
      <c r="AI12" s="22">
        <v>0</v>
      </c>
      <c r="AJ12" s="22" t="s">
        <v>201</v>
      </c>
      <c r="AK12" s="22">
        <f t="shared" si="4"/>
        <v>461</v>
      </c>
      <c r="AL12" s="23">
        <v>7.766282966632668</v>
      </c>
      <c r="AM12" s="22">
        <v>0</v>
      </c>
      <c r="AN12" s="22">
        <v>692</v>
      </c>
      <c r="AO12" s="22">
        <v>1322</v>
      </c>
      <c r="AP12" s="22">
        <f t="shared" si="5"/>
        <v>2014</v>
      </c>
    </row>
    <row r="13" spans="1:42" ht="13.5">
      <c r="A13" s="40" t="s">
        <v>15</v>
      </c>
      <c r="B13" s="40" t="s">
        <v>30</v>
      </c>
      <c r="C13" s="41" t="s">
        <v>31</v>
      </c>
      <c r="D13" s="22">
        <v>29825</v>
      </c>
      <c r="E13" s="22">
        <v>29825</v>
      </c>
      <c r="F13" s="22">
        <v>6874</v>
      </c>
      <c r="G13" s="22">
        <v>1622</v>
      </c>
      <c r="H13" s="22">
        <v>0</v>
      </c>
      <c r="I13" s="22">
        <f t="shared" si="0"/>
        <v>8496</v>
      </c>
      <c r="J13" s="22">
        <v>780.4429950969698</v>
      </c>
      <c r="K13" s="22">
        <v>546.2917245576365</v>
      </c>
      <c r="L13" s="22">
        <v>234.1512705393333</v>
      </c>
      <c r="M13" s="22">
        <v>0</v>
      </c>
      <c r="N13" s="22">
        <v>5369</v>
      </c>
      <c r="O13" s="22">
        <v>120</v>
      </c>
      <c r="P13" s="22">
        <f t="shared" si="1"/>
        <v>2054</v>
      </c>
      <c r="Q13" s="22">
        <v>2054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953</v>
      </c>
      <c r="W13" s="22">
        <v>926</v>
      </c>
      <c r="X13" s="22">
        <v>0</v>
      </c>
      <c r="Y13" s="22">
        <v>27</v>
      </c>
      <c r="Z13" s="22">
        <v>0</v>
      </c>
      <c r="AA13" s="22">
        <v>0</v>
      </c>
      <c r="AB13" s="22">
        <v>0</v>
      </c>
      <c r="AC13" s="22">
        <f t="shared" si="3"/>
        <v>8496</v>
      </c>
      <c r="AD13" s="23">
        <v>98.58757062146893</v>
      </c>
      <c r="AE13" s="22">
        <v>0</v>
      </c>
      <c r="AF13" s="22">
        <v>613</v>
      </c>
      <c r="AG13" s="22">
        <v>0</v>
      </c>
      <c r="AH13" s="22">
        <v>0</v>
      </c>
      <c r="AI13" s="22">
        <v>0</v>
      </c>
      <c r="AJ13" s="22" t="s">
        <v>201</v>
      </c>
      <c r="AK13" s="22">
        <f t="shared" si="4"/>
        <v>613</v>
      </c>
      <c r="AL13" s="23">
        <v>18.43220338983051</v>
      </c>
      <c r="AM13" s="22">
        <v>120</v>
      </c>
      <c r="AN13" s="22">
        <v>835</v>
      </c>
      <c r="AO13" s="22">
        <v>981</v>
      </c>
      <c r="AP13" s="22">
        <f t="shared" si="5"/>
        <v>1936</v>
      </c>
    </row>
    <row r="14" spans="1:42" ht="13.5">
      <c r="A14" s="40" t="s">
        <v>15</v>
      </c>
      <c r="B14" s="40" t="s">
        <v>32</v>
      </c>
      <c r="C14" s="41" t="s">
        <v>225</v>
      </c>
      <c r="D14" s="22">
        <v>8689</v>
      </c>
      <c r="E14" s="22">
        <v>8689</v>
      </c>
      <c r="F14" s="22">
        <v>2155</v>
      </c>
      <c r="G14" s="22">
        <v>434</v>
      </c>
      <c r="H14" s="22">
        <v>0</v>
      </c>
      <c r="I14" s="22">
        <f t="shared" si="0"/>
        <v>2589</v>
      </c>
      <c r="J14" s="22">
        <v>816.3368264393494</v>
      </c>
      <c r="K14" s="22">
        <v>751.6983368989605</v>
      </c>
      <c r="L14" s="22">
        <v>64.6384895403888</v>
      </c>
      <c r="M14" s="22">
        <v>0</v>
      </c>
      <c r="N14" s="22">
        <v>1444</v>
      </c>
      <c r="O14" s="22">
        <v>642</v>
      </c>
      <c r="P14" s="22">
        <f t="shared" si="1"/>
        <v>128</v>
      </c>
      <c r="Q14" s="22">
        <v>103</v>
      </c>
      <c r="R14" s="22">
        <v>25</v>
      </c>
      <c r="S14" s="22">
        <v>0</v>
      </c>
      <c r="T14" s="22">
        <v>0</v>
      </c>
      <c r="U14" s="22">
        <v>0</v>
      </c>
      <c r="V14" s="22">
        <f t="shared" si="2"/>
        <v>375</v>
      </c>
      <c r="W14" s="22">
        <v>231</v>
      </c>
      <c r="X14" s="22">
        <v>30</v>
      </c>
      <c r="Y14" s="22">
        <v>75</v>
      </c>
      <c r="Z14" s="22">
        <v>0</v>
      </c>
      <c r="AA14" s="22">
        <v>0</v>
      </c>
      <c r="AB14" s="22">
        <v>39</v>
      </c>
      <c r="AC14" s="22">
        <f t="shared" si="3"/>
        <v>2589</v>
      </c>
      <c r="AD14" s="23">
        <v>75.20278099652376</v>
      </c>
      <c r="AE14" s="22">
        <v>0</v>
      </c>
      <c r="AF14" s="22">
        <v>0</v>
      </c>
      <c r="AG14" s="22">
        <v>25</v>
      </c>
      <c r="AH14" s="22">
        <v>0</v>
      </c>
      <c r="AI14" s="22">
        <v>0</v>
      </c>
      <c r="AJ14" s="22" t="s">
        <v>201</v>
      </c>
      <c r="AK14" s="22">
        <f t="shared" si="4"/>
        <v>25</v>
      </c>
      <c r="AL14" s="23">
        <v>15.449980687524139</v>
      </c>
      <c r="AM14" s="22">
        <v>642</v>
      </c>
      <c r="AN14" s="22">
        <v>205</v>
      </c>
      <c r="AO14" s="22">
        <v>103</v>
      </c>
      <c r="AP14" s="22">
        <f t="shared" si="5"/>
        <v>950</v>
      </c>
    </row>
    <row r="15" spans="1:42" ht="13.5">
      <c r="A15" s="40" t="s">
        <v>15</v>
      </c>
      <c r="B15" s="40" t="s">
        <v>33</v>
      </c>
      <c r="C15" s="41" t="s">
        <v>34</v>
      </c>
      <c r="D15" s="22">
        <v>4673</v>
      </c>
      <c r="E15" s="22">
        <v>4673</v>
      </c>
      <c r="F15" s="22">
        <v>1021</v>
      </c>
      <c r="G15" s="22">
        <v>165</v>
      </c>
      <c r="H15" s="22">
        <v>0</v>
      </c>
      <c r="I15" s="22">
        <f t="shared" si="0"/>
        <v>1186</v>
      </c>
      <c r="J15" s="22">
        <v>695.3381272187354</v>
      </c>
      <c r="K15" s="22">
        <v>664.2648382283535</v>
      </c>
      <c r="L15" s="22">
        <v>31.073288990381936</v>
      </c>
      <c r="M15" s="22">
        <v>122</v>
      </c>
      <c r="N15" s="22">
        <v>557</v>
      </c>
      <c r="O15" s="22">
        <v>336</v>
      </c>
      <c r="P15" s="22">
        <f t="shared" si="1"/>
        <v>174</v>
      </c>
      <c r="Q15" s="22">
        <v>132</v>
      </c>
      <c r="R15" s="22">
        <v>42</v>
      </c>
      <c r="S15" s="22">
        <v>0</v>
      </c>
      <c r="T15" s="22">
        <v>0</v>
      </c>
      <c r="U15" s="22">
        <v>0</v>
      </c>
      <c r="V15" s="22">
        <f t="shared" si="2"/>
        <v>119</v>
      </c>
      <c r="W15" s="22">
        <v>0</v>
      </c>
      <c r="X15" s="22">
        <v>0</v>
      </c>
      <c r="Y15" s="22">
        <v>0</v>
      </c>
      <c r="Z15" s="22">
        <v>0</v>
      </c>
      <c r="AA15" s="22">
        <v>119</v>
      </c>
      <c r="AB15" s="22">
        <v>0</v>
      </c>
      <c r="AC15" s="22">
        <f t="shared" si="3"/>
        <v>1186</v>
      </c>
      <c r="AD15" s="23">
        <v>71.66947723440134</v>
      </c>
      <c r="AE15" s="22">
        <v>0</v>
      </c>
      <c r="AF15" s="22">
        <v>132</v>
      </c>
      <c r="AG15" s="22">
        <v>39</v>
      </c>
      <c r="AH15" s="22">
        <v>0</v>
      </c>
      <c r="AI15" s="22">
        <v>0</v>
      </c>
      <c r="AJ15" s="22" t="s">
        <v>201</v>
      </c>
      <c r="AK15" s="22">
        <f t="shared" si="4"/>
        <v>171</v>
      </c>
      <c r="AL15" s="23">
        <v>31.49847094801223</v>
      </c>
      <c r="AM15" s="22">
        <v>336</v>
      </c>
      <c r="AN15" s="22">
        <v>82</v>
      </c>
      <c r="AO15" s="22">
        <v>3</v>
      </c>
      <c r="AP15" s="22">
        <f t="shared" si="5"/>
        <v>421</v>
      </c>
    </row>
    <row r="16" spans="1:42" ht="13.5">
      <c r="A16" s="40" t="s">
        <v>15</v>
      </c>
      <c r="B16" s="40" t="s">
        <v>35</v>
      </c>
      <c r="C16" s="41" t="s">
        <v>36</v>
      </c>
      <c r="D16" s="22">
        <v>7052</v>
      </c>
      <c r="E16" s="22">
        <v>7052</v>
      </c>
      <c r="F16" s="22">
        <v>1336</v>
      </c>
      <c r="G16" s="22">
        <v>3</v>
      </c>
      <c r="H16" s="22">
        <v>0</v>
      </c>
      <c r="I16" s="22">
        <f t="shared" si="0"/>
        <v>1339</v>
      </c>
      <c r="J16" s="22">
        <v>520.2060622071655</v>
      </c>
      <c r="K16" s="22">
        <v>519.040551985641</v>
      </c>
      <c r="L16" s="22">
        <v>1.1655102215246427</v>
      </c>
      <c r="M16" s="22">
        <v>0</v>
      </c>
      <c r="N16" s="22">
        <v>687</v>
      </c>
      <c r="O16" s="22">
        <v>0</v>
      </c>
      <c r="P16" s="22">
        <f t="shared" si="1"/>
        <v>436</v>
      </c>
      <c r="Q16" s="22">
        <v>106</v>
      </c>
      <c r="R16" s="22">
        <v>330</v>
      </c>
      <c r="S16" s="22">
        <v>0</v>
      </c>
      <c r="T16" s="22">
        <v>0</v>
      </c>
      <c r="U16" s="22">
        <v>0</v>
      </c>
      <c r="V16" s="22">
        <f t="shared" si="2"/>
        <v>216</v>
      </c>
      <c r="W16" s="22">
        <v>191</v>
      </c>
      <c r="X16" s="22">
        <v>0</v>
      </c>
      <c r="Y16" s="22">
        <v>0</v>
      </c>
      <c r="Z16" s="22">
        <v>0</v>
      </c>
      <c r="AA16" s="22">
        <v>0</v>
      </c>
      <c r="AB16" s="22">
        <v>25</v>
      </c>
      <c r="AC16" s="22">
        <f t="shared" si="3"/>
        <v>1339</v>
      </c>
      <c r="AD16" s="23">
        <v>100</v>
      </c>
      <c r="AE16" s="22">
        <v>0</v>
      </c>
      <c r="AF16" s="22">
        <v>106</v>
      </c>
      <c r="AG16" s="22">
        <v>50</v>
      </c>
      <c r="AH16" s="22">
        <v>0</v>
      </c>
      <c r="AI16" s="22">
        <v>0</v>
      </c>
      <c r="AJ16" s="22" t="s">
        <v>201</v>
      </c>
      <c r="AK16" s="22">
        <f t="shared" si="4"/>
        <v>156</v>
      </c>
      <c r="AL16" s="23">
        <v>27.781926811053026</v>
      </c>
      <c r="AM16" s="22">
        <v>0</v>
      </c>
      <c r="AN16" s="22">
        <v>99</v>
      </c>
      <c r="AO16" s="22">
        <v>166</v>
      </c>
      <c r="AP16" s="22">
        <f t="shared" si="5"/>
        <v>265</v>
      </c>
    </row>
    <row r="17" spans="1:42" ht="13.5">
      <c r="A17" s="40" t="s">
        <v>15</v>
      </c>
      <c r="B17" s="40" t="s">
        <v>37</v>
      </c>
      <c r="C17" s="41" t="s">
        <v>38</v>
      </c>
      <c r="D17" s="22">
        <v>12433</v>
      </c>
      <c r="E17" s="22">
        <v>12433</v>
      </c>
      <c r="F17" s="22">
        <v>2879</v>
      </c>
      <c r="G17" s="22">
        <v>104</v>
      </c>
      <c r="H17" s="22">
        <v>0</v>
      </c>
      <c r="I17" s="22">
        <f t="shared" si="0"/>
        <v>2983</v>
      </c>
      <c r="J17" s="22">
        <v>657.3315161044018</v>
      </c>
      <c r="K17" s="22">
        <v>566.1028041810956</v>
      </c>
      <c r="L17" s="22">
        <v>91.22871192330618</v>
      </c>
      <c r="M17" s="22">
        <v>0</v>
      </c>
      <c r="N17" s="22">
        <v>1980</v>
      </c>
      <c r="O17" s="22">
        <v>164</v>
      </c>
      <c r="P17" s="22">
        <f t="shared" si="1"/>
        <v>839</v>
      </c>
      <c r="Q17" s="22">
        <v>0</v>
      </c>
      <c r="R17" s="22">
        <v>839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2983</v>
      </c>
      <c r="AD17" s="23">
        <v>94.50217901441502</v>
      </c>
      <c r="AE17" s="22">
        <v>0</v>
      </c>
      <c r="AF17" s="22">
        <v>0</v>
      </c>
      <c r="AG17" s="22">
        <v>670</v>
      </c>
      <c r="AH17" s="22">
        <v>0</v>
      </c>
      <c r="AI17" s="22">
        <v>0</v>
      </c>
      <c r="AJ17" s="22" t="s">
        <v>201</v>
      </c>
      <c r="AK17" s="22">
        <f t="shared" si="4"/>
        <v>670</v>
      </c>
      <c r="AL17" s="23">
        <v>22.460610124036204</v>
      </c>
      <c r="AM17" s="22">
        <v>164</v>
      </c>
      <c r="AN17" s="22">
        <v>287</v>
      </c>
      <c r="AO17" s="22">
        <v>169</v>
      </c>
      <c r="AP17" s="22">
        <f t="shared" si="5"/>
        <v>620</v>
      </c>
    </row>
    <row r="18" spans="1:42" ht="13.5">
      <c r="A18" s="40" t="s">
        <v>15</v>
      </c>
      <c r="B18" s="40" t="s">
        <v>39</v>
      </c>
      <c r="C18" s="41" t="s">
        <v>40</v>
      </c>
      <c r="D18" s="22">
        <v>7067</v>
      </c>
      <c r="E18" s="22">
        <v>7067</v>
      </c>
      <c r="F18" s="22">
        <v>1084</v>
      </c>
      <c r="G18" s="22">
        <v>8</v>
      </c>
      <c r="H18" s="22">
        <v>278</v>
      </c>
      <c r="I18" s="22">
        <f t="shared" si="0"/>
        <v>1370</v>
      </c>
      <c r="J18" s="22">
        <v>531.1199458800405</v>
      </c>
      <c r="K18" s="22">
        <v>508.63457590847685</v>
      </c>
      <c r="L18" s="22">
        <v>22.485369971563756</v>
      </c>
      <c r="M18" s="22">
        <v>0</v>
      </c>
      <c r="N18" s="22">
        <v>632</v>
      </c>
      <c r="O18" s="22">
        <v>0</v>
      </c>
      <c r="P18" s="22">
        <f t="shared" si="1"/>
        <v>106</v>
      </c>
      <c r="Q18" s="22">
        <v>0</v>
      </c>
      <c r="R18" s="22">
        <v>106</v>
      </c>
      <c r="S18" s="22">
        <v>0</v>
      </c>
      <c r="T18" s="22">
        <v>0</v>
      </c>
      <c r="U18" s="22">
        <v>0</v>
      </c>
      <c r="V18" s="22">
        <f t="shared" si="2"/>
        <v>354</v>
      </c>
      <c r="W18" s="22">
        <v>219</v>
      </c>
      <c r="X18" s="22">
        <v>29</v>
      </c>
      <c r="Y18" s="22">
        <v>58</v>
      </c>
      <c r="Z18" s="22">
        <v>2</v>
      </c>
      <c r="AA18" s="22">
        <v>19</v>
      </c>
      <c r="AB18" s="22">
        <v>27</v>
      </c>
      <c r="AC18" s="22">
        <f t="shared" si="3"/>
        <v>1092</v>
      </c>
      <c r="AD18" s="23">
        <v>100</v>
      </c>
      <c r="AE18" s="22">
        <v>0</v>
      </c>
      <c r="AF18" s="22">
        <v>0</v>
      </c>
      <c r="AG18" s="22">
        <v>106</v>
      </c>
      <c r="AH18" s="22">
        <v>0</v>
      </c>
      <c r="AI18" s="22">
        <v>0</v>
      </c>
      <c r="AJ18" s="22" t="s">
        <v>201</v>
      </c>
      <c r="AK18" s="22">
        <f t="shared" si="4"/>
        <v>106</v>
      </c>
      <c r="AL18" s="23">
        <v>42.124542124542124</v>
      </c>
      <c r="AM18" s="22">
        <v>0</v>
      </c>
      <c r="AN18" s="22">
        <v>89</v>
      </c>
      <c r="AO18" s="22">
        <v>0</v>
      </c>
      <c r="AP18" s="22">
        <f t="shared" si="5"/>
        <v>89</v>
      </c>
    </row>
    <row r="19" spans="1:42" ht="13.5">
      <c r="A19" s="40" t="s">
        <v>15</v>
      </c>
      <c r="B19" s="40" t="s">
        <v>41</v>
      </c>
      <c r="C19" s="41" t="s">
        <v>42</v>
      </c>
      <c r="D19" s="22">
        <v>6156</v>
      </c>
      <c r="E19" s="22">
        <v>6156</v>
      </c>
      <c r="F19" s="22">
        <v>2147</v>
      </c>
      <c r="G19" s="22">
        <v>293</v>
      </c>
      <c r="H19" s="22">
        <v>213</v>
      </c>
      <c r="I19" s="22">
        <f t="shared" si="0"/>
        <v>2653</v>
      </c>
      <c r="J19" s="22">
        <v>1180.7168860761747</v>
      </c>
      <c r="K19" s="22">
        <v>529.1641076308224</v>
      </c>
      <c r="L19" s="22">
        <v>651.5527784453524</v>
      </c>
      <c r="M19" s="22">
        <v>0</v>
      </c>
      <c r="N19" s="22">
        <v>1794</v>
      </c>
      <c r="O19" s="22">
        <v>0</v>
      </c>
      <c r="P19" s="22">
        <f t="shared" si="1"/>
        <v>511</v>
      </c>
      <c r="Q19" s="22">
        <v>0</v>
      </c>
      <c r="R19" s="22">
        <v>511</v>
      </c>
      <c r="S19" s="22">
        <v>0</v>
      </c>
      <c r="T19" s="22">
        <v>0</v>
      </c>
      <c r="U19" s="22">
        <v>0</v>
      </c>
      <c r="V19" s="22">
        <f t="shared" si="2"/>
        <v>135</v>
      </c>
      <c r="W19" s="22">
        <v>119</v>
      </c>
      <c r="X19" s="22">
        <v>0</v>
      </c>
      <c r="Y19" s="22">
        <v>0</v>
      </c>
      <c r="Z19" s="22">
        <v>0</v>
      </c>
      <c r="AA19" s="22">
        <v>0</v>
      </c>
      <c r="AB19" s="22">
        <v>16</v>
      </c>
      <c r="AC19" s="22">
        <f t="shared" si="3"/>
        <v>2440</v>
      </c>
      <c r="AD19" s="23">
        <v>100</v>
      </c>
      <c r="AE19" s="22">
        <v>0</v>
      </c>
      <c r="AF19" s="22">
        <v>0</v>
      </c>
      <c r="AG19" s="22">
        <v>161</v>
      </c>
      <c r="AH19" s="22">
        <v>0</v>
      </c>
      <c r="AI19" s="22">
        <v>0</v>
      </c>
      <c r="AJ19" s="22" t="s">
        <v>201</v>
      </c>
      <c r="AK19" s="22">
        <f t="shared" si="4"/>
        <v>161</v>
      </c>
      <c r="AL19" s="23">
        <v>12.131147540983607</v>
      </c>
      <c r="AM19" s="22">
        <v>0</v>
      </c>
      <c r="AN19" s="22">
        <v>259</v>
      </c>
      <c r="AO19" s="22">
        <v>350</v>
      </c>
      <c r="AP19" s="22">
        <f t="shared" si="5"/>
        <v>609</v>
      </c>
    </row>
    <row r="20" spans="1:42" ht="13.5">
      <c r="A20" s="40" t="s">
        <v>15</v>
      </c>
      <c r="B20" s="40" t="s">
        <v>43</v>
      </c>
      <c r="C20" s="41" t="s">
        <v>44</v>
      </c>
      <c r="D20" s="22">
        <v>9574</v>
      </c>
      <c r="E20" s="22">
        <v>9574</v>
      </c>
      <c r="F20" s="22">
        <v>1974</v>
      </c>
      <c r="G20" s="22">
        <v>594</v>
      </c>
      <c r="H20" s="22">
        <v>20</v>
      </c>
      <c r="I20" s="22">
        <f aca="true" t="shared" si="6" ref="I20:I64">SUM(F20:H20)</f>
        <v>2588</v>
      </c>
      <c r="J20" s="22">
        <v>740.5902401195018</v>
      </c>
      <c r="K20" s="22">
        <v>570.6093272018109</v>
      </c>
      <c r="L20" s="22">
        <v>169.98091291769092</v>
      </c>
      <c r="M20" s="22">
        <v>0</v>
      </c>
      <c r="N20" s="22">
        <v>1609</v>
      </c>
      <c r="O20" s="22">
        <v>226</v>
      </c>
      <c r="P20" s="22">
        <f aca="true" t="shared" si="7" ref="P20:P64">SUM(Q20:U20)</f>
        <v>312</v>
      </c>
      <c r="Q20" s="22">
        <v>0</v>
      </c>
      <c r="R20" s="22">
        <v>312</v>
      </c>
      <c r="S20" s="22">
        <v>0</v>
      </c>
      <c r="T20" s="22">
        <v>0</v>
      </c>
      <c r="U20" s="22">
        <v>0</v>
      </c>
      <c r="V20" s="22">
        <f aca="true" t="shared" si="8" ref="V20:V64">SUM(W20:AB20)</f>
        <v>421</v>
      </c>
      <c r="W20" s="22">
        <v>384</v>
      </c>
      <c r="X20" s="22">
        <v>13</v>
      </c>
      <c r="Y20" s="22">
        <v>6</v>
      </c>
      <c r="Z20" s="22">
        <v>0</v>
      </c>
      <c r="AA20" s="22">
        <v>0</v>
      </c>
      <c r="AB20" s="22">
        <v>18</v>
      </c>
      <c r="AC20" s="22">
        <f aca="true" t="shared" si="9" ref="AC20:AC64">N20+O20+P20+V20</f>
        <v>2568</v>
      </c>
      <c r="AD20" s="23">
        <v>91.1993769470405</v>
      </c>
      <c r="AE20" s="22">
        <v>0</v>
      </c>
      <c r="AF20" s="22">
        <v>0</v>
      </c>
      <c r="AG20" s="22">
        <v>244</v>
      </c>
      <c r="AH20" s="22">
        <v>0</v>
      </c>
      <c r="AI20" s="22">
        <v>0</v>
      </c>
      <c r="AJ20" s="22" t="s">
        <v>201</v>
      </c>
      <c r="AK20" s="22">
        <f aca="true" t="shared" si="10" ref="AK20:AK64">SUM(AE20:AI20)</f>
        <v>244</v>
      </c>
      <c r="AL20" s="23">
        <v>25.89563862928349</v>
      </c>
      <c r="AM20" s="22">
        <v>226</v>
      </c>
      <c r="AN20" s="22">
        <v>156</v>
      </c>
      <c r="AO20" s="22">
        <v>68</v>
      </c>
      <c r="AP20" s="22">
        <f aca="true" t="shared" si="11" ref="AP20:AP64">SUM(AM20:AO20)</f>
        <v>450</v>
      </c>
    </row>
    <row r="21" spans="1:42" ht="13.5">
      <c r="A21" s="40" t="s">
        <v>15</v>
      </c>
      <c r="B21" s="40" t="s">
        <v>45</v>
      </c>
      <c r="C21" s="41" t="s">
        <v>46</v>
      </c>
      <c r="D21" s="22">
        <v>4674</v>
      </c>
      <c r="E21" s="22">
        <v>4674</v>
      </c>
      <c r="F21" s="22">
        <v>1326</v>
      </c>
      <c r="G21" s="22">
        <v>108</v>
      </c>
      <c r="H21" s="22">
        <v>0</v>
      </c>
      <c r="I21" s="22">
        <f t="shared" si="6"/>
        <v>1434</v>
      </c>
      <c r="J21" s="22">
        <v>840.5577927444739</v>
      </c>
      <c r="K21" s="22">
        <v>714.5327401363415</v>
      </c>
      <c r="L21" s="22">
        <v>126.02505260813244</v>
      </c>
      <c r="M21" s="22">
        <v>0</v>
      </c>
      <c r="N21" s="22">
        <v>823</v>
      </c>
      <c r="O21" s="22">
        <v>4</v>
      </c>
      <c r="P21" s="22">
        <f t="shared" si="7"/>
        <v>459</v>
      </c>
      <c r="Q21" s="22">
        <v>0</v>
      </c>
      <c r="R21" s="22">
        <v>459</v>
      </c>
      <c r="S21" s="22">
        <v>0</v>
      </c>
      <c r="T21" s="22">
        <v>0</v>
      </c>
      <c r="U21" s="22">
        <v>0</v>
      </c>
      <c r="V21" s="22">
        <f t="shared" si="8"/>
        <v>148</v>
      </c>
      <c r="W21" s="22">
        <v>148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9"/>
        <v>1434</v>
      </c>
      <c r="AD21" s="23">
        <v>99.72105997210599</v>
      </c>
      <c r="AE21" s="22">
        <v>0</v>
      </c>
      <c r="AF21" s="22">
        <v>0</v>
      </c>
      <c r="AG21" s="22">
        <v>223</v>
      </c>
      <c r="AH21" s="22">
        <v>0</v>
      </c>
      <c r="AI21" s="22">
        <v>0</v>
      </c>
      <c r="AJ21" s="22" t="s">
        <v>201</v>
      </c>
      <c r="AK21" s="22">
        <f t="shared" si="10"/>
        <v>223</v>
      </c>
      <c r="AL21" s="23">
        <v>25.871687587168758</v>
      </c>
      <c r="AM21" s="22">
        <v>4</v>
      </c>
      <c r="AN21" s="22">
        <v>116</v>
      </c>
      <c r="AO21" s="22">
        <v>236</v>
      </c>
      <c r="AP21" s="22">
        <f t="shared" si="11"/>
        <v>356</v>
      </c>
    </row>
    <row r="22" spans="1:42" ht="13.5">
      <c r="A22" s="40" t="s">
        <v>15</v>
      </c>
      <c r="B22" s="40" t="s">
        <v>47</v>
      </c>
      <c r="C22" s="41" t="s">
        <v>48</v>
      </c>
      <c r="D22" s="22">
        <v>9527</v>
      </c>
      <c r="E22" s="22">
        <v>9527</v>
      </c>
      <c r="F22" s="22">
        <v>1141</v>
      </c>
      <c r="G22" s="22">
        <v>441</v>
      </c>
      <c r="H22" s="22">
        <v>571</v>
      </c>
      <c r="I22" s="22">
        <f t="shared" si="6"/>
        <v>2153</v>
      </c>
      <c r="J22" s="22">
        <v>619.1487495524616</v>
      </c>
      <c r="K22" s="22">
        <v>441.7150391605113</v>
      </c>
      <c r="L22" s="22">
        <v>177.4337103919502</v>
      </c>
      <c r="M22" s="22">
        <v>155</v>
      </c>
      <c r="N22" s="22">
        <v>1076</v>
      </c>
      <c r="O22" s="22">
        <v>386</v>
      </c>
      <c r="P22" s="22">
        <f t="shared" si="7"/>
        <v>120</v>
      </c>
      <c r="Q22" s="22">
        <v>0</v>
      </c>
      <c r="R22" s="22">
        <v>120</v>
      </c>
      <c r="S22" s="22">
        <v>0</v>
      </c>
      <c r="T22" s="22">
        <v>0</v>
      </c>
      <c r="U22" s="22">
        <v>0</v>
      </c>
      <c r="V22" s="22">
        <f t="shared" si="8"/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9"/>
        <v>1582</v>
      </c>
      <c r="AD22" s="23">
        <v>75.60050568900127</v>
      </c>
      <c r="AE22" s="22">
        <v>0</v>
      </c>
      <c r="AF22" s="22">
        <v>0</v>
      </c>
      <c r="AG22" s="22">
        <v>108</v>
      </c>
      <c r="AH22" s="22">
        <v>0</v>
      </c>
      <c r="AI22" s="22">
        <v>0</v>
      </c>
      <c r="AJ22" s="22" t="s">
        <v>201</v>
      </c>
      <c r="AK22" s="22">
        <f t="shared" si="10"/>
        <v>108</v>
      </c>
      <c r="AL22" s="23">
        <v>15.14104778353483</v>
      </c>
      <c r="AM22" s="22">
        <v>386</v>
      </c>
      <c r="AN22" s="22">
        <v>98</v>
      </c>
      <c r="AO22" s="22">
        <v>12</v>
      </c>
      <c r="AP22" s="22">
        <f t="shared" si="11"/>
        <v>496</v>
      </c>
    </row>
    <row r="23" spans="1:42" ht="13.5">
      <c r="A23" s="40" t="s">
        <v>15</v>
      </c>
      <c r="B23" s="40" t="s">
        <v>49</v>
      </c>
      <c r="C23" s="41" t="s">
        <v>50</v>
      </c>
      <c r="D23" s="22">
        <v>5694</v>
      </c>
      <c r="E23" s="22">
        <v>5694</v>
      </c>
      <c r="F23" s="22">
        <v>906</v>
      </c>
      <c r="G23" s="22">
        <v>742</v>
      </c>
      <c r="H23" s="22">
        <v>162</v>
      </c>
      <c r="I23" s="22">
        <f t="shared" si="6"/>
        <v>1810</v>
      </c>
      <c r="J23" s="22">
        <v>870.899913872329</v>
      </c>
      <c r="K23" s="22">
        <v>659.6705977452834</v>
      </c>
      <c r="L23" s="22">
        <v>211.22931612704554</v>
      </c>
      <c r="M23" s="22">
        <v>54</v>
      </c>
      <c r="N23" s="22">
        <v>807</v>
      </c>
      <c r="O23" s="22">
        <v>219</v>
      </c>
      <c r="P23" s="22">
        <f t="shared" si="7"/>
        <v>479</v>
      </c>
      <c r="Q23" s="22">
        <v>0</v>
      </c>
      <c r="R23" s="22">
        <v>479</v>
      </c>
      <c r="S23" s="22">
        <v>0</v>
      </c>
      <c r="T23" s="22">
        <v>0</v>
      </c>
      <c r="U23" s="22">
        <v>0</v>
      </c>
      <c r="V23" s="22">
        <f t="shared" si="8"/>
        <v>143</v>
      </c>
      <c r="W23" s="22">
        <v>36</v>
      </c>
      <c r="X23" s="22">
        <v>0</v>
      </c>
      <c r="Y23" s="22">
        <v>48</v>
      </c>
      <c r="Z23" s="22">
        <v>15</v>
      </c>
      <c r="AA23" s="22">
        <v>44</v>
      </c>
      <c r="AB23" s="22">
        <v>0</v>
      </c>
      <c r="AC23" s="22">
        <f t="shared" si="9"/>
        <v>1648</v>
      </c>
      <c r="AD23" s="23">
        <v>86.71116504854369</v>
      </c>
      <c r="AE23" s="22">
        <v>0</v>
      </c>
      <c r="AF23" s="22">
        <v>0</v>
      </c>
      <c r="AG23" s="22">
        <v>340</v>
      </c>
      <c r="AH23" s="22">
        <v>0</v>
      </c>
      <c r="AI23" s="22">
        <v>0</v>
      </c>
      <c r="AJ23" s="22" t="s">
        <v>201</v>
      </c>
      <c r="AK23" s="22">
        <f t="shared" si="10"/>
        <v>340</v>
      </c>
      <c r="AL23" s="23">
        <v>31.551116333725027</v>
      </c>
      <c r="AM23" s="22">
        <v>219</v>
      </c>
      <c r="AN23" s="22">
        <v>96</v>
      </c>
      <c r="AO23" s="22">
        <v>139</v>
      </c>
      <c r="AP23" s="22">
        <f t="shared" si="11"/>
        <v>454</v>
      </c>
    </row>
    <row r="24" spans="1:42" ht="13.5">
      <c r="A24" s="40" t="s">
        <v>15</v>
      </c>
      <c r="B24" s="40" t="s">
        <v>51</v>
      </c>
      <c r="C24" s="41" t="s">
        <v>52</v>
      </c>
      <c r="D24" s="22">
        <v>8939</v>
      </c>
      <c r="E24" s="22">
        <v>8132</v>
      </c>
      <c r="F24" s="22">
        <v>1779</v>
      </c>
      <c r="G24" s="22">
        <v>418</v>
      </c>
      <c r="H24" s="22">
        <v>140</v>
      </c>
      <c r="I24" s="22">
        <f t="shared" si="6"/>
        <v>2337</v>
      </c>
      <c r="J24" s="22">
        <v>716.2702456681282</v>
      </c>
      <c r="K24" s="22">
        <v>588.156868394154</v>
      </c>
      <c r="L24" s="22">
        <v>128.11337727397415</v>
      </c>
      <c r="M24" s="22">
        <v>0</v>
      </c>
      <c r="N24" s="22">
        <v>1596</v>
      </c>
      <c r="O24" s="22">
        <v>95</v>
      </c>
      <c r="P24" s="22">
        <f t="shared" si="7"/>
        <v>315</v>
      </c>
      <c r="Q24" s="22">
        <v>315</v>
      </c>
      <c r="R24" s="22">
        <v>0</v>
      </c>
      <c r="S24" s="22">
        <v>0</v>
      </c>
      <c r="T24" s="22">
        <v>0</v>
      </c>
      <c r="U24" s="22">
        <v>0</v>
      </c>
      <c r="V24" s="22">
        <f t="shared" si="8"/>
        <v>191</v>
      </c>
      <c r="W24" s="22">
        <v>183</v>
      </c>
      <c r="X24" s="22">
        <v>0</v>
      </c>
      <c r="Y24" s="22">
        <v>0</v>
      </c>
      <c r="Z24" s="22">
        <v>0</v>
      </c>
      <c r="AA24" s="22">
        <v>0</v>
      </c>
      <c r="AB24" s="22">
        <v>8</v>
      </c>
      <c r="AC24" s="22">
        <f t="shared" si="9"/>
        <v>2197</v>
      </c>
      <c r="AD24" s="23">
        <v>95.67592171142468</v>
      </c>
      <c r="AE24" s="22">
        <v>0</v>
      </c>
      <c r="AF24" s="22">
        <v>68</v>
      </c>
      <c r="AG24" s="22">
        <v>0</v>
      </c>
      <c r="AH24" s="22">
        <v>0</v>
      </c>
      <c r="AI24" s="22">
        <v>0</v>
      </c>
      <c r="AJ24" s="22" t="s">
        <v>201</v>
      </c>
      <c r="AK24" s="22">
        <f t="shared" si="10"/>
        <v>68</v>
      </c>
      <c r="AL24" s="23">
        <v>11.788802913063268</v>
      </c>
      <c r="AM24" s="22">
        <v>95</v>
      </c>
      <c r="AN24" s="22">
        <v>194</v>
      </c>
      <c r="AO24" s="22">
        <v>247</v>
      </c>
      <c r="AP24" s="22">
        <f t="shared" si="11"/>
        <v>536</v>
      </c>
    </row>
    <row r="25" spans="1:42" ht="13.5">
      <c r="A25" s="40" t="s">
        <v>15</v>
      </c>
      <c r="B25" s="40" t="s">
        <v>53</v>
      </c>
      <c r="C25" s="41" t="s">
        <v>54</v>
      </c>
      <c r="D25" s="22">
        <v>8181</v>
      </c>
      <c r="E25" s="22">
        <v>7671</v>
      </c>
      <c r="F25" s="22">
        <v>1641</v>
      </c>
      <c r="G25" s="22">
        <v>386</v>
      </c>
      <c r="H25" s="22">
        <v>89</v>
      </c>
      <c r="I25" s="22">
        <f t="shared" si="6"/>
        <v>2116</v>
      </c>
      <c r="J25" s="22">
        <v>708.6248959751377</v>
      </c>
      <c r="K25" s="22">
        <v>579.3577835713556</v>
      </c>
      <c r="L25" s="22">
        <v>129.26711240378225</v>
      </c>
      <c r="M25" s="22">
        <v>0</v>
      </c>
      <c r="N25" s="22">
        <v>1396</v>
      </c>
      <c r="O25" s="22">
        <v>97</v>
      </c>
      <c r="P25" s="22">
        <f t="shared" si="7"/>
        <v>319</v>
      </c>
      <c r="Q25" s="22">
        <v>319</v>
      </c>
      <c r="R25" s="22">
        <v>0</v>
      </c>
      <c r="S25" s="22">
        <v>0</v>
      </c>
      <c r="T25" s="22">
        <v>0</v>
      </c>
      <c r="U25" s="22">
        <v>0</v>
      </c>
      <c r="V25" s="22">
        <f t="shared" si="8"/>
        <v>215</v>
      </c>
      <c r="W25" s="22">
        <v>208</v>
      </c>
      <c r="X25" s="22">
        <v>0</v>
      </c>
      <c r="Y25" s="22">
        <v>0</v>
      </c>
      <c r="Z25" s="22">
        <v>0</v>
      </c>
      <c r="AA25" s="22">
        <v>0</v>
      </c>
      <c r="AB25" s="22">
        <v>7</v>
      </c>
      <c r="AC25" s="22">
        <f t="shared" si="9"/>
        <v>2027</v>
      </c>
      <c r="AD25" s="23">
        <v>95.21460286137149</v>
      </c>
      <c r="AE25" s="22">
        <v>0</v>
      </c>
      <c r="AF25" s="22">
        <v>69</v>
      </c>
      <c r="AG25" s="22">
        <v>0</v>
      </c>
      <c r="AH25" s="22">
        <v>0</v>
      </c>
      <c r="AI25" s="22">
        <v>0</v>
      </c>
      <c r="AJ25" s="22" t="s">
        <v>201</v>
      </c>
      <c r="AK25" s="22">
        <f t="shared" si="10"/>
        <v>69</v>
      </c>
      <c r="AL25" s="23">
        <v>14.010853478046373</v>
      </c>
      <c r="AM25" s="22">
        <v>97</v>
      </c>
      <c r="AN25" s="22">
        <v>197</v>
      </c>
      <c r="AO25" s="22">
        <v>250</v>
      </c>
      <c r="AP25" s="22">
        <f t="shared" si="11"/>
        <v>544</v>
      </c>
    </row>
    <row r="26" spans="1:42" ht="13.5">
      <c r="A26" s="40" t="s">
        <v>15</v>
      </c>
      <c r="B26" s="40" t="s">
        <v>55</v>
      </c>
      <c r="C26" s="41" t="s">
        <v>224</v>
      </c>
      <c r="D26" s="22">
        <v>15066</v>
      </c>
      <c r="E26" s="22">
        <v>15066</v>
      </c>
      <c r="F26" s="22">
        <v>2495</v>
      </c>
      <c r="G26" s="22">
        <v>675</v>
      </c>
      <c r="H26" s="22">
        <v>421</v>
      </c>
      <c r="I26" s="22">
        <f t="shared" si="6"/>
        <v>3591</v>
      </c>
      <c r="J26" s="22">
        <v>653.0171355624294</v>
      </c>
      <c r="K26" s="22">
        <v>627.1946813018154</v>
      </c>
      <c r="L26" s="22">
        <v>25.82245426061403</v>
      </c>
      <c r="M26" s="22">
        <v>0</v>
      </c>
      <c r="N26" s="22">
        <v>0</v>
      </c>
      <c r="O26" s="22">
        <v>160</v>
      </c>
      <c r="P26" s="22">
        <f t="shared" si="7"/>
        <v>2359</v>
      </c>
      <c r="Q26" s="22">
        <v>0</v>
      </c>
      <c r="R26" s="22">
        <v>534</v>
      </c>
      <c r="S26" s="22">
        <v>0</v>
      </c>
      <c r="T26" s="22">
        <v>1825</v>
      </c>
      <c r="U26" s="22">
        <v>0</v>
      </c>
      <c r="V26" s="22">
        <f t="shared" si="8"/>
        <v>651</v>
      </c>
      <c r="W26" s="22">
        <v>451</v>
      </c>
      <c r="X26" s="22">
        <v>200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9"/>
        <v>3170</v>
      </c>
      <c r="AD26" s="23">
        <v>94.95268138801262</v>
      </c>
      <c r="AE26" s="22">
        <v>0</v>
      </c>
      <c r="AF26" s="22">
        <v>0</v>
      </c>
      <c r="AG26" s="22">
        <v>211</v>
      </c>
      <c r="AH26" s="22">
        <v>0</v>
      </c>
      <c r="AI26" s="22">
        <v>1000</v>
      </c>
      <c r="AJ26" s="22" t="s">
        <v>201</v>
      </c>
      <c r="AK26" s="22">
        <f t="shared" si="10"/>
        <v>1211</v>
      </c>
      <c r="AL26" s="23">
        <v>58.73817034700315</v>
      </c>
      <c r="AM26" s="22">
        <v>160</v>
      </c>
      <c r="AN26" s="22">
        <v>0</v>
      </c>
      <c r="AO26" s="22">
        <v>398</v>
      </c>
      <c r="AP26" s="22">
        <f t="shared" si="11"/>
        <v>558</v>
      </c>
    </row>
    <row r="27" spans="1:42" ht="13.5">
      <c r="A27" s="40" t="s">
        <v>15</v>
      </c>
      <c r="B27" s="40" t="s">
        <v>56</v>
      </c>
      <c r="C27" s="41" t="s">
        <v>14</v>
      </c>
      <c r="D27" s="22">
        <v>6863</v>
      </c>
      <c r="E27" s="22">
        <v>6170</v>
      </c>
      <c r="F27" s="22">
        <v>1093</v>
      </c>
      <c r="G27" s="22">
        <v>443</v>
      </c>
      <c r="H27" s="22">
        <v>200</v>
      </c>
      <c r="I27" s="22">
        <f t="shared" si="6"/>
        <v>1736</v>
      </c>
      <c r="J27" s="22">
        <v>693.0153553200705</v>
      </c>
      <c r="K27" s="22">
        <v>516.1686949474949</v>
      </c>
      <c r="L27" s="22">
        <v>176.8466603725756</v>
      </c>
      <c r="M27" s="22">
        <v>77</v>
      </c>
      <c r="N27" s="22">
        <v>0</v>
      </c>
      <c r="O27" s="22">
        <v>282</v>
      </c>
      <c r="P27" s="22">
        <f t="shared" si="7"/>
        <v>1254</v>
      </c>
      <c r="Q27" s="22">
        <v>0</v>
      </c>
      <c r="R27" s="22">
        <v>267</v>
      </c>
      <c r="S27" s="22">
        <v>0</v>
      </c>
      <c r="T27" s="22">
        <v>987</v>
      </c>
      <c r="U27" s="22">
        <v>0</v>
      </c>
      <c r="V27" s="22">
        <f t="shared" si="8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9"/>
        <v>1536</v>
      </c>
      <c r="AD27" s="23">
        <v>81.640625</v>
      </c>
      <c r="AE27" s="22">
        <v>0</v>
      </c>
      <c r="AF27" s="22">
        <v>0</v>
      </c>
      <c r="AG27" s="22">
        <v>93</v>
      </c>
      <c r="AH27" s="22">
        <v>0</v>
      </c>
      <c r="AI27" s="22">
        <v>540</v>
      </c>
      <c r="AJ27" s="22" t="s">
        <v>201</v>
      </c>
      <c r="AK27" s="22">
        <f t="shared" si="10"/>
        <v>633</v>
      </c>
      <c r="AL27" s="23">
        <v>44.017358958462495</v>
      </c>
      <c r="AM27" s="22">
        <v>282</v>
      </c>
      <c r="AN27" s="22">
        <v>0</v>
      </c>
      <c r="AO27" s="22">
        <v>214</v>
      </c>
      <c r="AP27" s="22">
        <f t="shared" si="11"/>
        <v>496</v>
      </c>
    </row>
    <row r="28" spans="1:42" ht="13.5">
      <c r="A28" s="40" t="s">
        <v>15</v>
      </c>
      <c r="B28" s="40" t="s">
        <v>57</v>
      </c>
      <c r="C28" s="41" t="s">
        <v>58</v>
      </c>
      <c r="D28" s="22">
        <v>10275</v>
      </c>
      <c r="E28" s="22">
        <v>10275</v>
      </c>
      <c r="F28" s="22">
        <v>2147</v>
      </c>
      <c r="G28" s="22">
        <v>466</v>
      </c>
      <c r="H28" s="22">
        <v>0</v>
      </c>
      <c r="I28" s="22">
        <f t="shared" si="6"/>
        <v>2613</v>
      </c>
      <c r="J28" s="22">
        <v>696.7303269673032</v>
      </c>
      <c r="K28" s="22">
        <v>514.0819251408192</v>
      </c>
      <c r="L28" s="22">
        <v>182.64840182648402</v>
      </c>
      <c r="M28" s="22">
        <v>0</v>
      </c>
      <c r="N28" s="22">
        <v>0</v>
      </c>
      <c r="O28" s="22">
        <v>134</v>
      </c>
      <c r="P28" s="22">
        <f t="shared" si="7"/>
        <v>2479</v>
      </c>
      <c r="Q28" s="22">
        <v>0</v>
      </c>
      <c r="R28" s="22">
        <v>472</v>
      </c>
      <c r="S28" s="22">
        <v>0</v>
      </c>
      <c r="T28" s="22">
        <v>2007</v>
      </c>
      <c r="U28" s="22">
        <v>0</v>
      </c>
      <c r="V28" s="22">
        <f t="shared" si="8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9"/>
        <v>2613</v>
      </c>
      <c r="AD28" s="23">
        <v>94.87179487179486</v>
      </c>
      <c r="AE28" s="22">
        <v>0</v>
      </c>
      <c r="AF28" s="22">
        <v>0</v>
      </c>
      <c r="AG28" s="22">
        <v>164</v>
      </c>
      <c r="AH28" s="22">
        <v>0</v>
      </c>
      <c r="AI28" s="22">
        <v>1100</v>
      </c>
      <c r="AJ28" s="22" t="s">
        <v>201</v>
      </c>
      <c r="AK28" s="22">
        <f t="shared" si="10"/>
        <v>1264</v>
      </c>
      <c r="AL28" s="23">
        <v>48.37351703023345</v>
      </c>
      <c r="AM28" s="22">
        <v>134</v>
      </c>
      <c r="AN28" s="22">
        <v>0</v>
      </c>
      <c r="AO28" s="22">
        <v>390</v>
      </c>
      <c r="AP28" s="22">
        <f t="shared" si="11"/>
        <v>524</v>
      </c>
    </row>
    <row r="29" spans="1:42" ht="13.5">
      <c r="A29" s="40" t="s">
        <v>15</v>
      </c>
      <c r="B29" s="40" t="s">
        <v>59</v>
      </c>
      <c r="C29" s="41" t="s">
        <v>60</v>
      </c>
      <c r="D29" s="22">
        <v>8644</v>
      </c>
      <c r="E29" s="22">
        <v>8644</v>
      </c>
      <c r="F29" s="22">
        <v>1449</v>
      </c>
      <c r="G29" s="22">
        <v>418</v>
      </c>
      <c r="H29" s="22">
        <v>330</v>
      </c>
      <c r="I29" s="22">
        <f t="shared" si="6"/>
        <v>2197</v>
      </c>
      <c r="J29" s="22">
        <v>696.3417494437506</v>
      </c>
      <c r="K29" s="22">
        <v>620.5904166640254</v>
      </c>
      <c r="L29" s="22">
        <v>75.75133277972527</v>
      </c>
      <c r="M29" s="22">
        <v>62</v>
      </c>
      <c r="N29" s="22">
        <v>0</v>
      </c>
      <c r="O29" s="22">
        <v>36</v>
      </c>
      <c r="P29" s="22">
        <f t="shared" si="7"/>
        <v>1831</v>
      </c>
      <c r="Q29" s="22">
        <v>0</v>
      </c>
      <c r="R29" s="22">
        <v>454</v>
      </c>
      <c r="S29" s="22">
        <v>0</v>
      </c>
      <c r="T29" s="22">
        <v>1377</v>
      </c>
      <c r="U29" s="22">
        <v>0</v>
      </c>
      <c r="V29" s="22">
        <f t="shared" si="8"/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9"/>
        <v>1867</v>
      </c>
      <c r="AD29" s="23">
        <v>98.07177289769685</v>
      </c>
      <c r="AE29" s="22">
        <v>0</v>
      </c>
      <c r="AF29" s="22">
        <v>0</v>
      </c>
      <c r="AG29" s="22">
        <v>91</v>
      </c>
      <c r="AH29" s="22">
        <v>0</v>
      </c>
      <c r="AI29" s="22">
        <v>760</v>
      </c>
      <c r="AJ29" s="22" t="s">
        <v>201</v>
      </c>
      <c r="AK29" s="22">
        <f t="shared" si="10"/>
        <v>851</v>
      </c>
      <c r="AL29" s="23">
        <v>47.330222913426645</v>
      </c>
      <c r="AM29" s="22">
        <v>36</v>
      </c>
      <c r="AN29" s="22">
        <v>0</v>
      </c>
      <c r="AO29" s="22">
        <v>419</v>
      </c>
      <c r="AP29" s="22">
        <f t="shared" si="11"/>
        <v>455</v>
      </c>
    </row>
    <row r="30" spans="1:42" ht="13.5">
      <c r="A30" s="40" t="s">
        <v>15</v>
      </c>
      <c r="B30" s="40" t="s">
        <v>61</v>
      </c>
      <c r="C30" s="41" t="s">
        <v>62</v>
      </c>
      <c r="D30" s="22">
        <v>2573</v>
      </c>
      <c r="E30" s="22">
        <v>2573</v>
      </c>
      <c r="F30" s="22">
        <v>571</v>
      </c>
      <c r="G30" s="22">
        <v>15</v>
      </c>
      <c r="H30" s="22">
        <v>14</v>
      </c>
      <c r="I30" s="22">
        <f t="shared" si="6"/>
        <v>600</v>
      </c>
      <c r="J30" s="22">
        <v>638.8789803491472</v>
      </c>
      <c r="K30" s="22">
        <v>622.9070058404186</v>
      </c>
      <c r="L30" s="22">
        <v>15.971974508728684</v>
      </c>
      <c r="M30" s="22">
        <v>0</v>
      </c>
      <c r="N30" s="22">
        <v>440</v>
      </c>
      <c r="O30" s="22">
        <v>0</v>
      </c>
      <c r="P30" s="22">
        <f t="shared" si="7"/>
        <v>146</v>
      </c>
      <c r="Q30" s="22">
        <v>0</v>
      </c>
      <c r="R30" s="22">
        <v>146</v>
      </c>
      <c r="S30" s="22">
        <v>0</v>
      </c>
      <c r="T30" s="22">
        <v>0</v>
      </c>
      <c r="U30" s="22">
        <v>0</v>
      </c>
      <c r="V30" s="22">
        <f t="shared" si="8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9"/>
        <v>586</v>
      </c>
      <c r="AD30" s="23">
        <v>100</v>
      </c>
      <c r="AE30" s="22">
        <v>0</v>
      </c>
      <c r="AF30" s="22">
        <v>0</v>
      </c>
      <c r="AG30" s="22">
        <v>113</v>
      </c>
      <c r="AH30" s="22">
        <v>0</v>
      </c>
      <c r="AI30" s="22">
        <v>0</v>
      </c>
      <c r="AJ30" s="22" t="s">
        <v>201</v>
      </c>
      <c r="AK30" s="22">
        <f t="shared" si="10"/>
        <v>113</v>
      </c>
      <c r="AL30" s="23">
        <v>19.283276450511945</v>
      </c>
      <c r="AM30" s="22">
        <v>0</v>
      </c>
      <c r="AN30" s="22">
        <v>43</v>
      </c>
      <c r="AO30" s="22">
        <v>33</v>
      </c>
      <c r="AP30" s="22">
        <f t="shared" si="11"/>
        <v>76</v>
      </c>
    </row>
    <row r="31" spans="1:42" ht="13.5">
      <c r="A31" s="40" t="s">
        <v>15</v>
      </c>
      <c r="B31" s="40" t="s">
        <v>63</v>
      </c>
      <c r="C31" s="41" t="s">
        <v>64</v>
      </c>
      <c r="D31" s="22">
        <v>4087</v>
      </c>
      <c r="E31" s="22">
        <v>2364</v>
      </c>
      <c r="F31" s="22">
        <v>977</v>
      </c>
      <c r="G31" s="22">
        <v>53</v>
      </c>
      <c r="H31" s="22">
        <v>357</v>
      </c>
      <c r="I31" s="22">
        <f t="shared" si="6"/>
        <v>1387</v>
      </c>
      <c r="J31" s="22">
        <v>929.7773427942255</v>
      </c>
      <c r="K31" s="22">
        <v>894.2487204668328</v>
      </c>
      <c r="L31" s="22">
        <v>35.5286223273929</v>
      </c>
      <c r="M31" s="22">
        <v>0</v>
      </c>
      <c r="N31" s="22">
        <v>887</v>
      </c>
      <c r="O31" s="22">
        <v>0</v>
      </c>
      <c r="P31" s="22">
        <f t="shared" si="7"/>
        <v>143</v>
      </c>
      <c r="Q31" s="22">
        <v>0</v>
      </c>
      <c r="R31" s="22">
        <v>143</v>
      </c>
      <c r="S31" s="22">
        <v>0</v>
      </c>
      <c r="T31" s="22">
        <v>0</v>
      </c>
      <c r="U31" s="22">
        <v>0</v>
      </c>
      <c r="V31" s="22">
        <f t="shared" si="8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9"/>
        <v>1030</v>
      </c>
      <c r="AD31" s="23">
        <v>100</v>
      </c>
      <c r="AE31" s="22">
        <v>0</v>
      </c>
      <c r="AF31" s="22">
        <v>0</v>
      </c>
      <c r="AG31" s="22">
        <v>94</v>
      </c>
      <c r="AH31" s="22">
        <v>0</v>
      </c>
      <c r="AI31" s="22">
        <v>0</v>
      </c>
      <c r="AJ31" s="22" t="s">
        <v>201</v>
      </c>
      <c r="AK31" s="22">
        <f t="shared" si="10"/>
        <v>94</v>
      </c>
      <c r="AL31" s="23">
        <v>9.12621359223301</v>
      </c>
      <c r="AM31" s="22">
        <v>0</v>
      </c>
      <c r="AN31" s="22">
        <v>89</v>
      </c>
      <c r="AO31" s="22">
        <v>49</v>
      </c>
      <c r="AP31" s="22">
        <f t="shared" si="11"/>
        <v>138</v>
      </c>
    </row>
    <row r="32" spans="1:42" ht="13.5">
      <c r="A32" s="40" t="s">
        <v>15</v>
      </c>
      <c r="B32" s="40" t="s">
        <v>65</v>
      </c>
      <c r="C32" s="41" t="s">
        <v>66</v>
      </c>
      <c r="D32" s="22">
        <v>3010</v>
      </c>
      <c r="E32" s="22">
        <v>1380</v>
      </c>
      <c r="F32" s="22">
        <v>600</v>
      </c>
      <c r="G32" s="22">
        <v>127</v>
      </c>
      <c r="H32" s="22">
        <v>693</v>
      </c>
      <c r="I32" s="22">
        <f t="shared" si="6"/>
        <v>1420</v>
      </c>
      <c r="J32" s="22">
        <v>1292.4953351840895</v>
      </c>
      <c r="K32" s="22">
        <v>1145.0416420152003</v>
      </c>
      <c r="L32" s="22">
        <v>147.4536931688891</v>
      </c>
      <c r="M32" s="22">
        <v>83</v>
      </c>
      <c r="N32" s="22">
        <v>590</v>
      </c>
      <c r="O32" s="22">
        <v>0</v>
      </c>
      <c r="P32" s="22">
        <f t="shared" si="7"/>
        <v>137</v>
      </c>
      <c r="Q32" s="22">
        <v>0</v>
      </c>
      <c r="R32" s="22">
        <v>137</v>
      </c>
      <c r="S32" s="22">
        <v>0</v>
      </c>
      <c r="T32" s="22">
        <v>0</v>
      </c>
      <c r="U32" s="22">
        <v>0</v>
      </c>
      <c r="V32" s="22">
        <f t="shared" si="8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9"/>
        <v>727</v>
      </c>
      <c r="AD32" s="23">
        <v>100</v>
      </c>
      <c r="AE32" s="22">
        <v>0</v>
      </c>
      <c r="AF32" s="22">
        <v>0</v>
      </c>
      <c r="AG32" s="22">
        <v>87</v>
      </c>
      <c r="AH32" s="22">
        <v>0</v>
      </c>
      <c r="AI32" s="22">
        <v>0</v>
      </c>
      <c r="AJ32" s="22" t="s">
        <v>201</v>
      </c>
      <c r="AK32" s="22">
        <f t="shared" si="10"/>
        <v>87</v>
      </c>
      <c r="AL32" s="23">
        <v>20.98765432098765</v>
      </c>
      <c r="AM32" s="22">
        <v>0</v>
      </c>
      <c r="AN32" s="22">
        <v>71</v>
      </c>
      <c r="AO32" s="22">
        <v>50</v>
      </c>
      <c r="AP32" s="22">
        <f t="shared" si="11"/>
        <v>121</v>
      </c>
    </row>
    <row r="33" spans="1:42" ht="13.5">
      <c r="A33" s="40" t="s">
        <v>15</v>
      </c>
      <c r="B33" s="40" t="s">
        <v>67</v>
      </c>
      <c r="C33" s="41" t="s">
        <v>68</v>
      </c>
      <c r="D33" s="22">
        <v>3601</v>
      </c>
      <c r="E33" s="22">
        <v>1900</v>
      </c>
      <c r="F33" s="22">
        <v>651</v>
      </c>
      <c r="G33" s="22">
        <v>74</v>
      </c>
      <c r="H33" s="22">
        <v>436</v>
      </c>
      <c r="I33" s="22">
        <f t="shared" si="6"/>
        <v>1161</v>
      </c>
      <c r="J33" s="22">
        <v>883.3162782027823</v>
      </c>
      <c r="K33" s="22">
        <v>795.0607327492744</v>
      </c>
      <c r="L33" s="22">
        <v>88.25554545350798</v>
      </c>
      <c r="M33" s="22">
        <v>60</v>
      </c>
      <c r="N33" s="22">
        <v>557</v>
      </c>
      <c r="O33" s="22">
        <v>0</v>
      </c>
      <c r="P33" s="22">
        <f t="shared" si="7"/>
        <v>168</v>
      </c>
      <c r="Q33" s="22">
        <v>0</v>
      </c>
      <c r="R33" s="22">
        <v>168</v>
      </c>
      <c r="S33" s="22">
        <v>0</v>
      </c>
      <c r="T33" s="22">
        <v>0</v>
      </c>
      <c r="U33" s="22">
        <v>0</v>
      </c>
      <c r="V33" s="22">
        <f t="shared" si="8"/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9"/>
        <v>725</v>
      </c>
      <c r="AD33" s="23">
        <v>100</v>
      </c>
      <c r="AE33" s="22">
        <v>0</v>
      </c>
      <c r="AF33" s="22">
        <v>0</v>
      </c>
      <c r="AG33" s="22">
        <v>105</v>
      </c>
      <c r="AH33" s="22">
        <v>0</v>
      </c>
      <c r="AI33" s="22">
        <v>0</v>
      </c>
      <c r="AJ33" s="22" t="s">
        <v>201</v>
      </c>
      <c r="AK33" s="22">
        <f t="shared" si="10"/>
        <v>105</v>
      </c>
      <c r="AL33" s="23">
        <v>21.019108280254777</v>
      </c>
      <c r="AM33" s="22">
        <v>0</v>
      </c>
      <c r="AN33" s="22">
        <v>68</v>
      </c>
      <c r="AO33" s="22">
        <v>63</v>
      </c>
      <c r="AP33" s="22">
        <f t="shared" si="11"/>
        <v>131</v>
      </c>
    </row>
    <row r="34" spans="1:42" ht="13.5">
      <c r="A34" s="40" t="s">
        <v>15</v>
      </c>
      <c r="B34" s="40" t="s">
        <v>69</v>
      </c>
      <c r="C34" s="41" t="s">
        <v>70</v>
      </c>
      <c r="D34" s="22">
        <v>27310</v>
      </c>
      <c r="E34" s="22">
        <v>27057</v>
      </c>
      <c r="F34" s="22">
        <v>4615</v>
      </c>
      <c r="G34" s="22">
        <v>2213</v>
      </c>
      <c r="H34" s="22">
        <v>44</v>
      </c>
      <c r="I34" s="22">
        <f t="shared" si="6"/>
        <v>6872</v>
      </c>
      <c r="J34" s="22">
        <v>689.3957253853523</v>
      </c>
      <c r="K34" s="22">
        <v>467.3886327954535</v>
      </c>
      <c r="L34" s="22">
        <v>222.0070925898988</v>
      </c>
      <c r="M34" s="22">
        <v>0</v>
      </c>
      <c r="N34" s="22">
        <v>5003</v>
      </c>
      <c r="O34" s="22">
        <v>464</v>
      </c>
      <c r="P34" s="22">
        <f t="shared" si="7"/>
        <v>425</v>
      </c>
      <c r="Q34" s="22">
        <v>425</v>
      </c>
      <c r="R34" s="22">
        <v>0</v>
      </c>
      <c r="S34" s="22">
        <v>0</v>
      </c>
      <c r="T34" s="22">
        <v>0</v>
      </c>
      <c r="U34" s="22">
        <v>0</v>
      </c>
      <c r="V34" s="22">
        <f t="shared" si="8"/>
        <v>936</v>
      </c>
      <c r="W34" s="22">
        <v>794</v>
      </c>
      <c r="X34" s="22">
        <v>119</v>
      </c>
      <c r="Y34" s="22">
        <v>0</v>
      </c>
      <c r="Z34" s="22">
        <v>0</v>
      </c>
      <c r="AA34" s="22">
        <v>0</v>
      </c>
      <c r="AB34" s="22">
        <v>23</v>
      </c>
      <c r="AC34" s="22">
        <f t="shared" si="9"/>
        <v>6828</v>
      </c>
      <c r="AD34" s="23">
        <v>93.20445225541887</v>
      </c>
      <c r="AE34" s="22">
        <v>0</v>
      </c>
      <c r="AF34" s="22">
        <v>271</v>
      </c>
      <c r="AG34" s="22">
        <v>0</v>
      </c>
      <c r="AH34" s="22">
        <v>0</v>
      </c>
      <c r="AI34" s="22">
        <v>0</v>
      </c>
      <c r="AJ34" s="22" t="s">
        <v>201</v>
      </c>
      <c r="AK34" s="22">
        <f t="shared" si="10"/>
        <v>271</v>
      </c>
      <c r="AL34" s="23">
        <v>17.677211482132396</v>
      </c>
      <c r="AM34" s="22">
        <v>464</v>
      </c>
      <c r="AN34" s="22">
        <v>464</v>
      </c>
      <c r="AO34" s="22">
        <v>154</v>
      </c>
      <c r="AP34" s="22">
        <f t="shared" si="11"/>
        <v>1082</v>
      </c>
    </row>
    <row r="35" spans="1:42" ht="13.5">
      <c r="A35" s="40" t="s">
        <v>15</v>
      </c>
      <c r="B35" s="40" t="s">
        <v>71</v>
      </c>
      <c r="C35" s="41" t="s">
        <v>72</v>
      </c>
      <c r="D35" s="22">
        <v>4774</v>
      </c>
      <c r="E35" s="22">
        <v>4774</v>
      </c>
      <c r="F35" s="22">
        <v>381</v>
      </c>
      <c r="G35" s="22">
        <v>50</v>
      </c>
      <c r="H35" s="22">
        <v>21</v>
      </c>
      <c r="I35" s="22">
        <f t="shared" si="6"/>
        <v>452</v>
      </c>
      <c r="J35" s="22">
        <v>259.3959288612404</v>
      </c>
      <c r="K35" s="22">
        <v>222.09341696747794</v>
      </c>
      <c r="L35" s="22">
        <v>37.30251189376245</v>
      </c>
      <c r="M35" s="22">
        <v>0</v>
      </c>
      <c r="N35" s="22">
        <v>223</v>
      </c>
      <c r="O35" s="22">
        <v>24</v>
      </c>
      <c r="P35" s="22">
        <f t="shared" si="7"/>
        <v>114</v>
      </c>
      <c r="Q35" s="22">
        <v>30</v>
      </c>
      <c r="R35" s="22">
        <v>54</v>
      </c>
      <c r="S35" s="22">
        <v>0</v>
      </c>
      <c r="T35" s="22">
        <v>0</v>
      </c>
      <c r="U35" s="22">
        <v>30</v>
      </c>
      <c r="V35" s="22">
        <f t="shared" si="8"/>
        <v>70</v>
      </c>
      <c r="W35" s="22">
        <v>70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9"/>
        <v>431</v>
      </c>
      <c r="AD35" s="23">
        <v>94.43155452436194</v>
      </c>
      <c r="AE35" s="22">
        <v>0</v>
      </c>
      <c r="AF35" s="22">
        <v>0</v>
      </c>
      <c r="AG35" s="22">
        <v>14</v>
      </c>
      <c r="AH35" s="22">
        <v>0</v>
      </c>
      <c r="AI35" s="22">
        <v>0</v>
      </c>
      <c r="AJ35" s="22" t="s">
        <v>201</v>
      </c>
      <c r="AK35" s="22">
        <f t="shared" si="10"/>
        <v>14</v>
      </c>
      <c r="AL35" s="23">
        <v>19.489559164733176</v>
      </c>
      <c r="AM35" s="22">
        <v>24</v>
      </c>
      <c r="AN35" s="22">
        <v>15</v>
      </c>
      <c r="AO35" s="22">
        <v>40</v>
      </c>
      <c r="AP35" s="22">
        <f t="shared" si="11"/>
        <v>79</v>
      </c>
    </row>
    <row r="36" spans="1:42" ht="13.5">
      <c r="A36" s="40" t="s">
        <v>15</v>
      </c>
      <c r="B36" s="40" t="s">
        <v>73</v>
      </c>
      <c r="C36" s="41" t="s">
        <v>74</v>
      </c>
      <c r="D36" s="22">
        <v>4316</v>
      </c>
      <c r="E36" s="22">
        <v>4316</v>
      </c>
      <c r="F36" s="22">
        <v>1109</v>
      </c>
      <c r="G36" s="22">
        <v>98</v>
      </c>
      <c r="H36" s="22">
        <v>47</v>
      </c>
      <c r="I36" s="22">
        <f t="shared" si="6"/>
        <v>1254</v>
      </c>
      <c r="J36" s="22">
        <v>796.0186372465627</v>
      </c>
      <c r="K36" s="22">
        <v>731.2707098150241</v>
      </c>
      <c r="L36" s="22">
        <v>64.74792743153859</v>
      </c>
      <c r="M36" s="22">
        <v>0</v>
      </c>
      <c r="N36" s="22">
        <v>799</v>
      </c>
      <c r="O36" s="22">
        <v>82</v>
      </c>
      <c r="P36" s="22">
        <f t="shared" si="7"/>
        <v>326</v>
      </c>
      <c r="Q36" s="22">
        <v>147</v>
      </c>
      <c r="R36" s="22">
        <v>179</v>
      </c>
      <c r="S36" s="22">
        <v>0</v>
      </c>
      <c r="T36" s="22">
        <v>0</v>
      </c>
      <c r="U36" s="22">
        <v>0</v>
      </c>
      <c r="V36" s="22">
        <f t="shared" si="8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9"/>
        <v>1207</v>
      </c>
      <c r="AD36" s="23">
        <v>93.2062966031483</v>
      </c>
      <c r="AE36" s="22">
        <v>0</v>
      </c>
      <c r="AF36" s="22">
        <v>81</v>
      </c>
      <c r="AG36" s="22">
        <v>169</v>
      </c>
      <c r="AH36" s="22">
        <v>0</v>
      </c>
      <c r="AI36" s="22">
        <v>0</v>
      </c>
      <c r="AJ36" s="22" t="s">
        <v>201</v>
      </c>
      <c r="AK36" s="22">
        <f t="shared" si="10"/>
        <v>250</v>
      </c>
      <c r="AL36" s="23">
        <v>20.71251035625518</v>
      </c>
      <c r="AM36" s="22">
        <v>82</v>
      </c>
      <c r="AN36" s="22">
        <v>63</v>
      </c>
      <c r="AO36" s="22">
        <v>40</v>
      </c>
      <c r="AP36" s="22">
        <f t="shared" si="11"/>
        <v>185</v>
      </c>
    </row>
    <row r="37" spans="1:42" ht="13.5">
      <c r="A37" s="40" t="s">
        <v>15</v>
      </c>
      <c r="B37" s="40" t="s">
        <v>75</v>
      </c>
      <c r="C37" s="41" t="s">
        <v>76</v>
      </c>
      <c r="D37" s="22">
        <v>5829</v>
      </c>
      <c r="E37" s="22">
        <v>5829</v>
      </c>
      <c r="F37" s="22">
        <v>1373</v>
      </c>
      <c r="G37" s="22">
        <v>677</v>
      </c>
      <c r="H37" s="22">
        <v>145</v>
      </c>
      <c r="I37" s="22">
        <f t="shared" si="6"/>
        <v>2195</v>
      </c>
      <c r="J37" s="22">
        <v>1031.686160599929</v>
      </c>
      <c r="K37" s="22">
        <v>790.5677093982144</v>
      </c>
      <c r="L37" s="22">
        <v>241.11845120171463</v>
      </c>
      <c r="M37" s="22">
        <v>0</v>
      </c>
      <c r="N37" s="22">
        <v>1457</v>
      </c>
      <c r="O37" s="22">
        <v>139</v>
      </c>
      <c r="P37" s="22">
        <f t="shared" si="7"/>
        <v>454</v>
      </c>
      <c r="Q37" s="22">
        <v>255</v>
      </c>
      <c r="R37" s="22">
        <v>199</v>
      </c>
      <c r="S37" s="22">
        <v>0</v>
      </c>
      <c r="T37" s="22">
        <v>0</v>
      </c>
      <c r="U37" s="22">
        <v>0</v>
      </c>
      <c r="V37" s="22">
        <f t="shared" si="8"/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9"/>
        <v>2050</v>
      </c>
      <c r="AD37" s="23">
        <v>93.21951219512195</v>
      </c>
      <c r="AE37" s="22">
        <v>0</v>
      </c>
      <c r="AF37" s="22">
        <v>141</v>
      </c>
      <c r="AG37" s="22">
        <v>188</v>
      </c>
      <c r="AH37" s="22">
        <v>0</v>
      </c>
      <c r="AI37" s="22">
        <v>0</v>
      </c>
      <c r="AJ37" s="22" t="s">
        <v>201</v>
      </c>
      <c r="AK37" s="22">
        <f t="shared" si="10"/>
        <v>329</v>
      </c>
      <c r="AL37" s="23">
        <v>16.04878048780488</v>
      </c>
      <c r="AM37" s="22">
        <v>139</v>
      </c>
      <c r="AN37" s="22">
        <v>115</v>
      </c>
      <c r="AO37" s="22">
        <v>63</v>
      </c>
      <c r="AP37" s="22">
        <f t="shared" si="11"/>
        <v>317</v>
      </c>
    </row>
    <row r="38" spans="1:42" ht="13.5">
      <c r="A38" s="40" t="s">
        <v>15</v>
      </c>
      <c r="B38" s="40" t="s">
        <v>77</v>
      </c>
      <c r="C38" s="41" t="s">
        <v>78</v>
      </c>
      <c r="D38" s="22">
        <v>16523</v>
      </c>
      <c r="E38" s="22">
        <v>16523</v>
      </c>
      <c r="F38" s="22">
        <v>5492</v>
      </c>
      <c r="G38" s="22">
        <v>174</v>
      </c>
      <c r="H38" s="22">
        <v>88</v>
      </c>
      <c r="I38" s="22">
        <f t="shared" si="6"/>
        <v>5754</v>
      </c>
      <c r="J38" s="22">
        <v>954.0872457570559</v>
      </c>
      <c r="K38" s="22">
        <v>740.6860839062858</v>
      </c>
      <c r="L38" s="22">
        <v>213.40116185077008</v>
      </c>
      <c r="M38" s="22">
        <v>0</v>
      </c>
      <c r="N38" s="22">
        <v>4025</v>
      </c>
      <c r="O38" s="22">
        <v>507</v>
      </c>
      <c r="P38" s="22">
        <f t="shared" si="7"/>
        <v>1134</v>
      </c>
      <c r="Q38" s="22">
        <v>543</v>
      </c>
      <c r="R38" s="22">
        <v>591</v>
      </c>
      <c r="S38" s="22">
        <v>0</v>
      </c>
      <c r="T38" s="22">
        <v>0</v>
      </c>
      <c r="U38" s="22">
        <v>0</v>
      </c>
      <c r="V38" s="22">
        <f t="shared" si="8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9"/>
        <v>5666</v>
      </c>
      <c r="AD38" s="23">
        <v>91.05188845746558</v>
      </c>
      <c r="AE38" s="22">
        <v>0</v>
      </c>
      <c r="AF38" s="22">
        <v>301</v>
      </c>
      <c r="AG38" s="22">
        <v>559</v>
      </c>
      <c r="AH38" s="22">
        <v>0</v>
      </c>
      <c r="AI38" s="22">
        <v>0</v>
      </c>
      <c r="AJ38" s="22" t="s">
        <v>201</v>
      </c>
      <c r="AK38" s="22">
        <f t="shared" si="10"/>
        <v>860</v>
      </c>
      <c r="AL38" s="23">
        <v>15.178256265442993</v>
      </c>
      <c r="AM38" s="22">
        <v>507</v>
      </c>
      <c r="AN38" s="22">
        <v>316</v>
      </c>
      <c r="AO38" s="22">
        <v>141</v>
      </c>
      <c r="AP38" s="22">
        <f t="shared" si="11"/>
        <v>964</v>
      </c>
    </row>
    <row r="39" spans="1:42" ht="13.5">
      <c r="A39" s="40" t="s">
        <v>15</v>
      </c>
      <c r="B39" s="40" t="s">
        <v>79</v>
      </c>
      <c r="C39" s="41" t="s">
        <v>80</v>
      </c>
      <c r="D39" s="22">
        <v>4200</v>
      </c>
      <c r="E39" s="22">
        <v>4200</v>
      </c>
      <c r="F39" s="22">
        <v>765</v>
      </c>
      <c r="G39" s="22">
        <v>130</v>
      </c>
      <c r="H39" s="22">
        <v>287</v>
      </c>
      <c r="I39" s="22">
        <f t="shared" si="6"/>
        <v>1182</v>
      </c>
      <c r="J39" s="22">
        <v>771.0371819960861</v>
      </c>
      <c r="K39" s="22">
        <v>750.1630789302023</v>
      </c>
      <c r="L39" s="22">
        <v>20.874103065883887</v>
      </c>
      <c r="M39" s="22">
        <v>0</v>
      </c>
      <c r="N39" s="22">
        <v>702</v>
      </c>
      <c r="O39" s="22">
        <v>88</v>
      </c>
      <c r="P39" s="22">
        <f t="shared" si="7"/>
        <v>89</v>
      </c>
      <c r="Q39" s="22">
        <v>0</v>
      </c>
      <c r="R39" s="22">
        <v>89</v>
      </c>
      <c r="S39" s="22">
        <v>0</v>
      </c>
      <c r="T39" s="22">
        <v>0</v>
      </c>
      <c r="U39" s="22">
        <v>0</v>
      </c>
      <c r="V39" s="22">
        <f t="shared" si="8"/>
        <v>16</v>
      </c>
      <c r="W39" s="22">
        <v>0</v>
      </c>
      <c r="X39" s="22">
        <v>0</v>
      </c>
      <c r="Y39" s="22">
        <v>0</v>
      </c>
      <c r="Z39" s="22">
        <v>0</v>
      </c>
      <c r="AA39" s="22">
        <v>16</v>
      </c>
      <c r="AB39" s="22">
        <v>0</v>
      </c>
      <c r="AC39" s="22">
        <f t="shared" si="9"/>
        <v>895</v>
      </c>
      <c r="AD39" s="23">
        <v>90.16759776536313</v>
      </c>
      <c r="AE39" s="22">
        <v>0</v>
      </c>
      <c r="AF39" s="22">
        <v>0</v>
      </c>
      <c r="AG39" s="22">
        <v>75</v>
      </c>
      <c r="AH39" s="22">
        <v>0</v>
      </c>
      <c r="AI39" s="22">
        <v>0</v>
      </c>
      <c r="AJ39" s="22" t="s">
        <v>201</v>
      </c>
      <c r="AK39" s="22">
        <f t="shared" si="10"/>
        <v>75</v>
      </c>
      <c r="AL39" s="23">
        <v>10.167597765363128</v>
      </c>
      <c r="AM39" s="22">
        <v>88</v>
      </c>
      <c r="AN39" s="22">
        <v>96</v>
      </c>
      <c r="AO39" s="22">
        <v>14</v>
      </c>
      <c r="AP39" s="22">
        <f t="shared" si="11"/>
        <v>198</v>
      </c>
    </row>
    <row r="40" spans="1:42" ht="13.5">
      <c r="A40" s="40" t="s">
        <v>15</v>
      </c>
      <c r="B40" s="40" t="s">
        <v>81</v>
      </c>
      <c r="C40" s="41" t="s">
        <v>82</v>
      </c>
      <c r="D40" s="22">
        <v>5064</v>
      </c>
      <c r="E40" s="22">
        <v>5046</v>
      </c>
      <c r="F40" s="22">
        <v>1244</v>
      </c>
      <c r="G40" s="22">
        <v>115</v>
      </c>
      <c r="H40" s="22">
        <v>5</v>
      </c>
      <c r="I40" s="22">
        <f t="shared" si="6"/>
        <v>1364</v>
      </c>
      <c r="J40" s="22">
        <v>737.9514813131641</v>
      </c>
      <c r="K40" s="22">
        <v>600.5323638252288</v>
      </c>
      <c r="L40" s="22">
        <v>137.41911748793524</v>
      </c>
      <c r="M40" s="22">
        <v>0</v>
      </c>
      <c r="N40" s="22">
        <v>1010</v>
      </c>
      <c r="O40" s="22">
        <v>132</v>
      </c>
      <c r="P40" s="22">
        <f t="shared" si="7"/>
        <v>166</v>
      </c>
      <c r="Q40" s="22">
        <v>0</v>
      </c>
      <c r="R40" s="22">
        <v>166</v>
      </c>
      <c r="S40" s="22">
        <v>0</v>
      </c>
      <c r="T40" s="22">
        <v>0</v>
      </c>
      <c r="U40" s="22">
        <v>0</v>
      </c>
      <c r="V40" s="22">
        <f t="shared" si="8"/>
        <v>51</v>
      </c>
      <c r="W40" s="22">
        <v>47</v>
      </c>
      <c r="X40" s="22">
        <v>0</v>
      </c>
      <c r="Y40" s="22">
        <v>0</v>
      </c>
      <c r="Z40" s="22">
        <v>0</v>
      </c>
      <c r="AA40" s="22">
        <v>0</v>
      </c>
      <c r="AB40" s="22">
        <v>4</v>
      </c>
      <c r="AC40" s="22">
        <f t="shared" si="9"/>
        <v>1359</v>
      </c>
      <c r="AD40" s="23">
        <v>90.28697571743929</v>
      </c>
      <c r="AE40" s="22">
        <v>0</v>
      </c>
      <c r="AF40" s="22">
        <v>0</v>
      </c>
      <c r="AG40" s="22">
        <v>31</v>
      </c>
      <c r="AH40" s="22">
        <v>0</v>
      </c>
      <c r="AI40" s="22">
        <v>0</v>
      </c>
      <c r="AJ40" s="22" t="s">
        <v>201</v>
      </c>
      <c r="AK40" s="22">
        <f t="shared" si="10"/>
        <v>31</v>
      </c>
      <c r="AL40" s="23">
        <v>6.033848417954378</v>
      </c>
      <c r="AM40" s="22">
        <v>132</v>
      </c>
      <c r="AN40" s="22">
        <v>137</v>
      </c>
      <c r="AO40" s="22">
        <v>135</v>
      </c>
      <c r="AP40" s="22">
        <f t="shared" si="11"/>
        <v>404</v>
      </c>
    </row>
    <row r="41" spans="1:42" ht="13.5">
      <c r="A41" s="40" t="s">
        <v>15</v>
      </c>
      <c r="B41" s="40" t="s">
        <v>83</v>
      </c>
      <c r="C41" s="41" t="s">
        <v>0</v>
      </c>
      <c r="D41" s="22">
        <v>4802</v>
      </c>
      <c r="E41" s="22">
        <v>4802</v>
      </c>
      <c r="F41" s="22">
        <v>800</v>
      </c>
      <c r="G41" s="22">
        <v>452</v>
      </c>
      <c r="H41" s="22">
        <v>0</v>
      </c>
      <c r="I41" s="22">
        <f t="shared" si="6"/>
        <v>1252</v>
      </c>
      <c r="J41" s="22">
        <v>714.3142412122802</v>
      </c>
      <c r="K41" s="22">
        <v>456.4308250557701</v>
      </c>
      <c r="L41" s="22">
        <v>257.8834161565101</v>
      </c>
      <c r="M41" s="22">
        <v>0</v>
      </c>
      <c r="N41" s="22">
        <v>700</v>
      </c>
      <c r="O41" s="22">
        <v>92</v>
      </c>
      <c r="P41" s="22">
        <f t="shared" si="7"/>
        <v>460</v>
      </c>
      <c r="Q41" s="22">
        <v>0</v>
      </c>
      <c r="R41" s="22">
        <v>460</v>
      </c>
      <c r="S41" s="22">
        <v>0</v>
      </c>
      <c r="T41" s="22">
        <v>0</v>
      </c>
      <c r="U41" s="22">
        <v>0</v>
      </c>
      <c r="V41" s="22">
        <f t="shared" si="8"/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9"/>
        <v>1252</v>
      </c>
      <c r="AD41" s="23">
        <v>92.65175718849841</v>
      </c>
      <c r="AE41" s="22">
        <v>0</v>
      </c>
      <c r="AF41" s="22">
        <v>0</v>
      </c>
      <c r="AG41" s="22">
        <v>370</v>
      </c>
      <c r="AH41" s="22">
        <v>0</v>
      </c>
      <c r="AI41" s="22">
        <v>0</v>
      </c>
      <c r="AJ41" s="22" t="s">
        <v>201</v>
      </c>
      <c r="AK41" s="22">
        <f t="shared" si="10"/>
        <v>370</v>
      </c>
      <c r="AL41" s="23">
        <v>29.552715654952078</v>
      </c>
      <c r="AM41" s="22">
        <v>92</v>
      </c>
      <c r="AN41" s="22">
        <v>84</v>
      </c>
      <c r="AO41" s="22">
        <v>48</v>
      </c>
      <c r="AP41" s="22">
        <f t="shared" si="11"/>
        <v>224</v>
      </c>
    </row>
    <row r="42" spans="1:42" ht="13.5">
      <c r="A42" s="40" t="s">
        <v>15</v>
      </c>
      <c r="B42" s="40" t="s">
        <v>84</v>
      </c>
      <c r="C42" s="41" t="s">
        <v>85</v>
      </c>
      <c r="D42" s="22">
        <v>4740</v>
      </c>
      <c r="E42" s="22">
        <v>4740</v>
      </c>
      <c r="F42" s="22">
        <v>713</v>
      </c>
      <c r="G42" s="22">
        <v>210</v>
      </c>
      <c r="H42" s="22">
        <v>0</v>
      </c>
      <c r="I42" s="22">
        <f t="shared" si="6"/>
        <v>923</v>
      </c>
      <c r="J42" s="22">
        <v>533.4951736893821</v>
      </c>
      <c r="K42" s="22">
        <v>412.1149066527947</v>
      </c>
      <c r="L42" s="22">
        <v>121.38026703658748</v>
      </c>
      <c r="M42" s="22">
        <v>0</v>
      </c>
      <c r="N42" s="22">
        <v>593</v>
      </c>
      <c r="O42" s="22">
        <v>0</v>
      </c>
      <c r="P42" s="22">
        <f t="shared" si="7"/>
        <v>330</v>
      </c>
      <c r="Q42" s="22">
        <v>0</v>
      </c>
      <c r="R42" s="22">
        <v>330</v>
      </c>
      <c r="S42" s="22">
        <v>0</v>
      </c>
      <c r="T42" s="22">
        <v>0</v>
      </c>
      <c r="U42" s="22">
        <v>0</v>
      </c>
      <c r="V42" s="22">
        <f t="shared" si="8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9"/>
        <v>923</v>
      </c>
      <c r="AD42" s="23">
        <v>100</v>
      </c>
      <c r="AE42" s="22">
        <v>0</v>
      </c>
      <c r="AF42" s="22">
        <v>0</v>
      </c>
      <c r="AG42" s="22">
        <v>264</v>
      </c>
      <c r="AH42" s="22">
        <v>0</v>
      </c>
      <c r="AI42" s="22">
        <v>0</v>
      </c>
      <c r="AJ42" s="22" t="s">
        <v>201</v>
      </c>
      <c r="AK42" s="22">
        <f t="shared" si="10"/>
        <v>264</v>
      </c>
      <c r="AL42" s="23">
        <v>28.602383531960996</v>
      </c>
      <c r="AM42" s="22">
        <v>0</v>
      </c>
      <c r="AN42" s="22">
        <v>72</v>
      </c>
      <c r="AO42" s="22">
        <v>35</v>
      </c>
      <c r="AP42" s="22">
        <f t="shared" si="11"/>
        <v>107</v>
      </c>
    </row>
    <row r="43" spans="1:42" ht="13.5">
      <c r="A43" s="40" t="s">
        <v>15</v>
      </c>
      <c r="B43" s="40" t="s">
        <v>86</v>
      </c>
      <c r="C43" s="41" t="s">
        <v>226</v>
      </c>
      <c r="D43" s="22">
        <v>2138</v>
      </c>
      <c r="E43" s="22">
        <v>2138</v>
      </c>
      <c r="F43" s="22">
        <v>326</v>
      </c>
      <c r="G43" s="22">
        <v>22</v>
      </c>
      <c r="H43" s="22">
        <v>0</v>
      </c>
      <c r="I43" s="22">
        <f t="shared" si="6"/>
        <v>348</v>
      </c>
      <c r="J43" s="22">
        <v>445.9423094173277</v>
      </c>
      <c r="K43" s="22">
        <v>417.7505542242783</v>
      </c>
      <c r="L43" s="22">
        <v>28.191755193049453</v>
      </c>
      <c r="M43" s="22">
        <v>0</v>
      </c>
      <c r="N43" s="22">
        <v>204</v>
      </c>
      <c r="O43" s="22">
        <v>0</v>
      </c>
      <c r="P43" s="22">
        <f t="shared" si="7"/>
        <v>144</v>
      </c>
      <c r="Q43" s="22">
        <v>0</v>
      </c>
      <c r="R43" s="22">
        <v>144</v>
      </c>
      <c r="S43" s="22">
        <v>0</v>
      </c>
      <c r="T43" s="22">
        <v>0</v>
      </c>
      <c r="U43" s="22">
        <v>0</v>
      </c>
      <c r="V43" s="22">
        <f t="shared" si="8"/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348</v>
      </c>
      <c r="AD43" s="23">
        <v>100</v>
      </c>
      <c r="AE43" s="22">
        <v>0</v>
      </c>
      <c r="AF43" s="22">
        <v>0</v>
      </c>
      <c r="AG43" s="22">
        <v>116</v>
      </c>
      <c r="AH43" s="22">
        <v>0</v>
      </c>
      <c r="AI43" s="22">
        <v>0</v>
      </c>
      <c r="AJ43" s="22" t="s">
        <v>201</v>
      </c>
      <c r="AK43" s="22">
        <f t="shared" si="10"/>
        <v>116</v>
      </c>
      <c r="AL43" s="23">
        <v>33.33333333333333</v>
      </c>
      <c r="AM43" s="22">
        <v>0</v>
      </c>
      <c r="AN43" s="22">
        <v>25</v>
      </c>
      <c r="AO43" s="22">
        <v>15</v>
      </c>
      <c r="AP43" s="22">
        <f t="shared" si="11"/>
        <v>40</v>
      </c>
    </row>
    <row r="44" spans="1:42" ht="13.5">
      <c r="A44" s="40" t="s">
        <v>15</v>
      </c>
      <c r="B44" s="40" t="s">
        <v>87</v>
      </c>
      <c r="C44" s="41" t="s">
        <v>88</v>
      </c>
      <c r="D44" s="22">
        <v>2232</v>
      </c>
      <c r="E44" s="22">
        <v>2232</v>
      </c>
      <c r="F44" s="22">
        <v>299</v>
      </c>
      <c r="G44" s="22">
        <v>21</v>
      </c>
      <c r="H44" s="22">
        <v>55</v>
      </c>
      <c r="I44" s="22">
        <f t="shared" si="6"/>
        <v>375</v>
      </c>
      <c r="J44" s="22">
        <v>460.30343202238913</v>
      </c>
      <c r="K44" s="22">
        <v>434.52643982913537</v>
      </c>
      <c r="L44" s="22">
        <v>25.776992193253793</v>
      </c>
      <c r="M44" s="22">
        <v>0</v>
      </c>
      <c r="N44" s="22">
        <v>178</v>
      </c>
      <c r="O44" s="22">
        <v>0</v>
      </c>
      <c r="P44" s="22">
        <f t="shared" si="7"/>
        <v>142</v>
      </c>
      <c r="Q44" s="22">
        <v>0</v>
      </c>
      <c r="R44" s="22">
        <v>142</v>
      </c>
      <c r="S44" s="22">
        <v>0</v>
      </c>
      <c r="T44" s="22">
        <v>0</v>
      </c>
      <c r="U44" s="22">
        <v>0</v>
      </c>
      <c r="V44" s="22">
        <f t="shared" si="8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9"/>
        <v>320</v>
      </c>
      <c r="AD44" s="23">
        <v>100</v>
      </c>
      <c r="AE44" s="22">
        <v>0</v>
      </c>
      <c r="AF44" s="22">
        <v>0</v>
      </c>
      <c r="AG44" s="22">
        <v>115</v>
      </c>
      <c r="AH44" s="22">
        <v>0</v>
      </c>
      <c r="AI44" s="22">
        <v>0</v>
      </c>
      <c r="AJ44" s="22" t="s">
        <v>201</v>
      </c>
      <c r="AK44" s="22">
        <f t="shared" si="10"/>
        <v>115</v>
      </c>
      <c r="AL44" s="23">
        <v>35.9375</v>
      </c>
      <c r="AM44" s="22">
        <v>0</v>
      </c>
      <c r="AN44" s="22">
        <v>21</v>
      </c>
      <c r="AO44" s="22">
        <v>15</v>
      </c>
      <c r="AP44" s="22">
        <f t="shared" si="11"/>
        <v>36</v>
      </c>
    </row>
    <row r="45" spans="1:42" ht="13.5">
      <c r="A45" s="40" t="s">
        <v>15</v>
      </c>
      <c r="B45" s="40" t="s">
        <v>89</v>
      </c>
      <c r="C45" s="41" t="s">
        <v>1</v>
      </c>
      <c r="D45" s="22">
        <v>5192</v>
      </c>
      <c r="E45" s="22">
        <v>5192</v>
      </c>
      <c r="F45" s="22">
        <v>759</v>
      </c>
      <c r="G45" s="22">
        <v>125</v>
      </c>
      <c r="H45" s="22">
        <v>445</v>
      </c>
      <c r="I45" s="22">
        <f t="shared" si="6"/>
        <v>1329</v>
      </c>
      <c r="J45" s="22">
        <v>701.2896553179812</v>
      </c>
      <c r="K45" s="22">
        <v>635.3293792346497</v>
      </c>
      <c r="L45" s="22">
        <v>65.96027608333158</v>
      </c>
      <c r="M45" s="22">
        <v>0</v>
      </c>
      <c r="N45" s="22">
        <v>486</v>
      </c>
      <c r="O45" s="22">
        <v>0</v>
      </c>
      <c r="P45" s="22">
        <f t="shared" si="7"/>
        <v>398</v>
      </c>
      <c r="Q45" s="22">
        <v>0</v>
      </c>
      <c r="R45" s="22">
        <v>398</v>
      </c>
      <c r="S45" s="22">
        <v>0</v>
      </c>
      <c r="T45" s="22">
        <v>0</v>
      </c>
      <c r="U45" s="22">
        <v>0</v>
      </c>
      <c r="V45" s="22">
        <f t="shared" si="8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9"/>
        <v>884</v>
      </c>
      <c r="AD45" s="23">
        <v>100</v>
      </c>
      <c r="AE45" s="22">
        <v>0</v>
      </c>
      <c r="AF45" s="22">
        <v>0</v>
      </c>
      <c r="AG45" s="22">
        <v>320</v>
      </c>
      <c r="AH45" s="22">
        <v>0</v>
      </c>
      <c r="AI45" s="22">
        <v>0</v>
      </c>
      <c r="AJ45" s="22" t="s">
        <v>201</v>
      </c>
      <c r="AK45" s="22">
        <f t="shared" si="10"/>
        <v>320</v>
      </c>
      <c r="AL45" s="23">
        <v>36.199095022624434</v>
      </c>
      <c r="AM45" s="22">
        <v>0</v>
      </c>
      <c r="AN45" s="22">
        <v>59</v>
      </c>
      <c r="AO45" s="22">
        <v>42</v>
      </c>
      <c r="AP45" s="22">
        <f t="shared" si="11"/>
        <v>101</v>
      </c>
    </row>
    <row r="46" spans="1:42" ht="13.5">
      <c r="A46" s="40" t="s">
        <v>15</v>
      </c>
      <c r="B46" s="40" t="s">
        <v>90</v>
      </c>
      <c r="C46" s="41" t="s">
        <v>91</v>
      </c>
      <c r="D46" s="22">
        <v>6614</v>
      </c>
      <c r="E46" s="22">
        <v>6614</v>
      </c>
      <c r="F46" s="22">
        <v>864</v>
      </c>
      <c r="G46" s="22">
        <v>219</v>
      </c>
      <c r="H46" s="22">
        <v>328</v>
      </c>
      <c r="I46" s="22">
        <f t="shared" si="6"/>
        <v>1411</v>
      </c>
      <c r="J46" s="22">
        <v>584.4804089291705</v>
      </c>
      <c r="K46" s="22">
        <v>493.7637473023185</v>
      </c>
      <c r="L46" s="22">
        <v>90.71666162685213</v>
      </c>
      <c r="M46" s="22">
        <v>0</v>
      </c>
      <c r="N46" s="22">
        <v>620</v>
      </c>
      <c r="O46" s="22">
        <v>0</v>
      </c>
      <c r="P46" s="22">
        <f t="shared" si="7"/>
        <v>463</v>
      </c>
      <c r="Q46" s="22">
        <v>0</v>
      </c>
      <c r="R46" s="22">
        <v>463</v>
      </c>
      <c r="S46" s="22">
        <v>0</v>
      </c>
      <c r="T46" s="22">
        <v>0</v>
      </c>
      <c r="U46" s="22">
        <v>0</v>
      </c>
      <c r="V46" s="22">
        <f t="shared" si="8"/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1083</v>
      </c>
      <c r="AD46" s="23">
        <v>100</v>
      </c>
      <c r="AE46" s="22">
        <v>0</v>
      </c>
      <c r="AF46" s="22">
        <v>0</v>
      </c>
      <c r="AG46" s="22">
        <v>372</v>
      </c>
      <c r="AH46" s="22">
        <v>0</v>
      </c>
      <c r="AI46" s="22">
        <v>0</v>
      </c>
      <c r="AJ46" s="22" t="s">
        <v>201</v>
      </c>
      <c r="AK46" s="22">
        <f t="shared" si="10"/>
        <v>372</v>
      </c>
      <c r="AL46" s="23">
        <v>34.34903047091413</v>
      </c>
      <c r="AM46" s="22">
        <v>0</v>
      </c>
      <c r="AN46" s="22">
        <v>75</v>
      </c>
      <c r="AO46" s="22">
        <v>48</v>
      </c>
      <c r="AP46" s="22">
        <f t="shared" si="11"/>
        <v>123</v>
      </c>
    </row>
    <row r="47" spans="1:42" ht="13.5">
      <c r="A47" s="40" t="s">
        <v>15</v>
      </c>
      <c r="B47" s="40" t="s">
        <v>92</v>
      </c>
      <c r="C47" s="41" t="s">
        <v>93</v>
      </c>
      <c r="D47" s="22">
        <v>3763</v>
      </c>
      <c r="E47" s="22">
        <v>3724</v>
      </c>
      <c r="F47" s="22">
        <v>662</v>
      </c>
      <c r="G47" s="22">
        <v>52</v>
      </c>
      <c r="H47" s="22">
        <v>7</v>
      </c>
      <c r="I47" s="22">
        <f t="shared" si="6"/>
        <v>721</v>
      </c>
      <c r="J47" s="22">
        <v>524.9382050899349</v>
      </c>
      <c r="K47" s="22">
        <v>463.0522863206637</v>
      </c>
      <c r="L47" s="22">
        <v>61.88591876927109</v>
      </c>
      <c r="M47" s="22">
        <v>0</v>
      </c>
      <c r="N47" s="22">
        <v>446</v>
      </c>
      <c r="O47" s="22">
        <v>0</v>
      </c>
      <c r="P47" s="22">
        <f t="shared" si="7"/>
        <v>259</v>
      </c>
      <c r="Q47" s="22">
        <v>259</v>
      </c>
      <c r="R47" s="22">
        <v>0</v>
      </c>
      <c r="S47" s="22">
        <v>0</v>
      </c>
      <c r="T47" s="22">
        <v>0</v>
      </c>
      <c r="U47" s="22">
        <v>0</v>
      </c>
      <c r="V47" s="22">
        <f t="shared" si="8"/>
        <v>9</v>
      </c>
      <c r="W47" s="22">
        <v>8</v>
      </c>
      <c r="X47" s="22">
        <v>1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714</v>
      </c>
      <c r="AD47" s="23">
        <v>100</v>
      </c>
      <c r="AE47" s="22">
        <v>0</v>
      </c>
      <c r="AF47" s="22">
        <v>53</v>
      </c>
      <c r="AG47" s="22">
        <v>0</v>
      </c>
      <c r="AH47" s="22">
        <v>0</v>
      </c>
      <c r="AI47" s="22">
        <v>0</v>
      </c>
      <c r="AJ47" s="22" t="s">
        <v>201</v>
      </c>
      <c r="AK47" s="22">
        <f t="shared" si="10"/>
        <v>53</v>
      </c>
      <c r="AL47" s="23">
        <v>8.683473389355742</v>
      </c>
      <c r="AM47" s="22">
        <v>0</v>
      </c>
      <c r="AN47" s="22">
        <v>79</v>
      </c>
      <c r="AO47" s="22">
        <v>204</v>
      </c>
      <c r="AP47" s="22">
        <f t="shared" si="11"/>
        <v>283</v>
      </c>
    </row>
    <row r="48" spans="1:42" ht="13.5">
      <c r="A48" s="40" t="s">
        <v>15</v>
      </c>
      <c r="B48" s="40" t="s">
        <v>94</v>
      </c>
      <c r="C48" s="41" t="s">
        <v>95</v>
      </c>
      <c r="D48" s="22">
        <v>5436</v>
      </c>
      <c r="E48" s="22">
        <v>5436</v>
      </c>
      <c r="F48" s="22">
        <v>648</v>
      </c>
      <c r="G48" s="22">
        <v>165</v>
      </c>
      <c r="H48" s="22">
        <v>124</v>
      </c>
      <c r="I48" s="22">
        <f t="shared" si="6"/>
        <v>937</v>
      </c>
      <c r="J48" s="22">
        <v>472.2449020734424</v>
      </c>
      <c r="K48" s="22">
        <v>389.0854475994638</v>
      </c>
      <c r="L48" s="22">
        <v>83.15945447397866</v>
      </c>
      <c r="M48" s="22">
        <v>0</v>
      </c>
      <c r="N48" s="22">
        <v>579</v>
      </c>
      <c r="O48" s="22">
        <v>0</v>
      </c>
      <c r="P48" s="22">
        <f t="shared" si="7"/>
        <v>234</v>
      </c>
      <c r="Q48" s="22">
        <v>206</v>
      </c>
      <c r="R48" s="22">
        <v>28</v>
      </c>
      <c r="S48" s="22">
        <v>0</v>
      </c>
      <c r="T48" s="22">
        <v>0</v>
      </c>
      <c r="U48" s="22">
        <v>0</v>
      </c>
      <c r="V48" s="22">
        <f t="shared" si="8"/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813</v>
      </c>
      <c r="AD48" s="23">
        <v>100</v>
      </c>
      <c r="AE48" s="22">
        <v>0</v>
      </c>
      <c r="AF48" s="22">
        <v>59</v>
      </c>
      <c r="AG48" s="22">
        <v>28</v>
      </c>
      <c r="AH48" s="22">
        <v>0</v>
      </c>
      <c r="AI48" s="22">
        <v>0</v>
      </c>
      <c r="AJ48" s="22" t="s">
        <v>201</v>
      </c>
      <c r="AK48" s="22">
        <f t="shared" si="10"/>
        <v>87</v>
      </c>
      <c r="AL48" s="23">
        <v>10.70110701107011</v>
      </c>
      <c r="AM48" s="22">
        <v>0</v>
      </c>
      <c r="AN48" s="22">
        <v>62</v>
      </c>
      <c r="AO48" s="22">
        <v>147</v>
      </c>
      <c r="AP48" s="22">
        <f t="shared" si="11"/>
        <v>209</v>
      </c>
    </row>
    <row r="49" spans="1:42" ht="13.5">
      <c r="A49" s="40" t="s">
        <v>15</v>
      </c>
      <c r="B49" s="40" t="s">
        <v>96</v>
      </c>
      <c r="C49" s="41" t="s">
        <v>11</v>
      </c>
      <c r="D49" s="22">
        <v>3304</v>
      </c>
      <c r="E49" s="22">
        <v>3173</v>
      </c>
      <c r="F49" s="22">
        <v>473</v>
      </c>
      <c r="G49" s="22">
        <v>22</v>
      </c>
      <c r="H49" s="22">
        <v>30</v>
      </c>
      <c r="I49" s="22">
        <f t="shared" si="6"/>
        <v>525</v>
      </c>
      <c r="J49" s="22">
        <v>435.33782214998837</v>
      </c>
      <c r="K49" s="22">
        <v>417.09509436465555</v>
      </c>
      <c r="L49" s="22">
        <v>18.242727785332846</v>
      </c>
      <c r="M49" s="22">
        <v>0</v>
      </c>
      <c r="N49" s="22">
        <v>314</v>
      </c>
      <c r="O49" s="22">
        <v>0</v>
      </c>
      <c r="P49" s="22">
        <f t="shared" si="7"/>
        <v>181</v>
      </c>
      <c r="Q49" s="22">
        <v>114</v>
      </c>
      <c r="R49" s="22">
        <v>67</v>
      </c>
      <c r="S49" s="22">
        <v>0</v>
      </c>
      <c r="T49" s="22">
        <v>0</v>
      </c>
      <c r="U49" s="22">
        <v>0</v>
      </c>
      <c r="V49" s="22">
        <f t="shared" si="8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9"/>
        <v>495</v>
      </c>
      <c r="AD49" s="23">
        <v>100</v>
      </c>
      <c r="AE49" s="22">
        <v>0</v>
      </c>
      <c r="AF49" s="22">
        <v>32</v>
      </c>
      <c r="AG49" s="22">
        <v>67</v>
      </c>
      <c r="AH49" s="22">
        <v>0</v>
      </c>
      <c r="AI49" s="22">
        <v>0</v>
      </c>
      <c r="AJ49" s="22" t="s">
        <v>201</v>
      </c>
      <c r="AK49" s="22">
        <f t="shared" si="10"/>
        <v>99</v>
      </c>
      <c r="AL49" s="23">
        <v>20</v>
      </c>
      <c r="AM49" s="22">
        <v>0</v>
      </c>
      <c r="AN49" s="22">
        <v>34</v>
      </c>
      <c r="AO49" s="22">
        <v>82</v>
      </c>
      <c r="AP49" s="22">
        <f t="shared" si="11"/>
        <v>116</v>
      </c>
    </row>
    <row r="50" spans="1:42" ht="13.5">
      <c r="A50" s="40" t="s">
        <v>15</v>
      </c>
      <c r="B50" s="40" t="s">
        <v>97</v>
      </c>
      <c r="C50" s="41" t="s">
        <v>98</v>
      </c>
      <c r="D50" s="22">
        <v>1843</v>
      </c>
      <c r="E50" s="22">
        <v>1843</v>
      </c>
      <c r="F50" s="22">
        <v>209</v>
      </c>
      <c r="G50" s="22">
        <v>4</v>
      </c>
      <c r="H50" s="22">
        <v>250</v>
      </c>
      <c r="I50" s="22">
        <f t="shared" si="6"/>
        <v>463</v>
      </c>
      <c r="J50" s="22">
        <v>688.2762619017534</v>
      </c>
      <c r="K50" s="22">
        <v>654.0854324768284</v>
      </c>
      <c r="L50" s="22">
        <v>34.19082942492511</v>
      </c>
      <c r="M50" s="22">
        <v>0</v>
      </c>
      <c r="N50" s="22">
        <v>100</v>
      </c>
      <c r="O50" s="22">
        <v>0</v>
      </c>
      <c r="P50" s="22">
        <f t="shared" si="7"/>
        <v>113</v>
      </c>
      <c r="Q50" s="22">
        <v>61</v>
      </c>
      <c r="R50" s="22">
        <v>52</v>
      </c>
      <c r="S50" s="22">
        <v>0</v>
      </c>
      <c r="T50" s="22">
        <v>0</v>
      </c>
      <c r="U50" s="22">
        <v>0</v>
      </c>
      <c r="V50" s="22">
        <f t="shared" si="8"/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f t="shared" si="9"/>
        <v>213</v>
      </c>
      <c r="AD50" s="23">
        <v>100</v>
      </c>
      <c r="AE50" s="22">
        <v>0</v>
      </c>
      <c r="AF50" s="22">
        <v>17</v>
      </c>
      <c r="AG50" s="22">
        <v>52</v>
      </c>
      <c r="AH50" s="22">
        <v>0</v>
      </c>
      <c r="AI50" s="22">
        <v>0</v>
      </c>
      <c r="AJ50" s="22" t="s">
        <v>201</v>
      </c>
      <c r="AK50" s="22">
        <f t="shared" si="10"/>
        <v>69</v>
      </c>
      <c r="AL50" s="23">
        <v>32.3943661971831</v>
      </c>
      <c r="AM50" s="22">
        <v>0</v>
      </c>
      <c r="AN50" s="22">
        <v>11</v>
      </c>
      <c r="AO50" s="22">
        <v>44</v>
      </c>
      <c r="AP50" s="22">
        <f t="shared" si="11"/>
        <v>55</v>
      </c>
    </row>
    <row r="51" spans="1:42" ht="13.5">
      <c r="A51" s="40" t="s">
        <v>15</v>
      </c>
      <c r="B51" s="40" t="s">
        <v>99</v>
      </c>
      <c r="C51" s="41" t="s">
        <v>100</v>
      </c>
      <c r="D51" s="22">
        <v>8104</v>
      </c>
      <c r="E51" s="22">
        <v>8104</v>
      </c>
      <c r="F51" s="22">
        <v>1079</v>
      </c>
      <c r="G51" s="22">
        <v>354</v>
      </c>
      <c r="H51" s="22">
        <v>250</v>
      </c>
      <c r="I51" s="22">
        <f t="shared" si="6"/>
        <v>1683</v>
      </c>
      <c r="J51" s="22">
        <v>568.9732112672247</v>
      </c>
      <c r="K51" s="22">
        <v>500.00676141665207</v>
      </c>
      <c r="L51" s="22">
        <v>68.96644985057269</v>
      </c>
      <c r="M51" s="22">
        <v>0</v>
      </c>
      <c r="N51" s="22">
        <v>794</v>
      </c>
      <c r="O51" s="22">
        <v>0</v>
      </c>
      <c r="P51" s="22">
        <f t="shared" si="7"/>
        <v>639</v>
      </c>
      <c r="Q51" s="22">
        <v>0</v>
      </c>
      <c r="R51" s="22">
        <v>639</v>
      </c>
      <c r="S51" s="22">
        <v>0</v>
      </c>
      <c r="T51" s="22">
        <v>0</v>
      </c>
      <c r="U51" s="22">
        <v>0</v>
      </c>
      <c r="V51" s="22">
        <f t="shared" si="8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9"/>
        <v>1433</v>
      </c>
      <c r="AD51" s="23">
        <v>100</v>
      </c>
      <c r="AE51" s="22">
        <v>0</v>
      </c>
      <c r="AF51" s="22">
        <v>0</v>
      </c>
      <c r="AG51" s="22">
        <v>448</v>
      </c>
      <c r="AH51" s="22">
        <v>0</v>
      </c>
      <c r="AI51" s="22">
        <v>0</v>
      </c>
      <c r="AJ51" s="22" t="s">
        <v>201</v>
      </c>
      <c r="AK51" s="22">
        <f t="shared" si="10"/>
        <v>448</v>
      </c>
      <c r="AL51" s="23">
        <v>31.26308443824145</v>
      </c>
      <c r="AM51" s="22">
        <v>0</v>
      </c>
      <c r="AN51" s="22">
        <v>106</v>
      </c>
      <c r="AO51" s="22">
        <v>191</v>
      </c>
      <c r="AP51" s="22">
        <f t="shared" si="11"/>
        <v>297</v>
      </c>
    </row>
    <row r="52" spans="1:42" ht="13.5">
      <c r="A52" s="40" t="s">
        <v>15</v>
      </c>
      <c r="B52" s="40" t="s">
        <v>101</v>
      </c>
      <c r="C52" s="41" t="s">
        <v>102</v>
      </c>
      <c r="D52" s="22">
        <v>2799</v>
      </c>
      <c r="E52" s="22">
        <v>2799</v>
      </c>
      <c r="F52" s="22">
        <v>437</v>
      </c>
      <c r="G52" s="22">
        <v>40</v>
      </c>
      <c r="H52" s="22">
        <v>0</v>
      </c>
      <c r="I52" s="22">
        <f t="shared" si="6"/>
        <v>477</v>
      </c>
      <c r="J52" s="22">
        <v>466.8986477558032</v>
      </c>
      <c r="K52" s="22">
        <v>373.910447469008</v>
      </c>
      <c r="L52" s="22">
        <v>92.98820028679519</v>
      </c>
      <c r="M52" s="22">
        <v>0</v>
      </c>
      <c r="N52" s="22">
        <v>290</v>
      </c>
      <c r="O52" s="22">
        <v>77</v>
      </c>
      <c r="P52" s="22">
        <f t="shared" si="7"/>
        <v>110</v>
      </c>
      <c r="Q52" s="22">
        <v>0</v>
      </c>
      <c r="R52" s="22">
        <v>110</v>
      </c>
      <c r="S52" s="22">
        <v>0</v>
      </c>
      <c r="T52" s="22">
        <v>0</v>
      </c>
      <c r="U52" s="22">
        <v>0</v>
      </c>
      <c r="V52" s="22">
        <f t="shared" si="8"/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f t="shared" si="9"/>
        <v>477</v>
      </c>
      <c r="AD52" s="23">
        <v>83.85744234800838</v>
      </c>
      <c r="AE52" s="22">
        <v>0</v>
      </c>
      <c r="AF52" s="22">
        <v>0</v>
      </c>
      <c r="AG52" s="22">
        <v>110</v>
      </c>
      <c r="AH52" s="22">
        <v>0</v>
      </c>
      <c r="AI52" s="22">
        <v>0</v>
      </c>
      <c r="AJ52" s="22" t="s">
        <v>201</v>
      </c>
      <c r="AK52" s="22">
        <f t="shared" si="10"/>
        <v>110</v>
      </c>
      <c r="AL52" s="23">
        <v>23.060796645702304</v>
      </c>
      <c r="AM52" s="22">
        <v>77</v>
      </c>
      <c r="AN52" s="22">
        <v>22</v>
      </c>
      <c r="AO52" s="22">
        <v>0</v>
      </c>
      <c r="AP52" s="22">
        <f t="shared" si="11"/>
        <v>99</v>
      </c>
    </row>
    <row r="53" spans="1:42" ht="13.5">
      <c r="A53" s="40" t="s">
        <v>15</v>
      </c>
      <c r="B53" s="40" t="s">
        <v>103</v>
      </c>
      <c r="C53" s="41" t="s">
        <v>104</v>
      </c>
      <c r="D53" s="22">
        <v>1903</v>
      </c>
      <c r="E53" s="22">
        <v>1903</v>
      </c>
      <c r="F53" s="22">
        <v>225</v>
      </c>
      <c r="G53" s="22">
        <v>0</v>
      </c>
      <c r="H53" s="22">
        <v>18</v>
      </c>
      <c r="I53" s="22">
        <f t="shared" si="6"/>
        <v>243</v>
      </c>
      <c r="J53" s="22">
        <v>349.8441537874589</v>
      </c>
      <c r="K53" s="22">
        <v>292.2566387607167</v>
      </c>
      <c r="L53" s="22">
        <v>57.5875150267422</v>
      </c>
      <c r="M53" s="22">
        <v>0</v>
      </c>
      <c r="N53" s="22">
        <v>119</v>
      </c>
      <c r="O53" s="22">
        <v>0</v>
      </c>
      <c r="P53" s="22">
        <f t="shared" si="7"/>
        <v>17</v>
      </c>
      <c r="Q53" s="22">
        <v>0</v>
      </c>
      <c r="R53" s="22">
        <v>17</v>
      </c>
      <c r="S53" s="22">
        <v>0</v>
      </c>
      <c r="T53" s="22">
        <v>0</v>
      </c>
      <c r="U53" s="22">
        <v>0</v>
      </c>
      <c r="V53" s="22">
        <f t="shared" si="8"/>
        <v>89</v>
      </c>
      <c r="W53" s="22">
        <v>44</v>
      </c>
      <c r="X53" s="22">
        <v>15</v>
      </c>
      <c r="Y53" s="22">
        <v>30</v>
      </c>
      <c r="Z53" s="22">
        <v>0</v>
      </c>
      <c r="AA53" s="22">
        <v>0</v>
      </c>
      <c r="AB53" s="22">
        <v>0</v>
      </c>
      <c r="AC53" s="22">
        <f t="shared" si="9"/>
        <v>225</v>
      </c>
      <c r="AD53" s="23">
        <v>100</v>
      </c>
      <c r="AE53" s="22">
        <v>0</v>
      </c>
      <c r="AF53" s="22">
        <v>0</v>
      </c>
      <c r="AG53" s="22">
        <v>17</v>
      </c>
      <c r="AH53" s="22">
        <v>0</v>
      </c>
      <c r="AI53" s="22">
        <v>0</v>
      </c>
      <c r="AJ53" s="22" t="s">
        <v>201</v>
      </c>
      <c r="AK53" s="22">
        <f t="shared" si="10"/>
        <v>17</v>
      </c>
      <c r="AL53" s="23">
        <v>47.11111111111111</v>
      </c>
      <c r="AM53" s="22">
        <v>0</v>
      </c>
      <c r="AN53" s="22">
        <v>9</v>
      </c>
      <c r="AO53" s="22">
        <v>0</v>
      </c>
      <c r="AP53" s="22">
        <f t="shared" si="11"/>
        <v>9</v>
      </c>
    </row>
    <row r="54" spans="1:42" ht="13.5">
      <c r="A54" s="40" t="s">
        <v>15</v>
      </c>
      <c r="B54" s="40" t="s">
        <v>105</v>
      </c>
      <c r="C54" s="41" t="s">
        <v>106</v>
      </c>
      <c r="D54" s="22">
        <v>6204</v>
      </c>
      <c r="E54" s="22">
        <v>5723</v>
      </c>
      <c r="F54" s="22">
        <v>954</v>
      </c>
      <c r="G54" s="22">
        <v>899</v>
      </c>
      <c r="H54" s="22">
        <v>72</v>
      </c>
      <c r="I54" s="22">
        <f t="shared" si="6"/>
        <v>1925</v>
      </c>
      <c r="J54" s="22">
        <v>850.0922957349654</v>
      </c>
      <c r="K54" s="22">
        <v>492.39112194518776</v>
      </c>
      <c r="L54" s="22">
        <v>357.70117378977767</v>
      </c>
      <c r="M54" s="22">
        <v>107</v>
      </c>
      <c r="N54" s="22">
        <v>1519</v>
      </c>
      <c r="O54" s="22">
        <v>0</v>
      </c>
      <c r="P54" s="22">
        <f t="shared" si="7"/>
        <v>297</v>
      </c>
      <c r="Q54" s="22">
        <v>156</v>
      </c>
      <c r="R54" s="22">
        <v>83</v>
      </c>
      <c r="S54" s="22">
        <v>0</v>
      </c>
      <c r="T54" s="22">
        <v>0</v>
      </c>
      <c r="U54" s="22">
        <v>58</v>
      </c>
      <c r="V54" s="22">
        <f t="shared" si="8"/>
        <v>37</v>
      </c>
      <c r="W54" s="22">
        <v>35</v>
      </c>
      <c r="X54" s="22">
        <v>0</v>
      </c>
      <c r="Y54" s="22">
        <v>0</v>
      </c>
      <c r="Z54" s="22">
        <v>2</v>
      </c>
      <c r="AA54" s="22">
        <v>0</v>
      </c>
      <c r="AB54" s="22">
        <v>0</v>
      </c>
      <c r="AC54" s="22">
        <f t="shared" si="9"/>
        <v>1853</v>
      </c>
      <c r="AD54" s="23">
        <v>100</v>
      </c>
      <c r="AE54" s="22">
        <v>0</v>
      </c>
      <c r="AF54" s="22">
        <v>156</v>
      </c>
      <c r="AG54" s="22">
        <v>83</v>
      </c>
      <c r="AH54" s="22">
        <v>0</v>
      </c>
      <c r="AI54" s="22">
        <v>0</v>
      </c>
      <c r="AJ54" s="22" t="s">
        <v>201</v>
      </c>
      <c r="AK54" s="22">
        <f t="shared" si="10"/>
        <v>239</v>
      </c>
      <c r="AL54" s="23">
        <v>19.540816326530614</v>
      </c>
      <c r="AM54" s="22">
        <v>0</v>
      </c>
      <c r="AN54" s="22">
        <v>108</v>
      </c>
      <c r="AO54" s="22">
        <v>58</v>
      </c>
      <c r="AP54" s="22">
        <f t="shared" si="11"/>
        <v>166</v>
      </c>
    </row>
    <row r="55" spans="1:42" ht="13.5">
      <c r="A55" s="40" t="s">
        <v>15</v>
      </c>
      <c r="B55" s="40" t="s">
        <v>107</v>
      </c>
      <c r="C55" s="41" t="s">
        <v>108</v>
      </c>
      <c r="D55" s="22">
        <v>4630</v>
      </c>
      <c r="E55" s="22">
        <v>4630</v>
      </c>
      <c r="F55" s="22">
        <v>850</v>
      </c>
      <c r="G55" s="22">
        <v>12</v>
      </c>
      <c r="H55" s="22">
        <v>0</v>
      </c>
      <c r="I55" s="22">
        <f t="shared" si="6"/>
        <v>862</v>
      </c>
      <c r="J55" s="22">
        <v>510.0742625521466</v>
      </c>
      <c r="K55" s="22">
        <v>408.2961034350128</v>
      </c>
      <c r="L55" s="22">
        <v>101.77815911713363</v>
      </c>
      <c r="M55" s="22">
        <v>121</v>
      </c>
      <c r="N55" s="22">
        <v>632</v>
      </c>
      <c r="O55" s="22">
        <v>0</v>
      </c>
      <c r="P55" s="22">
        <f t="shared" si="7"/>
        <v>230</v>
      </c>
      <c r="Q55" s="22">
        <v>0</v>
      </c>
      <c r="R55" s="22">
        <v>230</v>
      </c>
      <c r="S55" s="22">
        <v>0</v>
      </c>
      <c r="T55" s="22">
        <v>0</v>
      </c>
      <c r="U55" s="22">
        <v>0</v>
      </c>
      <c r="V55" s="22">
        <f t="shared" si="8"/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f t="shared" si="9"/>
        <v>862</v>
      </c>
      <c r="AD55" s="23">
        <v>100</v>
      </c>
      <c r="AE55" s="22">
        <v>0</v>
      </c>
      <c r="AF55" s="22">
        <v>0</v>
      </c>
      <c r="AG55" s="22">
        <v>211</v>
      </c>
      <c r="AH55" s="22">
        <v>0</v>
      </c>
      <c r="AI55" s="22">
        <v>0</v>
      </c>
      <c r="AJ55" s="22" t="s">
        <v>201</v>
      </c>
      <c r="AK55" s="22">
        <f t="shared" si="10"/>
        <v>211</v>
      </c>
      <c r="AL55" s="23">
        <v>33.77416073245168</v>
      </c>
      <c r="AM55" s="22">
        <v>0</v>
      </c>
      <c r="AN55" s="22">
        <v>48</v>
      </c>
      <c r="AO55" s="22">
        <v>19</v>
      </c>
      <c r="AP55" s="22">
        <f t="shared" si="11"/>
        <v>67</v>
      </c>
    </row>
    <row r="56" spans="1:42" ht="13.5">
      <c r="A56" s="40" t="s">
        <v>15</v>
      </c>
      <c r="B56" s="40" t="s">
        <v>109</v>
      </c>
      <c r="C56" s="41" t="s">
        <v>110</v>
      </c>
      <c r="D56" s="22">
        <v>1922</v>
      </c>
      <c r="E56" s="22">
        <v>1922</v>
      </c>
      <c r="F56" s="22">
        <v>282</v>
      </c>
      <c r="G56" s="22">
        <v>6</v>
      </c>
      <c r="H56" s="22">
        <v>0</v>
      </c>
      <c r="I56" s="22">
        <f t="shared" si="6"/>
        <v>288</v>
      </c>
      <c r="J56" s="22">
        <v>410.53126737274243</v>
      </c>
      <c r="K56" s="22">
        <v>401.97853263581027</v>
      </c>
      <c r="L56" s="22">
        <v>8.552734736932134</v>
      </c>
      <c r="M56" s="22">
        <v>0</v>
      </c>
      <c r="N56" s="22">
        <v>190</v>
      </c>
      <c r="O56" s="22">
        <v>0</v>
      </c>
      <c r="P56" s="22">
        <f t="shared" si="7"/>
        <v>98</v>
      </c>
      <c r="Q56" s="22">
        <v>0</v>
      </c>
      <c r="R56" s="22">
        <v>98</v>
      </c>
      <c r="S56" s="22">
        <v>0</v>
      </c>
      <c r="T56" s="22">
        <v>0</v>
      </c>
      <c r="U56" s="22">
        <v>0</v>
      </c>
      <c r="V56" s="22">
        <f t="shared" si="8"/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9"/>
        <v>288</v>
      </c>
      <c r="AD56" s="23">
        <v>100</v>
      </c>
      <c r="AE56" s="22">
        <v>0</v>
      </c>
      <c r="AF56" s="22">
        <v>0</v>
      </c>
      <c r="AG56" s="22">
        <v>90</v>
      </c>
      <c r="AH56" s="22">
        <v>0</v>
      </c>
      <c r="AI56" s="22">
        <v>0</v>
      </c>
      <c r="AJ56" s="22" t="s">
        <v>201</v>
      </c>
      <c r="AK56" s="22">
        <f t="shared" si="10"/>
        <v>90</v>
      </c>
      <c r="AL56" s="23">
        <v>31.25</v>
      </c>
      <c r="AM56" s="22">
        <v>0</v>
      </c>
      <c r="AN56" s="22">
        <v>13</v>
      </c>
      <c r="AO56" s="22">
        <v>8</v>
      </c>
      <c r="AP56" s="22">
        <f t="shared" si="11"/>
        <v>21</v>
      </c>
    </row>
    <row r="57" spans="1:42" ht="13.5">
      <c r="A57" s="40" t="s">
        <v>15</v>
      </c>
      <c r="B57" s="40" t="s">
        <v>111</v>
      </c>
      <c r="C57" s="41" t="s">
        <v>112</v>
      </c>
      <c r="D57" s="22">
        <v>6144</v>
      </c>
      <c r="E57" s="22">
        <v>6144</v>
      </c>
      <c r="F57" s="22">
        <v>947</v>
      </c>
      <c r="G57" s="22">
        <v>58</v>
      </c>
      <c r="H57" s="22">
        <v>138</v>
      </c>
      <c r="I57" s="22">
        <f t="shared" si="6"/>
        <v>1143</v>
      </c>
      <c r="J57" s="22">
        <v>509.6853595890411</v>
      </c>
      <c r="K57" s="22">
        <v>420.0556506849315</v>
      </c>
      <c r="L57" s="22">
        <v>89.62970890410959</v>
      </c>
      <c r="M57" s="22">
        <v>0</v>
      </c>
      <c r="N57" s="22">
        <v>511</v>
      </c>
      <c r="O57" s="22">
        <v>0</v>
      </c>
      <c r="P57" s="22">
        <f t="shared" si="7"/>
        <v>323</v>
      </c>
      <c r="Q57" s="22">
        <v>0</v>
      </c>
      <c r="R57" s="22">
        <v>323</v>
      </c>
      <c r="S57" s="22">
        <v>0</v>
      </c>
      <c r="T57" s="22">
        <v>0</v>
      </c>
      <c r="U57" s="22">
        <v>0</v>
      </c>
      <c r="V57" s="22">
        <f t="shared" si="8"/>
        <v>171</v>
      </c>
      <c r="W57" s="22">
        <v>171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9"/>
        <v>1005</v>
      </c>
      <c r="AD57" s="23">
        <v>100</v>
      </c>
      <c r="AE57" s="22">
        <v>0</v>
      </c>
      <c r="AF57" s="22">
        <v>0</v>
      </c>
      <c r="AG57" s="22">
        <v>296</v>
      </c>
      <c r="AH57" s="22">
        <v>0</v>
      </c>
      <c r="AI57" s="22">
        <v>0</v>
      </c>
      <c r="AJ57" s="22" t="s">
        <v>201</v>
      </c>
      <c r="AK57" s="22">
        <f t="shared" si="10"/>
        <v>296</v>
      </c>
      <c r="AL57" s="23">
        <v>46.46766169154229</v>
      </c>
      <c r="AM57" s="22">
        <v>0</v>
      </c>
      <c r="AN57" s="22">
        <v>35</v>
      </c>
      <c r="AO57" s="22">
        <v>27</v>
      </c>
      <c r="AP57" s="22">
        <f t="shared" si="11"/>
        <v>62</v>
      </c>
    </row>
    <row r="58" spans="1:42" ht="13.5">
      <c r="A58" s="40" t="s">
        <v>15</v>
      </c>
      <c r="B58" s="40" t="s">
        <v>113</v>
      </c>
      <c r="C58" s="41" t="s">
        <v>114</v>
      </c>
      <c r="D58" s="22">
        <v>13301</v>
      </c>
      <c r="E58" s="22">
        <v>13301</v>
      </c>
      <c r="F58" s="22">
        <v>2422</v>
      </c>
      <c r="G58" s="22">
        <v>4385</v>
      </c>
      <c r="H58" s="22">
        <v>0</v>
      </c>
      <c r="I58" s="22">
        <f t="shared" si="6"/>
        <v>6807</v>
      </c>
      <c r="J58" s="22">
        <v>1402.0987195318512</v>
      </c>
      <c r="K58" s="22">
        <v>849.0452360673263</v>
      </c>
      <c r="L58" s="22">
        <v>553.0534834645248</v>
      </c>
      <c r="M58" s="22">
        <v>0</v>
      </c>
      <c r="N58" s="22">
        <v>5179</v>
      </c>
      <c r="O58" s="22">
        <v>1607</v>
      </c>
      <c r="P58" s="22">
        <f t="shared" si="7"/>
        <v>21</v>
      </c>
      <c r="Q58" s="22">
        <v>0</v>
      </c>
      <c r="R58" s="22">
        <v>21</v>
      </c>
      <c r="S58" s="22">
        <v>0</v>
      </c>
      <c r="T58" s="22">
        <v>0</v>
      </c>
      <c r="U58" s="22">
        <v>0</v>
      </c>
      <c r="V58" s="22">
        <f t="shared" si="8"/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9"/>
        <v>6807</v>
      </c>
      <c r="AD58" s="23">
        <v>76.39194946378728</v>
      </c>
      <c r="AE58" s="22">
        <v>0</v>
      </c>
      <c r="AF58" s="22">
        <v>0</v>
      </c>
      <c r="AG58" s="22">
        <v>21</v>
      </c>
      <c r="AH58" s="22">
        <v>0</v>
      </c>
      <c r="AI58" s="22">
        <v>0</v>
      </c>
      <c r="AJ58" s="22" t="s">
        <v>201</v>
      </c>
      <c r="AK58" s="22">
        <f t="shared" si="10"/>
        <v>21</v>
      </c>
      <c r="AL58" s="23">
        <v>0.3085059497576025</v>
      </c>
      <c r="AM58" s="22">
        <v>1607</v>
      </c>
      <c r="AN58" s="22">
        <v>719</v>
      </c>
      <c r="AO58" s="22">
        <v>0</v>
      </c>
      <c r="AP58" s="22">
        <f t="shared" si="11"/>
        <v>2326</v>
      </c>
    </row>
    <row r="59" spans="1:42" ht="13.5">
      <c r="A59" s="40" t="s">
        <v>15</v>
      </c>
      <c r="B59" s="40" t="s">
        <v>115</v>
      </c>
      <c r="C59" s="41" t="s">
        <v>116</v>
      </c>
      <c r="D59" s="22">
        <v>520</v>
      </c>
      <c r="E59" s="22">
        <v>520</v>
      </c>
      <c r="F59" s="22">
        <v>158</v>
      </c>
      <c r="G59" s="22">
        <v>6</v>
      </c>
      <c r="H59" s="22">
        <v>0</v>
      </c>
      <c r="I59" s="22">
        <f t="shared" si="6"/>
        <v>164</v>
      </c>
      <c r="J59" s="22">
        <v>864.0674394099051</v>
      </c>
      <c r="K59" s="22">
        <v>832.4552160168597</v>
      </c>
      <c r="L59" s="22">
        <v>31.612223393045316</v>
      </c>
      <c r="M59" s="22">
        <v>0</v>
      </c>
      <c r="N59" s="22">
        <v>118</v>
      </c>
      <c r="O59" s="22">
        <v>43</v>
      </c>
      <c r="P59" s="22">
        <f t="shared" si="7"/>
        <v>3</v>
      </c>
      <c r="Q59" s="22">
        <v>0</v>
      </c>
      <c r="R59" s="22">
        <v>3</v>
      </c>
      <c r="S59" s="22">
        <v>0</v>
      </c>
      <c r="T59" s="22">
        <v>0</v>
      </c>
      <c r="U59" s="22">
        <v>0</v>
      </c>
      <c r="V59" s="22">
        <f t="shared" si="8"/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9"/>
        <v>164</v>
      </c>
      <c r="AD59" s="23">
        <v>73.78048780487805</v>
      </c>
      <c r="AE59" s="22">
        <v>0</v>
      </c>
      <c r="AF59" s="22">
        <v>0</v>
      </c>
      <c r="AG59" s="22">
        <v>3</v>
      </c>
      <c r="AH59" s="22">
        <v>0</v>
      </c>
      <c r="AI59" s="22">
        <v>0</v>
      </c>
      <c r="AJ59" s="22" t="s">
        <v>201</v>
      </c>
      <c r="AK59" s="22">
        <f t="shared" si="10"/>
        <v>3</v>
      </c>
      <c r="AL59" s="23">
        <v>1.8292682926829267</v>
      </c>
      <c r="AM59" s="22">
        <v>43</v>
      </c>
      <c r="AN59" s="22">
        <v>17</v>
      </c>
      <c r="AO59" s="22">
        <v>0</v>
      </c>
      <c r="AP59" s="22">
        <f t="shared" si="11"/>
        <v>60</v>
      </c>
    </row>
    <row r="60" spans="1:42" ht="13.5">
      <c r="A60" s="40" t="s">
        <v>15</v>
      </c>
      <c r="B60" s="40" t="s">
        <v>117</v>
      </c>
      <c r="C60" s="41" t="s">
        <v>118</v>
      </c>
      <c r="D60" s="22">
        <v>2246</v>
      </c>
      <c r="E60" s="22">
        <v>2246</v>
      </c>
      <c r="F60" s="22">
        <v>378</v>
      </c>
      <c r="G60" s="22">
        <v>69</v>
      </c>
      <c r="H60" s="22">
        <v>0</v>
      </c>
      <c r="I60" s="22">
        <f t="shared" si="6"/>
        <v>447</v>
      </c>
      <c r="J60" s="22">
        <v>545.2615913831592</v>
      </c>
      <c r="K60" s="22">
        <v>515.9858012417815</v>
      </c>
      <c r="L60" s="22">
        <v>29.27579014137767</v>
      </c>
      <c r="M60" s="22">
        <v>0</v>
      </c>
      <c r="N60" s="22">
        <v>332</v>
      </c>
      <c r="O60" s="22">
        <v>111</v>
      </c>
      <c r="P60" s="22">
        <f t="shared" si="7"/>
        <v>4</v>
      </c>
      <c r="Q60" s="22">
        <v>0</v>
      </c>
      <c r="R60" s="22">
        <v>4</v>
      </c>
      <c r="S60" s="22">
        <v>0</v>
      </c>
      <c r="T60" s="22">
        <v>0</v>
      </c>
      <c r="U60" s="22">
        <v>0</v>
      </c>
      <c r="V60" s="22">
        <f t="shared" si="8"/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9"/>
        <v>447</v>
      </c>
      <c r="AD60" s="23">
        <v>75.16778523489933</v>
      </c>
      <c r="AE60" s="22">
        <v>0</v>
      </c>
      <c r="AF60" s="22">
        <v>0</v>
      </c>
      <c r="AG60" s="22">
        <v>4</v>
      </c>
      <c r="AH60" s="22">
        <v>0</v>
      </c>
      <c r="AI60" s="22">
        <v>0</v>
      </c>
      <c r="AJ60" s="22" t="s">
        <v>201</v>
      </c>
      <c r="AK60" s="22">
        <f t="shared" si="10"/>
        <v>4</v>
      </c>
      <c r="AL60" s="23">
        <v>0.8948545861297539</v>
      </c>
      <c r="AM60" s="22">
        <v>111</v>
      </c>
      <c r="AN60" s="22">
        <v>46</v>
      </c>
      <c r="AO60" s="22">
        <v>0</v>
      </c>
      <c r="AP60" s="22">
        <f t="shared" si="11"/>
        <v>157</v>
      </c>
    </row>
    <row r="61" spans="1:42" ht="13.5">
      <c r="A61" s="40" t="s">
        <v>15</v>
      </c>
      <c r="B61" s="40" t="s">
        <v>119</v>
      </c>
      <c r="C61" s="41" t="s">
        <v>120</v>
      </c>
      <c r="D61" s="22">
        <v>2197</v>
      </c>
      <c r="E61" s="22">
        <v>2197</v>
      </c>
      <c r="F61" s="22">
        <v>339</v>
      </c>
      <c r="G61" s="22">
        <v>180</v>
      </c>
      <c r="H61" s="22">
        <v>0</v>
      </c>
      <c r="I61" s="22">
        <f t="shared" si="6"/>
        <v>519</v>
      </c>
      <c r="J61" s="22">
        <v>647.208833964123</v>
      </c>
      <c r="K61" s="22">
        <v>472.6245627599279</v>
      </c>
      <c r="L61" s="22">
        <v>174.584271204195</v>
      </c>
      <c r="M61" s="22">
        <v>0</v>
      </c>
      <c r="N61" s="22">
        <v>290</v>
      </c>
      <c r="O61" s="22">
        <v>222</v>
      </c>
      <c r="P61" s="22">
        <f t="shared" si="7"/>
        <v>7</v>
      </c>
      <c r="Q61" s="22">
        <v>0</v>
      </c>
      <c r="R61" s="22">
        <v>7</v>
      </c>
      <c r="S61" s="22">
        <v>0</v>
      </c>
      <c r="T61" s="22">
        <v>0</v>
      </c>
      <c r="U61" s="22">
        <v>0</v>
      </c>
      <c r="V61" s="22">
        <f t="shared" si="8"/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f t="shared" si="9"/>
        <v>519</v>
      </c>
      <c r="AD61" s="23">
        <v>57.22543352601156</v>
      </c>
      <c r="AE61" s="22">
        <v>0</v>
      </c>
      <c r="AF61" s="22">
        <v>0</v>
      </c>
      <c r="AG61" s="22">
        <v>7</v>
      </c>
      <c r="AH61" s="22">
        <v>0</v>
      </c>
      <c r="AI61" s="22">
        <v>0</v>
      </c>
      <c r="AJ61" s="22" t="s">
        <v>201</v>
      </c>
      <c r="AK61" s="22">
        <f t="shared" si="10"/>
        <v>7</v>
      </c>
      <c r="AL61" s="23">
        <v>1.348747591522158</v>
      </c>
      <c r="AM61" s="22">
        <v>222</v>
      </c>
      <c r="AN61" s="22">
        <v>40</v>
      </c>
      <c r="AO61" s="22">
        <v>0</v>
      </c>
      <c r="AP61" s="22">
        <f t="shared" si="11"/>
        <v>262</v>
      </c>
    </row>
    <row r="62" spans="1:42" ht="13.5">
      <c r="A62" s="40" t="s">
        <v>15</v>
      </c>
      <c r="B62" s="40" t="s">
        <v>121</v>
      </c>
      <c r="C62" s="41" t="s">
        <v>122</v>
      </c>
      <c r="D62" s="22">
        <v>2714</v>
      </c>
      <c r="E62" s="22">
        <v>2714</v>
      </c>
      <c r="F62" s="22">
        <v>669</v>
      </c>
      <c r="G62" s="22">
        <v>55</v>
      </c>
      <c r="H62" s="22">
        <v>113</v>
      </c>
      <c r="I62" s="22">
        <f t="shared" si="6"/>
        <v>837</v>
      </c>
      <c r="J62" s="22">
        <v>844.9339295989339</v>
      </c>
      <c r="K62" s="22">
        <v>778.308315078588</v>
      </c>
      <c r="L62" s="22">
        <v>66.62561452034605</v>
      </c>
      <c r="M62" s="22">
        <v>0</v>
      </c>
      <c r="N62" s="22">
        <v>605</v>
      </c>
      <c r="O62" s="22">
        <v>83</v>
      </c>
      <c r="P62" s="22">
        <f t="shared" si="7"/>
        <v>36</v>
      </c>
      <c r="Q62" s="22">
        <v>0</v>
      </c>
      <c r="R62" s="22">
        <v>36</v>
      </c>
      <c r="S62" s="22">
        <v>0</v>
      </c>
      <c r="T62" s="22">
        <v>0</v>
      </c>
      <c r="U62" s="22">
        <v>0</v>
      </c>
      <c r="V62" s="22">
        <f t="shared" si="8"/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9"/>
        <v>724</v>
      </c>
      <c r="AD62" s="23">
        <v>88.53591160220995</v>
      </c>
      <c r="AE62" s="22">
        <v>0</v>
      </c>
      <c r="AF62" s="22">
        <v>0</v>
      </c>
      <c r="AG62" s="22">
        <v>36</v>
      </c>
      <c r="AH62" s="22">
        <v>0</v>
      </c>
      <c r="AI62" s="22">
        <v>0</v>
      </c>
      <c r="AJ62" s="22" t="s">
        <v>201</v>
      </c>
      <c r="AK62" s="22">
        <f t="shared" si="10"/>
        <v>36</v>
      </c>
      <c r="AL62" s="23">
        <v>4.972375690607735</v>
      </c>
      <c r="AM62" s="22">
        <v>83</v>
      </c>
      <c r="AN62" s="22">
        <v>94</v>
      </c>
      <c r="AO62" s="22">
        <v>0</v>
      </c>
      <c r="AP62" s="22">
        <f t="shared" si="11"/>
        <v>177</v>
      </c>
    </row>
    <row r="63" spans="1:42" ht="13.5">
      <c r="A63" s="40" t="s">
        <v>15</v>
      </c>
      <c r="B63" s="40" t="s">
        <v>123</v>
      </c>
      <c r="C63" s="41" t="s">
        <v>124</v>
      </c>
      <c r="D63" s="22">
        <v>3875</v>
      </c>
      <c r="E63" s="22">
        <v>3875</v>
      </c>
      <c r="F63" s="22">
        <v>1187</v>
      </c>
      <c r="G63" s="22">
        <v>629</v>
      </c>
      <c r="H63" s="22">
        <v>0</v>
      </c>
      <c r="I63" s="22">
        <f t="shared" si="6"/>
        <v>1816</v>
      </c>
      <c r="J63" s="22">
        <v>1283.959346000884</v>
      </c>
      <c r="K63" s="22">
        <v>1155.9876270437474</v>
      </c>
      <c r="L63" s="22">
        <v>127.97171895713656</v>
      </c>
      <c r="M63" s="22">
        <v>0</v>
      </c>
      <c r="N63" s="22">
        <v>1162</v>
      </c>
      <c r="O63" s="22">
        <v>640</v>
      </c>
      <c r="P63" s="22">
        <f t="shared" si="7"/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f t="shared" si="8"/>
        <v>14</v>
      </c>
      <c r="W63" s="22">
        <v>0</v>
      </c>
      <c r="X63" s="22">
        <v>4</v>
      </c>
      <c r="Y63" s="22">
        <v>10</v>
      </c>
      <c r="Z63" s="22">
        <v>0</v>
      </c>
      <c r="AA63" s="22">
        <v>0</v>
      </c>
      <c r="AB63" s="22">
        <v>0</v>
      </c>
      <c r="AC63" s="22">
        <f t="shared" si="9"/>
        <v>1816</v>
      </c>
      <c r="AD63" s="23">
        <v>64.75770925110133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 t="s">
        <v>201</v>
      </c>
      <c r="AK63" s="22">
        <f t="shared" si="10"/>
        <v>0</v>
      </c>
      <c r="AL63" s="23">
        <v>0.7709251101321586</v>
      </c>
      <c r="AM63" s="22">
        <v>640</v>
      </c>
      <c r="AN63" s="22">
        <v>140</v>
      </c>
      <c r="AO63" s="22">
        <v>0</v>
      </c>
      <c r="AP63" s="22">
        <f t="shared" si="11"/>
        <v>780</v>
      </c>
    </row>
    <row r="64" spans="1:42" ht="13.5">
      <c r="A64" s="40" t="s">
        <v>15</v>
      </c>
      <c r="B64" s="40" t="s">
        <v>125</v>
      </c>
      <c r="C64" s="41" t="s">
        <v>126</v>
      </c>
      <c r="D64" s="22">
        <v>751</v>
      </c>
      <c r="E64" s="22">
        <v>751</v>
      </c>
      <c r="F64" s="22">
        <v>200</v>
      </c>
      <c r="G64" s="22">
        <v>54</v>
      </c>
      <c r="H64" s="22">
        <v>0</v>
      </c>
      <c r="I64" s="22">
        <f t="shared" si="6"/>
        <v>254</v>
      </c>
      <c r="J64" s="22">
        <v>926.6183900917498</v>
      </c>
      <c r="K64" s="22">
        <v>729.6207795998031</v>
      </c>
      <c r="L64" s="22">
        <v>196.9976104919468</v>
      </c>
      <c r="M64" s="22">
        <v>0</v>
      </c>
      <c r="N64" s="22">
        <v>144</v>
      </c>
      <c r="O64" s="22">
        <v>88</v>
      </c>
      <c r="P64" s="22">
        <f t="shared" si="7"/>
        <v>22</v>
      </c>
      <c r="Q64" s="22">
        <v>0</v>
      </c>
      <c r="R64" s="22">
        <v>6</v>
      </c>
      <c r="S64" s="22">
        <v>0</v>
      </c>
      <c r="T64" s="22">
        <v>0</v>
      </c>
      <c r="U64" s="22">
        <v>16</v>
      </c>
      <c r="V64" s="22">
        <f t="shared" si="8"/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254</v>
      </c>
      <c r="AD64" s="23">
        <v>65.35433070866141</v>
      </c>
      <c r="AE64" s="22">
        <v>0</v>
      </c>
      <c r="AF64" s="22">
        <v>0</v>
      </c>
      <c r="AG64" s="22">
        <v>6</v>
      </c>
      <c r="AH64" s="22">
        <v>0</v>
      </c>
      <c r="AI64" s="22">
        <v>0</v>
      </c>
      <c r="AJ64" s="22" t="s">
        <v>201</v>
      </c>
      <c r="AK64" s="22">
        <f t="shared" si="10"/>
        <v>6</v>
      </c>
      <c r="AL64" s="23">
        <v>2.3622047244094486</v>
      </c>
      <c r="AM64" s="22">
        <v>88</v>
      </c>
      <c r="AN64" s="22">
        <v>10</v>
      </c>
      <c r="AO64" s="22">
        <v>16</v>
      </c>
      <c r="AP64" s="22">
        <f t="shared" si="11"/>
        <v>114</v>
      </c>
    </row>
    <row r="65" spans="1:42" ht="13.5">
      <c r="A65" s="74" t="s">
        <v>127</v>
      </c>
      <c r="B65" s="75"/>
      <c r="C65" s="76"/>
      <c r="D65" s="22">
        <f aca="true" t="shared" si="12" ref="D65:I65">SUM(D6:D64)</f>
        <v>767571</v>
      </c>
      <c r="E65" s="22">
        <f t="shared" si="12"/>
        <v>755291</v>
      </c>
      <c r="F65" s="22">
        <f t="shared" si="12"/>
        <v>220407</v>
      </c>
      <c r="G65" s="22">
        <f t="shared" si="12"/>
        <v>29742</v>
      </c>
      <c r="H65" s="22">
        <f t="shared" si="12"/>
        <v>12080</v>
      </c>
      <c r="I65" s="22">
        <f t="shared" si="12"/>
        <v>262229</v>
      </c>
      <c r="J65" s="22">
        <f>I65/D65/365*1000000</f>
        <v>935.9858780990373</v>
      </c>
      <c r="K65" s="22">
        <f>('ごみ搬入量内訳'!E66+'ごみ処理概要'!H65)/'ごみ処理概要'!D65/365*1000000</f>
        <v>671.3617479284367</v>
      </c>
      <c r="L65" s="22">
        <f>'ごみ搬入量内訳'!F66/D65/365*1000000</f>
        <v>264.6241301706006</v>
      </c>
      <c r="M65" s="22">
        <f aca="true" t="shared" si="13" ref="M65:AC65">SUM(M6:M64)</f>
        <v>4089</v>
      </c>
      <c r="N65" s="22">
        <f t="shared" si="13"/>
        <v>164803</v>
      </c>
      <c r="O65" s="22">
        <f t="shared" si="13"/>
        <v>22299</v>
      </c>
      <c r="P65" s="22">
        <f t="shared" si="13"/>
        <v>48028</v>
      </c>
      <c r="Q65" s="22">
        <f t="shared" si="13"/>
        <v>18208</v>
      </c>
      <c r="R65" s="22">
        <f t="shared" si="13"/>
        <v>23520</v>
      </c>
      <c r="S65" s="22">
        <f t="shared" si="13"/>
        <v>0</v>
      </c>
      <c r="T65" s="22">
        <f t="shared" si="13"/>
        <v>6196</v>
      </c>
      <c r="U65" s="22">
        <f t="shared" si="13"/>
        <v>104</v>
      </c>
      <c r="V65" s="22">
        <f t="shared" si="13"/>
        <v>15019</v>
      </c>
      <c r="W65" s="22">
        <f t="shared" si="13"/>
        <v>13472</v>
      </c>
      <c r="X65" s="22">
        <f t="shared" si="13"/>
        <v>463</v>
      </c>
      <c r="Y65" s="22">
        <f t="shared" si="13"/>
        <v>670</v>
      </c>
      <c r="Z65" s="22">
        <f t="shared" si="13"/>
        <v>19</v>
      </c>
      <c r="AA65" s="22">
        <f t="shared" si="13"/>
        <v>198</v>
      </c>
      <c r="AB65" s="22">
        <f t="shared" si="13"/>
        <v>197</v>
      </c>
      <c r="AC65" s="22">
        <f t="shared" si="13"/>
        <v>250149</v>
      </c>
      <c r="AD65" s="23">
        <f>(N65+P65+V65)/AC65*100</f>
        <v>91.0857129151026</v>
      </c>
      <c r="AE65" s="22">
        <f aca="true" t="shared" si="14" ref="AE65:AK65">SUM(AE6:AE64)</f>
        <v>0</v>
      </c>
      <c r="AF65" s="22">
        <f t="shared" si="14"/>
        <v>6865</v>
      </c>
      <c r="AG65" s="22">
        <f t="shared" si="14"/>
        <v>15860</v>
      </c>
      <c r="AH65" s="22">
        <f t="shared" si="14"/>
        <v>0</v>
      </c>
      <c r="AI65" s="22">
        <f t="shared" si="14"/>
        <v>3400</v>
      </c>
      <c r="AJ65" s="22">
        <f t="shared" si="14"/>
        <v>0</v>
      </c>
      <c r="AK65" s="22">
        <f t="shared" si="14"/>
        <v>26125</v>
      </c>
      <c r="AL65" s="23">
        <f>(M65+V65+AK65)/(M65+AC65)*100</f>
        <v>17.791596850195486</v>
      </c>
      <c r="AM65" s="22">
        <f>SUM(AM6:AM64)</f>
        <v>22299</v>
      </c>
      <c r="AN65" s="22">
        <f>SUM(AN6:AN64)</f>
        <v>18759</v>
      </c>
      <c r="AO65" s="22">
        <f>SUM(AO6:AO64)</f>
        <v>17200</v>
      </c>
      <c r="AP65" s="22">
        <f>SUM(AP6:AP64)</f>
        <v>58258</v>
      </c>
    </row>
  </sheetData>
  <mergeCells count="31">
    <mergeCell ref="AO3:AO4"/>
    <mergeCell ref="A65:C65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203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128</v>
      </c>
      <c r="B2" s="49" t="s">
        <v>129</v>
      </c>
      <c r="C2" s="54" t="s">
        <v>130</v>
      </c>
      <c r="D2" s="57" t="s">
        <v>131</v>
      </c>
      <c r="E2" s="68"/>
      <c r="F2" s="80"/>
      <c r="G2" s="26" t="s">
        <v>132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133</v>
      </c>
    </row>
    <row r="3" spans="1:34" s="42" customFormat="1" ht="13.5">
      <c r="A3" s="50"/>
      <c r="B3" s="50"/>
      <c r="C3" s="78"/>
      <c r="D3" s="30"/>
      <c r="E3" s="44"/>
      <c r="F3" s="45" t="s">
        <v>134</v>
      </c>
      <c r="G3" s="39" t="s">
        <v>182</v>
      </c>
      <c r="H3" s="14" t="s">
        <v>135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136</v>
      </c>
      <c r="AH3" s="78"/>
    </row>
    <row r="4" spans="1:34" s="42" customFormat="1" ht="13.5">
      <c r="A4" s="50"/>
      <c r="B4" s="50"/>
      <c r="C4" s="78"/>
      <c r="D4" s="39" t="s">
        <v>182</v>
      </c>
      <c r="E4" s="54" t="s">
        <v>137</v>
      </c>
      <c r="F4" s="54" t="s">
        <v>138</v>
      </c>
      <c r="G4" s="13"/>
      <c r="H4" s="39" t="s">
        <v>182</v>
      </c>
      <c r="I4" s="65" t="s">
        <v>139</v>
      </c>
      <c r="J4" s="82"/>
      <c r="K4" s="82"/>
      <c r="L4" s="83"/>
      <c r="M4" s="65" t="s">
        <v>140</v>
      </c>
      <c r="N4" s="82"/>
      <c r="O4" s="82"/>
      <c r="P4" s="83"/>
      <c r="Q4" s="65" t="s">
        <v>141</v>
      </c>
      <c r="R4" s="82"/>
      <c r="S4" s="82"/>
      <c r="T4" s="83"/>
      <c r="U4" s="65" t="s">
        <v>142</v>
      </c>
      <c r="V4" s="82"/>
      <c r="W4" s="82"/>
      <c r="X4" s="83"/>
      <c r="Y4" s="65" t="s">
        <v>143</v>
      </c>
      <c r="Z4" s="82"/>
      <c r="AA4" s="82"/>
      <c r="AB4" s="83"/>
      <c r="AC4" s="65" t="s">
        <v>144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182</v>
      </c>
      <c r="J5" s="7" t="s">
        <v>145</v>
      </c>
      <c r="K5" s="7" t="s">
        <v>146</v>
      </c>
      <c r="L5" s="7" t="s">
        <v>147</v>
      </c>
      <c r="M5" s="39" t="s">
        <v>182</v>
      </c>
      <c r="N5" s="7" t="s">
        <v>145</v>
      </c>
      <c r="O5" s="7" t="s">
        <v>146</v>
      </c>
      <c r="P5" s="7" t="s">
        <v>147</v>
      </c>
      <c r="Q5" s="39" t="s">
        <v>182</v>
      </c>
      <c r="R5" s="7" t="s">
        <v>145</v>
      </c>
      <c r="S5" s="7" t="s">
        <v>146</v>
      </c>
      <c r="T5" s="7" t="s">
        <v>147</v>
      </c>
      <c r="U5" s="39" t="s">
        <v>182</v>
      </c>
      <c r="V5" s="7" t="s">
        <v>145</v>
      </c>
      <c r="W5" s="7" t="s">
        <v>146</v>
      </c>
      <c r="X5" s="7" t="s">
        <v>147</v>
      </c>
      <c r="Y5" s="39" t="s">
        <v>182</v>
      </c>
      <c r="Z5" s="7" t="s">
        <v>145</v>
      </c>
      <c r="AA5" s="7" t="s">
        <v>146</v>
      </c>
      <c r="AB5" s="7" t="s">
        <v>147</v>
      </c>
      <c r="AC5" s="39" t="s">
        <v>182</v>
      </c>
      <c r="AD5" s="7" t="s">
        <v>145</v>
      </c>
      <c r="AE5" s="7" t="s">
        <v>146</v>
      </c>
      <c r="AF5" s="7" t="s">
        <v>147</v>
      </c>
      <c r="AG5" s="13"/>
      <c r="AH5" s="61"/>
    </row>
    <row r="6" spans="1:34" s="42" customFormat="1" ht="13.5">
      <c r="A6" s="51"/>
      <c r="B6" s="77"/>
      <c r="C6" s="79"/>
      <c r="D6" s="19" t="s">
        <v>148</v>
      </c>
      <c r="E6" s="20" t="s">
        <v>149</v>
      </c>
      <c r="F6" s="20" t="s">
        <v>149</v>
      </c>
      <c r="G6" s="20" t="s">
        <v>149</v>
      </c>
      <c r="H6" s="19" t="s">
        <v>149</v>
      </c>
      <c r="I6" s="19" t="s">
        <v>149</v>
      </c>
      <c r="J6" s="21" t="s">
        <v>149</v>
      </c>
      <c r="K6" s="21" t="s">
        <v>149</v>
      </c>
      <c r="L6" s="21" t="s">
        <v>149</v>
      </c>
      <c r="M6" s="19" t="s">
        <v>149</v>
      </c>
      <c r="N6" s="21" t="s">
        <v>149</v>
      </c>
      <c r="O6" s="21" t="s">
        <v>149</v>
      </c>
      <c r="P6" s="21" t="s">
        <v>149</v>
      </c>
      <c r="Q6" s="19" t="s">
        <v>149</v>
      </c>
      <c r="R6" s="21" t="s">
        <v>149</v>
      </c>
      <c r="S6" s="21" t="s">
        <v>149</v>
      </c>
      <c r="T6" s="21" t="s">
        <v>149</v>
      </c>
      <c r="U6" s="19" t="s">
        <v>149</v>
      </c>
      <c r="V6" s="21" t="s">
        <v>149</v>
      </c>
      <c r="W6" s="21" t="s">
        <v>149</v>
      </c>
      <c r="X6" s="21" t="s">
        <v>149</v>
      </c>
      <c r="Y6" s="19" t="s">
        <v>149</v>
      </c>
      <c r="Z6" s="21" t="s">
        <v>149</v>
      </c>
      <c r="AA6" s="21" t="s">
        <v>149</v>
      </c>
      <c r="AB6" s="21" t="s">
        <v>149</v>
      </c>
      <c r="AC6" s="19" t="s">
        <v>149</v>
      </c>
      <c r="AD6" s="21" t="s">
        <v>149</v>
      </c>
      <c r="AE6" s="21" t="s">
        <v>149</v>
      </c>
      <c r="AF6" s="21" t="s">
        <v>149</v>
      </c>
      <c r="AG6" s="20" t="s">
        <v>149</v>
      </c>
      <c r="AH6" s="20" t="s">
        <v>149</v>
      </c>
    </row>
    <row r="7" spans="1:34" ht="13.5">
      <c r="A7" s="40" t="s">
        <v>15</v>
      </c>
      <c r="B7" s="40" t="s">
        <v>16</v>
      </c>
      <c r="C7" s="41" t="s">
        <v>17</v>
      </c>
      <c r="D7" s="31">
        <f aca="true" t="shared" si="0" ref="D7:D20">SUM(E7:F7)</f>
        <v>60431</v>
      </c>
      <c r="E7" s="22">
        <v>38993</v>
      </c>
      <c r="F7" s="22">
        <v>21438</v>
      </c>
      <c r="G7" s="32">
        <f aca="true" t="shared" si="1" ref="G7:G20">H7+AG7</f>
        <v>60431</v>
      </c>
      <c r="H7" s="31">
        <f aca="true" t="shared" si="2" ref="H7:H20">I7+M7+Q7+U7+Y7+AC7</f>
        <v>56794</v>
      </c>
      <c r="I7" s="32">
        <f aca="true" t="shared" si="3" ref="I7:I20">SUM(J7:L7)</f>
        <v>0</v>
      </c>
      <c r="J7" s="22">
        <v>0</v>
      </c>
      <c r="K7" s="22">
        <v>0</v>
      </c>
      <c r="L7" s="22">
        <v>0</v>
      </c>
      <c r="M7" s="32">
        <f aca="true" t="shared" si="4" ref="M7:M20">SUM(N7:P7)</f>
        <v>37564</v>
      </c>
      <c r="N7" s="22">
        <v>22105</v>
      </c>
      <c r="O7" s="22">
        <v>0</v>
      </c>
      <c r="P7" s="22">
        <v>15459</v>
      </c>
      <c r="Q7" s="32">
        <f aca="true" t="shared" si="5" ref="Q7:Q20">SUM(R7:T7)</f>
        <v>10583</v>
      </c>
      <c r="R7" s="22">
        <v>6482</v>
      </c>
      <c r="S7" s="22">
        <v>0</v>
      </c>
      <c r="T7" s="22">
        <v>4101</v>
      </c>
      <c r="U7" s="32">
        <f aca="true" t="shared" si="6" ref="U7:U20">SUM(V7:X7)</f>
        <v>7941</v>
      </c>
      <c r="V7" s="22">
        <v>7758</v>
      </c>
      <c r="W7" s="22">
        <v>183</v>
      </c>
      <c r="X7" s="22">
        <v>0</v>
      </c>
      <c r="Y7" s="32">
        <f aca="true" t="shared" si="7" ref="Y7:Y20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20">SUM(AD7:AF7)</f>
        <v>706</v>
      </c>
      <c r="AD7" s="22">
        <v>0</v>
      </c>
      <c r="AE7" s="22">
        <v>706</v>
      </c>
      <c r="AF7" s="22">
        <v>0</v>
      </c>
      <c r="AG7" s="22">
        <v>3637</v>
      </c>
      <c r="AH7" s="22">
        <v>995</v>
      </c>
    </row>
    <row r="8" spans="1:34" ht="13.5">
      <c r="A8" s="40" t="s">
        <v>15</v>
      </c>
      <c r="B8" s="40" t="s">
        <v>18</v>
      </c>
      <c r="C8" s="41" t="s">
        <v>19</v>
      </c>
      <c r="D8" s="31">
        <f t="shared" si="0"/>
        <v>20750</v>
      </c>
      <c r="E8" s="22">
        <v>12361</v>
      </c>
      <c r="F8" s="22">
        <v>8389</v>
      </c>
      <c r="G8" s="32">
        <f t="shared" si="1"/>
        <v>20750</v>
      </c>
      <c r="H8" s="31">
        <f t="shared" si="2"/>
        <v>19258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12934</v>
      </c>
      <c r="N8" s="22">
        <v>0</v>
      </c>
      <c r="O8" s="22">
        <v>8493</v>
      </c>
      <c r="P8" s="22">
        <v>4441</v>
      </c>
      <c r="Q8" s="32">
        <f t="shared" si="5"/>
        <v>2945</v>
      </c>
      <c r="R8" s="22">
        <v>2113</v>
      </c>
      <c r="S8" s="22">
        <v>0</v>
      </c>
      <c r="T8" s="22">
        <v>832</v>
      </c>
      <c r="U8" s="32">
        <f t="shared" si="6"/>
        <v>3379</v>
      </c>
      <c r="V8" s="22">
        <v>3379</v>
      </c>
      <c r="W8" s="22">
        <v>0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0</v>
      </c>
      <c r="AD8" s="22">
        <v>0</v>
      </c>
      <c r="AE8" s="22">
        <v>0</v>
      </c>
      <c r="AF8" s="22">
        <v>0</v>
      </c>
      <c r="AG8" s="22">
        <v>1492</v>
      </c>
      <c r="AH8" s="22">
        <v>195</v>
      </c>
    </row>
    <row r="9" spans="1:34" ht="13.5">
      <c r="A9" s="40" t="s">
        <v>15</v>
      </c>
      <c r="B9" s="40" t="s">
        <v>20</v>
      </c>
      <c r="C9" s="41" t="s">
        <v>21</v>
      </c>
      <c r="D9" s="31">
        <f t="shared" si="0"/>
        <v>38102</v>
      </c>
      <c r="E9" s="22">
        <v>24572</v>
      </c>
      <c r="F9" s="22">
        <v>13530</v>
      </c>
      <c r="G9" s="32">
        <f t="shared" si="1"/>
        <v>38102</v>
      </c>
      <c r="H9" s="31">
        <f t="shared" si="2"/>
        <v>37908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26110</v>
      </c>
      <c r="N9" s="22">
        <v>0</v>
      </c>
      <c r="O9" s="22">
        <v>17795</v>
      </c>
      <c r="P9" s="22">
        <v>8315</v>
      </c>
      <c r="Q9" s="32">
        <f t="shared" si="5"/>
        <v>3373</v>
      </c>
      <c r="R9" s="22">
        <v>0</v>
      </c>
      <c r="S9" s="22">
        <v>2406</v>
      </c>
      <c r="T9" s="22">
        <v>967</v>
      </c>
      <c r="U9" s="32">
        <f t="shared" si="6"/>
        <v>4599</v>
      </c>
      <c r="V9" s="22">
        <v>0</v>
      </c>
      <c r="W9" s="22">
        <v>3493</v>
      </c>
      <c r="X9" s="22">
        <v>1106</v>
      </c>
      <c r="Y9" s="32">
        <f t="shared" si="7"/>
        <v>3826</v>
      </c>
      <c r="Z9" s="22">
        <v>0</v>
      </c>
      <c r="AA9" s="22">
        <v>2407</v>
      </c>
      <c r="AB9" s="22">
        <v>1419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194</v>
      </c>
      <c r="AH9" s="22">
        <v>2160</v>
      </c>
    </row>
    <row r="10" spans="1:34" ht="13.5">
      <c r="A10" s="40" t="s">
        <v>15</v>
      </c>
      <c r="B10" s="40" t="s">
        <v>22</v>
      </c>
      <c r="C10" s="41" t="s">
        <v>23</v>
      </c>
      <c r="D10" s="31">
        <f t="shared" si="0"/>
        <v>17526</v>
      </c>
      <c r="E10" s="22">
        <v>12388</v>
      </c>
      <c r="F10" s="22">
        <v>5138</v>
      </c>
      <c r="G10" s="32">
        <f t="shared" si="1"/>
        <v>17526</v>
      </c>
      <c r="H10" s="31">
        <f t="shared" si="2"/>
        <v>16928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12406</v>
      </c>
      <c r="N10" s="22">
        <v>6366</v>
      </c>
      <c r="O10" s="22">
        <v>2392</v>
      </c>
      <c r="P10" s="22">
        <v>3648</v>
      </c>
      <c r="Q10" s="32">
        <f t="shared" si="5"/>
        <v>2444</v>
      </c>
      <c r="R10" s="22">
        <v>0</v>
      </c>
      <c r="S10" s="22">
        <v>2121</v>
      </c>
      <c r="T10" s="22">
        <v>323</v>
      </c>
      <c r="U10" s="32">
        <f t="shared" si="6"/>
        <v>1568</v>
      </c>
      <c r="V10" s="22">
        <v>0</v>
      </c>
      <c r="W10" s="22">
        <v>1568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510</v>
      </c>
      <c r="AD10" s="22">
        <v>0</v>
      </c>
      <c r="AE10" s="22">
        <v>510</v>
      </c>
      <c r="AF10" s="22">
        <v>0</v>
      </c>
      <c r="AG10" s="22">
        <v>598</v>
      </c>
      <c r="AH10" s="22">
        <v>253</v>
      </c>
    </row>
    <row r="11" spans="1:34" ht="13.5">
      <c r="A11" s="40" t="s">
        <v>15</v>
      </c>
      <c r="B11" s="40" t="s">
        <v>24</v>
      </c>
      <c r="C11" s="41" t="s">
        <v>25</v>
      </c>
      <c r="D11" s="31">
        <f t="shared" si="0"/>
        <v>10459</v>
      </c>
      <c r="E11" s="22">
        <v>7856</v>
      </c>
      <c r="F11" s="22">
        <v>2603</v>
      </c>
      <c r="G11" s="32">
        <f t="shared" si="1"/>
        <v>10459</v>
      </c>
      <c r="H11" s="31">
        <f t="shared" si="2"/>
        <v>8543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6465</v>
      </c>
      <c r="N11" s="22">
        <v>5425</v>
      </c>
      <c r="O11" s="22">
        <v>58</v>
      </c>
      <c r="P11" s="22">
        <v>982</v>
      </c>
      <c r="Q11" s="32">
        <f t="shared" si="5"/>
        <v>1490</v>
      </c>
      <c r="R11" s="22">
        <v>0</v>
      </c>
      <c r="S11" s="22">
        <v>1490</v>
      </c>
      <c r="T11" s="22">
        <v>0</v>
      </c>
      <c r="U11" s="32">
        <f t="shared" si="6"/>
        <v>588</v>
      </c>
      <c r="V11" s="22">
        <v>0</v>
      </c>
      <c r="W11" s="22">
        <v>588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0</v>
      </c>
      <c r="AD11" s="22">
        <v>0</v>
      </c>
      <c r="AE11" s="22">
        <v>0</v>
      </c>
      <c r="AF11" s="22">
        <v>0</v>
      </c>
      <c r="AG11" s="22">
        <v>1916</v>
      </c>
      <c r="AH11" s="22">
        <v>1156</v>
      </c>
    </row>
    <row r="12" spans="1:34" ht="13.5">
      <c r="A12" s="40" t="s">
        <v>15</v>
      </c>
      <c r="B12" s="40" t="s">
        <v>26</v>
      </c>
      <c r="C12" s="41" t="s">
        <v>27</v>
      </c>
      <c r="D12" s="31">
        <f t="shared" si="0"/>
        <v>9828</v>
      </c>
      <c r="E12" s="22">
        <v>7621</v>
      </c>
      <c r="F12" s="22">
        <v>2207</v>
      </c>
      <c r="G12" s="32">
        <f t="shared" si="1"/>
        <v>9828</v>
      </c>
      <c r="H12" s="31">
        <f t="shared" si="2"/>
        <v>8005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6795</v>
      </c>
      <c r="N12" s="22">
        <v>1238</v>
      </c>
      <c r="O12" s="22">
        <v>5173</v>
      </c>
      <c r="P12" s="22">
        <v>384</v>
      </c>
      <c r="Q12" s="32">
        <f t="shared" si="5"/>
        <v>158</v>
      </c>
      <c r="R12" s="22">
        <v>33</v>
      </c>
      <c r="S12" s="22">
        <v>125</v>
      </c>
      <c r="T12" s="22">
        <v>0</v>
      </c>
      <c r="U12" s="32">
        <f t="shared" si="6"/>
        <v>885</v>
      </c>
      <c r="V12" s="22">
        <v>127</v>
      </c>
      <c r="W12" s="22">
        <v>758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167</v>
      </c>
      <c r="AD12" s="22">
        <v>0</v>
      </c>
      <c r="AE12" s="22">
        <v>167</v>
      </c>
      <c r="AF12" s="22">
        <v>0</v>
      </c>
      <c r="AG12" s="22">
        <v>1823</v>
      </c>
      <c r="AH12" s="22">
        <v>168</v>
      </c>
    </row>
    <row r="13" spans="1:34" ht="13.5">
      <c r="A13" s="40" t="s">
        <v>15</v>
      </c>
      <c r="B13" s="40" t="s">
        <v>28</v>
      </c>
      <c r="C13" s="41" t="s">
        <v>29</v>
      </c>
      <c r="D13" s="31">
        <f t="shared" si="0"/>
        <v>6863</v>
      </c>
      <c r="E13" s="22">
        <v>5794</v>
      </c>
      <c r="F13" s="22">
        <v>1069</v>
      </c>
      <c r="G13" s="32">
        <f t="shared" si="1"/>
        <v>6863</v>
      </c>
      <c r="H13" s="31">
        <f t="shared" si="2"/>
        <v>5866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4384</v>
      </c>
      <c r="N13" s="22">
        <v>0</v>
      </c>
      <c r="O13" s="22">
        <v>4384</v>
      </c>
      <c r="P13" s="22">
        <v>0</v>
      </c>
      <c r="Q13" s="32">
        <f t="shared" si="5"/>
        <v>1141</v>
      </c>
      <c r="R13" s="22">
        <v>0</v>
      </c>
      <c r="S13" s="22">
        <v>1141</v>
      </c>
      <c r="T13" s="22">
        <v>0</v>
      </c>
      <c r="U13" s="32">
        <f t="shared" si="6"/>
        <v>72</v>
      </c>
      <c r="V13" s="22">
        <v>72</v>
      </c>
      <c r="W13" s="22">
        <v>0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269</v>
      </c>
      <c r="AD13" s="22">
        <v>0</v>
      </c>
      <c r="AE13" s="22">
        <v>269</v>
      </c>
      <c r="AF13" s="22">
        <v>0</v>
      </c>
      <c r="AG13" s="22">
        <v>997</v>
      </c>
      <c r="AH13" s="22">
        <v>762</v>
      </c>
    </row>
    <row r="14" spans="1:34" ht="13.5">
      <c r="A14" s="40" t="s">
        <v>15</v>
      </c>
      <c r="B14" s="40" t="s">
        <v>30</v>
      </c>
      <c r="C14" s="41" t="s">
        <v>31</v>
      </c>
      <c r="D14" s="31">
        <f t="shared" si="0"/>
        <v>8496</v>
      </c>
      <c r="E14" s="22">
        <v>5947</v>
      </c>
      <c r="F14" s="22">
        <v>2549</v>
      </c>
      <c r="G14" s="32">
        <f t="shared" si="1"/>
        <v>8496</v>
      </c>
      <c r="H14" s="31">
        <f t="shared" si="2"/>
        <v>6874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4246</v>
      </c>
      <c r="N14" s="22">
        <v>3828</v>
      </c>
      <c r="O14" s="22">
        <v>0</v>
      </c>
      <c r="P14" s="22">
        <v>418</v>
      </c>
      <c r="Q14" s="32">
        <f t="shared" si="5"/>
        <v>1352</v>
      </c>
      <c r="R14" s="22">
        <v>1346</v>
      </c>
      <c r="S14" s="22">
        <v>0</v>
      </c>
      <c r="T14" s="22">
        <v>6</v>
      </c>
      <c r="U14" s="32">
        <f t="shared" si="6"/>
        <v>953</v>
      </c>
      <c r="V14" s="22">
        <v>953</v>
      </c>
      <c r="W14" s="22">
        <v>0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323</v>
      </c>
      <c r="AD14" s="22">
        <v>323</v>
      </c>
      <c r="AE14" s="22">
        <v>0</v>
      </c>
      <c r="AF14" s="22">
        <v>0</v>
      </c>
      <c r="AG14" s="22">
        <v>1622</v>
      </c>
      <c r="AH14" s="22">
        <v>0</v>
      </c>
    </row>
    <row r="15" spans="1:34" ht="13.5">
      <c r="A15" s="40" t="s">
        <v>15</v>
      </c>
      <c r="B15" s="40" t="s">
        <v>32</v>
      </c>
      <c r="C15" s="41" t="s">
        <v>225</v>
      </c>
      <c r="D15" s="31">
        <f t="shared" si="0"/>
        <v>2589</v>
      </c>
      <c r="E15" s="22">
        <v>2384</v>
      </c>
      <c r="F15" s="22">
        <v>205</v>
      </c>
      <c r="G15" s="32">
        <f t="shared" si="1"/>
        <v>2589</v>
      </c>
      <c r="H15" s="31">
        <f t="shared" si="2"/>
        <v>2155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1136</v>
      </c>
      <c r="N15" s="22">
        <v>1136</v>
      </c>
      <c r="O15" s="22">
        <v>0</v>
      </c>
      <c r="P15" s="22">
        <v>0</v>
      </c>
      <c r="Q15" s="32">
        <f t="shared" si="5"/>
        <v>422</v>
      </c>
      <c r="R15" s="22">
        <v>290</v>
      </c>
      <c r="S15" s="22">
        <v>35</v>
      </c>
      <c r="T15" s="22">
        <v>97</v>
      </c>
      <c r="U15" s="32">
        <f t="shared" si="6"/>
        <v>400</v>
      </c>
      <c r="V15" s="22">
        <v>400</v>
      </c>
      <c r="W15" s="22">
        <v>0</v>
      </c>
      <c r="X15" s="22">
        <v>0</v>
      </c>
      <c r="Y15" s="32">
        <f t="shared" si="7"/>
        <v>16</v>
      </c>
      <c r="Z15" s="22">
        <v>16</v>
      </c>
      <c r="AA15" s="22">
        <v>0</v>
      </c>
      <c r="AB15" s="22">
        <v>0</v>
      </c>
      <c r="AC15" s="32">
        <f t="shared" si="8"/>
        <v>181</v>
      </c>
      <c r="AD15" s="22">
        <v>181</v>
      </c>
      <c r="AE15" s="22">
        <v>0</v>
      </c>
      <c r="AF15" s="22">
        <v>0</v>
      </c>
      <c r="AG15" s="22">
        <v>434</v>
      </c>
      <c r="AH15" s="22">
        <v>0</v>
      </c>
    </row>
    <row r="16" spans="1:34" ht="13.5">
      <c r="A16" s="40" t="s">
        <v>15</v>
      </c>
      <c r="B16" s="40" t="s">
        <v>33</v>
      </c>
      <c r="C16" s="41" t="s">
        <v>34</v>
      </c>
      <c r="D16" s="31">
        <f t="shared" si="0"/>
        <v>1186</v>
      </c>
      <c r="E16" s="22">
        <v>1133</v>
      </c>
      <c r="F16" s="22">
        <v>53</v>
      </c>
      <c r="G16" s="32">
        <f t="shared" si="1"/>
        <v>1186</v>
      </c>
      <c r="H16" s="31">
        <f t="shared" si="2"/>
        <v>1021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557</v>
      </c>
      <c r="N16" s="22">
        <v>504</v>
      </c>
      <c r="O16" s="22">
        <v>0</v>
      </c>
      <c r="P16" s="22">
        <v>53</v>
      </c>
      <c r="Q16" s="32">
        <f t="shared" si="5"/>
        <v>303</v>
      </c>
      <c r="R16" s="22">
        <v>303</v>
      </c>
      <c r="S16" s="22">
        <v>0</v>
      </c>
      <c r="T16" s="22">
        <v>0</v>
      </c>
      <c r="U16" s="32">
        <f t="shared" si="6"/>
        <v>161</v>
      </c>
      <c r="V16" s="22">
        <v>119</v>
      </c>
      <c r="W16" s="22">
        <v>42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0</v>
      </c>
      <c r="AD16" s="22">
        <v>0</v>
      </c>
      <c r="AE16" s="22">
        <v>0</v>
      </c>
      <c r="AF16" s="22">
        <v>0</v>
      </c>
      <c r="AG16" s="22">
        <v>165</v>
      </c>
      <c r="AH16" s="22">
        <v>0</v>
      </c>
    </row>
    <row r="17" spans="1:34" ht="13.5">
      <c r="A17" s="40" t="s">
        <v>15</v>
      </c>
      <c r="B17" s="40" t="s">
        <v>35</v>
      </c>
      <c r="C17" s="41" t="s">
        <v>36</v>
      </c>
      <c r="D17" s="31">
        <f t="shared" si="0"/>
        <v>1339</v>
      </c>
      <c r="E17" s="22">
        <v>1336</v>
      </c>
      <c r="F17" s="22">
        <v>3</v>
      </c>
      <c r="G17" s="32">
        <f t="shared" si="1"/>
        <v>1339</v>
      </c>
      <c r="H17" s="31">
        <f t="shared" si="2"/>
        <v>1336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684</v>
      </c>
      <c r="N17" s="22">
        <v>0</v>
      </c>
      <c r="O17" s="22">
        <v>492</v>
      </c>
      <c r="P17" s="22">
        <v>192</v>
      </c>
      <c r="Q17" s="32">
        <f t="shared" si="5"/>
        <v>330</v>
      </c>
      <c r="R17" s="22">
        <v>0</v>
      </c>
      <c r="S17" s="22">
        <v>330</v>
      </c>
      <c r="T17" s="22">
        <v>0</v>
      </c>
      <c r="U17" s="32">
        <f t="shared" si="6"/>
        <v>216</v>
      </c>
      <c r="V17" s="22">
        <v>0</v>
      </c>
      <c r="W17" s="22">
        <v>216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106</v>
      </c>
      <c r="AD17" s="22">
        <v>0</v>
      </c>
      <c r="AE17" s="22">
        <v>106</v>
      </c>
      <c r="AF17" s="22">
        <v>0</v>
      </c>
      <c r="AG17" s="22">
        <v>3</v>
      </c>
      <c r="AH17" s="22">
        <v>0</v>
      </c>
    </row>
    <row r="18" spans="1:34" ht="13.5">
      <c r="A18" s="40" t="s">
        <v>15</v>
      </c>
      <c r="B18" s="40" t="s">
        <v>37</v>
      </c>
      <c r="C18" s="41" t="s">
        <v>38</v>
      </c>
      <c r="D18" s="31">
        <f t="shared" si="0"/>
        <v>2983</v>
      </c>
      <c r="E18" s="22">
        <v>2569</v>
      </c>
      <c r="F18" s="22">
        <v>414</v>
      </c>
      <c r="G18" s="32">
        <f t="shared" si="1"/>
        <v>2983</v>
      </c>
      <c r="H18" s="31">
        <f t="shared" si="2"/>
        <v>2879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1980</v>
      </c>
      <c r="N18" s="22">
        <v>0</v>
      </c>
      <c r="O18" s="22">
        <v>1566</v>
      </c>
      <c r="P18" s="22">
        <v>414</v>
      </c>
      <c r="Q18" s="32">
        <f t="shared" si="5"/>
        <v>332</v>
      </c>
      <c r="R18" s="22">
        <v>0</v>
      </c>
      <c r="S18" s="22">
        <v>332</v>
      </c>
      <c r="T18" s="22">
        <v>0</v>
      </c>
      <c r="U18" s="32">
        <f t="shared" si="6"/>
        <v>563</v>
      </c>
      <c r="V18" s="22">
        <v>0</v>
      </c>
      <c r="W18" s="22">
        <v>563</v>
      </c>
      <c r="X18" s="22">
        <v>0</v>
      </c>
      <c r="Y18" s="32">
        <f t="shared" si="7"/>
        <v>4</v>
      </c>
      <c r="Z18" s="22">
        <v>0</v>
      </c>
      <c r="AA18" s="22">
        <v>4</v>
      </c>
      <c r="AB18" s="22">
        <v>0</v>
      </c>
      <c r="AC18" s="32">
        <f t="shared" si="8"/>
        <v>0</v>
      </c>
      <c r="AD18" s="22">
        <v>0</v>
      </c>
      <c r="AE18" s="22">
        <v>0</v>
      </c>
      <c r="AF18" s="22">
        <v>0</v>
      </c>
      <c r="AG18" s="22">
        <v>104</v>
      </c>
      <c r="AH18" s="22">
        <v>0</v>
      </c>
    </row>
    <row r="19" spans="1:34" ht="13.5">
      <c r="A19" s="40" t="s">
        <v>15</v>
      </c>
      <c r="B19" s="40" t="s">
        <v>39</v>
      </c>
      <c r="C19" s="41" t="s">
        <v>40</v>
      </c>
      <c r="D19" s="31">
        <f t="shared" si="0"/>
        <v>1092</v>
      </c>
      <c r="E19" s="22">
        <v>1034</v>
      </c>
      <c r="F19" s="22">
        <v>58</v>
      </c>
      <c r="G19" s="32">
        <f t="shared" si="1"/>
        <v>1092</v>
      </c>
      <c r="H19" s="31">
        <f t="shared" si="2"/>
        <v>1084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624</v>
      </c>
      <c r="N19" s="22">
        <v>574</v>
      </c>
      <c r="O19" s="22">
        <v>0</v>
      </c>
      <c r="P19" s="22">
        <v>50</v>
      </c>
      <c r="Q19" s="32">
        <f t="shared" si="5"/>
        <v>38</v>
      </c>
      <c r="R19" s="22">
        <v>38</v>
      </c>
      <c r="S19" s="22">
        <v>0</v>
      </c>
      <c r="T19" s="22">
        <v>0</v>
      </c>
      <c r="U19" s="32">
        <f t="shared" si="6"/>
        <v>354</v>
      </c>
      <c r="V19" s="22">
        <v>349</v>
      </c>
      <c r="W19" s="22">
        <v>5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68</v>
      </c>
      <c r="AD19" s="22">
        <v>68</v>
      </c>
      <c r="AE19" s="22">
        <v>0</v>
      </c>
      <c r="AF19" s="22">
        <v>0</v>
      </c>
      <c r="AG19" s="22">
        <v>8</v>
      </c>
      <c r="AH19" s="22">
        <v>278</v>
      </c>
    </row>
    <row r="20" spans="1:34" ht="13.5">
      <c r="A20" s="40" t="s">
        <v>15</v>
      </c>
      <c r="B20" s="40" t="s">
        <v>41</v>
      </c>
      <c r="C20" s="41" t="s">
        <v>42</v>
      </c>
      <c r="D20" s="31">
        <f t="shared" si="0"/>
        <v>2440</v>
      </c>
      <c r="E20" s="22">
        <v>976</v>
      </c>
      <c r="F20" s="22">
        <v>1464</v>
      </c>
      <c r="G20" s="32">
        <f t="shared" si="1"/>
        <v>2440</v>
      </c>
      <c r="H20" s="31">
        <f t="shared" si="2"/>
        <v>2147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1767</v>
      </c>
      <c r="N20" s="22">
        <v>0</v>
      </c>
      <c r="O20" s="22">
        <v>1722</v>
      </c>
      <c r="P20" s="22">
        <v>45</v>
      </c>
      <c r="Q20" s="32">
        <f t="shared" si="5"/>
        <v>153</v>
      </c>
      <c r="R20" s="22">
        <v>153</v>
      </c>
      <c r="S20" s="22">
        <v>0</v>
      </c>
      <c r="T20" s="22">
        <v>0</v>
      </c>
      <c r="U20" s="32">
        <f t="shared" si="6"/>
        <v>187</v>
      </c>
      <c r="V20" s="22">
        <v>187</v>
      </c>
      <c r="W20" s="22">
        <v>0</v>
      </c>
      <c r="X20" s="22">
        <v>0</v>
      </c>
      <c r="Y20" s="32">
        <f t="shared" si="7"/>
        <v>30</v>
      </c>
      <c r="Z20" s="22">
        <v>30</v>
      </c>
      <c r="AA20" s="22">
        <v>0</v>
      </c>
      <c r="AB20" s="22">
        <v>0</v>
      </c>
      <c r="AC20" s="32">
        <f t="shared" si="8"/>
        <v>10</v>
      </c>
      <c r="AD20" s="22">
        <v>0</v>
      </c>
      <c r="AE20" s="22">
        <v>10</v>
      </c>
      <c r="AF20" s="22">
        <v>0</v>
      </c>
      <c r="AG20" s="22">
        <v>293</v>
      </c>
      <c r="AH20" s="22">
        <v>213</v>
      </c>
    </row>
    <row r="21" spans="1:34" ht="13.5">
      <c r="A21" s="40" t="s">
        <v>15</v>
      </c>
      <c r="B21" s="40" t="s">
        <v>43</v>
      </c>
      <c r="C21" s="41" t="s">
        <v>44</v>
      </c>
      <c r="D21" s="31">
        <f aca="true" t="shared" si="9" ref="D21:D65">SUM(E21:F21)</f>
        <v>2568</v>
      </c>
      <c r="E21" s="22">
        <v>1974</v>
      </c>
      <c r="F21" s="22">
        <v>594</v>
      </c>
      <c r="G21" s="32">
        <f aca="true" t="shared" si="10" ref="G21:G65">H21+AG21</f>
        <v>2568</v>
      </c>
      <c r="H21" s="31">
        <f aca="true" t="shared" si="11" ref="H21:H65">I21+M21+Q21+U21+Y21+AC21</f>
        <v>1974</v>
      </c>
      <c r="I21" s="32">
        <f aca="true" t="shared" si="12" ref="I21:I65">SUM(J21:L21)</f>
        <v>0</v>
      </c>
      <c r="J21" s="22">
        <v>0</v>
      </c>
      <c r="K21" s="22">
        <v>0</v>
      </c>
      <c r="L21" s="22">
        <v>0</v>
      </c>
      <c r="M21" s="32">
        <f aca="true" t="shared" si="13" ref="M21:M65">SUM(N21:P21)</f>
        <v>1177</v>
      </c>
      <c r="N21" s="22">
        <v>0</v>
      </c>
      <c r="O21" s="22">
        <v>1177</v>
      </c>
      <c r="P21" s="22">
        <v>0</v>
      </c>
      <c r="Q21" s="32">
        <f aca="true" t="shared" si="14" ref="Q21:Q65">SUM(R21:T21)</f>
        <v>382</v>
      </c>
      <c r="R21" s="22">
        <v>0</v>
      </c>
      <c r="S21" s="22">
        <v>382</v>
      </c>
      <c r="T21" s="22">
        <v>0</v>
      </c>
      <c r="U21" s="32">
        <f aca="true" t="shared" si="15" ref="U21:U65">SUM(V21:X21)</f>
        <v>412</v>
      </c>
      <c r="V21" s="22">
        <v>412</v>
      </c>
      <c r="W21" s="22">
        <v>0</v>
      </c>
      <c r="X21" s="22">
        <v>0</v>
      </c>
      <c r="Y21" s="32">
        <f aca="true" t="shared" si="16" ref="Y21:Y65">SUM(Z21:AB21)</f>
        <v>3</v>
      </c>
      <c r="Z21" s="22">
        <v>3</v>
      </c>
      <c r="AA21" s="22">
        <v>0</v>
      </c>
      <c r="AB21" s="22">
        <v>0</v>
      </c>
      <c r="AC21" s="32">
        <f aca="true" t="shared" si="17" ref="AC21:AC65">SUM(AD21:AF21)</f>
        <v>0</v>
      </c>
      <c r="AD21" s="22">
        <v>0</v>
      </c>
      <c r="AE21" s="22">
        <v>0</v>
      </c>
      <c r="AF21" s="22">
        <v>0</v>
      </c>
      <c r="AG21" s="22">
        <v>594</v>
      </c>
      <c r="AH21" s="22">
        <v>20</v>
      </c>
    </row>
    <row r="22" spans="1:34" ht="13.5">
      <c r="A22" s="40" t="s">
        <v>15</v>
      </c>
      <c r="B22" s="40" t="s">
        <v>45</v>
      </c>
      <c r="C22" s="41" t="s">
        <v>46</v>
      </c>
      <c r="D22" s="31">
        <f t="shared" si="9"/>
        <v>1434</v>
      </c>
      <c r="E22" s="22">
        <v>1219</v>
      </c>
      <c r="F22" s="22">
        <v>215</v>
      </c>
      <c r="G22" s="32">
        <f t="shared" si="10"/>
        <v>1434</v>
      </c>
      <c r="H22" s="31">
        <f t="shared" si="11"/>
        <v>1326</v>
      </c>
      <c r="I22" s="32">
        <f t="shared" si="12"/>
        <v>0</v>
      </c>
      <c r="J22" s="22">
        <v>0</v>
      </c>
      <c r="K22" s="22">
        <v>0</v>
      </c>
      <c r="L22" s="22">
        <v>0</v>
      </c>
      <c r="M22" s="32">
        <f t="shared" si="13"/>
        <v>823</v>
      </c>
      <c r="N22" s="22">
        <v>0</v>
      </c>
      <c r="O22" s="22">
        <v>823</v>
      </c>
      <c r="P22" s="22">
        <v>0</v>
      </c>
      <c r="Q22" s="32">
        <f t="shared" si="14"/>
        <v>128</v>
      </c>
      <c r="R22" s="22">
        <v>0</v>
      </c>
      <c r="S22" s="22">
        <v>128</v>
      </c>
      <c r="T22" s="22">
        <v>0</v>
      </c>
      <c r="U22" s="32">
        <f t="shared" si="15"/>
        <v>371</v>
      </c>
      <c r="V22" s="22">
        <v>0</v>
      </c>
      <c r="W22" s="22">
        <v>371</v>
      </c>
      <c r="X22" s="22">
        <v>0</v>
      </c>
      <c r="Y22" s="32">
        <f t="shared" si="16"/>
        <v>4</v>
      </c>
      <c r="Z22" s="22">
        <v>0</v>
      </c>
      <c r="AA22" s="22">
        <v>4</v>
      </c>
      <c r="AB22" s="22">
        <v>0</v>
      </c>
      <c r="AC22" s="32">
        <f t="shared" si="17"/>
        <v>0</v>
      </c>
      <c r="AD22" s="22">
        <v>0</v>
      </c>
      <c r="AE22" s="22">
        <v>0</v>
      </c>
      <c r="AF22" s="22">
        <v>0</v>
      </c>
      <c r="AG22" s="22">
        <v>108</v>
      </c>
      <c r="AH22" s="22">
        <v>0</v>
      </c>
    </row>
    <row r="23" spans="1:34" ht="13.5">
      <c r="A23" s="40" t="s">
        <v>15</v>
      </c>
      <c r="B23" s="40" t="s">
        <v>47</v>
      </c>
      <c r="C23" s="41" t="s">
        <v>48</v>
      </c>
      <c r="D23" s="31">
        <f t="shared" si="9"/>
        <v>1582</v>
      </c>
      <c r="E23" s="22">
        <v>965</v>
      </c>
      <c r="F23" s="22">
        <v>617</v>
      </c>
      <c r="G23" s="32">
        <f t="shared" si="10"/>
        <v>1582</v>
      </c>
      <c r="H23" s="31">
        <f t="shared" si="11"/>
        <v>1141</v>
      </c>
      <c r="I23" s="32">
        <f t="shared" si="12"/>
        <v>0</v>
      </c>
      <c r="J23" s="22">
        <v>0</v>
      </c>
      <c r="K23" s="22">
        <v>0</v>
      </c>
      <c r="L23" s="22">
        <v>0</v>
      </c>
      <c r="M23" s="32">
        <f t="shared" si="13"/>
        <v>833</v>
      </c>
      <c r="N23" s="22">
        <v>18</v>
      </c>
      <c r="O23" s="22">
        <v>815</v>
      </c>
      <c r="P23" s="22">
        <v>0</v>
      </c>
      <c r="Q23" s="32">
        <f t="shared" si="14"/>
        <v>274</v>
      </c>
      <c r="R23" s="22">
        <v>0</v>
      </c>
      <c r="S23" s="22">
        <v>274</v>
      </c>
      <c r="T23" s="22">
        <v>0</v>
      </c>
      <c r="U23" s="32">
        <f t="shared" si="15"/>
        <v>0</v>
      </c>
      <c r="V23" s="22">
        <v>0</v>
      </c>
      <c r="W23" s="22">
        <v>0</v>
      </c>
      <c r="X23" s="22">
        <v>0</v>
      </c>
      <c r="Y23" s="32">
        <f t="shared" si="16"/>
        <v>0</v>
      </c>
      <c r="Z23" s="22">
        <v>0</v>
      </c>
      <c r="AA23" s="22">
        <v>0</v>
      </c>
      <c r="AB23" s="22">
        <v>0</v>
      </c>
      <c r="AC23" s="32">
        <f t="shared" si="17"/>
        <v>34</v>
      </c>
      <c r="AD23" s="22">
        <v>0</v>
      </c>
      <c r="AE23" s="22">
        <v>34</v>
      </c>
      <c r="AF23" s="22">
        <v>0</v>
      </c>
      <c r="AG23" s="22">
        <v>441</v>
      </c>
      <c r="AH23" s="22">
        <v>571</v>
      </c>
    </row>
    <row r="24" spans="1:34" ht="13.5">
      <c r="A24" s="40" t="s">
        <v>15</v>
      </c>
      <c r="B24" s="40" t="s">
        <v>49</v>
      </c>
      <c r="C24" s="41" t="s">
        <v>50</v>
      </c>
      <c r="D24" s="31">
        <f t="shared" si="9"/>
        <v>1648</v>
      </c>
      <c r="E24" s="22">
        <v>1209</v>
      </c>
      <c r="F24" s="22">
        <v>439</v>
      </c>
      <c r="G24" s="32">
        <f t="shared" si="10"/>
        <v>1648</v>
      </c>
      <c r="H24" s="31">
        <f t="shared" si="11"/>
        <v>906</v>
      </c>
      <c r="I24" s="32">
        <f t="shared" si="12"/>
        <v>0</v>
      </c>
      <c r="J24" s="22">
        <v>0</v>
      </c>
      <c r="K24" s="22">
        <v>0</v>
      </c>
      <c r="L24" s="22">
        <v>0</v>
      </c>
      <c r="M24" s="32">
        <f t="shared" si="13"/>
        <v>431</v>
      </c>
      <c r="N24" s="22">
        <v>0</v>
      </c>
      <c r="O24" s="22">
        <v>431</v>
      </c>
      <c r="P24" s="22">
        <v>0</v>
      </c>
      <c r="Q24" s="32">
        <f t="shared" si="14"/>
        <v>139</v>
      </c>
      <c r="R24" s="22">
        <v>0</v>
      </c>
      <c r="S24" s="22">
        <v>139</v>
      </c>
      <c r="T24" s="22">
        <v>0</v>
      </c>
      <c r="U24" s="32">
        <f t="shared" si="15"/>
        <v>336</v>
      </c>
      <c r="V24" s="22">
        <v>36</v>
      </c>
      <c r="W24" s="22">
        <v>300</v>
      </c>
      <c r="X24" s="22">
        <v>0</v>
      </c>
      <c r="Y24" s="32">
        <f t="shared" si="16"/>
        <v>0</v>
      </c>
      <c r="Z24" s="22">
        <v>0</v>
      </c>
      <c r="AA24" s="22">
        <v>0</v>
      </c>
      <c r="AB24" s="22">
        <v>0</v>
      </c>
      <c r="AC24" s="32">
        <f t="shared" si="17"/>
        <v>0</v>
      </c>
      <c r="AD24" s="22">
        <v>0</v>
      </c>
      <c r="AE24" s="22">
        <v>0</v>
      </c>
      <c r="AF24" s="22">
        <v>0</v>
      </c>
      <c r="AG24" s="22">
        <v>742</v>
      </c>
      <c r="AH24" s="22">
        <v>162</v>
      </c>
    </row>
    <row r="25" spans="1:34" ht="13.5">
      <c r="A25" s="40" t="s">
        <v>15</v>
      </c>
      <c r="B25" s="40" t="s">
        <v>51</v>
      </c>
      <c r="C25" s="41" t="s">
        <v>52</v>
      </c>
      <c r="D25" s="31">
        <f t="shared" si="9"/>
        <v>2197</v>
      </c>
      <c r="E25" s="22">
        <v>1779</v>
      </c>
      <c r="F25" s="22">
        <v>418</v>
      </c>
      <c r="G25" s="32">
        <f t="shared" si="10"/>
        <v>2197</v>
      </c>
      <c r="H25" s="31">
        <f t="shared" si="11"/>
        <v>1779</v>
      </c>
      <c r="I25" s="32">
        <f t="shared" si="12"/>
        <v>0</v>
      </c>
      <c r="J25" s="22">
        <v>0</v>
      </c>
      <c r="K25" s="22">
        <v>0</v>
      </c>
      <c r="L25" s="22">
        <v>0</v>
      </c>
      <c r="M25" s="32">
        <f t="shared" si="13"/>
        <v>1385</v>
      </c>
      <c r="N25" s="22">
        <v>1385</v>
      </c>
      <c r="O25" s="22">
        <v>0</v>
      </c>
      <c r="P25" s="22">
        <v>0</v>
      </c>
      <c r="Q25" s="32">
        <f t="shared" si="14"/>
        <v>203</v>
      </c>
      <c r="R25" s="22">
        <v>203</v>
      </c>
      <c r="S25" s="22">
        <v>0</v>
      </c>
      <c r="T25" s="22">
        <v>0</v>
      </c>
      <c r="U25" s="32">
        <f t="shared" si="15"/>
        <v>191</v>
      </c>
      <c r="V25" s="22">
        <v>0</v>
      </c>
      <c r="W25" s="22">
        <v>191</v>
      </c>
      <c r="X25" s="22">
        <v>0</v>
      </c>
      <c r="Y25" s="32">
        <f t="shared" si="16"/>
        <v>0</v>
      </c>
      <c r="Z25" s="22">
        <v>0</v>
      </c>
      <c r="AA25" s="22">
        <v>0</v>
      </c>
      <c r="AB25" s="22">
        <v>0</v>
      </c>
      <c r="AC25" s="32">
        <f t="shared" si="17"/>
        <v>0</v>
      </c>
      <c r="AD25" s="22">
        <v>0</v>
      </c>
      <c r="AE25" s="22">
        <v>0</v>
      </c>
      <c r="AF25" s="22">
        <v>0</v>
      </c>
      <c r="AG25" s="22">
        <v>418</v>
      </c>
      <c r="AH25" s="22">
        <v>140</v>
      </c>
    </row>
    <row r="26" spans="1:34" ht="13.5">
      <c r="A26" s="40" t="s">
        <v>15</v>
      </c>
      <c r="B26" s="40" t="s">
        <v>53</v>
      </c>
      <c r="C26" s="41" t="s">
        <v>54</v>
      </c>
      <c r="D26" s="31">
        <f t="shared" si="9"/>
        <v>2027</v>
      </c>
      <c r="E26" s="22">
        <v>1641</v>
      </c>
      <c r="F26" s="22">
        <v>386</v>
      </c>
      <c r="G26" s="32">
        <f t="shared" si="10"/>
        <v>2027</v>
      </c>
      <c r="H26" s="31">
        <f t="shared" si="11"/>
        <v>1641</v>
      </c>
      <c r="I26" s="32">
        <f t="shared" si="12"/>
        <v>0</v>
      </c>
      <c r="J26" s="22">
        <v>0</v>
      </c>
      <c r="K26" s="22">
        <v>0</v>
      </c>
      <c r="L26" s="22">
        <v>0</v>
      </c>
      <c r="M26" s="32">
        <f t="shared" si="13"/>
        <v>1244</v>
      </c>
      <c r="N26" s="22">
        <v>1244</v>
      </c>
      <c r="O26" s="22">
        <v>0</v>
      </c>
      <c r="P26" s="22">
        <v>0</v>
      </c>
      <c r="Q26" s="32">
        <f t="shared" si="14"/>
        <v>182</v>
      </c>
      <c r="R26" s="22">
        <v>182</v>
      </c>
      <c r="S26" s="22">
        <v>0</v>
      </c>
      <c r="T26" s="22">
        <v>0</v>
      </c>
      <c r="U26" s="32">
        <f t="shared" si="15"/>
        <v>215</v>
      </c>
      <c r="V26" s="22">
        <v>0</v>
      </c>
      <c r="W26" s="22">
        <v>215</v>
      </c>
      <c r="X26" s="22">
        <v>0</v>
      </c>
      <c r="Y26" s="32">
        <f t="shared" si="16"/>
        <v>0</v>
      </c>
      <c r="Z26" s="22">
        <v>0</v>
      </c>
      <c r="AA26" s="22">
        <v>0</v>
      </c>
      <c r="AB26" s="22">
        <v>0</v>
      </c>
      <c r="AC26" s="32">
        <f t="shared" si="17"/>
        <v>0</v>
      </c>
      <c r="AD26" s="22">
        <v>0</v>
      </c>
      <c r="AE26" s="22">
        <v>0</v>
      </c>
      <c r="AF26" s="22">
        <v>0</v>
      </c>
      <c r="AG26" s="22">
        <v>386</v>
      </c>
      <c r="AH26" s="22">
        <v>89</v>
      </c>
    </row>
    <row r="27" spans="1:34" ht="13.5">
      <c r="A27" s="40" t="s">
        <v>15</v>
      </c>
      <c r="B27" s="40" t="s">
        <v>55</v>
      </c>
      <c r="C27" s="41" t="s">
        <v>224</v>
      </c>
      <c r="D27" s="31">
        <f t="shared" si="9"/>
        <v>3170</v>
      </c>
      <c r="E27" s="22">
        <v>3028</v>
      </c>
      <c r="F27" s="22">
        <v>142</v>
      </c>
      <c r="G27" s="32">
        <f t="shared" si="10"/>
        <v>3170</v>
      </c>
      <c r="H27" s="31">
        <f t="shared" si="11"/>
        <v>2495</v>
      </c>
      <c r="I27" s="32">
        <f t="shared" si="12"/>
        <v>0</v>
      </c>
      <c r="J27" s="22">
        <v>0</v>
      </c>
      <c r="K27" s="22">
        <v>0</v>
      </c>
      <c r="L27" s="22">
        <v>0</v>
      </c>
      <c r="M27" s="32">
        <f t="shared" si="13"/>
        <v>1643</v>
      </c>
      <c r="N27" s="22">
        <v>228</v>
      </c>
      <c r="O27" s="22">
        <v>1415</v>
      </c>
      <c r="P27" s="22">
        <v>0</v>
      </c>
      <c r="Q27" s="32">
        <f t="shared" si="14"/>
        <v>267</v>
      </c>
      <c r="R27" s="22">
        <v>0</v>
      </c>
      <c r="S27" s="22">
        <v>267</v>
      </c>
      <c r="T27" s="22">
        <v>0</v>
      </c>
      <c r="U27" s="32">
        <f t="shared" si="15"/>
        <v>585</v>
      </c>
      <c r="V27" s="22">
        <v>0</v>
      </c>
      <c r="W27" s="22">
        <v>585</v>
      </c>
      <c r="X27" s="22">
        <v>0</v>
      </c>
      <c r="Y27" s="32">
        <f t="shared" si="16"/>
        <v>0</v>
      </c>
      <c r="Z27" s="22">
        <v>0</v>
      </c>
      <c r="AA27" s="22">
        <v>0</v>
      </c>
      <c r="AB27" s="22">
        <v>0</v>
      </c>
      <c r="AC27" s="32">
        <f t="shared" si="17"/>
        <v>0</v>
      </c>
      <c r="AD27" s="22">
        <v>0</v>
      </c>
      <c r="AE27" s="22">
        <v>0</v>
      </c>
      <c r="AF27" s="22">
        <v>0</v>
      </c>
      <c r="AG27" s="22">
        <v>675</v>
      </c>
      <c r="AH27" s="22">
        <v>421</v>
      </c>
    </row>
    <row r="28" spans="1:34" ht="13.5">
      <c r="A28" s="40" t="s">
        <v>15</v>
      </c>
      <c r="B28" s="40" t="s">
        <v>56</v>
      </c>
      <c r="C28" s="41" t="s">
        <v>14</v>
      </c>
      <c r="D28" s="31">
        <f t="shared" si="9"/>
        <v>1536</v>
      </c>
      <c r="E28" s="22">
        <v>1093</v>
      </c>
      <c r="F28" s="22">
        <v>443</v>
      </c>
      <c r="G28" s="32">
        <f t="shared" si="10"/>
        <v>1536</v>
      </c>
      <c r="H28" s="31">
        <f t="shared" si="11"/>
        <v>1093</v>
      </c>
      <c r="I28" s="32">
        <f t="shared" si="12"/>
        <v>0</v>
      </c>
      <c r="J28" s="22">
        <v>0</v>
      </c>
      <c r="K28" s="22">
        <v>0</v>
      </c>
      <c r="L28" s="22">
        <v>0</v>
      </c>
      <c r="M28" s="32">
        <f t="shared" si="13"/>
        <v>826</v>
      </c>
      <c r="N28" s="22">
        <v>0</v>
      </c>
      <c r="O28" s="22">
        <v>826</v>
      </c>
      <c r="P28" s="22">
        <v>0</v>
      </c>
      <c r="Q28" s="32">
        <f t="shared" si="14"/>
        <v>174</v>
      </c>
      <c r="R28" s="22">
        <v>0</v>
      </c>
      <c r="S28" s="22">
        <v>174</v>
      </c>
      <c r="T28" s="22">
        <v>0</v>
      </c>
      <c r="U28" s="32">
        <f t="shared" si="15"/>
        <v>93</v>
      </c>
      <c r="V28" s="22">
        <v>0</v>
      </c>
      <c r="W28" s="22">
        <v>93</v>
      </c>
      <c r="X28" s="22">
        <v>0</v>
      </c>
      <c r="Y28" s="32">
        <f t="shared" si="16"/>
        <v>0</v>
      </c>
      <c r="Z28" s="22">
        <v>0</v>
      </c>
      <c r="AA28" s="22">
        <v>0</v>
      </c>
      <c r="AB28" s="22">
        <v>0</v>
      </c>
      <c r="AC28" s="32">
        <f t="shared" si="17"/>
        <v>0</v>
      </c>
      <c r="AD28" s="22">
        <v>0</v>
      </c>
      <c r="AE28" s="22">
        <v>0</v>
      </c>
      <c r="AF28" s="22">
        <v>0</v>
      </c>
      <c r="AG28" s="22">
        <v>443</v>
      </c>
      <c r="AH28" s="22">
        <v>200</v>
      </c>
    </row>
    <row r="29" spans="1:34" ht="13.5">
      <c r="A29" s="40" t="s">
        <v>15</v>
      </c>
      <c r="B29" s="40" t="s">
        <v>57</v>
      </c>
      <c r="C29" s="41" t="s">
        <v>58</v>
      </c>
      <c r="D29" s="31">
        <f t="shared" si="9"/>
        <v>2613</v>
      </c>
      <c r="E29" s="22">
        <v>1928</v>
      </c>
      <c r="F29" s="22">
        <v>685</v>
      </c>
      <c r="G29" s="32">
        <f t="shared" si="10"/>
        <v>2613</v>
      </c>
      <c r="H29" s="31">
        <f t="shared" si="11"/>
        <v>2147</v>
      </c>
      <c r="I29" s="32">
        <f t="shared" si="12"/>
        <v>0</v>
      </c>
      <c r="J29" s="22">
        <v>0</v>
      </c>
      <c r="K29" s="22">
        <v>0</v>
      </c>
      <c r="L29" s="22">
        <v>0</v>
      </c>
      <c r="M29" s="32">
        <f t="shared" si="13"/>
        <v>1675</v>
      </c>
      <c r="N29" s="22">
        <v>1151</v>
      </c>
      <c r="O29" s="22">
        <v>524</v>
      </c>
      <c r="P29" s="22">
        <v>0</v>
      </c>
      <c r="Q29" s="32">
        <f t="shared" si="14"/>
        <v>308</v>
      </c>
      <c r="R29" s="22">
        <v>308</v>
      </c>
      <c r="S29" s="22">
        <v>0</v>
      </c>
      <c r="T29" s="22">
        <v>0</v>
      </c>
      <c r="U29" s="32">
        <f t="shared" si="15"/>
        <v>164</v>
      </c>
      <c r="V29" s="22">
        <v>164</v>
      </c>
      <c r="W29" s="22">
        <v>0</v>
      </c>
      <c r="X29" s="22">
        <v>0</v>
      </c>
      <c r="Y29" s="32">
        <f t="shared" si="16"/>
        <v>0</v>
      </c>
      <c r="Z29" s="22">
        <v>0</v>
      </c>
      <c r="AA29" s="22">
        <v>0</v>
      </c>
      <c r="AB29" s="22">
        <v>0</v>
      </c>
      <c r="AC29" s="32">
        <f t="shared" si="17"/>
        <v>0</v>
      </c>
      <c r="AD29" s="22">
        <v>0</v>
      </c>
      <c r="AE29" s="22">
        <v>0</v>
      </c>
      <c r="AF29" s="22">
        <v>0</v>
      </c>
      <c r="AG29" s="22">
        <v>466</v>
      </c>
      <c r="AH29" s="22">
        <v>0</v>
      </c>
    </row>
    <row r="30" spans="1:34" ht="13.5">
      <c r="A30" s="40" t="s">
        <v>15</v>
      </c>
      <c r="B30" s="40" t="s">
        <v>59</v>
      </c>
      <c r="C30" s="41" t="s">
        <v>60</v>
      </c>
      <c r="D30" s="31">
        <f t="shared" si="9"/>
        <v>1867</v>
      </c>
      <c r="E30" s="22">
        <v>1628</v>
      </c>
      <c r="F30" s="22">
        <v>239</v>
      </c>
      <c r="G30" s="32">
        <f t="shared" si="10"/>
        <v>1867</v>
      </c>
      <c r="H30" s="31">
        <f t="shared" si="11"/>
        <v>1449</v>
      </c>
      <c r="I30" s="32">
        <f t="shared" si="12"/>
        <v>0</v>
      </c>
      <c r="J30" s="22">
        <v>0</v>
      </c>
      <c r="K30" s="22">
        <v>0</v>
      </c>
      <c r="L30" s="22">
        <v>0</v>
      </c>
      <c r="M30" s="32">
        <f t="shared" si="13"/>
        <v>1110</v>
      </c>
      <c r="N30" s="22">
        <v>1031</v>
      </c>
      <c r="O30" s="22">
        <v>79</v>
      </c>
      <c r="P30" s="22">
        <v>0</v>
      </c>
      <c r="Q30" s="32">
        <f t="shared" si="14"/>
        <v>339</v>
      </c>
      <c r="R30" s="22">
        <v>339</v>
      </c>
      <c r="S30" s="22">
        <v>0</v>
      </c>
      <c r="T30" s="22">
        <v>0</v>
      </c>
      <c r="U30" s="32">
        <f t="shared" si="15"/>
        <v>0</v>
      </c>
      <c r="V30" s="22">
        <v>0</v>
      </c>
      <c r="W30" s="22">
        <v>0</v>
      </c>
      <c r="X30" s="22">
        <v>0</v>
      </c>
      <c r="Y30" s="32">
        <f t="shared" si="16"/>
        <v>0</v>
      </c>
      <c r="Z30" s="22">
        <v>0</v>
      </c>
      <c r="AA30" s="22">
        <v>0</v>
      </c>
      <c r="AB30" s="22">
        <v>0</v>
      </c>
      <c r="AC30" s="32">
        <f t="shared" si="17"/>
        <v>0</v>
      </c>
      <c r="AD30" s="22">
        <v>0</v>
      </c>
      <c r="AE30" s="22">
        <v>0</v>
      </c>
      <c r="AF30" s="22">
        <v>0</v>
      </c>
      <c r="AG30" s="22">
        <v>418</v>
      </c>
      <c r="AH30" s="22">
        <v>330</v>
      </c>
    </row>
    <row r="31" spans="1:34" ht="13.5">
      <c r="A31" s="40" t="s">
        <v>15</v>
      </c>
      <c r="B31" s="40" t="s">
        <v>61</v>
      </c>
      <c r="C31" s="41" t="s">
        <v>62</v>
      </c>
      <c r="D31" s="31">
        <f t="shared" si="9"/>
        <v>586</v>
      </c>
      <c r="E31" s="22">
        <v>571</v>
      </c>
      <c r="F31" s="22">
        <v>15</v>
      </c>
      <c r="G31" s="32">
        <f t="shared" si="10"/>
        <v>586</v>
      </c>
      <c r="H31" s="31">
        <f t="shared" si="11"/>
        <v>571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429</v>
      </c>
      <c r="N31" s="22">
        <v>429</v>
      </c>
      <c r="O31" s="22">
        <v>0</v>
      </c>
      <c r="P31" s="22">
        <v>0</v>
      </c>
      <c r="Q31" s="32">
        <f t="shared" si="14"/>
        <v>142</v>
      </c>
      <c r="R31" s="22">
        <v>0</v>
      </c>
      <c r="S31" s="22">
        <v>142</v>
      </c>
      <c r="T31" s="22">
        <v>0</v>
      </c>
      <c r="U31" s="32">
        <f t="shared" si="15"/>
        <v>0</v>
      </c>
      <c r="V31" s="22">
        <v>0</v>
      </c>
      <c r="W31" s="22">
        <v>0</v>
      </c>
      <c r="X31" s="22">
        <v>0</v>
      </c>
      <c r="Y31" s="32">
        <f t="shared" si="16"/>
        <v>0</v>
      </c>
      <c r="Z31" s="22">
        <v>0</v>
      </c>
      <c r="AA31" s="22">
        <v>0</v>
      </c>
      <c r="AB31" s="22">
        <v>0</v>
      </c>
      <c r="AC31" s="32">
        <f t="shared" si="17"/>
        <v>0</v>
      </c>
      <c r="AD31" s="22">
        <v>0</v>
      </c>
      <c r="AE31" s="22">
        <v>0</v>
      </c>
      <c r="AF31" s="22">
        <v>0</v>
      </c>
      <c r="AG31" s="22">
        <v>15</v>
      </c>
      <c r="AH31" s="22">
        <v>14</v>
      </c>
    </row>
    <row r="32" spans="1:34" ht="13.5">
      <c r="A32" s="40" t="s">
        <v>15</v>
      </c>
      <c r="B32" s="40" t="s">
        <v>63</v>
      </c>
      <c r="C32" s="41" t="s">
        <v>64</v>
      </c>
      <c r="D32" s="31">
        <f t="shared" si="9"/>
        <v>1030</v>
      </c>
      <c r="E32" s="22">
        <v>977</v>
      </c>
      <c r="F32" s="22">
        <v>53</v>
      </c>
      <c r="G32" s="32">
        <f t="shared" si="10"/>
        <v>1030</v>
      </c>
      <c r="H32" s="31">
        <f t="shared" si="11"/>
        <v>977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846</v>
      </c>
      <c r="N32" s="22">
        <v>846</v>
      </c>
      <c r="O32" s="22">
        <v>0</v>
      </c>
      <c r="P32" s="22">
        <v>0</v>
      </c>
      <c r="Q32" s="32">
        <f t="shared" si="14"/>
        <v>131</v>
      </c>
      <c r="R32" s="22">
        <v>0</v>
      </c>
      <c r="S32" s="22">
        <v>131</v>
      </c>
      <c r="T32" s="22">
        <v>0</v>
      </c>
      <c r="U32" s="32">
        <f t="shared" si="15"/>
        <v>0</v>
      </c>
      <c r="V32" s="22">
        <v>0</v>
      </c>
      <c r="W32" s="22">
        <v>0</v>
      </c>
      <c r="X32" s="22">
        <v>0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0</v>
      </c>
      <c r="AD32" s="22">
        <v>0</v>
      </c>
      <c r="AE32" s="22">
        <v>0</v>
      </c>
      <c r="AF32" s="22">
        <v>0</v>
      </c>
      <c r="AG32" s="22">
        <v>53</v>
      </c>
      <c r="AH32" s="22">
        <v>357</v>
      </c>
    </row>
    <row r="33" spans="1:34" ht="13.5">
      <c r="A33" s="40" t="s">
        <v>15</v>
      </c>
      <c r="B33" s="40" t="s">
        <v>65</v>
      </c>
      <c r="C33" s="41" t="s">
        <v>66</v>
      </c>
      <c r="D33" s="31">
        <f t="shared" si="9"/>
        <v>727</v>
      </c>
      <c r="E33" s="22">
        <v>565</v>
      </c>
      <c r="F33" s="22">
        <v>162</v>
      </c>
      <c r="G33" s="32">
        <f t="shared" si="10"/>
        <v>727</v>
      </c>
      <c r="H33" s="31">
        <f t="shared" si="11"/>
        <v>600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471</v>
      </c>
      <c r="N33" s="22">
        <v>471</v>
      </c>
      <c r="O33" s="22">
        <v>0</v>
      </c>
      <c r="P33" s="22">
        <v>0</v>
      </c>
      <c r="Q33" s="32">
        <f t="shared" si="14"/>
        <v>129</v>
      </c>
      <c r="R33" s="22">
        <v>0</v>
      </c>
      <c r="S33" s="22">
        <v>129</v>
      </c>
      <c r="T33" s="22">
        <v>0</v>
      </c>
      <c r="U33" s="32">
        <f t="shared" si="15"/>
        <v>0</v>
      </c>
      <c r="V33" s="22">
        <v>0</v>
      </c>
      <c r="W33" s="22">
        <v>0</v>
      </c>
      <c r="X33" s="22">
        <v>0</v>
      </c>
      <c r="Y33" s="32">
        <f t="shared" si="16"/>
        <v>0</v>
      </c>
      <c r="Z33" s="22">
        <v>0</v>
      </c>
      <c r="AA33" s="22">
        <v>0</v>
      </c>
      <c r="AB33" s="22">
        <v>0</v>
      </c>
      <c r="AC33" s="32">
        <f t="shared" si="17"/>
        <v>0</v>
      </c>
      <c r="AD33" s="22">
        <v>0</v>
      </c>
      <c r="AE33" s="22">
        <v>0</v>
      </c>
      <c r="AF33" s="22">
        <v>0</v>
      </c>
      <c r="AG33" s="22">
        <v>127</v>
      </c>
      <c r="AH33" s="22">
        <v>693</v>
      </c>
    </row>
    <row r="34" spans="1:34" ht="13.5">
      <c r="A34" s="40" t="s">
        <v>15</v>
      </c>
      <c r="B34" s="40" t="s">
        <v>67</v>
      </c>
      <c r="C34" s="41" t="s">
        <v>68</v>
      </c>
      <c r="D34" s="31">
        <f t="shared" si="9"/>
        <v>725</v>
      </c>
      <c r="E34" s="22">
        <v>609</v>
      </c>
      <c r="F34" s="22">
        <v>116</v>
      </c>
      <c r="G34" s="32">
        <f t="shared" si="10"/>
        <v>725</v>
      </c>
      <c r="H34" s="31">
        <f t="shared" si="11"/>
        <v>651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487</v>
      </c>
      <c r="N34" s="22">
        <v>487</v>
      </c>
      <c r="O34" s="22">
        <v>0</v>
      </c>
      <c r="P34" s="22">
        <v>0</v>
      </c>
      <c r="Q34" s="32">
        <f t="shared" si="14"/>
        <v>164</v>
      </c>
      <c r="R34" s="22">
        <v>0</v>
      </c>
      <c r="S34" s="22">
        <v>164</v>
      </c>
      <c r="T34" s="22">
        <v>0</v>
      </c>
      <c r="U34" s="32">
        <f t="shared" si="15"/>
        <v>0</v>
      </c>
      <c r="V34" s="22">
        <v>0</v>
      </c>
      <c r="W34" s="22">
        <v>0</v>
      </c>
      <c r="X34" s="22">
        <v>0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0</v>
      </c>
      <c r="AD34" s="22">
        <v>0</v>
      </c>
      <c r="AE34" s="22">
        <v>0</v>
      </c>
      <c r="AF34" s="22">
        <v>0</v>
      </c>
      <c r="AG34" s="22">
        <v>74</v>
      </c>
      <c r="AH34" s="22">
        <v>436</v>
      </c>
    </row>
    <row r="35" spans="1:34" ht="13.5">
      <c r="A35" s="40" t="s">
        <v>15</v>
      </c>
      <c r="B35" s="40" t="s">
        <v>69</v>
      </c>
      <c r="C35" s="41" t="s">
        <v>70</v>
      </c>
      <c r="D35" s="31">
        <f t="shared" si="9"/>
        <v>6828</v>
      </c>
      <c r="E35" s="22">
        <v>4615</v>
      </c>
      <c r="F35" s="22">
        <v>2213</v>
      </c>
      <c r="G35" s="32">
        <f t="shared" si="10"/>
        <v>6828</v>
      </c>
      <c r="H35" s="31">
        <f t="shared" si="11"/>
        <v>4615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3089</v>
      </c>
      <c r="N35" s="22">
        <v>3089</v>
      </c>
      <c r="O35" s="22">
        <v>0</v>
      </c>
      <c r="P35" s="22">
        <v>0</v>
      </c>
      <c r="Q35" s="32">
        <f t="shared" si="14"/>
        <v>716</v>
      </c>
      <c r="R35" s="22">
        <v>0</v>
      </c>
      <c r="S35" s="22">
        <v>716</v>
      </c>
      <c r="T35" s="22">
        <v>0</v>
      </c>
      <c r="U35" s="32">
        <f t="shared" si="15"/>
        <v>810</v>
      </c>
      <c r="V35" s="22">
        <v>0</v>
      </c>
      <c r="W35" s="22">
        <v>810</v>
      </c>
      <c r="X35" s="22">
        <v>0</v>
      </c>
      <c r="Y35" s="32">
        <f t="shared" si="16"/>
        <v>0</v>
      </c>
      <c r="Z35" s="22">
        <v>0</v>
      </c>
      <c r="AA35" s="22">
        <v>0</v>
      </c>
      <c r="AB35" s="22">
        <v>0</v>
      </c>
      <c r="AC35" s="32">
        <f t="shared" si="17"/>
        <v>0</v>
      </c>
      <c r="AD35" s="22">
        <v>0</v>
      </c>
      <c r="AE35" s="22">
        <v>0</v>
      </c>
      <c r="AF35" s="22">
        <v>0</v>
      </c>
      <c r="AG35" s="22">
        <v>2213</v>
      </c>
      <c r="AH35" s="22">
        <v>44</v>
      </c>
    </row>
    <row r="36" spans="1:34" ht="13.5">
      <c r="A36" s="40" t="s">
        <v>15</v>
      </c>
      <c r="B36" s="40" t="s">
        <v>71</v>
      </c>
      <c r="C36" s="41" t="s">
        <v>72</v>
      </c>
      <c r="D36" s="31">
        <f t="shared" si="9"/>
        <v>431</v>
      </c>
      <c r="E36" s="22">
        <v>366</v>
      </c>
      <c r="F36" s="22">
        <v>65</v>
      </c>
      <c r="G36" s="32">
        <f t="shared" si="10"/>
        <v>431</v>
      </c>
      <c r="H36" s="31">
        <f t="shared" si="11"/>
        <v>381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223</v>
      </c>
      <c r="N36" s="22">
        <v>0</v>
      </c>
      <c r="O36" s="22">
        <v>223</v>
      </c>
      <c r="P36" s="22">
        <v>0</v>
      </c>
      <c r="Q36" s="32">
        <f t="shared" si="14"/>
        <v>70</v>
      </c>
      <c r="R36" s="22">
        <v>0</v>
      </c>
      <c r="S36" s="22">
        <v>70</v>
      </c>
      <c r="T36" s="22">
        <v>0</v>
      </c>
      <c r="U36" s="32">
        <f t="shared" si="15"/>
        <v>84</v>
      </c>
      <c r="V36" s="22">
        <v>0</v>
      </c>
      <c r="W36" s="22">
        <v>84</v>
      </c>
      <c r="X36" s="22">
        <v>0</v>
      </c>
      <c r="Y36" s="32">
        <f t="shared" si="16"/>
        <v>0</v>
      </c>
      <c r="Z36" s="22">
        <v>0</v>
      </c>
      <c r="AA36" s="22">
        <v>0</v>
      </c>
      <c r="AB36" s="22">
        <v>0</v>
      </c>
      <c r="AC36" s="32">
        <f t="shared" si="17"/>
        <v>4</v>
      </c>
      <c r="AD36" s="22">
        <v>0</v>
      </c>
      <c r="AE36" s="22">
        <v>4</v>
      </c>
      <c r="AF36" s="22">
        <v>0</v>
      </c>
      <c r="AG36" s="22">
        <v>50</v>
      </c>
      <c r="AH36" s="22">
        <v>21</v>
      </c>
    </row>
    <row r="37" spans="1:34" ht="13.5">
      <c r="A37" s="40" t="s">
        <v>15</v>
      </c>
      <c r="B37" s="40" t="s">
        <v>73</v>
      </c>
      <c r="C37" s="41" t="s">
        <v>74</v>
      </c>
      <c r="D37" s="31">
        <f t="shared" si="9"/>
        <v>1207</v>
      </c>
      <c r="E37" s="22">
        <v>1105</v>
      </c>
      <c r="F37" s="22">
        <v>102</v>
      </c>
      <c r="G37" s="32">
        <f t="shared" si="10"/>
        <v>1207</v>
      </c>
      <c r="H37" s="31">
        <f t="shared" si="11"/>
        <v>1109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732</v>
      </c>
      <c r="N37" s="22">
        <v>0</v>
      </c>
      <c r="O37" s="22">
        <v>659</v>
      </c>
      <c r="P37" s="22">
        <v>73</v>
      </c>
      <c r="Q37" s="32">
        <f t="shared" si="14"/>
        <v>76</v>
      </c>
      <c r="R37" s="22">
        <v>0</v>
      </c>
      <c r="S37" s="22">
        <v>68</v>
      </c>
      <c r="T37" s="22">
        <v>8</v>
      </c>
      <c r="U37" s="32">
        <f t="shared" si="15"/>
        <v>178</v>
      </c>
      <c r="V37" s="22">
        <v>0</v>
      </c>
      <c r="W37" s="22">
        <v>160</v>
      </c>
      <c r="X37" s="22">
        <v>18</v>
      </c>
      <c r="Y37" s="32">
        <f t="shared" si="16"/>
        <v>123</v>
      </c>
      <c r="Z37" s="22">
        <v>0</v>
      </c>
      <c r="AA37" s="22">
        <v>111</v>
      </c>
      <c r="AB37" s="22">
        <v>12</v>
      </c>
      <c r="AC37" s="32">
        <f t="shared" si="17"/>
        <v>0</v>
      </c>
      <c r="AD37" s="22">
        <v>0</v>
      </c>
      <c r="AE37" s="22">
        <v>0</v>
      </c>
      <c r="AF37" s="22">
        <v>0</v>
      </c>
      <c r="AG37" s="22">
        <v>98</v>
      </c>
      <c r="AH37" s="22">
        <v>47</v>
      </c>
    </row>
    <row r="38" spans="1:34" ht="13.5">
      <c r="A38" s="40" t="s">
        <v>15</v>
      </c>
      <c r="B38" s="40" t="s">
        <v>75</v>
      </c>
      <c r="C38" s="41" t="s">
        <v>76</v>
      </c>
      <c r="D38" s="31">
        <f t="shared" si="9"/>
        <v>2050</v>
      </c>
      <c r="E38" s="22">
        <v>1537</v>
      </c>
      <c r="F38" s="22">
        <v>513</v>
      </c>
      <c r="G38" s="32">
        <f t="shared" si="10"/>
        <v>2050</v>
      </c>
      <c r="H38" s="31">
        <f t="shared" si="11"/>
        <v>1373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859</v>
      </c>
      <c r="N38" s="22">
        <v>0</v>
      </c>
      <c r="O38" s="22">
        <v>773</v>
      </c>
      <c r="P38" s="22">
        <v>86</v>
      </c>
      <c r="Q38" s="32">
        <f t="shared" si="14"/>
        <v>123</v>
      </c>
      <c r="R38" s="22">
        <v>0</v>
      </c>
      <c r="S38" s="22">
        <v>110</v>
      </c>
      <c r="T38" s="22">
        <v>13</v>
      </c>
      <c r="U38" s="32">
        <f t="shared" si="15"/>
        <v>198</v>
      </c>
      <c r="V38" s="22">
        <v>0</v>
      </c>
      <c r="W38" s="22">
        <v>198</v>
      </c>
      <c r="X38" s="22">
        <v>0</v>
      </c>
      <c r="Y38" s="32">
        <f t="shared" si="16"/>
        <v>193</v>
      </c>
      <c r="Z38" s="22">
        <v>0</v>
      </c>
      <c r="AA38" s="22">
        <v>173</v>
      </c>
      <c r="AB38" s="22">
        <v>20</v>
      </c>
      <c r="AC38" s="32">
        <f t="shared" si="17"/>
        <v>0</v>
      </c>
      <c r="AD38" s="22">
        <v>0</v>
      </c>
      <c r="AE38" s="22">
        <v>0</v>
      </c>
      <c r="AF38" s="22">
        <v>0</v>
      </c>
      <c r="AG38" s="22">
        <v>677</v>
      </c>
      <c r="AH38" s="22">
        <v>145</v>
      </c>
    </row>
    <row r="39" spans="1:34" ht="13.5">
      <c r="A39" s="40" t="s">
        <v>15</v>
      </c>
      <c r="B39" s="40" t="s">
        <v>77</v>
      </c>
      <c r="C39" s="41" t="s">
        <v>78</v>
      </c>
      <c r="D39" s="31">
        <f t="shared" si="9"/>
        <v>5666</v>
      </c>
      <c r="E39" s="22">
        <v>4379</v>
      </c>
      <c r="F39" s="22">
        <v>1287</v>
      </c>
      <c r="G39" s="32">
        <f t="shared" si="10"/>
        <v>5666</v>
      </c>
      <c r="H39" s="31">
        <f t="shared" si="11"/>
        <v>5492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3898</v>
      </c>
      <c r="N39" s="22">
        <v>0</v>
      </c>
      <c r="O39" s="22">
        <v>3197</v>
      </c>
      <c r="P39" s="22">
        <v>701</v>
      </c>
      <c r="Q39" s="32">
        <f t="shared" si="14"/>
        <v>482</v>
      </c>
      <c r="R39" s="22">
        <v>0</v>
      </c>
      <c r="S39" s="22">
        <v>348</v>
      </c>
      <c r="T39" s="22">
        <v>134</v>
      </c>
      <c r="U39" s="32">
        <f t="shared" si="15"/>
        <v>590</v>
      </c>
      <c r="V39" s="22">
        <v>0</v>
      </c>
      <c r="W39" s="22">
        <v>585</v>
      </c>
      <c r="X39" s="22">
        <v>5</v>
      </c>
      <c r="Y39" s="32">
        <f t="shared" si="16"/>
        <v>522</v>
      </c>
      <c r="Z39" s="22">
        <v>0</v>
      </c>
      <c r="AA39" s="22">
        <v>402</v>
      </c>
      <c r="AB39" s="22">
        <v>120</v>
      </c>
      <c r="AC39" s="32">
        <f t="shared" si="17"/>
        <v>0</v>
      </c>
      <c r="AD39" s="22">
        <v>0</v>
      </c>
      <c r="AE39" s="22">
        <v>0</v>
      </c>
      <c r="AF39" s="22">
        <v>0</v>
      </c>
      <c r="AG39" s="22">
        <v>174</v>
      </c>
      <c r="AH39" s="22">
        <v>88</v>
      </c>
    </row>
    <row r="40" spans="1:34" ht="13.5">
      <c r="A40" s="40" t="s">
        <v>15</v>
      </c>
      <c r="B40" s="40" t="s">
        <v>79</v>
      </c>
      <c r="C40" s="41" t="s">
        <v>80</v>
      </c>
      <c r="D40" s="31">
        <f t="shared" si="9"/>
        <v>895</v>
      </c>
      <c r="E40" s="22">
        <v>863</v>
      </c>
      <c r="F40" s="22">
        <v>32</v>
      </c>
      <c r="G40" s="32">
        <f t="shared" si="10"/>
        <v>895</v>
      </c>
      <c r="H40" s="31">
        <f t="shared" si="11"/>
        <v>765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670</v>
      </c>
      <c r="N40" s="22">
        <v>670</v>
      </c>
      <c r="O40" s="22">
        <v>0</v>
      </c>
      <c r="P40" s="22">
        <v>0</v>
      </c>
      <c r="Q40" s="32">
        <f t="shared" si="14"/>
        <v>53</v>
      </c>
      <c r="R40" s="22">
        <v>0</v>
      </c>
      <c r="S40" s="22">
        <v>53</v>
      </c>
      <c r="T40" s="22">
        <v>0</v>
      </c>
      <c r="U40" s="32">
        <f t="shared" si="15"/>
        <v>38</v>
      </c>
      <c r="V40" s="22">
        <v>0</v>
      </c>
      <c r="W40" s="22">
        <v>38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4</v>
      </c>
      <c r="AD40" s="22">
        <v>0</v>
      </c>
      <c r="AE40" s="22">
        <v>4</v>
      </c>
      <c r="AF40" s="22">
        <v>0</v>
      </c>
      <c r="AG40" s="22">
        <v>130</v>
      </c>
      <c r="AH40" s="22">
        <v>287</v>
      </c>
    </row>
    <row r="41" spans="1:34" ht="13.5">
      <c r="A41" s="40" t="s">
        <v>15</v>
      </c>
      <c r="B41" s="40" t="s">
        <v>81</v>
      </c>
      <c r="C41" s="41" t="s">
        <v>82</v>
      </c>
      <c r="D41" s="31">
        <f t="shared" si="9"/>
        <v>1359</v>
      </c>
      <c r="E41" s="22">
        <v>1105</v>
      </c>
      <c r="F41" s="22">
        <v>254</v>
      </c>
      <c r="G41" s="32">
        <f t="shared" si="10"/>
        <v>1359</v>
      </c>
      <c r="H41" s="31">
        <f t="shared" si="11"/>
        <v>1244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972</v>
      </c>
      <c r="N41" s="22">
        <v>972</v>
      </c>
      <c r="O41" s="22">
        <v>0</v>
      </c>
      <c r="P41" s="22">
        <v>0</v>
      </c>
      <c r="Q41" s="32">
        <f t="shared" si="14"/>
        <v>159</v>
      </c>
      <c r="R41" s="22">
        <v>0</v>
      </c>
      <c r="S41" s="22">
        <v>159</v>
      </c>
      <c r="T41" s="22">
        <v>0</v>
      </c>
      <c r="U41" s="32">
        <f t="shared" si="15"/>
        <v>82</v>
      </c>
      <c r="V41" s="22">
        <v>51</v>
      </c>
      <c r="W41" s="22">
        <v>31</v>
      </c>
      <c r="X41" s="22">
        <v>0</v>
      </c>
      <c r="Y41" s="32">
        <f t="shared" si="16"/>
        <v>2</v>
      </c>
      <c r="Z41" s="22">
        <v>0</v>
      </c>
      <c r="AA41" s="22">
        <v>2</v>
      </c>
      <c r="AB41" s="22">
        <v>0</v>
      </c>
      <c r="AC41" s="32">
        <f t="shared" si="17"/>
        <v>29</v>
      </c>
      <c r="AD41" s="22">
        <v>0</v>
      </c>
      <c r="AE41" s="22">
        <v>29</v>
      </c>
      <c r="AF41" s="22">
        <v>0</v>
      </c>
      <c r="AG41" s="22">
        <v>115</v>
      </c>
      <c r="AH41" s="22">
        <v>5</v>
      </c>
    </row>
    <row r="42" spans="1:34" ht="13.5">
      <c r="A42" s="40" t="s">
        <v>15</v>
      </c>
      <c r="B42" s="40" t="s">
        <v>83</v>
      </c>
      <c r="C42" s="41" t="s">
        <v>0</v>
      </c>
      <c r="D42" s="31">
        <f t="shared" si="9"/>
        <v>1252</v>
      </c>
      <c r="E42" s="22">
        <v>800</v>
      </c>
      <c r="F42" s="22">
        <v>452</v>
      </c>
      <c r="G42" s="32">
        <f t="shared" si="10"/>
        <v>1252</v>
      </c>
      <c r="H42" s="31">
        <f t="shared" si="11"/>
        <v>800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486</v>
      </c>
      <c r="N42" s="22">
        <v>486</v>
      </c>
      <c r="O42" s="22">
        <v>0</v>
      </c>
      <c r="P42" s="22">
        <v>0</v>
      </c>
      <c r="Q42" s="32">
        <f t="shared" si="14"/>
        <v>55</v>
      </c>
      <c r="R42" s="22">
        <v>0</v>
      </c>
      <c r="S42" s="22">
        <v>55</v>
      </c>
      <c r="T42" s="22">
        <v>0</v>
      </c>
      <c r="U42" s="32">
        <f t="shared" si="15"/>
        <v>219</v>
      </c>
      <c r="V42" s="22">
        <v>0</v>
      </c>
      <c r="W42" s="22">
        <v>219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40</v>
      </c>
      <c r="AD42" s="22">
        <v>0</v>
      </c>
      <c r="AE42" s="22">
        <v>40</v>
      </c>
      <c r="AF42" s="22">
        <v>0</v>
      </c>
      <c r="AG42" s="22">
        <v>452</v>
      </c>
      <c r="AH42" s="22">
        <v>0</v>
      </c>
    </row>
    <row r="43" spans="1:34" ht="13.5">
      <c r="A43" s="40" t="s">
        <v>15</v>
      </c>
      <c r="B43" s="40" t="s">
        <v>84</v>
      </c>
      <c r="C43" s="41" t="s">
        <v>85</v>
      </c>
      <c r="D43" s="31">
        <f t="shared" si="9"/>
        <v>923</v>
      </c>
      <c r="E43" s="22">
        <v>713</v>
      </c>
      <c r="F43" s="22">
        <v>210</v>
      </c>
      <c r="G43" s="32">
        <f t="shared" si="10"/>
        <v>923</v>
      </c>
      <c r="H43" s="31">
        <f t="shared" si="11"/>
        <v>713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470</v>
      </c>
      <c r="N43" s="22">
        <v>470</v>
      </c>
      <c r="O43" s="22">
        <v>0</v>
      </c>
      <c r="P43" s="22">
        <v>0</v>
      </c>
      <c r="Q43" s="32">
        <f t="shared" si="14"/>
        <v>42</v>
      </c>
      <c r="R43" s="22">
        <v>0</v>
      </c>
      <c r="S43" s="22">
        <v>42</v>
      </c>
      <c r="T43" s="22">
        <v>0</v>
      </c>
      <c r="U43" s="32">
        <f t="shared" si="15"/>
        <v>167</v>
      </c>
      <c r="V43" s="22">
        <v>0</v>
      </c>
      <c r="W43" s="22">
        <v>167</v>
      </c>
      <c r="X43" s="22">
        <v>0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34</v>
      </c>
      <c r="AD43" s="22">
        <v>0</v>
      </c>
      <c r="AE43" s="22">
        <v>34</v>
      </c>
      <c r="AF43" s="22">
        <v>0</v>
      </c>
      <c r="AG43" s="22">
        <v>210</v>
      </c>
      <c r="AH43" s="22">
        <v>0</v>
      </c>
    </row>
    <row r="44" spans="1:34" ht="13.5">
      <c r="A44" s="40" t="s">
        <v>15</v>
      </c>
      <c r="B44" s="40" t="s">
        <v>86</v>
      </c>
      <c r="C44" s="41" t="s">
        <v>226</v>
      </c>
      <c r="D44" s="31">
        <f t="shared" si="9"/>
        <v>348</v>
      </c>
      <c r="E44" s="22">
        <v>326</v>
      </c>
      <c r="F44" s="22">
        <v>22</v>
      </c>
      <c r="G44" s="32">
        <f t="shared" si="10"/>
        <v>348</v>
      </c>
      <c r="H44" s="31">
        <f t="shared" si="11"/>
        <v>326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191</v>
      </c>
      <c r="N44" s="22">
        <v>191</v>
      </c>
      <c r="O44" s="22">
        <v>0</v>
      </c>
      <c r="P44" s="22">
        <v>0</v>
      </c>
      <c r="Q44" s="32">
        <f t="shared" si="14"/>
        <v>22</v>
      </c>
      <c r="R44" s="22">
        <v>0</v>
      </c>
      <c r="S44" s="22">
        <v>22</v>
      </c>
      <c r="T44" s="22">
        <v>0</v>
      </c>
      <c r="U44" s="32">
        <f t="shared" si="15"/>
        <v>86</v>
      </c>
      <c r="V44" s="22">
        <v>0</v>
      </c>
      <c r="W44" s="22">
        <v>86</v>
      </c>
      <c r="X44" s="22">
        <v>0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27</v>
      </c>
      <c r="AD44" s="22">
        <v>0</v>
      </c>
      <c r="AE44" s="22">
        <v>27</v>
      </c>
      <c r="AF44" s="22">
        <v>0</v>
      </c>
      <c r="AG44" s="22">
        <v>22</v>
      </c>
      <c r="AH44" s="22">
        <v>0</v>
      </c>
    </row>
    <row r="45" spans="1:34" ht="13.5">
      <c r="A45" s="40" t="s">
        <v>15</v>
      </c>
      <c r="B45" s="40" t="s">
        <v>87</v>
      </c>
      <c r="C45" s="41" t="s">
        <v>88</v>
      </c>
      <c r="D45" s="31">
        <f t="shared" si="9"/>
        <v>320</v>
      </c>
      <c r="E45" s="22">
        <v>299</v>
      </c>
      <c r="F45" s="22">
        <v>21</v>
      </c>
      <c r="G45" s="32">
        <f t="shared" si="10"/>
        <v>320</v>
      </c>
      <c r="H45" s="31">
        <f t="shared" si="11"/>
        <v>299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165</v>
      </c>
      <c r="N45" s="22">
        <v>165</v>
      </c>
      <c r="O45" s="22">
        <v>0</v>
      </c>
      <c r="P45" s="22">
        <v>0</v>
      </c>
      <c r="Q45" s="32">
        <f t="shared" si="14"/>
        <v>20</v>
      </c>
      <c r="R45" s="22">
        <v>0</v>
      </c>
      <c r="S45" s="22">
        <v>20</v>
      </c>
      <c r="T45" s="22">
        <v>0</v>
      </c>
      <c r="U45" s="32">
        <f t="shared" si="15"/>
        <v>81</v>
      </c>
      <c r="V45" s="22">
        <v>0</v>
      </c>
      <c r="W45" s="22">
        <v>81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33</v>
      </c>
      <c r="AD45" s="22">
        <v>0</v>
      </c>
      <c r="AE45" s="22">
        <v>33</v>
      </c>
      <c r="AF45" s="22">
        <v>0</v>
      </c>
      <c r="AG45" s="22">
        <v>21</v>
      </c>
      <c r="AH45" s="22">
        <v>55</v>
      </c>
    </row>
    <row r="46" spans="1:34" ht="13.5">
      <c r="A46" s="40" t="s">
        <v>15</v>
      </c>
      <c r="B46" s="40" t="s">
        <v>89</v>
      </c>
      <c r="C46" s="41" t="s">
        <v>1</v>
      </c>
      <c r="D46" s="31">
        <f t="shared" si="9"/>
        <v>884</v>
      </c>
      <c r="E46" s="22">
        <v>759</v>
      </c>
      <c r="F46" s="22">
        <v>125</v>
      </c>
      <c r="G46" s="32">
        <f t="shared" si="10"/>
        <v>884</v>
      </c>
      <c r="H46" s="31">
        <f t="shared" si="11"/>
        <v>759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413</v>
      </c>
      <c r="N46" s="22">
        <v>413</v>
      </c>
      <c r="O46" s="22">
        <v>0</v>
      </c>
      <c r="P46" s="22">
        <v>0</v>
      </c>
      <c r="Q46" s="32">
        <f t="shared" si="14"/>
        <v>55</v>
      </c>
      <c r="R46" s="22">
        <v>0</v>
      </c>
      <c r="S46" s="22">
        <v>55</v>
      </c>
      <c r="T46" s="22">
        <v>0</v>
      </c>
      <c r="U46" s="32">
        <f t="shared" si="15"/>
        <v>220</v>
      </c>
      <c r="V46" s="22">
        <v>0</v>
      </c>
      <c r="W46" s="22">
        <v>220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71</v>
      </c>
      <c r="AD46" s="22">
        <v>0</v>
      </c>
      <c r="AE46" s="22">
        <v>71</v>
      </c>
      <c r="AF46" s="22">
        <v>0</v>
      </c>
      <c r="AG46" s="22">
        <v>125</v>
      </c>
      <c r="AH46" s="22">
        <v>445</v>
      </c>
    </row>
    <row r="47" spans="1:34" ht="13.5">
      <c r="A47" s="40" t="s">
        <v>15</v>
      </c>
      <c r="B47" s="40" t="s">
        <v>90</v>
      </c>
      <c r="C47" s="41" t="s">
        <v>91</v>
      </c>
      <c r="D47" s="31">
        <f t="shared" si="9"/>
        <v>1083</v>
      </c>
      <c r="E47" s="22">
        <v>864</v>
      </c>
      <c r="F47" s="22">
        <v>219</v>
      </c>
      <c r="G47" s="32">
        <f t="shared" si="10"/>
        <v>1083</v>
      </c>
      <c r="H47" s="31">
        <f t="shared" si="11"/>
        <v>864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491</v>
      </c>
      <c r="N47" s="22">
        <v>491</v>
      </c>
      <c r="O47" s="22">
        <v>0</v>
      </c>
      <c r="P47" s="22">
        <v>0</v>
      </c>
      <c r="Q47" s="32">
        <f t="shared" si="14"/>
        <v>59</v>
      </c>
      <c r="R47" s="22">
        <v>0</v>
      </c>
      <c r="S47" s="22">
        <v>59</v>
      </c>
      <c r="T47" s="22">
        <v>0</v>
      </c>
      <c r="U47" s="32">
        <f t="shared" si="15"/>
        <v>235</v>
      </c>
      <c r="V47" s="22">
        <v>0</v>
      </c>
      <c r="W47" s="22">
        <v>235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79</v>
      </c>
      <c r="AD47" s="22">
        <v>0</v>
      </c>
      <c r="AE47" s="22">
        <v>79</v>
      </c>
      <c r="AF47" s="22">
        <v>0</v>
      </c>
      <c r="AG47" s="22">
        <v>219</v>
      </c>
      <c r="AH47" s="22">
        <v>328</v>
      </c>
    </row>
    <row r="48" spans="1:34" ht="13.5">
      <c r="A48" s="40" t="s">
        <v>15</v>
      </c>
      <c r="B48" s="40" t="s">
        <v>92</v>
      </c>
      <c r="C48" s="41" t="s">
        <v>93</v>
      </c>
      <c r="D48" s="31">
        <f t="shared" si="9"/>
        <v>714</v>
      </c>
      <c r="E48" s="22">
        <v>629</v>
      </c>
      <c r="F48" s="22">
        <v>85</v>
      </c>
      <c r="G48" s="32">
        <f t="shared" si="10"/>
        <v>714</v>
      </c>
      <c r="H48" s="31">
        <f t="shared" si="11"/>
        <v>662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412</v>
      </c>
      <c r="N48" s="22">
        <v>0</v>
      </c>
      <c r="O48" s="22">
        <v>412</v>
      </c>
      <c r="P48" s="22">
        <v>0</v>
      </c>
      <c r="Q48" s="32">
        <f t="shared" si="14"/>
        <v>136</v>
      </c>
      <c r="R48" s="22">
        <v>0</v>
      </c>
      <c r="S48" s="22">
        <v>136</v>
      </c>
      <c r="T48" s="22">
        <v>0</v>
      </c>
      <c r="U48" s="32">
        <f t="shared" si="15"/>
        <v>62</v>
      </c>
      <c r="V48" s="22">
        <v>0</v>
      </c>
      <c r="W48" s="22">
        <v>62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52</v>
      </c>
      <c r="AD48" s="22">
        <v>0</v>
      </c>
      <c r="AE48" s="22">
        <v>52</v>
      </c>
      <c r="AF48" s="22">
        <v>0</v>
      </c>
      <c r="AG48" s="22">
        <v>52</v>
      </c>
      <c r="AH48" s="22">
        <v>7</v>
      </c>
    </row>
    <row r="49" spans="1:34" ht="13.5">
      <c r="A49" s="40" t="s">
        <v>15</v>
      </c>
      <c r="B49" s="40" t="s">
        <v>94</v>
      </c>
      <c r="C49" s="41" t="s">
        <v>95</v>
      </c>
      <c r="D49" s="31">
        <f t="shared" si="9"/>
        <v>813</v>
      </c>
      <c r="E49" s="22">
        <v>648</v>
      </c>
      <c r="F49" s="22">
        <v>165</v>
      </c>
      <c r="G49" s="32">
        <f t="shared" si="10"/>
        <v>813</v>
      </c>
      <c r="H49" s="31">
        <f t="shared" si="11"/>
        <v>648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463</v>
      </c>
      <c r="N49" s="22">
        <v>0</v>
      </c>
      <c r="O49" s="22">
        <v>463</v>
      </c>
      <c r="P49" s="22">
        <v>0</v>
      </c>
      <c r="Q49" s="32">
        <f t="shared" si="14"/>
        <v>157</v>
      </c>
      <c r="R49" s="22">
        <v>0</v>
      </c>
      <c r="S49" s="22">
        <v>157</v>
      </c>
      <c r="T49" s="22">
        <v>0</v>
      </c>
      <c r="U49" s="32">
        <f t="shared" si="15"/>
        <v>28</v>
      </c>
      <c r="V49" s="22">
        <v>0</v>
      </c>
      <c r="W49" s="22">
        <v>28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0</v>
      </c>
      <c r="AD49" s="22">
        <v>0</v>
      </c>
      <c r="AE49" s="22">
        <v>0</v>
      </c>
      <c r="AF49" s="22">
        <v>0</v>
      </c>
      <c r="AG49" s="22">
        <v>165</v>
      </c>
      <c r="AH49" s="22">
        <v>124</v>
      </c>
    </row>
    <row r="50" spans="1:34" ht="13.5">
      <c r="A50" s="40" t="s">
        <v>15</v>
      </c>
      <c r="B50" s="40" t="s">
        <v>96</v>
      </c>
      <c r="C50" s="41" t="s">
        <v>11</v>
      </c>
      <c r="D50" s="31">
        <f t="shared" si="9"/>
        <v>495</v>
      </c>
      <c r="E50" s="22">
        <v>473</v>
      </c>
      <c r="F50" s="22">
        <v>22</v>
      </c>
      <c r="G50" s="32">
        <f t="shared" si="10"/>
        <v>495</v>
      </c>
      <c r="H50" s="31">
        <f t="shared" si="11"/>
        <v>473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304</v>
      </c>
      <c r="N50" s="22">
        <v>0</v>
      </c>
      <c r="O50" s="22">
        <v>304</v>
      </c>
      <c r="P50" s="22">
        <v>0</v>
      </c>
      <c r="Q50" s="32">
        <f t="shared" si="14"/>
        <v>102</v>
      </c>
      <c r="R50" s="22">
        <v>0</v>
      </c>
      <c r="S50" s="22">
        <v>102</v>
      </c>
      <c r="T50" s="22">
        <v>0</v>
      </c>
      <c r="U50" s="32">
        <f t="shared" si="15"/>
        <v>67</v>
      </c>
      <c r="V50" s="22">
        <v>0</v>
      </c>
      <c r="W50" s="22">
        <v>67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0</v>
      </c>
      <c r="AD50" s="22">
        <v>0</v>
      </c>
      <c r="AE50" s="22">
        <v>0</v>
      </c>
      <c r="AF50" s="22">
        <v>0</v>
      </c>
      <c r="AG50" s="22">
        <v>22</v>
      </c>
      <c r="AH50" s="22">
        <v>30</v>
      </c>
    </row>
    <row r="51" spans="1:34" ht="13.5">
      <c r="A51" s="40" t="s">
        <v>15</v>
      </c>
      <c r="B51" s="40" t="s">
        <v>97</v>
      </c>
      <c r="C51" s="41" t="s">
        <v>98</v>
      </c>
      <c r="D51" s="31">
        <f t="shared" si="9"/>
        <v>213</v>
      </c>
      <c r="E51" s="22">
        <v>190</v>
      </c>
      <c r="F51" s="22">
        <v>23</v>
      </c>
      <c r="G51" s="32">
        <f t="shared" si="10"/>
        <v>213</v>
      </c>
      <c r="H51" s="31">
        <f t="shared" si="11"/>
        <v>209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98</v>
      </c>
      <c r="N51" s="22">
        <v>0</v>
      </c>
      <c r="O51" s="22">
        <v>98</v>
      </c>
      <c r="P51" s="22">
        <v>0</v>
      </c>
      <c r="Q51" s="32">
        <f t="shared" si="14"/>
        <v>59</v>
      </c>
      <c r="R51" s="22">
        <v>0</v>
      </c>
      <c r="S51" s="22">
        <v>59</v>
      </c>
      <c r="T51" s="22">
        <v>0</v>
      </c>
      <c r="U51" s="32">
        <f t="shared" si="15"/>
        <v>36</v>
      </c>
      <c r="V51" s="22">
        <v>0</v>
      </c>
      <c r="W51" s="22">
        <v>36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16</v>
      </c>
      <c r="AD51" s="22">
        <v>0</v>
      </c>
      <c r="AE51" s="22">
        <v>16</v>
      </c>
      <c r="AF51" s="22">
        <v>0</v>
      </c>
      <c r="AG51" s="22">
        <v>4</v>
      </c>
      <c r="AH51" s="22">
        <v>250</v>
      </c>
    </row>
    <row r="52" spans="1:34" ht="13.5">
      <c r="A52" s="40" t="s">
        <v>15</v>
      </c>
      <c r="B52" s="40" t="s">
        <v>99</v>
      </c>
      <c r="C52" s="41" t="s">
        <v>100</v>
      </c>
      <c r="D52" s="31">
        <f t="shared" si="9"/>
        <v>1433</v>
      </c>
      <c r="E52" s="22">
        <v>1229</v>
      </c>
      <c r="F52" s="22">
        <v>204</v>
      </c>
      <c r="G52" s="32">
        <f t="shared" si="10"/>
        <v>1433</v>
      </c>
      <c r="H52" s="31">
        <f t="shared" si="11"/>
        <v>1079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641</v>
      </c>
      <c r="N52" s="22">
        <v>0</v>
      </c>
      <c r="O52" s="22">
        <v>641</v>
      </c>
      <c r="P52" s="22">
        <v>0</v>
      </c>
      <c r="Q52" s="32">
        <f t="shared" si="14"/>
        <v>86</v>
      </c>
      <c r="R52" s="22">
        <v>0</v>
      </c>
      <c r="S52" s="22">
        <v>74</v>
      </c>
      <c r="T52" s="22">
        <v>12</v>
      </c>
      <c r="U52" s="32">
        <f t="shared" si="15"/>
        <v>314</v>
      </c>
      <c r="V52" s="22">
        <v>4</v>
      </c>
      <c r="W52" s="22">
        <v>310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38</v>
      </c>
      <c r="AD52" s="22">
        <v>0</v>
      </c>
      <c r="AE52" s="22">
        <v>38</v>
      </c>
      <c r="AF52" s="22">
        <v>0</v>
      </c>
      <c r="AG52" s="22">
        <v>354</v>
      </c>
      <c r="AH52" s="22">
        <v>250</v>
      </c>
    </row>
    <row r="53" spans="1:34" ht="13.5">
      <c r="A53" s="40" t="s">
        <v>15</v>
      </c>
      <c r="B53" s="40" t="s">
        <v>101</v>
      </c>
      <c r="C53" s="41" t="s">
        <v>102</v>
      </c>
      <c r="D53" s="31">
        <f t="shared" si="9"/>
        <v>477</v>
      </c>
      <c r="E53" s="22">
        <v>382</v>
      </c>
      <c r="F53" s="22">
        <v>95</v>
      </c>
      <c r="G53" s="32">
        <f t="shared" si="10"/>
        <v>477</v>
      </c>
      <c r="H53" s="31">
        <f t="shared" si="11"/>
        <v>437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290</v>
      </c>
      <c r="N53" s="22">
        <v>0</v>
      </c>
      <c r="O53" s="22">
        <v>290</v>
      </c>
      <c r="P53" s="22">
        <v>0</v>
      </c>
      <c r="Q53" s="32">
        <f t="shared" si="14"/>
        <v>19</v>
      </c>
      <c r="R53" s="22">
        <v>0</v>
      </c>
      <c r="S53" s="22">
        <v>19</v>
      </c>
      <c r="T53" s="22">
        <v>0</v>
      </c>
      <c r="U53" s="32">
        <f t="shared" si="15"/>
        <v>110</v>
      </c>
      <c r="V53" s="22">
        <v>0</v>
      </c>
      <c r="W53" s="22">
        <v>110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18</v>
      </c>
      <c r="AD53" s="22">
        <v>0</v>
      </c>
      <c r="AE53" s="22">
        <v>18</v>
      </c>
      <c r="AF53" s="22">
        <v>0</v>
      </c>
      <c r="AG53" s="22">
        <v>40</v>
      </c>
      <c r="AH53" s="22">
        <v>0</v>
      </c>
    </row>
    <row r="54" spans="1:34" ht="13.5">
      <c r="A54" s="40" t="s">
        <v>15</v>
      </c>
      <c r="B54" s="40" t="s">
        <v>103</v>
      </c>
      <c r="C54" s="41" t="s">
        <v>104</v>
      </c>
      <c r="D54" s="31">
        <f t="shared" si="9"/>
        <v>225</v>
      </c>
      <c r="E54" s="22">
        <v>185</v>
      </c>
      <c r="F54" s="22">
        <v>40</v>
      </c>
      <c r="G54" s="32">
        <f t="shared" si="10"/>
        <v>225</v>
      </c>
      <c r="H54" s="31">
        <f t="shared" si="11"/>
        <v>225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119</v>
      </c>
      <c r="N54" s="22">
        <v>0</v>
      </c>
      <c r="O54" s="22">
        <v>119</v>
      </c>
      <c r="P54" s="22">
        <v>0</v>
      </c>
      <c r="Q54" s="32">
        <f t="shared" si="14"/>
        <v>0</v>
      </c>
      <c r="R54" s="22">
        <v>0</v>
      </c>
      <c r="S54" s="22">
        <v>0</v>
      </c>
      <c r="T54" s="22">
        <v>0</v>
      </c>
      <c r="U54" s="32">
        <f t="shared" si="15"/>
        <v>89</v>
      </c>
      <c r="V54" s="22">
        <v>0</v>
      </c>
      <c r="W54" s="22">
        <v>89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17</v>
      </c>
      <c r="AD54" s="22">
        <v>0</v>
      </c>
      <c r="AE54" s="22">
        <v>17</v>
      </c>
      <c r="AF54" s="22">
        <v>0</v>
      </c>
      <c r="AG54" s="22">
        <v>0</v>
      </c>
      <c r="AH54" s="22">
        <v>18</v>
      </c>
    </row>
    <row r="55" spans="1:34" ht="13.5">
      <c r="A55" s="40" t="s">
        <v>15</v>
      </c>
      <c r="B55" s="40" t="s">
        <v>105</v>
      </c>
      <c r="C55" s="41" t="s">
        <v>106</v>
      </c>
      <c r="D55" s="31">
        <f t="shared" si="9"/>
        <v>1853</v>
      </c>
      <c r="E55" s="22">
        <v>1043</v>
      </c>
      <c r="F55" s="22">
        <v>810</v>
      </c>
      <c r="G55" s="32">
        <f t="shared" si="10"/>
        <v>1853</v>
      </c>
      <c r="H55" s="31">
        <f t="shared" si="11"/>
        <v>954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859</v>
      </c>
      <c r="N55" s="22">
        <v>859</v>
      </c>
      <c r="O55" s="22">
        <v>0</v>
      </c>
      <c r="P55" s="22">
        <v>0</v>
      </c>
      <c r="Q55" s="32">
        <f t="shared" si="14"/>
        <v>31</v>
      </c>
      <c r="R55" s="22">
        <v>31</v>
      </c>
      <c r="S55" s="22">
        <v>0</v>
      </c>
      <c r="T55" s="22">
        <v>0</v>
      </c>
      <c r="U55" s="32">
        <f t="shared" si="15"/>
        <v>64</v>
      </c>
      <c r="V55" s="22">
        <v>64</v>
      </c>
      <c r="W55" s="22">
        <v>0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899</v>
      </c>
      <c r="AH55" s="22">
        <v>72</v>
      </c>
    </row>
    <row r="56" spans="1:34" ht="13.5">
      <c r="A56" s="40" t="s">
        <v>15</v>
      </c>
      <c r="B56" s="40" t="s">
        <v>107</v>
      </c>
      <c r="C56" s="41" t="s">
        <v>108</v>
      </c>
      <c r="D56" s="31">
        <f t="shared" si="9"/>
        <v>862</v>
      </c>
      <c r="E56" s="22">
        <v>690</v>
      </c>
      <c r="F56" s="22">
        <v>172</v>
      </c>
      <c r="G56" s="32">
        <f t="shared" si="10"/>
        <v>862</v>
      </c>
      <c r="H56" s="31">
        <f t="shared" si="11"/>
        <v>850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632</v>
      </c>
      <c r="N56" s="22">
        <v>0</v>
      </c>
      <c r="O56" s="22">
        <v>632</v>
      </c>
      <c r="P56" s="22">
        <v>0</v>
      </c>
      <c r="Q56" s="32">
        <f t="shared" si="14"/>
        <v>0</v>
      </c>
      <c r="R56" s="22">
        <v>0</v>
      </c>
      <c r="S56" s="22">
        <v>0</v>
      </c>
      <c r="T56" s="22">
        <v>0</v>
      </c>
      <c r="U56" s="32">
        <f t="shared" si="15"/>
        <v>218</v>
      </c>
      <c r="V56" s="22">
        <v>0</v>
      </c>
      <c r="W56" s="22">
        <v>218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0</v>
      </c>
      <c r="AD56" s="22">
        <v>0</v>
      </c>
      <c r="AE56" s="22">
        <v>0</v>
      </c>
      <c r="AF56" s="22">
        <v>0</v>
      </c>
      <c r="AG56" s="22">
        <v>12</v>
      </c>
      <c r="AH56" s="22">
        <v>0</v>
      </c>
    </row>
    <row r="57" spans="1:34" ht="13.5">
      <c r="A57" s="40" t="s">
        <v>15</v>
      </c>
      <c r="B57" s="40" t="s">
        <v>109</v>
      </c>
      <c r="C57" s="41" t="s">
        <v>110</v>
      </c>
      <c r="D57" s="31">
        <f t="shared" si="9"/>
        <v>288</v>
      </c>
      <c r="E57" s="22">
        <v>282</v>
      </c>
      <c r="F57" s="22">
        <v>6</v>
      </c>
      <c r="G57" s="32">
        <f t="shared" si="10"/>
        <v>288</v>
      </c>
      <c r="H57" s="31">
        <f t="shared" si="11"/>
        <v>282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190</v>
      </c>
      <c r="N57" s="22">
        <v>0</v>
      </c>
      <c r="O57" s="22">
        <v>190</v>
      </c>
      <c r="P57" s="22">
        <v>0</v>
      </c>
      <c r="Q57" s="32">
        <f t="shared" si="14"/>
        <v>0</v>
      </c>
      <c r="R57" s="22">
        <v>0</v>
      </c>
      <c r="S57" s="22">
        <v>0</v>
      </c>
      <c r="T57" s="22">
        <v>0</v>
      </c>
      <c r="U57" s="32">
        <f t="shared" si="15"/>
        <v>43</v>
      </c>
      <c r="V57" s="22">
        <v>0</v>
      </c>
      <c r="W57" s="22">
        <v>43</v>
      </c>
      <c r="X57" s="22">
        <v>0</v>
      </c>
      <c r="Y57" s="32">
        <f t="shared" si="16"/>
        <v>20</v>
      </c>
      <c r="Z57" s="22">
        <v>0</v>
      </c>
      <c r="AA57" s="22">
        <v>20</v>
      </c>
      <c r="AB57" s="22">
        <v>0</v>
      </c>
      <c r="AC57" s="32">
        <f t="shared" si="17"/>
        <v>29</v>
      </c>
      <c r="AD57" s="22">
        <v>0</v>
      </c>
      <c r="AE57" s="22">
        <v>29</v>
      </c>
      <c r="AF57" s="22">
        <v>0</v>
      </c>
      <c r="AG57" s="22">
        <v>6</v>
      </c>
      <c r="AH57" s="22">
        <v>0</v>
      </c>
    </row>
    <row r="58" spans="1:34" ht="13.5">
      <c r="A58" s="40" t="s">
        <v>15</v>
      </c>
      <c r="B58" s="40" t="s">
        <v>111</v>
      </c>
      <c r="C58" s="41" t="s">
        <v>112</v>
      </c>
      <c r="D58" s="31">
        <f t="shared" si="9"/>
        <v>1005</v>
      </c>
      <c r="E58" s="22">
        <v>804</v>
      </c>
      <c r="F58" s="22">
        <v>201</v>
      </c>
      <c r="G58" s="32">
        <f t="shared" si="10"/>
        <v>1005</v>
      </c>
      <c r="H58" s="31">
        <f t="shared" si="11"/>
        <v>947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511</v>
      </c>
      <c r="N58" s="22">
        <v>0</v>
      </c>
      <c r="O58" s="22">
        <v>511</v>
      </c>
      <c r="P58" s="22">
        <v>0</v>
      </c>
      <c r="Q58" s="32">
        <f t="shared" si="14"/>
        <v>0</v>
      </c>
      <c r="R58" s="22">
        <v>0</v>
      </c>
      <c r="S58" s="22">
        <v>0</v>
      </c>
      <c r="T58" s="22">
        <v>0</v>
      </c>
      <c r="U58" s="32">
        <f t="shared" si="15"/>
        <v>436</v>
      </c>
      <c r="V58" s="22">
        <v>0</v>
      </c>
      <c r="W58" s="22">
        <v>436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0</v>
      </c>
      <c r="AD58" s="22">
        <v>0</v>
      </c>
      <c r="AE58" s="22">
        <v>0</v>
      </c>
      <c r="AF58" s="22">
        <v>0</v>
      </c>
      <c r="AG58" s="22">
        <v>58</v>
      </c>
      <c r="AH58" s="22">
        <v>138</v>
      </c>
    </row>
    <row r="59" spans="1:34" ht="13.5">
      <c r="A59" s="40" t="s">
        <v>15</v>
      </c>
      <c r="B59" s="40" t="s">
        <v>113</v>
      </c>
      <c r="C59" s="41" t="s">
        <v>114</v>
      </c>
      <c r="D59" s="31">
        <f t="shared" si="9"/>
        <v>6807</v>
      </c>
      <c r="E59" s="22">
        <v>4122</v>
      </c>
      <c r="F59" s="22">
        <v>2685</v>
      </c>
      <c r="G59" s="32">
        <f t="shared" si="10"/>
        <v>6807</v>
      </c>
      <c r="H59" s="31">
        <f t="shared" si="11"/>
        <v>2422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2150</v>
      </c>
      <c r="N59" s="22">
        <v>2150</v>
      </c>
      <c r="O59" s="22">
        <v>0</v>
      </c>
      <c r="P59" s="22">
        <v>0</v>
      </c>
      <c r="Q59" s="32">
        <f t="shared" si="14"/>
        <v>272</v>
      </c>
      <c r="R59" s="22">
        <v>251</v>
      </c>
      <c r="S59" s="22">
        <v>21</v>
      </c>
      <c r="T59" s="22">
        <v>0</v>
      </c>
      <c r="U59" s="32">
        <f t="shared" si="15"/>
        <v>0</v>
      </c>
      <c r="V59" s="22">
        <v>0</v>
      </c>
      <c r="W59" s="22">
        <v>0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0</v>
      </c>
      <c r="AD59" s="22">
        <v>0</v>
      </c>
      <c r="AE59" s="22">
        <v>0</v>
      </c>
      <c r="AF59" s="22">
        <v>0</v>
      </c>
      <c r="AG59" s="22">
        <v>4385</v>
      </c>
      <c r="AH59" s="22">
        <v>0</v>
      </c>
    </row>
    <row r="60" spans="1:34" ht="13.5">
      <c r="A60" s="40" t="s">
        <v>15</v>
      </c>
      <c r="B60" s="40" t="s">
        <v>115</v>
      </c>
      <c r="C60" s="41" t="s">
        <v>116</v>
      </c>
      <c r="D60" s="31">
        <f t="shared" si="9"/>
        <v>164</v>
      </c>
      <c r="E60" s="22">
        <v>158</v>
      </c>
      <c r="F60" s="22">
        <v>6</v>
      </c>
      <c r="G60" s="32">
        <f t="shared" si="10"/>
        <v>164</v>
      </c>
      <c r="H60" s="31">
        <f t="shared" si="11"/>
        <v>158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118</v>
      </c>
      <c r="N60" s="22">
        <v>118</v>
      </c>
      <c r="O60" s="22">
        <v>0</v>
      </c>
      <c r="P60" s="22">
        <v>0</v>
      </c>
      <c r="Q60" s="32">
        <f t="shared" si="14"/>
        <v>37</v>
      </c>
      <c r="R60" s="22">
        <v>37</v>
      </c>
      <c r="S60" s="22">
        <v>0</v>
      </c>
      <c r="T60" s="22">
        <v>0</v>
      </c>
      <c r="U60" s="32">
        <f t="shared" si="15"/>
        <v>3</v>
      </c>
      <c r="V60" s="22">
        <v>0</v>
      </c>
      <c r="W60" s="22">
        <v>3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0</v>
      </c>
      <c r="AD60" s="22">
        <v>0</v>
      </c>
      <c r="AE60" s="22">
        <v>0</v>
      </c>
      <c r="AF60" s="22">
        <v>0</v>
      </c>
      <c r="AG60" s="22">
        <v>6</v>
      </c>
      <c r="AH60" s="22">
        <v>0</v>
      </c>
    </row>
    <row r="61" spans="1:34" ht="13.5">
      <c r="A61" s="40" t="s">
        <v>15</v>
      </c>
      <c r="B61" s="40" t="s">
        <v>117</v>
      </c>
      <c r="C61" s="41" t="s">
        <v>118</v>
      </c>
      <c r="D61" s="31">
        <f t="shared" si="9"/>
        <v>447</v>
      </c>
      <c r="E61" s="22">
        <v>423</v>
      </c>
      <c r="F61" s="22">
        <v>24</v>
      </c>
      <c r="G61" s="32">
        <f t="shared" si="10"/>
        <v>447</v>
      </c>
      <c r="H61" s="31">
        <f t="shared" si="11"/>
        <v>378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332</v>
      </c>
      <c r="N61" s="22">
        <v>332</v>
      </c>
      <c r="O61" s="22">
        <v>0</v>
      </c>
      <c r="P61" s="22">
        <v>0</v>
      </c>
      <c r="Q61" s="32">
        <f t="shared" si="14"/>
        <v>42</v>
      </c>
      <c r="R61" s="22">
        <v>42</v>
      </c>
      <c r="S61" s="22">
        <v>0</v>
      </c>
      <c r="T61" s="22">
        <v>0</v>
      </c>
      <c r="U61" s="32">
        <f t="shared" si="15"/>
        <v>4</v>
      </c>
      <c r="V61" s="22">
        <v>0</v>
      </c>
      <c r="W61" s="22">
        <v>4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0</v>
      </c>
      <c r="AD61" s="22">
        <v>0</v>
      </c>
      <c r="AE61" s="22">
        <v>0</v>
      </c>
      <c r="AF61" s="22">
        <v>0</v>
      </c>
      <c r="AG61" s="22">
        <v>69</v>
      </c>
      <c r="AH61" s="22">
        <v>0</v>
      </c>
    </row>
    <row r="62" spans="1:34" ht="13.5">
      <c r="A62" s="40" t="s">
        <v>15</v>
      </c>
      <c r="B62" s="40" t="s">
        <v>119</v>
      </c>
      <c r="C62" s="41" t="s">
        <v>120</v>
      </c>
      <c r="D62" s="31">
        <f t="shared" si="9"/>
        <v>519</v>
      </c>
      <c r="E62" s="22">
        <v>379</v>
      </c>
      <c r="F62" s="22">
        <v>140</v>
      </c>
      <c r="G62" s="32">
        <f t="shared" si="10"/>
        <v>519</v>
      </c>
      <c r="H62" s="31">
        <f t="shared" si="11"/>
        <v>339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290</v>
      </c>
      <c r="N62" s="22">
        <v>290</v>
      </c>
      <c r="O62" s="22">
        <v>0</v>
      </c>
      <c r="P62" s="22">
        <v>0</v>
      </c>
      <c r="Q62" s="32">
        <f t="shared" si="14"/>
        <v>42</v>
      </c>
      <c r="R62" s="22">
        <v>42</v>
      </c>
      <c r="S62" s="22">
        <v>0</v>
      </c>
      <c r="T62" s="22">
        <v>0</v>
      </c>
      <c r="U62" s="32">
        <f t="shared" si="15"/>
        <v>7</v>
      </c>
      <c r="V62" s="22">
        <v>0</v>
      </c>
      <c r="W62" s="22">
        <v>7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0</v>
      </c>
      <c r="AD62" s="22">
        <v>0</v>
      </c>
      <c r="AE62" s="22">
        <v>0</v>
      </c>
      <c r="AF62" s="22">
        <v>0</v>
      </c>
      <c r="AG62" s="22">
        <v>180</v>
      </c>
      <c r="AH62" s="22">
        <v>0</v>
      </c>
    </row>
    <row r="63" spans="1:34" ht="13.5">
      <c r="A63" s="40" t="s">
        <v>15</v>
      </c>
      <c r="B63" s="40" t="s">
        <v>121</v>
      </c>
      <c r="C63" s="41" t="s">
        <v>122</v>
      </c>
      <c r="D63" s="31">
        <f t="shared" si="9"/>
        <v>724</v>
      </c>
      <c r="E63" s="22">
        <v>658</v>
      </c>
      <c r="F63" s="22">
        <v>66</v>
      </c>
      <c r="G63" s="32">
        <f t="shared" si="10"/>
        <v>724</v>
      </c>
      <c r="H63" s="31">
        <f t="shared" si="11"/>
        <v>669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605</v>
      </c>
      <c r="N63" s="22">
        <v>605</v>
      </c>
      <c r="O63" s="22">
        <v>0</v>
      </c>
      <c r="P63" s="22">
        <v>0</v>
      </c>
      <c r="Q63" s="32">
        <f t="shared" si="14"/>
        <v>29</v>
      </c>
      <c r="R63" s="22">
        <v>29</v>
      </c>
      <c r="S63" s="22">
        <v>0</v>
      </c>
      <c r="T63" s="22">
        <v>0</v>
      </c>
      <c r="U63" s="32">
        <f t="shared" si="15"/>
        <v>29</v>
      </c>
      <c r="V63" s="22">
        <v>29</v>
      </c>
      <c r="W63" s="22">
        <v>0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6</v>
      </c>
      <c r="AD63" s="22">
        <v>6</v>
      </c>
      <c r="AE63" s="22">
        <v>0</v>
      </c>
      <c r="AF63" s="22">
        <v>0</v>
      </c>
      <c r="AG63" s="22">
        <v>55</v>
      </c>
      <c r="AH63" s="22">
        <v>113</v>
      </c>
    </row>
    <row r="64" spans="1:34" ht="13.5">
      <c r="A64" s="40" t="s">
        <v>15</v>
      </c>
      <c r="B64" s="40" t="s">
        <v>123</v>
      </c>
      <c r="C64" s="41" t="s">
        <v>124</v>
      </c>
      <c r="D64" s="31">
        <f t="shared" si="9"/>
        <v>1816</v>
      </c>
      <c r="E64" s="22">
        <v>1635</v>
      </c>
      <c r="F64" s="22">
        <v>181</v>
      </c>
      <c r="G64" s="32">
        <f t="shared" si="10"/>
        <v>1816</v>
      </c>
      <c r="H64" s="31">
        <f t="shared" si="11"/>
        <v>1187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1055</v>
      </c>
      <c r="N64" s="22">
        <v>1055</v>
      </c>
      <c r="O64" s="22">
        <v>0</v>
      </c>
      <c r="P64" s="22">
        <v>0</v>
      </c>
      <c r="Q64" s="32">
        <f t="shared" si="14"/>
        <v>79</v>
      </c>
      <c r="R64" s="22">
        <v>79</v>
      </c>
      <c r="S64" s="22">
        <v>0</v>
      </c>
      <c r="T64" s="22">
        <v>0</v>
      </c>
      <c r="U64" s="32">
        <f t="shared" si="15"/>
        <v>14</v>
      </c>
      <c r="V64" s="22">
        <v>14</v>
      </c>
      <c r="W64" s="22">
        <v>0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39</v>
      </c>
      <c r="AD64" s="22">
        <v>39</v>
      </c>
      <c r="AE64" s="22">
        <v>0</v>
      </c>
      <c r="AF64" s="22">
        <v>0</v>
      </c>
      <c r="AG64" s="22">
        <v>629</v>
      </c>
      <c r="AH64" s="22">
        <v>0</v>
      </c>
    </row>
    <row r="65" spans="1:34" ht="13.5">
      <c r="A65" s="40" t="s">
        <v>15</v>
      </c>
      <c r="B65" s="40" t="s">
        <v>125</v>
      </c>
      <c r="C65" s="41" t="s">
        <v>126</v>
      </c>
      <c r="D65" s="31">
        <f t="shared" si="9"/>
        <v>254</v>
      </c>
      <c r="E65" s="22">
        <v>200</v>
      </c>
      <c r="F65" s="22">
        <v>54</v>
      </c>
      <c r="G65" s="32">
        <f t="shared" si="10"/>
        <v>254</v>
      </c>
      <c r="H65" s="31">
        <f t="shared" si="11"/>
        <v>200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136</v>
      </c>
      <c r="N65" s="22">
        <v>136</v>
      </c>
      <c r="O65" s="22">
        <v>0</v>
      </c>
      <c r="P65" s="22">
        <v>0</v>
      </c>
      <c r="Q65" s="32">
        <f t="shared" si="14"/>
        <v>20</v>
      </c>
      <c r="R65" s="22">
        <v>20</v>
      </c>
      <c r="S65" s="22">
        <v>0</v>
      </c>
      <c r="T65" s="22">
        <v>0</v>
      </c>
      <c r="U65" s="32">
        <f t="shared" si="15"/>
        <v>6</v>
      </c>
      <c r="V65" s="22">
        <v>6</v>
      </c>
      <c r="W65" s="22">
        <v>0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38</v>
      </c>
      <c r="AD65" s="22">
        <v>38</v>
      </c>
      <c r="AE65" s="22">
        <v>0</v>
      </c>
      <c r="AF65" s="22">
        <v>0</v>
      </c>
      <c r="AG65" s="22">
        <v>54</v>
      </c>
      <c r="AH65" s="22">
        <v>0</v>
      </c>
    </row>
    <row r="66" spans="1:34" ht="13.5">
      <c r="A66" s="74" t="s">
        <v>127</v>
      </c>
      <c r="B66" s="75"/>
      <c r="C66" s="76"/>
      <c r="D66" s="22">
        <f aca="true" t="shared" si="18" ref="D66:AH66">SUM(D7:D65)</f>
        <v>250149</v>
      </c>
      <c r="E66" s="22">
        <f t="shared" si="18"/>
        <v>176011</v>
      </c>
      <c r="F66" s="22">
        <f t="shared" si="18"/>
        <v>74138</v>
      </c>
      <c r="G66" s="22">
        <f t="shared" si="18"/>
        <v>250149</v>
      </c>
      <c r="H66" s="22">
        <f t="shared" si="18"/>
        <v>220407</v>
      </c>
      <c r="I66" s="22">
        <f t="shared" si="18"/>
        <v>0</v>
      </c>
      <c r="J66" s="22">
        <f t="shared" si="18"/>
        <v>0</v>
      </c>
      <c r="K66" s="22">
        <f t="shared" si="18"/>
        <v>0</v>
      </c>
      <c r="L66" s="22">
        <f t="shared" si="18"/>
        <v>0</v>
      </c>
      <c r="M66" s="22">
        <f t="shared" si="18"/>
        <v>152896</v>
      </c>
      <c r="N66" s="22">
        <f t="shared" si="18"/>
        <v>60958</v>
      </c>
      <c r="O66" s="22">
        <f t="shared" si="18"/>
        <v>56677</v>
      </c>
      <c r="P66" s="22">
        <f t="shared" si="18"/>
        <v>35261</v>
      </c>
      <c r="Q66" s="22">
        <f t="shared" si="18"/>
        <v>31069</v>
      </c>
      <c r="R66" s="22">
        <f t="shared" si="18"/>
        <v>12321</v>
      </c>
      <c r="S66" s="22">
        <f t="shared" si="18"/>
        <v>12255</v>
      </c>
      <c r="T66" s="22">
        <f t="shared" si="18"/>
        <v>6493</v>
      </c>
      <c r="U66" s="22">
        <f t="shared" si="18"/>
        <v>28751</v>
      </c>
      <c r="V66" s="22">
        <f t="shared" si="18"/>
        <v>14124</v>
      </c>
      <c r="W66" s="22">
        <f t="shared" si="18"/>
        <v>13498</v>
      </c>
      <c r="X66" s="22">
        <f t="shared" si="18"/>
        <v>1129</v>
      </c>
      <c r="Y66" s="22">
        <f t="shared" si="18"/>
        <v>4743</v>
      </c>
      <c r="Z66" s="22">
        <f t="shared" si="18"/>
        <v>49</v>
      </c>
      <c r="AA66" s="22">
        <f t="shared" si="18"/>
        <v>3123</v>
      </c>
      <c r="AB66" s="22">
        <f t="shared" si="18"/>
        <v>1571</v>
      </c>
      <c r="AC66" s="22">
        <f t="shared" si="18"/>
        <v>2948</v>
      </c>
      <c r="AD66" s="22">
        <f t="shared" si="18"/>
        <v>655</v>
      </c>
      <c r="AE66" s="22">
        <f t="shared" si="18"/>
        <v>2293</v>
      </c>
      <c r="AF66" s="22">
        <f t="shared" si="18"/>
        <v>0</v>
      </c>
      <c r="AG66" s="22">
        <f t="shared" si="18"/>
        <v>29742</v>
      </c>
      <c r="AH66" s="22">
        <f t="shared" si="18"/>
        <v>12080</v>
      </c>
    </row>
  </sheetData>
  <mergeCells count="14">
    <mergeCell ref="A66:C6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211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128</v>
      </c>
      <c r="B2" s="49" t="s">
        <v>150</v>
      </c>
      <c r="C2" s="54" t="s">
        <v>151</v>
      </c>
      <c r="D2" s="26" t="s">
        <v>152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153</v>
      </c>
      <c r="U2" s="28"/>
      <c r="V2" s="28"/>
      <c r="W2" s="28"/>
      <c r="X2" s="28"/>
      <c r="Y2" s="28"/>
      <c r="Z2" s="33"/>
      <c r="AA2" s="26" t="s">
        <v>154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182</v>
      </c>
      <c r="E3" s="34" t="s">
        <v>155</v>
      </c>
      <c r="F3" s="65" t="s">
        <v>156</v>
      </c>
      <c r="G3" s="66"/>
      <c r="H3" s="66"/>
      <c r="I3" s="66"/>
      <c r="J3" s="66"/>
      <c r="K3" s="67"/>
      <c r="L3" s="54" t="s">
        <v>204</v>
      </c>
      <c r="M3" s="14" t="s">
        <v>185</v>
      </c>
      <c r="N3" s="28"/>
      <c r="O3" s="28"/>
      <c r="P3" s="28"/>
      <c r="Q3" s="28"/>
      <c r="R3" s="28"/>
      <c r="S3" s="33"/>
      <c r="T3" s="39" t="s">
        <v>182</v>
      </c>
      <c r="U3" s="54" t="s">
        <v>155</v>
      </c>
      <c r="V3" s="85" t="s">
        <v>157</v>
      </c>
      <c r="W3" s="86"/>
      <c r="X3" s="86"/>
      <c r="Y3" s="86"/>
      <c r="Z3" s="87"/>
      <c r="AA3" s="39" t="s">
        <v>182</v>
      </c>
      <c r="AB3" s="54" t="s">
        <v>204</v>
      </c>
      <c r="AC3" s="54" t="s">
        <v>158</v>
      </c>
      <c r="AD3" s="14" t="s">
        <v>159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182</v>
      </c>
      <c r="G4" s="7" t="s">
        <v>212</v>
      </c>
      <c r="H4" s="7" t="s">
        <v>213</v>
      </c>
      <c r="I4" s="7" t="s">
        <v>214</v>
      </c>
      <c r="J4" s="7" t="s">
        <v>215</v>
      </c>
      <c r="K4" s="7" t="s">
        <v>216</v>
      </c>
      <c r="L4" s="84"/>
      <c r="M4" s="39" t="s">
        <v>182</v>
      </c>
      <c r="N4" s="7" t="s">
        <v>190</v>
      </c>
      <c r="O4" s="7" t="s">
        <v>160</v>
      </c>
      <c r="P4" s="7" t="s">
        <v>192</v>
      </c>
      <c r="Q4" s="17" t="s">
        <v>161</v>
      </c>
      <c r="R4" s="7" t="s">
        <v>194</v>
      </c>
      <c r="S4" s="7" t="s">
        <v>162</v>
      </c>
      <c r="T4" s="16"/>
      <c r="U4" s="84"/>
      <c r="V4" s="35" t="s">
        <v>212</v>
      </c>
      <c r="W4" s="7" t="s">
        <v>213</v>
      </c>
      <c r="X4" s="7" t="s">
        <v>214</v>
      </c>
      <c r="Y4" s="7" t="s">
        <v>215</v>
      </c>
      <c r="Z4" s="7" t="s">
        <v>216</v>
      </c>
      <c r="AA4" s="16"/>
      <c r="AB4" s="84"/>
      <c r="AC4" s="84"/>
      <c r="AD4" s="39" t="s">
        <v>182</v>
      </c>
      <c r="AE4" s="7" t="s">
        <v>205</v>
      </c>
      <c r="AF4" s="7" t="s">
        <v>217</v>
      </c>
      <c r="AG4" s="7" t="s">
        <v>218</v>
      </c>
      <c r="AH4" s="7" t="s">
        <v>219</v>
      </c>
      <c r="AI4" s="7" t="s">
        <v>209</v>
      </c>
    </row>
    <row r="5" spans="1:35" s="42" customFormat="1" ht="13.5">
      <c r="A5" s="89"/>
      <c r="B5" s="91"/>
      <c r="C5" s="56"/>
      <c r="D5" s="19" t="s">
        <v>163</v>
      </c>
      <c r="E5" s="19" t="s">
        <v>149</v>
      </c>
      <c r="F5" s="19" t="s">
        <v>149</v>
      </c>
      <c r="G5" s="21" t="s">
        <v>149</v>
      </c>
      <c r="H5" s="21" t="s">
        <v>149</v>
      </c>
      <c r="I5" s="21" t="s">
        <v>149</v>
      </c>
      <c r="J5" s="21" t="s">
        <v>149</v>
      </c>
      <c r="K5" s="21" t="s">
        <v>149</v>
      </c>
      <c r="L5" s="36" t="s">
        <v>149</v>
      </c>
      <c r="M5" s="19" t="s">
        <v>149</v>
      </c>
      <c r="N5" s="21" t="s">
        <v>149</v>
      </c>
      <c r="O5" s="21" t="s">
        <v>149</v>
      </c>
      <c r="P5" s="21" t="s">
        <v>149</v>
      </c>
      <c r="Q5" s="21" t="s">
        <v>149</v>
      </c>
      <c r="R5" s="21" t="s">
        <v>149</v>
      </c>
      <c r="S5" s="21" t="s">
        <v>149</v>
      </c>
      <c r="T5" s="19" t="s">
        <v>149</v>
      </c>
      <c r="U5" s="36" t="s">
        <v>149</v>
      </c>
      <c r="V5" s="37" t="s">
        <v>149</v>
      </c>
      <c r="W5" s="21" t="s">
        <v>149</v>
      </c>
      <c r="X5" s="21" t="s">
        <v>149</v>
      </c>
      <c r="Y5" s="21" t="s">
        <v>149</v>
      </c>
      <c r="Z5" s="21" t="s">
        <v>149</v>
      </c>
      <c r="AA5" s="19" t="s">
        <v>149</v>
      </c>
      <c r="AB5" s="36" t="s">
        <v>149</v>
      </c>
      <c r="AC5" s="36" t="s">
        <v>149</v>
      </c>
      <c r="AD5" s="19" t="s">
        <v>149</v>
      </c>
      <c r="AE5" s="20" t="s">
        <v>149</v>
      </c>
      <c r="AF5" s="20" t="s">
        <v>149</v>
      </c>
      <c r="AG5" s="20" t="s">
        <v>149</v>
      </c>
      <c r="AH5" s="20" t="s">
        <v>149</v>
      </c>
      <c r="AI5" s="20" t="s">
        <v>149</v>
      </c>
    </row>
    <row r="6" spans="1:35" ht="13.5">
      <c r="A6" s="40" t="s">
        <v>15</v>
      </c>
      <c r="B6" s="40" t="s">
        <v>16</v>
      </c>
      <c r="C6" s="41" t="s">
        <v>17</v>
      </c>
      <c r="D6" s="31">
        <f aca="true" t="shared" si="0" ref="D6:D19">E6+F6+L6+M6</f>
        <v>60431</v>
      </c>
      <c r="E6" s="22">
        <v>39667</v>
      </c>
      <c r="F6" s="31">
        <f aca="true" t="shared" si="1" ref="F6:F19">SUM(G6:K6)</f>
        <v>5229</v>
      </c>
      <c r="G6" s="22">
        <v>0</v>
      </c>
      <c r="H6" s="22">
        <v>5229</v>
      </c>
      <c r="I6" s="22">
        <v>0</v>
      </c>
      <c r="J6" s="22">
        <v>0</v>
      </c>
      <c r="K6" s="22">
        <v>0</v>
      </c>
      <c r="L6" s="22">
        <v>9066</v>
      </c>
      <c r="M6" s="22">
        <f aca="true" t="shared" si="2" ref="M6:M19">SUM(N6:S6)</f>
        <v>6469</v>
      </c>
      <c r="N6" s="22">
        <v>6469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19">SUM(U6:Z6)</f>
        <v>39731</v>
      </c>
      <c r="U6" s="22">
        <v>39667</v>
      </c>
      <c r="V6" s="22">
        <v>0</v>
      </c>
      <c r="W6" s="22">
        <v>64</v>
      </c>
      <c r="X6" s="22">
        <v>0</v>
      </c>
      <c r="Y6" s="22">
        <v>0</v>
      </c>
      <c r="Z6" s="22">
        <v>0</v>
      </c>
      <c r="AA6" s="22">
        <f aca="true" t="shared" si="4" ref="AA6:AA19">SUM(AB6:AD6)</f>
        <v>18002</v>
      </c>
      <c r="AB6" s="22">
        <v>9066</v>
      </c>
      <c r="AC6" s="22">
        <v>5693</v>
      </c>
      <c r="AD6" s="22">
        <f aca="true" t="shared" si="5" ref="AD6:AD19">SUM(AE6:AI6)</f>
        <v>3243</v>
      </c>
      <c r="AE6" s="22">
        <v>0</v>
      </c>
      <c r="AF6" s="22">
        <v>3243</v>
      </c>
      <c r="AG6" s="22">
        <v>0</v>
      </c>
      <c r="AH6" s="22">
        <v>0</v>
      </c>
      <c r="AI6" s="22">
        <v>0</v>
      </c>
    </row>
    <row r="7" spans="1:35" ht="13.5">
      <c r="A7" s="40" t="s">
        <v>15</v>
      </c>
      <c r="B7" s="40" t="s">
        <v>18</v>
      </c>
      <c r="C7" s="41" t="s">
        <v>19</v>
      </c>
      <c r="D7" s="31">
        <f t="shared" si="0"/>
        <v>20750</v>
      </c>
      <c r="E7" s="22">
        <v>13877</v>
      </c>
      <c r="F7" s="31">
        <f t="shared" si="1"/>
        <v>4518</v>
      </c>
      <c r="G7" s="22">
        <v>3388</v>
      </c>
      <c r="H7" s="22">
        <v>1130</v>
      </c>
      <c r="I7" s="22">
        <v>0</v>
      </c>
      <c r="J7" s="22">
        <v>0</v>
      </c>
      <c r="K7" s="22">
        <v>0</v>
      </c>
      <c r="L7" s="22">
        <v>106</v>
      </c>
      <c r="M7" s="22">
        <f t="shared" si="2"/>
        <v>2249</v>
      </c>
      <c r="N7" s="22">
        <v>2249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13877</v>
      </c>
      <c r="U7" s="22">
        <v>13877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4647</v>
      </c>
      <c r="AB7" s="22">
        <v>106</v>
      </c>
      <c r="AC7" s="22">
        <v>1498</v>
      </c>
      <c r="AD7" s="22">
        <f t="shared" si="5"/>
        <v>3043</v>
      </c>
      <c r="AE7" s="22">
        <v>2426</v>
      </c>
      <c r="AF7" s="22">
        <v>617</v>
      </c>
      <c r="AG7" s="22">
        <v>0</v>
      </c>
      <c r="AH7" s="22">
        <v>0</v>
      </c>
      <c r="AI7" s="22">
        <v>0</v>
      </c>
    </row>
    <row r="8" spans="1:35" ht="13.5">
      <c r="A8" s="40" t="s">
        <v>15</v>
      </c>
      <c r="B8" s="40" t="s">
        <v>20</v>
      </c>
      <c r="C8" s="41" t="s">
        <v>21</v>
      </c>
      <c r="D8" s="31">
        <f t="shared" si="0"/>
        <v>38102</v>
      </c>
      <c r="E8" s="22">
        <v>26304</v>
      </c>
      <c r="F8" s="31">
        <f t="shared" si="1"/>
        <v>8426</v>
      </c>
      <c r="G8" s="22">
        <v>3827</v>
      </c>
      <c r="H8" s="22">
        <v>4599</v>
      </c>
      <c r="I8" s="22">
        <v>0</v>
      </c>
      <c r="J8" s="22">
        <v>0</v>
      </c>
      <c r="K8" s="22">
        <v>0</v>
      </c>
      <c r="L8" s="22">
        <v>3372</v>
      </c>
      <c r="M8" s="22">
        <f t="shared" si="2"/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27242</v>
      </c>
      <c r="U8" s="22">
        <v>26304</v>
      </c>
      <c r="V8" s="22">
        <v>915</v>
      </c>
      <c r="W8" s="22">
        <v>23</v>
      </c>
      <c r="X8" s="22">
        <v>0</v>
      </c>
      <c r="Y8" s="22">
        <v>0</v>
      </c>
      <c r="Z8" s="22">
        <v>0</v>
      </c>
      <c r="AA8" s="22">
        <f t="shared" si="4"/>
        <v>6458</v>
      </c>
      <c r="AB8" s="22">
        <v>3372</v>
      </c>
      <c r="AC8" s="22">
        <v>2068</v>
      </c>
      <c r="AD8" s="22">
        <f t="shared" si="5"/>
        <v>1018</v>
      </c>
      <c r="AE8" s="22">
        <v>792</v>
      </c>
      <c r="AF8" s="22">
        <v>226</v>
      </c>
      <c r="AG8" s="22">
        <v>0</v>
      </c>
      <c r="AH8" s="22">
        <v>0</v>
      </c>
      <c r="AI8" s="22">
        <v>0</v>
      </c>
    </row>
    <row r="9" spans="1:35" ht="13.5">
      <c r="A9" s="40" t="s">
        <v>15</v>
      </c>
      <c r="B9" s="40" t="s">
        <v>22</v>
      </c>
      <c r="C9" s="41" t="s">
        <v>23</v>
      </c>
      <c r="D9" s="31">
        <f t="shared" si="0"/>
        <v>17526</v>
      </c>
      <c r="E9" s="22">
        <v>12992</v>
      </c>
      <c r="F9" s="31">
        <f t="shared" si="1"/>
        <v>2079</v>
      </c>
      <c r="G9" s="22">
        <v>0</v>
      </c>
      <c r="H9" s="22">
        <v>2079</v>
      </c>
      <c r="I9" s="22">
        <v>0</v>
      </c>
      <c r="J9" s="22">
        <v>0</v>
      </c>
      <c r="K9" s="22">
        <v>0</v>
      </c>
      <c r="L9" s="22">
        <v>2455</v>
      </c>
      <c r="M9" s="22">
        <f t="shared" si="2"/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 t="shared" si="3"/>
        <v>12992</v>
      </c>
      <c r="U9" s="22">
        <v>12992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3492</v>
      </c>
      <c r="AB9" s="22">
        <v>2455</v>
      </c>
      <c r="AC9" s="22">
        <v>1037</v>
      </c>
      <c r="AD9" s="22">
        <f t="shared" si="5"/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15</v>
      </c>
      <c r="B10" s="40" t="s">
        <v>24</v>
      </c>
      <c r="C10" s="41" t="s">
        <v>25</v>
      </c>
      <c r="D10" s="31">
        <f t="shared" si="0"/>
        <v>10459</v>
      </c>
      <c r="E10" s="22">
        <v>7427</v>
      </c>
      <c r="F10" s="31">
        <f t="shared" si="1"/>
        <v>2444</v>
      </c>
      <c r="G10" s="22">
        <v>2444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588</v>
      </c>
      <c r="N10" s="22">
        <v>417</v>
      </c>
      <c r="O10" s="22">
        <v>52</v>
      </c>
      <c r="P10" s="22">
        <v>89</v>
      </c>
      <c r="Q10" s="22">
        <v>0</v>
      </c>
      <c r="R10" s="22">
        <v>0</v>
      </c>
      <c r="S10" s="22">
        <v>30</v>
      </c>
      <c r="T10" s="22">
        <f t="shared" si="3"/>
        <v>7427</v>
      </c>
      <c r="U10" s="22">
        <v>7427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2901</v>
      </c>
      <c r="AB10" s="22">
        <v>0</v>
      </c>
      <c r="AC10" s="22">
        <v>1012</v>
      </c>
      <c r="AD10" s="22">
        <f t="shared" si="5"/>
        <v>1889</v>
      </c>
      <c r="AE10" s="22">
        <v>1889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15</v>
      </c>
      <c r="B11" s="40" t="s">
        <v>26</v>
      </c>
      <c r="C11" s="41" t="s">
        <v>27</v>
      </c>
      <c r="D11" s="31">
        <f t="shared" si="0"/>
        <v>9828</v>
      </c>
      <c r="E11" s="22">
        <v>7974</v>
      </c>
      <c r="F11" s="31">
        <f t="shared" si="1"/>
        <v>1527</v>
      </c>
      <c r="G11" s="22">
        <v>1527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327</v>
      </c>
      <c r="N11" s="22">
        <v>0</v>
      </c>
      <c r="O11" s="22">
        <v>0</v>
      </c>
      <c r="P11" s="22">
        <v>327</v>
      </c>
      <c r="Q11" s="22">
        <v>0</v>
      </c>
      <c r="R11" s="22">
        <v>0</v>
      </c>
      <c r="S11" s="22">
        <v>0</v>
      </c>
      <c r="T11" s="22">
        <f t="shared" si="3"/>
        <v>8074</v>
      </c>
      <c r="U11" s="22">
        <v>7974</v>
      </c>
      <c r="V11" s="22">
        <v>100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1399</v>
      </c>
      <c r="AB11" s="22">
        <v>0</v>
      </c>
      <c r="AC11" s="22">
        <v>640</v>
      </c>
      <c r="AD11" s="22">
        <f t="shared" si="5"/>
        <v>759</v>
      </c>
      <c r="AE11" s="22">
        <v>759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15</v>
      </c>
      <c r="B12" s="40" t="s">
        <v>28</v>
      </c>
      <c r="C12" s="41" t="s">
        <v>29</v>
      </c>
      <c r="D12" s="31">
        <f t="shared" si="0"/>
        <v>6863</v>
      </c>
      <c r="E12" s="22">
        <v>4994</v>
      </c>
      <c r="F12" s="31">
        <f t="shared" si="1"/>
        <v>1797</v>
      </c>
      <c r="G12" s="22">
        <v>1797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72</v>
      </c>
      <c r="N12" s="22">
        <v>72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5008</v>
      </c>
      <c r="U12" s="22">
        <v>4994</v>
      </c>
      <c r="V12" s="22">
        <v>14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2014</v>
      </c>
      <c r="AB12" s="22">
        <v>0</v>
      </c>
      <c r="AC12" s="22">
        <v>692</v>
      </c>
      <c r="AD12" s="22">
        <f t="shared" si="5"/>
        <v>1322</v>
      </c>
      <c r="AE12" s="22">
        <v>1322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15</v>
      </c>
      <c r="B13" s="40" t="s">
        <v>30</v>
      </c>
      <c r="C13" s="41" t="s">
        <v>31</v>
      </c>
      <c r="D13" s="31">
        <f t="shared" si="0"/>
        <v>8496</v>
      </c>
      <c r="E13" s="22">
        <v>5369</v>
      </c>
      <c r="F13" s="31">
        <f t="shared" si="1"/>
        <v>2054</v>
      </c>
      <c r="G13" s="22">
        <v>2054</v>
      </c>
      <c r="H13" s="22">
        <v>0</v>
      </c>
      <c r="I13" s="22">
        <v>0</v>
      </c>
      <c r="J13" s="22">
        <v>0</v>
      </c>
      <c r="K13" s="22">
        <v>0</v>
      </c>
      <c r="L13" s="22">
        <v>120</v>
      </c>
      <c r="M13" s="22">
        <f t="shared" si="2"/>
        <v>953</v>
      </c>
      <c r="N13" s="22">
        <v>926</v>
      </c>
      <c r="O13" s="22">
        <v>0</v>
      </c>
      <c r="P13" s="22">
        <v>27</v>
      </c>
      <c r="Q13" s="22">
        <v>0</v>
      </c>
      <c r="R13" s="22">
        <v>0</v>
      </c>
      <c r="S13" s="22">
        <v>0</v>
      </c>
      <c r="T13" s="22">
        <f t="shared" si="3"/>
        <v>5829</v>
      </c>
      <c r="U13" s="22">
        <v>5369</v>
      </c>
      <c r="V13" s="22">
        <v>460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1936</v>
      </c>
      <c r="AB13" s="22">
        <v>120</v>
      </c>
      <c r="AC13" s="22">
        <v>835</v>
      </c>
      <c r="AD13" s="22">
        <f t="shared" si="5"/>
        <v>981</v>
      </c>
      <c r="AE13" s="22">
        <v>981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15</v>
      </c>
      <c r="B14" s="40" t="s">
        <v>32</v>
      </c>
      <c r="C14" s="41" t="s">
        <v>225</v>
      </c>
      <c r="D14" s="31">
        <f t="shared" si="0"/>
        <v>2589</v>
      </c>
      <c r="E14" s="22">
        <v>1444</v>
      </c>
      <c r="F14" s="31">
        <f t="shared" si="1"/>
        <v>128</v>
      </c>
      <c r="G14" s="22">
        <v>103</v>
      </c>
      <c r="H14" s="22">
        <v>25</v>
      </c>
      <c r="I14" s="22">
        <v>0</v>
      </c>
      <c r="J14" s="22">
        <v>0</v>
      </c>
      <c r="K14" s="22">
        <v>0</v>
      </c>
      <c r="L14" s="22">
        <v>642</v>
      </c>
      <c r="M14" s="22">
        <f t="shared" si="2"/>
        <v>375</v>
      </c>
      <c r="N14" s="22">
        <v>231</v>
      </c>
      <c r="O14" s="22">
        <v>30</v>
      </c>
      <c r="P14" s="22">
        <v>75</v>
      </c>
      <c r="Q14" s="22">
        <v>0</v>
      </c>
      <c r="R14" s="22">
        <v>0</v>
      </c>
      <c r="S14" s="22">
        <v>39</v>
      </c>
      <c r="T14" s="22">
        <f t="shared" si="3"/>
        <v>1444</v>
      </c>
      <c r="U14" s="22">
        <v>1444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950</v>
      </c>
      <c r="AB14" s="22">
        <v>642</v>
      </c>
      <c r="AC14" s="22">
        <v>205</v>
      </c>
      <c r="AD14" s="22">
        <f t="shared" si="5"/>
        <v>103</v>
      </c>
      <c r="AE14" s="22">
        <v>103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15</v>
      </c>
      <c r="B15" s="40" t="s">
        <v>33</v>
      </c>
      <c r="C15" s="41" t="s">
        <v>34</v>
      </c>
      <c r="D15" s="31">
        <f t="shared" si="0"/>
        <v>1186</v>
      </c>
      <c r="E15" s="22">
        <v>557</v>
      </c>
      <c r="F15" s="31">
        <f t="shared" si="1"/>
        <v>174</v>
      </c>
      <c r="G15" s="22">
        <v>132</v>
      </c>
      <c r="H15" s="22">
        <v>42</v>
      </c>
      <c r="I15" s="22">
        <v>0</v>
      </c>
      <c r="J15" s="22">
        <v>0</v>
      </c>
      <c r="K15" s="22">
        <v>0</v>
      </c>
      <c r="L15" s="22">
        <v>336</v>
      </c>
      <c r="M15" s="22">
        <f t="shared" si="2"/>
        <v>119</v>
      </c>
      <c r="N15" s="22">
        <v>0</v>
      </c>
      <c r="O15" s="22">
        <v>0</v>
      </c>
      <c r="P15" s="22">
        <v>0</v>
      </c>
      <c r="Q15" s="22">
        <v>0</v>
      </c>
      <c r="R15" s="22">
        <v>119</v>
      </c>
      <c r="S15" s="22">
        <v>0</v>
      </c>
      <c r="T15" s="22">
        <f t="shared" si="3"/>
        <v>557</v>
      </c>
      <c r="U15" s="22">
        <v>557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421</v>
      </c>
      <c r="AB15" s="22">
        <v>336</v>
      </c>
      <c r="AC15" s="22">
        <v>82</v>
      </c>
      <c r="AD15" s="22">
        <f t="shared" si="5"/>
        <v>3</v>
      </c>
      <c r="AE15" s="22">
        <v>0</v>
      </c>
      <c r="AF15" s="22">
        <v>3</v>
      </c>
      <c r="AG15" s="22">
        <v>0</v>
      </c>
      <c r="AH15" s="22">
        <v>0</v>
      </c>
      <c r="AI15" s="22">
        <v>0</v>
      </c>
    </row>
    <row r="16" spans="1:35" ht="13.5">
      <c r="A16" s="40" t="s">
        <v>15</v>
      </c>
      <c r="B16" s="40" t="s">
        <v>35</v>
      </c>
      <c r="C16" s="41" t="s">
        <v>36</v>
      </c>
      <c r="D16" s="31">
        <f t="shared" si="0"/>
        <v>1339</v>
      </c>
      <c r="E16" s="22">
        <v>687</v>
      </c>
      <c r="F16" s="31">
        <f t="shared" si="1"/>
        <v>436</v>
      </c>
      <c r="G16" s="22">
        <v>106</v>
      </c>
      <c r="H16" s="22">
        <v>330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216</v>
      </c>
      <c r="N16" s="22">
        <v>191</v>
      </c>
      <c r="O16" s="22">
        <v>0</v>
      </c>
      <c r="P16" s="22">
        <v>0</v>
      </c>
      <c r="Q16" s="22">
        <v>0</v>
      </c>
      <c r="R16" s="22">
        <v>0</v>
      </c>
      <c r="S16" s="22">
        <v>25</v>
      </c>
      <c r="T16" s="22">
        <f t="shared" si="3"/>
        <v>801</v>
      </c>
      <c r="U16" s="22">
        <v>687</v>
      </c>
      <c r="V16" s="22">
        <v>0</v>
      </c>
      <c r="W16" s="22">
        <v>114</v>
      </c>
      <c r="X16" s="22">
        <v>0</v>
      </c>
      <c r="Y16" s="22">
        <v>0</v>
      </c>
      <c r="Z16" s="22">
        <v>0</v>
      </c>
      <c r="AA16" s="22">
        <f t="shared" si="4"/>
        <v>265</v>
      </c>
      <c r="AB16" s="22">
        <v>0</v>
      </c>
      <c r="AC16" s="22">
        <v>99</v>
      </c>
      <c r="AD16" s="22">
        <f t="shared" si="5"/>
        <v>166</v>
      </c>
      <c r="AE16" s="22">
        <v>0</v>
      </c>
      <c r="AF16" s="22">
        <v>166</v>
      </c>
      <c r="AG16" s="22">
        <v>0</v>
      </c>
      <c r="AH16" s="22">
        <v>0</v>
      </c>
      <c r="AI16" s="22">
        <v>0</v>
      </c>
    </row>
    <row r="17" spans="1:35" ht="13.5">
      <c r="A17" s="40" t="s">
        <v>15</v>
      </c>
      <c r="B17" s="40" t="s">
        <v>37</v>
      </c>
      <c r="C17" s="41" t="s">
        <v>38</v>
      </c>
      <c r="D17" s="31">
        <f t="shared" si="0"/>
        <v>2983</v>
      </c>
      <c r="E17" s="22">
        <v>1980</v>
      </c>
      <c r="F17" s="31">
        <f t="shared" si="1"/>
        <v>839</v>
      </c>
      <c r="G17" s="22">
        <v>0</v>
      </c>
      <c r="H17" s="22">
        <v>839</v>
      </c>
      <c r="I17" s="22">
        <v>0</v>
      </c>
      <c r="J17" s="22">
        <v>0</v>
      </c>
      <c r="K17" s="22">
        <v>0</v>
      </c>
      <c r="L17" s="22">
        <v>164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1980</v>
      </c>
      <c r="U17" s="22">
        <v>1980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620</v>
      </c>
      <c r="AB17" s="22">
        <v>164</v>
      </c>
      <c r="AC17" s="22">
        <v>287</v>
      </c>
      <c r="AD17" s="22">
        <f t="shared" si="5"/>
        <v>169</v>
      </c>
      <c r="AE17" s="22">
        <v>0</v>
      </c>
      <c r="AF17" s="22">
        <v>169</v>
      </c>
      <c r="AG17" s="22">
        <v>0</v>
      </c>
      <c r="AH17" s="22">
        <v>0</v>
      </c>
      <c r="AI17" s="22">
        <v>0</v>
      </c>
    </row>
    <row r="18" spans="1:35" ht="13.5">
      <c r="A18" s="40" t="s">
        <v>15</v>
      </c>
      <c r="B18" s="40" t="s">
        <v>39</v>
      </c>
      <c r="C18" s="41" t="s">
        <v>40</v>
      </c>
      <c r="D18" s="31">
        <f t="shared" si="0"/>
        <v>1092</v>
      </c>
      <c r="E18" s="22">
        <v>632</v>
      </c>
      <c r="F18" s="31">
        <f t="shared" si="1"/>
        <v>106</v>
      </c>
      <c r="G18" s="22">
        <v>0</v>
      </c>
      <c r="H18" s="22">
        <v>106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354</v>
      </c>
      <c r="N18" s="22">
        <v>219</v>
      </c>
      <c r="O18" s="22">
        <v>29</v>
      </c>
      <c r="P18" s="22">
        <v>58</v>
      </c>
      <c r="Q18" s="22">
        <v>2</v>
      </c>
      <c r="R18" s="22">
        <v>19</v>
      </c>
      <c r="S18" s="22">
        <v>27</v>
      </c>
      <c r="T18" s="22">
        <f t="shared" si="3"/>
        <v>632</v>
      </c>
      <c r="U18" s="22">
        <v>632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89</v>
      </c>
      <c r="AB18" s="22">
        <v>0</v>
      </c>
      <c r="AC18" s="22">
        <v>89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15</v>
      </c>
      <c r="B19" s="40" t="s">
        <v>41</v>
      </c>
      <c r="C19" s="41" t="s">
        <v>42</v>
      </c>
      <c r="D19" s="31">
        <f t="shared" si="0"/>
        <v>2440</v>
      </c>
      <c r="E19" s="22">
        <v>1794</v>
      </c>
      <c r="F19" s="31">
        <f t="shared" si="1"/>
        <v>511</v>
      </c>
      <c r="G19" s="22">
        <v>0</v>
      </c>
      <c r="H19" s="22">
        <v>511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135</v>
      </c>
      <c r="N19" s="22">
        <v>119</v>
      </c>
      <c r="O19" s="22">
        <v>0</v>
      </c>
      <c r="P19" s="22">
        <v>0</v>
      </c>
      <c r="Q19" s="22">
        <v>0</v>
      </c>
      <c r="R19" s="22">
        <v>0</v>
      </c>
      <c r="S19" s="22">
        <v>16</v>
      </c>
      <c r="T19" s="22">
        <f t="shared" si="3"/>
        <v>1794</v>
      </c>
      <c r="U19" s="22">
        <v>1794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609</v>
      </c>
      <c r="AB19" s="22">
        <v>0</v>
      </c>
      <c r="AC19" s="22">
        <v>259</v>
      </c>
      <c r="AD19" s="22">
        <f t="shared" si="5"/>
        <v>350</v>
      </c>
      <c r="AE19" s="22">
        <v>0</v>
      </c>
      <c r="AF19" s="22">
        <v>350</v>
      </c>
      <c r="AG19" s="22">
        <v>0</v>
      </c>
      <c r="AH19" s="22">
        <v>0</v>
      </c>
      <c r="AI19" s="22">
        <v>0</v>
      </c>
    </row>
    <row r="20" spans="1:35" ht="13.5">
      <c r="A20" s="40" t="s">
        <v>15</v>
      </c>
      <c r="B20" s="40" t="s">
        <v>43</v>
      </c>
      <c r="C20" s="41" t="s">
        <v>44</v>
      </c>
      <c r="D20" s="31">
        <f aca="true" t="shared" si="6" ref="D20:D64">E20+F20+L20+M20</f>
        <v>2568</v>
      </c>
      <c r="E20" s="22">
        <v>1609</v>
      </c>
      <c r="F20" s="31">
        <f aca="true" t="shared" si="7" ref="F20:F64">SUM(G20:K20)</f>
        <v>312</v>
      </c>
      <c r="G20" s="22">
        <v>0</v>
      </c>
      <c r="H20" s="22">
        <v>312</v>
      </c>
      <c r="I20" s="22">
        <v>0</v>
      </c>
      <c r="J20" s="22">
        <v>0</v>
      </c>
      <c r="K20" s="22">
        <v>0</v>
      </c>
      <c r="L20" s="22">
        <v>226</v>
      </c>
      <c r="M20" s="22">
        <f aca="true" t="shared" si="8" ref="M20:M64">SUM(N20:S20)</f>
        <v>421</v>
      </c>
      <c r="N20" s="22">
        <v>384</v>
      </c>
      <c r="O20" s="22">
        <v>13</v>
      </c>
      <c r="P20" s="22">
        <v>6</v>
      </c>
      <c r="Q20" s="22">
        <v>0</v>
      </c>
      <c r="R20" s="22">
        <v>0</v>
      </c>
      <c r="S20" s="22">
        <v>18</v>
      </c>
      <c r="T20" s="22">
        <f aca="true" t="shared" si="9" ref="T20:T64">SUM(U20:Z20)</f>
        <v>1609</v>
      </c>
      <c r="U20" s="22">
        <v>1609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aca="true" t="shared" si="10" ref="AA20:AA64">SUM(AB20:AD20)</f>
        <v>450</v>
      </c>
      <c r="AB20" s="22">
        <v>226</v>
      </c>
      <c r="AC20" s="22">
        <v>156</v>
      </c>
      <c r="AD20" s="22">
        <f aca="true" t="shared" si="11" ref="AD20:AD64">SUM(AE20:AI20)</f>
        <v>68</v>
      </c>
      <c r="AE20" s="22">
        <v>0</v>
      </c>
      <c r="AF20" s="22">
        <v>68</v>
      </c>
      <c r="AG20" s="22">
        <v>0</v>
      </c>
      <c r="AH20" s="22">
        <v>0</v>
      </c>
      <c r="AI20" s="22">
        <v>0</v>
      </c>
    </row>
    <row r="21" spans="1:35" ht="13.5">
      <c r="A21" s="40" t="s">
        <v>15</v>
      </c>
      <c r="B21" s="40" t="s">
        <v>45</v>
      </c>
      <c r="C21" s="41" t="s">
        <v>46</v>
      </c>
      <c r="D21" s="31">
        <f t="shared" si="6"/>
        <v>1434</v>
      </c>
      <c r="E21" s="22">
        <v>823</v>
      </c>
      <c r="F21" s="31">
        <f t="shared" si="7"/>
        <v>459</v>
      </c>
      <c r="G21" s="22">
        <v>0</v>
      </c>
      <c r="H21" s="22">
        <v>459</v>
      </c>
      <c r="I21" s="22">
        <v>0</v>
      </c>
      <c r="J21" s="22">
        <v>0</v>
      </c>
      <c r="K21" s="22">
        <v>0</v>
      </c>
      <c r="L21" s="22">
        <v>4</v>
      </c>
      <c r="M21" s="22">
        <f t="shared" si="8"/>
        <v>148</v>
      </c>
      <c r="N21" s="22">
        <v>148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9"/>
        <v>823</v>
      </c>
      <c r="U21" s="22">
        <v>823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10"/>
        <v>356</v>
      </c>
      <c r="AB21" s="22">
        <v>4</v>
      </c>
      <c r="AC21" s="22">
        <v>116</v>
      </c>
      <c r="AD21" s="22">
        <f t="shared" si="11"/>
        <v>236</v>
      </c>
      <c r="AE21" s="22">
        <v>0</v>
      </c>
      <c r="AF21" s="22">
        <v>236</v>
      </c>
      <c r="AG21" s="22">
        <v>0</v>
      </c>
      <c r="AH21" s="22">
        <v>0</v>
      </c>
      <c r="AI21" s="22">
        <v>0</v>
      </c>
    </row>
    <row r="22" spans="1:35" ht="13.5">
      <c r="A22" s="40" t="s">
        <v>15</v>
      </c>
      <c r="B22" s="40" t="s">
        <v>47</v>
      </c>
      <c r="C22" s="41" t="s">
        <v>48</v>
      </c>
      <c r="D22" s="31">
        <f t="shared" si="6"/>
        <v>1582</v>
      </c>
      <c r="E22" s="22">
        <v>1076</v>
      </c>
      <c r="F22" s="31">
        <f t="shared" si="7"/>
        <v>120</v>
      </c>
      <c r="G22" s="22">
        <v>0</v>
      </c>
      <c r="H22" s="22">
        <v>120</v>
      </c>
      <c r="I22" s="22">
        <v>0</v>
      </c>
      <c r="J22" s="22">
        <v>0</v>
      </c>
      <c r="K22" s="22">
        <v>0</v>
      </c>
      <c r="L22" s="22">
        <v>386</v>
      </c>
      <c r="M22" s="22">
        <f t="shared" si="8"/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9"/>
        <v>1076</v>
      </c>
      <c r="U22" s="22">
        <v>1076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10"/>
        <v>496</v>
      </c>
      <c r="AB22" s="22">
        <v>386</v>
      </c>
      <c r="AC22" s="22">
        <v>98</v>
      </c>
      <c r="AD22" s="22">
        <f t="shared" si="11"/>
        <v>12</v>
      </c>
      <c r="AE22" s="22">
        <v>0</v>
      </c>
      <c r="AF22" s="22">
        <v>12</v>
      </c>
      <c r="AG22" s="22">
        <v>0</v>
      </c>
      <c r="AH22" s="22">
        <v>0</v>
      </c>
      <c r="AI22" s="22">
        <v>0</v>
      </c>
    </row>
    <row r="23" spans="1:35" ht="13.5">
      <c r="A23" s="40" t="s">
        <v>15</v>
      </c>
      <c r="B23" s="40" t="s">
        <v>49</v>
      </c>
      <c r="C23" s="41" t="s">
        <v>50</v>
      </c>
      <c r="D23" s="31">
        <f t="shared" si="6"/>
        <v>1648</v>
      </c>
      <c r="E23" s="22">
        <v>807</v>
      </c>
      <c r="F23" s="31">
        <f t="shared" si="7"/>
        <v>479</v>
      </c>
      <c r="G23" s="22">
        <v>0</v>
      </c>
      <c r="H23" s="22">
        <v>479</v>
      </c>
      <c r="I23" s="22">
        <v>0</v>
      </c>
      <c r="J23" s="22">
        <v>0</v>
      </c>
      <c r="K23" s="22">
        <v>0</v>
      </c>
      <c r="L23" s="22">
        <v>219</v>
      </c>
      <c r="M23" s="22">
        <f t="shared" si="8"/>
        <v>143</v>
      </c>
      <c r="N23" s="22">
        <v>36</v>
      </c>
      <c r="O23" s="22">
        <v>0</v>
      </c>
      <c r="P23" s="22">
        <v>48</v>
      </c>
      <c r="Q23" s="22">
        <v>15</v>
      </c>
      <c r="R23" s="22">
        <v>44</v>
      </c>
      <c r="S23" s="22">
        <v>0</v>
      </c>
      <c r="T23" s="22">
        <f t="shared" si="9"/>
        <v>807</v>
      </c>
      <c r="U23" s="22">
        <v>807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10"/>
        <v>454</v>
      </c>
      <c r="AB23" s="22">
        <v>219</v>
      </c>
      <c r="AC23" s="22">
        <v>96</v>
      </c>
      <c r="AD23" s="22">
        <f t="shared" si="11"/>
        <v>139</v>
      </c>
      <c r="AE23" s="22">
        <v>0</v>
      </c>
      <c r="AF23" s="22">
        <v>139</v>
      </c>
      <c r="AG23" s="22">
        <v>0</v>
      </c>
      <c r="AH23" s="22">
        <v>0</v>
      </c>
      <c r="AI23" s="22">
        <v>0</v>
      </c>
    </row>
    <row r="24" spans="1:35" ht="13.5">
      <c r="A24" s="40" t="s">
        <v>15</v>
      </c>
      <c r="B24" s="40" t="s">
        <v>51</v>
      </c>
      <c r="C24" s="41" t="s">
        <v>52</v>
      </c>
      <c r="D24" s="31">
        <f t="shared" si="6"/>
        <v>2197</v>
      </c>
      <c r="E24" s="22">
        <v>1596</v>
      </c>
      <c r="F24" s="31">
        <f t="shared" si="7"/>
        <v>315</v>
      </c>
      <c r="G24" s="22">
        <v>315</v>
      </c>
      <c r="H24" s="22">
        <v>0</v>
      </c>
      <c r="I24" s="22">
        <v>0</v>
      </c>
      <c r="J24" s="22">
        <v>0</v>
      </c>
      <c r="K24" s="22">
        <v>0</v>
      </c>
      <c r="L24" s="22">
        <v>95</v>
      </c>
      <c r="M24" s="22">
        <f t="shared" si="8"/>
        <v>191</v>
      </c>
      <c r="N24" s="22">
        <v>183</v>
      </c>
      <c r="O24" s="22">
        <v>0</v>
      </c>
      <c r="P24" s="22">
        <v>0</v>
      </c>
      <c r="Q24" s="22">
        <v>0</v>
      </c>
      <c r="R24" s="22">
        <v>0</v>
      </c>
      <c r="S24" s="22">
        <v>8</v>
      </c>
      <c r="T24" s="22">
        <f t="shared" si="9"/>
        <v>1596</v>
      </c>
      <c r="U24" s="22">
        <v>1596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10"/>
        <v>536</v>
      </c>
      <c r="AB24" s="22">
        <v>95</v>
      </c>
      <c r="AC24" s="22">
        <v>194</v>
      </c>
      <c r="AD24" s="22">
        <f t="shared" si="11"/>
        <v>247</v>
      </c>
      <c r="AE24" s="22">
        <v>247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15</v>
      </c>
      <c r="B25" s="40" t="s">
        <v>53</v>
      </c>
      <c r="C25" s="41" t="s">
        <v>54</v>
      </c>
      <c r="D25" s="31">
        <f t="shared" si="6"/>
        <v>2027</v>
      </c>
      <c r="E25" s="22">
        <v>1396</v>
      </c>
      <c r="F25" s="31">
        <f t="shared" si="7"/>
        <v>319</v>
      </c>
      <c r="G25" s="22">
        <v>319</v>
      </c>
      <c r="H25" s="22">
        <v>0</v>
      </c>
      <c r="I25" s="22">
        <v>0</v>
      </c>
      <c r="J25" s="22">
        <v>0</v>
      </c>
      <c r="K25" s="22">
        <v>0</v>
      </c>
      <c r="L25" s="22">
        <v>97</v>
      </c>
      <c r="M25" s="22">
        <f t="shared" si="8"/>
        <v>215</v>
      </c>
      <c r="N25" s="22">
        <v>208</v>
      </c>
      <c r="O25" s="22">
        <v>0</v>
      </c>
      <c r="P25" s="22">
        <v>0</v>
      </c>
      <c r="Q25" s="22">
        <v>0</v>
      </c>
      <c r="R25" s="22">
        <v>0</v>
      </c>
      <c r="S25" s="22">
        <v>7</v>
      </c>
      <c r="T25" s="22">
        <f t="shared" si="9"/>
        <v>1396</v>
      </c>
      <c r="U25" s="22">
        <v>1396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10"/>
        <v>544</v>
      </c>
      <c r="AB25" s="22">
        <v>97</v>
      </c>
      <c r="AC25" s="22">
        <v>197</v>
      </c>
      <c r="AD25" s="22">
        <f t="shared" si="11"/>
        <v>250</v>
      </c>
      <c r="AE25" s="22">
        <v>250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15</v>
      </c>
      <c r="B26" s="40" t="s">
        <v>55</v>
      </c>
      <c r="C26" s="41" t="s">
        <v>224</v>
      </c>
      <c r="D26" s="31">
        <f t="shared" si="6"/>
        <v>3170</v>
      </c>
      <c r="E26" s="22">
        <v>0</v>
      </c>
      <c r="F26" s="31">
        <f t="shared" si="7"/>
        <v>2359</v>
      </c>
      <c r="G26" s="22">
        <v>0</v>
      </c>
      <c r="H26" s="22">
        <v>534</v>
      </c>
      <c r="I26" s="22">
        <v>0</v>
      </c>
      <c r="J26" s="22">
        <v>1825</v>
      </c>
      <c r="K26" s="22">
        <v>0</v>
      </c>
      <c r="L26" s="22">
        <v>160</v>
      </c>
      <c r="M26" s="22">
        <f t="shared" si="8"/>
        <v>651</v>
      </c>
      <c r="N26" s="22">
        <v>451</v>
      </c>
      <c r="O26" s="22">
        <v>200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9"/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10"/>
        <v>558</v>
      </c>
      <c r="AB26" s="22">
        <v>160</v>
      </c>
      <c r="AC26" s="22">
        <v>0</v>
      </c>
      <c r="AD26" s="22">
        <f t="shared" si="11"/>
        <v>398</v>
      </c>
      <c r="AE26" s="22">
        <v>0</v>
      </c>
      <c r="AF26" s="22">
        <v>323</v>
      </c>
      <c r="AG26" s="22">
        <v>0</v>
      </c>
      <c r="AH26" s="22">
        <v>75</v>
      </c>
      <c r="AI26" s="22">
        <v>0</v>
      </c>
    </row>
    <row r="27" spans="1:35" ht="13.5">
      <c r="A27" s="40" t="s">
        <v>15</v>
      </c>
      <c r="B27" s="40" t="s">
        <v>56</v>
      </c>
      <c r="C27" s="41" t="s">
        <v>14</v>
      </c>
      <c r="D27" s="31">
        <f t="shared" si="6"/>
        <v>1536</v>
      </c>
      <c r="E27" s="22">
        <v>0</v>
      </c>
      <c r="F27" s="31">
        <f t="shared" si="7"/>
        <v>1254</v>
      </c>
      <c r="G27" s="22">
        <v>0</v>
      </c>
      <c r="H27" s="22">
        <v>267</v>
      </c>
      <c r="I27" s="22">
        <v>0</v>
      </c>
      <c r="J27" s="22">
        <v>987</v>
      </c>
      <c r="K27" s="22">
        <v>0</v>
      </c>
      <c r="L27" s="22">
        <v>282</v>
      </c>
      <c r="M27" s="22">
        <f t="shared" si="8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9"/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10"/>
        <v>496</v>
      </c>
      <c r="AB27" s="22">
        <v>282</v>
      </c>
      <c r="AC27" s="22">
        <v>0</v>
      </c>
      <c r="AD27" s="22">
        <f t="shared" si="11"/>
        <v>214</v>
      </c>
      <c r="AE27" s="22">
        <v>0</v>
      </c>
      <c r="AF27" s="22">
        <v>174</v>
      </c>
      <c r="AG27" s="22">
        <v>0</v>
      </c>
      <c r="AH27" s="22">
        <v>40</v>
      </c>
      <c r="AI27" s="22">
        <v>0</v>
      </c>
    </row>
    <row r="28" spans="1:35" ht="13.5">
      <c r="A28" s="40" t="s">
        <v>15</v>
      </c>
      <c r="B28" s="40" t="s">
        <v>57</v>
      </c>
      <c r="C28" s="41" t="s">
        <v>58</v>
      </c>
      <c r="D28" s="31">
        <f t="shared" si="6"/>
        <v>2613</v>
      </c>
      <c r="E28" s="22">
        <v>0</v>
      </c>
      <c r="F28" s="31">
        <f t="shared" si="7"/>
        <v>2479</v>
      </c>
      <c r="G28" s="22">
        <v>0</v>
      </c>
      <c r="H28" s="22">
        <v>472</v>
      </c>
      <c r="I28" s="22">
        <v>0</v>
      </c>
      <c r="J28" s="22">
        <v>2007</v>
      </c>
      <c r="K28" s="22">
        <v>0</v>
      </c>
      <c r="L28" s="22">
        <v>134</v>
      </c>
      <c r="M28" s="22">
        <f t="shared" si="8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9"/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10"/>
        <v>524</v>
      </c>
      <c r="AB28" s="22">
        <v>134</v>
      </c>
      <c r="AC28" s="22">
        <v>0</v>
      </c>
      <c r="AD28" s="22">
        <f t="shared" si="11"/>
        <v>390</v>
      </c>
      <c r="AE28" s="22">
        <v>0</v>
      </c>
      <c r="AF28" s="22">
        <v>308</v>
      </c>
      <c r="AG28" s="22">
        <v>0</v>
      </c>
      <c r="AH28" s="22">
        <v>82</v>
      </c>
      <c r="AI28" s="22">
        <v>0</v>
      </c>
    </row>
    <row r="29" spans="1:35" ht="13.5">
      <c r="A29" s="40" t="s">
        <v>15</v>
      </c>
      <c r="B29" s="40" t="s">
        <v>59</v>
      </c>
      <c r="C29" s="41" t="s">
        <v>60</v>
      </c>
      <c r="D29" s="31">
        <f t="shared" si="6"/>
        <v>1867</v>
      </c>
      <c r="E29" s="22">
        <v>0</v>
      </c>
      <c r="F29" s="31">
        <f t="shared" si="7"/>
        <v>1831</v>
      </c>
      <c r="G29" s="22">
        <v>0</v>
      </c>
      <c r="H29" s="22">
        <v>454</v>
      </c>
      <c r="I29" s="22">
        <v>0</v>
      </c>
      <c r="J29" s="22">
        <v>1377</v>
      </c>
      <c r="K29" s="22">
        <v>0</v>
      </c>
      <c r="L29" s="22">
        <v>36</v>
      </c>
      <c r="M29" s="22">
        <f t="shared" si="8"/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9"/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10"/>
        <v>455</v>
      </c>
      <c r="AB29" s="22">
        <v>36</v>
      </c>
      <c r="AC29" s="22">
        <v>0</v>
      </c>
      <c r="AD29" s="22">
        <f t="shared" si="11"/>
        <v>419</v>
      </c>
      <c r="AE29" s="22">
        <v>0</v>
      </c>
      <c r="AF29" s="22">
        <v>363</v>
      </c>
      <c r="AG29" s="22">
        <v>0</v>
      </c>
      <c r="AH29" s="22">
        <v>56</v>
      </c>
      <c r="AI29" s="22">
        <v>0</v>
      </c>
    </row>
    <row r="30" spans="1:35" ht="13.5">
      <c r="A30" s="40" t="s">
        <v>15</v>
      </c>
      <c r="B30" s="40" t="s">
        <v>61</v>
      </c>
      <c r="C30" s="41" t="s">
        <v>62</v>
      </c>
      <c r="D30" s="31">
        <f t="shared" si="6"/>
        <v>586</v>
      </c>
      <c r="E30" s="22">
        <v>440</v>
      </c>
      <c r="F30" s="31">
        <f t="shared" si="7"/>
        <v>146</v>
      </c>
      <c r="G30" s="22">
        <v>0</v>
      </c>
      <c r="H30" s="22">
        <v>146</v>
      </c>
      <c r="I30" s="22">
        <v>0</v>
      </c>
      <c r="J30" s="22">
        <v>0</v>
      </c>
      <c r="K30" s="22">
        <v>0</v>
      </c>
      <c r="L30" s="22">
        <v>0</v>
      </c>
      <c r="M30" s="22">
        <f t="shared" si="8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9"/>
        <v>440</v>
      </c>
      <c r="U30" s="22">
        <v>440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76</v>
      </c>
      <c r="AB30" s="22">
        <v>0</v>
      </c>
      <c r="AC30" s="22">
        <v>43</v>
      </c>
      <c r="AD30" s="22">
        <f t="shared" si="11"/>
        <v>33</v>
      </c>
      <c r="AE30" s="22">
        <v>0</v>
      </c>
      <c r="AF30" s="22">
        <v>33</v>
      </c>
      <c r="AG30" s="22">
        <v>0</v>
      </c>
      <c r="AH30" s="22">
        <v>0</v>
      </c>
      <c r="AI30" s="22">
        <v>0</v>
      </c>
    </row>
    <row r="31" spans="1:35" ht="13.5">
      <c r="A31" s="40" t="s">
        <v>15</v>
      </c>
      <c r="B31" s="40" t="s">
        <v>63</v>
      </c>
      <c r="C31" s="41" t="s">
        <v>64</v>
      </c>
      <c r="D31" s="31">
        <f t="shared" si="6"/>
        <v>1030</v>
      </c>
      <c r="E31" s="22">
        <v>887</v>
      </c>
      <c r="F31" s="31">
        <f t="shared" si="7"/>
        <v>143</v>
      </c>
      <c r="G31" s="22">
        <v>0</v>
      </c>
      <c r="H31" s="22">
        <v>143</v>
      </c>
      <c r="I31" s="22">
        <v>0</v>
      </c>
      <c r="J31" s="22">
        <v>0</v>
      </c>
      <c r="K31" s="22">
        <v>0</v>
      </c>
      <c r="L31" s="22">
        <v>0</v>
      </c>
      <c r="M31" s="22">
        <f t="shared" si="8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9"/>
        <v>887</v>
      </c>
      <c r="U31" s="22">
        <v>887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138</v>
      </c>
      <c r="AB31" s="22">
        <v>0</v>
      </c>
      <c r="AC31" s="22">
        <v>89</v>
      </c>
      <c r="AD31" s="22">
        <f t="shared" si="11"/>
        <v>49</v>
      </c>
      <c r="AE31" s="22">
        <v>0</v>
      </c>
      <c r="AF31" s="22">
        <v>49</v>
      </c>
      <c r="AG31" s="22">
        <v>0</v>
      </c>
      <c r="AH31" s="22">
        <v>0</v>
      </c>
      <c r="AI31" s="22">
        <v>0</v>
      </c>
    </row>
    <row r="32" spans="1:35" ht="13.5">
      <c r="A32" s="40" t="s">
        <v>15</v>
      </c>
      <c r="B32" s="40" t="s">
        <v>65</v>
      </c>
      <c r="C32" s="41" t="s">
        <v>66</v>
      </c>
      <c r="D32" s="31">
        <f t="shared" si="6"/>
        <v>727</v>
      </c>
      <c r="E32" s="22">
        <v>590</v>
      </c>
      <c r="F32" s="31">
        <f t="shared" si="7"/>
        <v>137</v>
      </c>
      <c r="G32" s="22">
        <v>0</v>
      </c>
      <c r="H32" s="22">
        <v>137</v>
      </c>
      <c r="I32" s="22">
        <v>0</v>
      </c>
      <c r="J32" s="22">
        <v>0</v>
      </c>
      <c r="K32" s="22">
        <v>0</v>
      </c>
      <c r="L32" s="22">
        <v>0</v>
      </c>
      <c r="M32" s="22">
        <f t="shared" si="8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9"/>
        <v>590</v>
      </c>
      <c r="U32" s="22">
        <v>590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121</v>
      </c>
      <c r="AB32" s="22">
        <v>0</v>
      </c>
      <c r="AC32" s="22">
        <v>71</v>
      </c>
      <c r="AD32" s="22">
        <f t="shared" si="11"/>
        <v>50</v>
      </c>
      <c r="AE32" s="22">
        <v>0</v>
      </c>
      <c r="AF32" s="22">
        <v>50</v>
      </c>
      <c r="AG32" s="22">
        <v>0</v>
      </c>
      <c r="AH32" s="22">
        <v>0</v>
      </c>
      <c r="AI32" s="22">
        <v>0</v>
      </c>
    </row>
    <row r="33" spans="1:35" ht="13.5">
      <c r="A33" s="40" t="s">
        <v>15</v>
      </c>
      <c r="B33" s="40" t="s">
        <v>67</v>
      </c>
      <c r="C33" s="41" t="s">
        <v>68</v>
      </c>
      <c r="D33" s="31">
        <f t="shared" si="6"/>
        <v>725</v>
      </c>
      <c r="E33" s="22">
        <v>557</v>
      </c>
      <c r="F33" s="31">
        <f t="shared" si="7"/>
        <v>168</v>
      </c>
      <c r="G33" s="22">
        <v>0</v>
      </c>
      <c r="H33" s="22">
        <v>168</v>
      </c>
      <c r="I33" s="22">
        <v>0</v>
      </c>
      <c r="J33" s="22">
        <v>0</v>
      </c>
      <c r="K33" s="22">
        <v>0</v>
      </c>
      <c r="L33" s="22">
        <v>0</v>
      </c>
      <c r="M33" s="22">
        <f t="shared" si="8"/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9"/>
        <v>557</v>
      </c>
      <c r="U33" s="22">
        <v>557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10"/>
        <v>131</v>
      </c>
      <c r="AB33" s="22">
        <v>0</v>
      </c>
      <c r="AC33" s="22">
        <v>68</v>
      </c>
      <c r="AD33" s="22">
        <f t="shared" si="11"/>
        <v>63</v>
      </c>
      <c r="AE33" s="22">
        <v>0</v>
      </c>
      <c r="AF33" s="22">
        <v>63</v>
      </c>
      <c r="AG33" s="22">
        <v>0</v>
      </c>
      <c r="AH33" s="22">
        <v>0</v>
      </c>
      <c r="AI33" s="22">
        <v>0</v>
      </c>
    </row>
    <row r="34" spans="1:35" ht="13.5">
      <c r="A34" s="40" t="s">
        <v>15</v>
      </c>
      <c r="B34" s="40" t="s">
        <v>69</v>
      </c>
      <c r="C34" s="41" t="s">
        <v>70</v>
      </c>
      <c r="D34" s="31">
        <f t="shared" si="6"/>
        <v>6828</v>
      </c>
      <c r="E34" s="22">
        <v>5003</v>
      </c>
      <c r="F34" s="31">
        <f t="shared" si="7"/>
        <v>425</v>
      </c>
      <c r="G34" s="22">
        <v>425</v>
      </c>
      <c r="H34" s="22">
        <v>0</v>
      </c>
      <c r="I34" s="22">
        <v>0</v>
      </c>
      <c r="J34" s="22">
        <v>0</v>
      </c>
      <c r="K34" s="22">
        <v>0</v>
      </c>
      <c r="L34" s="22">
        <v>464</v>
      </c>
      <c r="M34" s="22">
        <f t="shared" si="8"/>
        <v>936</v>
      </c>
      <c r="N34" s="22">
        <v>794</v>
      </c>
      <c r="O34" s="22">
        <v>119</v>
      </c>
      <c r="P34" s="22">
        <v>0</v>
      </c>
      <c r="Q34" s="22">
        <v>0</v>
      </c>
      <c r="R34" s="22">
        <v>0</v>
      </c>
      <c r="S34" s="22">
        <v>23</v>
      </c>
      <c r="T34" s="22">
        <f t="shared" si="9"/>
        <v>5003</v>
      </c>
      <c r="U34" s="22">
        <v>5003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10"/>
        <v>1082</v>
      </c>
      <c r="AB34" s="22">
        <v>464</v>
      </c>
      <c r="AC34" s="22">
        <v>464</v>
      </c>
      <c r="AD34" s="22">
        <f t="shared" si="11"/>
        <v>154</v>
      </c>
      <c r="AE34" s="22">
        <v>154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15</v>
      </c>
      <c r="B35" s="40" t="s">
        <v>71</v>
      </c>
      <c r="C35" s="41" t="s">
        <v>72</v>
      </c>
      <c r="D35" s="31">
        <f t="shared" si="6"/>
        <v>431</v>
      </c>
      <c r="E35" s="22">
        <v>223</v>
      </c>
      <c r="F35" s="31">
        <f t="shared" si="7"/>
        <v>114</v>
      </c>
      <c r="G35" s="22">
        <v>30</v>
      </c>
      <c r="H35" s="22">
        <v>54</v>
      </c>
      <c r="I35" s="22">
        <v>0</v>
      </c>
      <c r="J35" s="22">
        <v>0</v>
      </c>
      <c r="K35" s="22">
        <v>30</v>
      </c>
      <c r="L35" s="22">
        <v>24</v>
      </c>
      <c r="M35" s="22">
        <f t="shared" si="8"/>
        <v>70</v>
      </c>
      <c r="N35" s="22">
        <v>70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9"/>
        <v>283</v>
      </c>
      <c r="U35" s="22">
        <v>223</v>
      </c>
      <c r="V35" s="22">
        <v>30</v>
      </c>
      <c r="W35" s="22">
        <v>0</v>
      </c>
      <c r="X35" s="22">
        <v>0</v>
      </c>
      <c r="Y35" s="22">
        <v>0</v>
      </c>
      <c r="Z35" s="22">
        <v>30</v>
      </c>
      <c r="AA35" s="22">
        <f t="shared" si="10"/>
        <v>79</v>
      </c>
      <c r="AB35" s="22">
        <v>24</v>
      </c>
      <c r="AC35" s="22">
        <v>15</v>
      </c>
      <c r="AD35" s="22">
        <f t="shared" si="11"/>
        <v>40</v>
      </c>
      <c r="AE35" s="22">
        <v>0</v>
      </c>
      <c r="AF35" s="22">
        <v>40</v>
      </c>
      <c r="AG35" s="22">
        <v>0</v>
      </c>
      <c r="AH35" s="22">
        <v>0</v>
      </c>
      <c r="AI35" s="22">
        <v>0</v>
      </c>
    </row>
    <row r="36" spans="1:35" ht="13.5">
      <c r="A36" s="40" t="s">
        <v>15</v>
      </c>
      <c r="B36" s="40" t="s">
        <v>73</v>
      </c>
      <c r="C36" s="41" t="s">
        <v>74</v>
      </c>
      <c r="D36" s="31">
        <f t="shared" si="6"/>
        <v>1207</v>
      </c>
      <c r="E36" s="22">
        <v>799</v>
      </c>
      <c r="F36" s="31">
        <f t="shared" si="7"/>
        <v>326</v>
      </c>
      <c r="G36" s="22">
        <v>147</v>
      </c>
      <c r="H36" s="22">
        <v>179</v>
      </c>
      <c r="I36" s="22">
        <v>0</v>
      </c>
      <c r="J36" s="22">
        <v>0</v>
      </c>
      <c r="K36" s="22">
        <v>0</v>
      </c>
      <c r="L36" s="22">
        <v>82</v>
      </c>
      <c r="M36" s="22">
        <f t="shared" si="8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9"/>
        <v>835</v>
      </c>
      <c r="U36" s="22">
        <v>799</v>
      </c>
      <c r="V36" s="22">
        <v>35</v>
      </c>
      <c r="W36" s="22">
        <v>1</v>
      </c>
      <c r="X36" s="22">
        <v>0</v>
      </c>
      <c r="Y36" s="22">
        <v>0</v>
      </c>
      <c r="Z36" s="22">
        <v>0</v>
      </c>
      <c r="AA36" s="22">
        <f t="shared" si="10"/>
        <v>185</v>
      </c>
      <c r="AB36" s="22">
        <v>82</v>
      </c>
      <c r="AC36" s="22">
        <v>63</v>
      </c>
      <c r="AD36" s="22">
        <f t="shared" si="11"/>
        <v>40</v>
      </c>
      <c r="AE36" s="22">
        <v>31</v>
      </c>
      <c r="AF36" s="22">
        <v>9</v>
      </c>
      <c r="AG36" s="22">
        <v>0</v>
      </c>
      <c r="AH36" s="22">
        <v>0</v>
      </c>
      <c r="AI36" s="22">
        <v>0</v>
      </c>
    </row>
    <row r="37" spans="1:35" ht="13.5">
      <c r="A37" s="40" t="s">
        <v>15</v>
      </c>
      <c r="B37" s="40" t="s">
        <v>75</v>
      </c>
      <c r="C37" s="41" t="s">
        <v>76</v>
      </c>
      <c r="D37" s="31">
        <f t="shared" si="6"/>
        <v>2050</v>
      </c>
      <c r="E37" s="22">
        <v>1457</v>
      </c>
      <c r="F37" s="31">
        <f t="shared" si="7"/>
        <v>454</v>
      </c>
      <c r="G37" s="22">
        <v>255</v>
      </c>
      <c r="H37" s="22">
        <v>199</v>
      </c>
      <c r="I37" s="22">
        <v>0</v>
      </c>
      <c r="J37" s="22">
        <v>0</v>
      </c>
      <c r="K37" s="22">
        <v>0</v>
      </c>
      <c r="L37" s="22">
        <v>139</v>
      </c>
      <c r="M37" s="22">
        <f t="shared" si="8"/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9"/>
        <v>1519</v>
      </c>
      <c r="U37" s="22">
        <v>1457</v>
      </c>
      <c r="V37" s="22">
        <v>61</v>
      </c>
      <c r="W37" s="22">
        <v>1</v>
      </c>
      <c r="X37" s="22">
        <v>0</v>
      </c>
      <c r="Y37" s="22">
        <v>0</v>
      </c>
      <c r="Z37" s="22">
        <v>0</v>
      </c>
      <c r="AA37" s="22">
        <f t="shared" si="10"/>
        <v>317</v>
      </c>
      <c r="AB37" s="22">
        <v>139</v>
      </c>
      <c r="AC37" s="22">
        <v>115</v>
      </c>
      <c r="AD37" s="22">
        <f t="shared" si="11"/>
        <v>63</v>
      </c>
      <c r="AE37" s="22">
        <v>53</v>
      </c>
      <c r="AF37" s="22">
        <v>10</v>
      </c>
      <c r="AG37" s="22">
        <v>0</v>
      </c>
      <c r="AH37" s="22">
        <v>0</v>
      </c>
      <c r="AI37" s="22">
        <v>0</v>
      </c>
    </row>
    <row r="38" spans="1:35" ht="13.5">
      <c r="A38" s="40" t="s">
        <v>15</v>
      </c>
      <c r="B38" s="40" t="s">
        <v>77</v>
      </c>
      <c r="C38" s="41" t="s">
        <v>78</v>
      </c>
      <c r="D38" s="31">
        <f t="shared" si="6"/>
        <v>5666</v>
      </c>
      <c r="E38" s="22">
        <v>4025</v>
      </c>
      <c r="F38" s="31">
        <f t="shared" si="7"/>
        <v>1134</v>
      </c>
      <c r="G38" s="22">
        <v>543</v>
      </c>
      <c r="H38" s="22">
        <v>591</v>
      </c>
      <c r="I38" s="22">
        <v>0</v>
      </c>
      <c r="J38" s="22">
        <v>0</v>
      </c>
      <c r="K38" s="22">
        <v>0</v>
      </c>
      <c r="L38" s="22">
        <v>507</v>
      </c>
      <c r="M38" s="22">
        <f t="shared" si="8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9"/>
        <v>4158</v>
      </c>
      <c r="U38" s="22">
        <v>4025</v>
      </c>
      <c r="V38" s="22">
        <v>130</v>
      </c>
      <c r="W38" s="22">
        <v>3</v>
      </c>
      <c r="X38" s="22">
        <v>0</v>
      </c>
      <c r="Y38" s="22">
        <v>0</v>
      </c>
      <c r="Z38" s="22">
        <v>0</v>
      </c>
      <c r="AA38" s="22">
        <f t="shared" si="10"/>
        <v>964</v>
      </c>
      <c r="AB38" s="22">
        <v>507</v>
      </c>
      <c r="AC38" s="22">
        <v>316</v>
      </c>
      <c r="AD38" s="22">
        <f t="shared" si="11"/>
        <v>141</v>
      </c>
      <c r="AE38" s="22">
        <v>112</v>
      </c>
      <c r="AF38" s="22">
        <v>29</v>
      </c>
      <c r="AG38" s="22">
        <v>0</v>
      </c>
      <c r="AH38" s="22">
        <v>0</v>
      </c>
      <c r="AI38" s="22">
        <v>0</v>
      </c>
    </row>
    <row r="39" spans="1:35" ht="13.5">
      <c r="A39" s="40" t="s">
        <v>15</v>
      </c>
      <c r="B39" s="40" t="s">
        <v>79</v>
      </c>
      <c r="C39" s="41" t="s">
        <v>80</v>
      </c>
      <c r="D39" s="31">
        <f t="shared" si="6"/>
        <v>895</v>
      </c>
      <c r="E39" s="22">
        <v>702</v>
      </c>
      <c r="F39" s="31">
        <f t="shared" si="7"/>
        <v>89</v>
      </c>
      <c r="G39" s="22">
        <v>0</v>
      </c>
      <c r="H39" s="22">
        <v>89</v>
      </c>
      <c r="I39" s="22">
        <v>0</v>
      </c>
      <c r="J39" s="22">
        <v>0</v>
      </c>
      <c r="K39" s="22">
        <v>0</v>
      </c>
      <c r="L39" s="22">
        <v>88</v>
      </c>
      <c r="M39" s="22">
        <f t="shared" si="8"/>
        <v>16</v>
      </c>
      <c r="N39" s="22">
        <v>0</v>
      </c>
      <c r="O39" s="22">
        <v>0</v>
      </c>
      <c r="P39" s="22">
        <v>0</v>
      </c>
      <c r="Q39" s="22">
        <v>0</v>
      </c>
      <c r="R39" s="22">
        <v>16</v>
      </c>
      <c r="S39" s="22">
        <v>0</v>
      </c>
      <c r="T39" s="22">
        <f t="shared" si="9"/>
        <v>702</v>
      </c>
      <c r="U39" s="22">
        <v>702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198</v>
      </c>
      <c r="AB39" s="22">
        <v>88</v>
      </c>
      <c r="AC39" s="22">
        <v>96</v>
      </c>
      <c r="AD39" s="22">
        <f t="shared" si="11"/>
        <v>14</v>
      </c>
      <c r="AE39" s="22">
        <v>0</v>
      </c>
      <c r="AF39" s="22">
        <v>14</v>
      </c>
      <c r="AG39" s="22">
        <v>0</v>
      </c>
      <c r="AH39" s="22">
        <v>0</v>
      </c>
      <c r="AI39" s="22">
        <v>0</v>
      </c>
    </row>
    <row r="40" spans="1:35" ht="13.5">
      <c r="A40" s="40" t="s">
        <v>15</v>
      </c>
      <c r="B40" s="40" t="s">
        <v>81</v>
      </c>
      <c r="C40" s="41" t="s">
        <v>82</v>
      </c>
      <c r="D40" s="31">
        <f t="shared" si="6"/>
        <v>1359</v>
      </c>
      <c r="E40" s="22">
        <v>1010</v>
      </c>
      <c r="F40" s="31">
        <f t="shared" si="7"/>
        <v>166</v>
      </c>
      <c r="G40" s="22">
        <v>0</v>
      </c>
      <c r="H40" s="22">
        <v>166</v>
      </c>
      <c r="I40" s="22">
        <v>0</v>
      </c>
      <c r="J40" s="22">
        <v>0</v>
      </c>
      <c r="K40" s="22">
        <v>0</v>
      </c>
      <c r="L40" s="22">
        <v>132</v>
      </c>
      <c r="M40" s="22">
        <f t="shared" si="8"/>
        <v>51</v>
      </c>
      <c r="N40" s="22">
        <v>47</v>
      </c>
      <c r="O40" s="22">
        <v>0</v>
      </c>
      <c r="P40" s="22">
        <v>0</v>
      </c>
      <c r="Q40" s="22">
        <v>0</v>
      </c>
      <c r="R40" s="22">
        <v>0</v>
      </c>
      <c r="S40" s="22">
        <v>4</v>
      </c>
      <c r="T40" s="22">
        <f t="shared" si="9"/>
        <v>1010</v>
      </c>
      <c r="U40" s="22">
        <v>1010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404</v>
      </c>
      <c r="AB40" s="22">
        <v>132</v>
      </c>
      <c r="AC40" s="22">
        <v>137</v>
      </c>
      <c r="AD40" s="22">
        <f t="shared" si="11"/>
        <v>135</v>
      </c>
      <c r="AE40" s="22">
        <v>0</v>
      </c>
      <c r="AF40" s="22">
        <v>135</v>
      </c>
      <c r="AG40" s="22">
        <v>0</v>
      </c>
      <c r="AH40" s="22">
        <v>0</v>
      </c>
      <c r="AI40" s="22">
        <v>0</v>
      </c>
    </row>
    <row r="41" spans="1:35" ht="13.5">
      <c r="A41" s="40" t="s">
        <v>15</v>
      </c>
      <c r="B41" s="40" t="s">
        <v>83</v>
      </c>
      <c r="C41" s="41" t="s">
        <v>0</v>
      </c>
      <c r="D41" s="31">
        <f t="shared" si="6"/>
        <v>1252</v>
      </c>
      <c r="E41" s="22">
        <v>700</v>
      </c>
      <c r="F41" s="31">
        <f t="shared" si="7"/>
        <v>460</v>
      </c>
      <c r="G41" s="22">
        <v>0</v>
      </c>
      <c r="H41" s="22">
        <v>460</v>
      </c>
      <c r="I41" s="22">
        <v>0</v>
      </c>
      <c r="J41" s="22">
        <v>0</v>
      </c>
      <c r="K41" s="22">
        <v>0</v>
      </c>
      <c r="L41" s="22">
        <v>92</v>
      </c>
      <c r="M41" s="22">
        <f t="shared" si="8"/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9"/>
        <v>742</v>
      </c>
      <c r="U41" s="22">
        <v>700</v>
      </c>
      <c r="V41" s="22">
        <v>0</v>
      </c>
      <c r="W41" s="22">
        <v>42</v>
      </c>
      <c r="X41" s="22">
        <v>0</v>
      </c>
      <c r="Y41" s="22">
        <v>0</v>
      </c>
      <c r="Z41" s="22">
        <v>0</v>
      </c>
      <c r="AA41" s="22">
        <f t="shared" si="10"/>
        <v>224</v>
      </c>
      <c r="AB41" s="22">
        <v>92</v>
      </c>
      <c r="AC41" s="22">
        <v>84</v>
      </c>
      <c r="AD41" s="22">
        <f t="shared" si="11"/>
        <v>48</v>
      </c>
      <c r="AE41" s="22">
        <v>0</v>
      </c>
      <c r="AF41" s="22">
        <v>48</v>
      </c>
      <c r="AG41" s="22">
        <v>0</v>
      </c>
      <c r="AH41" s="22">
        <v>0</v>
      </c>
      <c r="AI41" s="22">
        <v>0</v>
      </c>
    </row>
    <row r="42" spans="1:35" ht="13.5">
      <c r="A42" s="40" t="s">
        <v>15</v>
      </c>
      <c r="B42" s="40" t="s">
        <v>84</v>
      </c>
      <c r="C42" s="41" t="s">
        <v>85</v>
      </c>
      <c r="D42" s="31">
        <f t="shared" si="6"/>
        <v>923</v>
      </c>
      <c r="E42" s="22">
        <v>593</v>
      </c>
      <c r="F42" s="31">
        <f t="shared" si="7"/>
        <v>330</v>
      </c>
      <c r="G42" s="22">
        <v>0</v>
      </c>
      <c r="H42" s="22">
        <v>330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8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9"/>
        <v>623</v>
      </c>
      <c r="U42" s="22">
        <v>593</v>
      </c>
      <c r="V42" s="22">
        <v>0</v>
      </c>
      <c r="W42" s="22">
        <v>30</v>
      </c>
      <c r="X42" s="22">
        <v>0</v>
      </c>
      <c r="Y42" s="22">
        <v>0</v>
      </c>
      <c r="Z42" s="22">
        <v>0</v>
      </c>
      <c r="AA42" s="22">
        <f t="shared" si="10"/>
        <v>107</v>
      </c>
      <c r="AB42" s="22">
        <v>0</v>
      </c>
      <c r="AC42" s="22">
        <v>72</v>
      </c>
      <c r="AD42" s="22">
        <f t="shared" si="11"/>
        <v>35</v>
      </c>
      <c r="AE42" s="22">
        <v>0</v>
      </c>
      <c r="AF42" s="22">
        <v>35</v>
      </c>
      <c r="AG42" s="22">
        <v>0</v>
      </c>
      <c r="AH42" s="22">
        <v>0</v>
      </c>
      <c r="AI42" s="22">
        <v>0</v>
      </c>
    </row>
    <row r="43" spans="1:35" ht="13.5">
      <c r="A43" s="40" t="s">
        <v>15</v>
      </c>
      <c r="B43" s="40" t="s">
        <v>86</v>
      </c>
      <c r="C43" s="41" t="s">
        <v>226</v>
      </c>
      <c r="D43" s="31">
        <f t="shared" si="6"/>
        <v>348</v>
      </c>
      <c r="E43" s="22">
        <v>204</v>
      </c>
      <c r="F43" s="31">
        <f t="shared" si="7"/>
        <v>144</v>
      </c>
      <c r="G43" s="22">
        <v>0</v>
      </c>
      <c r="H43" s="22">
        <v>144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217</v>
      </c>
      <c r="U43" s="22">
        <v>204</v>
      </c>
      <c r="V43" s="22">
        <v>0</v>
      </c>
      <c r="W43" s="22">
        <v>13</v>
      </c>
      <c r="X43" s="22">
        <v>0</v>
      </c>
      <c r="Y43" s="22">
        <v>0</v>
      </c>
      <c r="Z43" s="22">
        <v>0</v>
      </c>
      <c r="AA43" s="22">
        <f t="shared" si="10"/>
        <v>40</v>
      </c>
      <c r="AB43" s="22">
        <v>0</v>
      </c>
      <c r="AC43" s="22">
        <v>25</v>
      </c>
      <c r="AD43" s="22">
        <f t="shared" si="11"/>
        <v>15</v>
      </c>
      <c r="AE43" s="22">
        <v>0</v>
      </c>
      <c r="AF43" s="22">
        <v>15</v>
      </c>
      <c r="AG43" s="22">
        <v>0</v>
      </c>
      <c r="AH43" s="22">
        <v>0</v>
      </c>
      <c r="AI43" s="22">
        <v>0</v>
      </c>
    </row>
    <row r="44" spans="1:35" ht="13.5">
      <c r="A44" s="40" t="s">
        <v>15</v>
      </c>
      <c r="B44" s="40" t="s">
        <v>87</v>
      </c>
      <c r="C44" s="41" t="s">
        <v>88</v>
      </c>
      <c r="D44" s="31">
        <f t="shared" si="6"/>
        <v>320</v>
      </c>
      <c r="E44" s="22">
        <v>178</v>
      </c>
      <c r="F44" s="31">
        <f t="shared" si="7"/>
        <v>142</v>
      </c>
      <c r="G44" s="22">
        <v>0</v>
      </c>
      <c r="H44" s="22">
        <v>142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9"/>
        <v>190</v>
      </c>
      <c r="U44" s="22">
        <v>178</v>
      </c>
      <c r="V44" s="22">
        <v>0</v>
      </c>
      <c r="W44" s="22">
        <v>12</v>
      </c>
      <c r="X44" s="22">
        <v>0</v>
      </c>
      <c r="Y44" s="22">
        <v>0</v>
      </c>
      <c r="Z44" s="22">
        <v>0</v>
      </c>
      <c r="AA44" s="22">
        <f t="shared" si="10"/>
        <v>36</v>
      </c>
      <c r="AB44" s="22">
        <v>0</v>
      </c>
      <c r="AC44" s="22">
        <v>21</v>
      </c>
      <c r="AD44" s="22">
        <f t="shared" si="11"/>
        <v>15</v>
      </c>
      <c r="AE44" s="22">
        <v>0</v>
      </c>
      <c r="AF44" s="22">
        <v>15</v>
      </c>
      <c r="AG44" s="22">
        <v>0</v>
      </c>
      <c r="AH44" s="22">
        <v>0</v>
      </c>
      <c r="AI44" s="22">
        <v>0</v>
      </c>
    </row>
    <row r="45" spans="1:35" ht="13.5">
      <c r="A45" s="40" t="s">
        <v>15</v>
      </c>
      <c r="B45" s="40" t="s">
        <v>89</v>
      </c>
      <c r="C45" s="41" t="s">
        <v>1</v>
      </c>
      <c r="D45" s="31">
        <f t="shared" si="6"/>
        <v>884</v>
      </c>
      <c r="E45" s="22">
        <v>486</v>
      </c>
      <c r="F45" s="31">
        <f t="shared" si="7"/>
        <v>398</v>
      </c>
      <c r="G45" s="22">
        <v>0</v>
      </c>
      <c r="H45" s="22">
        <v>398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9"/>
        <v>522</v>
      </c>
      <c r="U45" s="22">
        <v>486</v>
      </c>
      <c r="V45" s="22">
        <v>0</v>
      </c>
      <c r="W45" s="22">
        <v>36</v>
      </c>
      <c r="X45" s="22">
        <v>0</v>
      </c>
      <c r="Y45" s="22">
        <v>0</v>
      </c>
      <c r="Z45" s="22">
        <v>0</v>
      </c>
      <c r="AA45" s="22">
        <f t="shared" si="10"/>
        <v>101</v>
      </c>
      <c r="AB45" s="22">
        <v>0</v>
      </c>
      <c r="AC45" s="22">
        <v>59</v>
      </c>
      <c r="AD45" s="22">
        <f t="shared" si="11"/>
        <v>42</v>
      </c>
      <c r="AE45" s="22">
        <v>0</v>
      </c>
      <c r="AF45" s="22">
        <v>42</v>
      </c>
      <c r="AG45" s="22">
        <v>0</v>
      </c>
      <c r="AH45" s="22">
        <v>0</v>
      </c>
      <c r="AI45" s="22">
        <v>0</v>
      </c>
    </row>
    <row r="46" spans="1:35" ht="13.5">
      <c r="A46" s="40" t="s">
        <v>15</v>
      </c>
      <c r="B46" s="40" t="s">
        <v>90</v>
      </c>
      <c r="C46" s="41" t="s">
        <v>91</v>
      </c>
      <c r="D46" s="31">
        <f t="shared" si="6"/>
        <v>1083</v>
      </c>
      <c r="E46" s="22">
        <v>620</v>
      </c>
      <c r="F46" s="31">
        <f t="shared" si="7"/>
        <v>463</v>
      </c>
      <c r="G46" s="22">
        <v>0</v>
      </c>
      <c r="H46" s="22">
        <v>463</v>
      </c>
      <c r="I46" s="22">
        <v>0</v>
      </c>
      <c r="J46" s="22">
        <v>0</v>
      </c>
      <c r="K46" s="22">
        <v>0</v>
      </c>
      <c r="L46" s="22">
        <v>0</v>
      </c>
      <c r="M46" s="22">
        <f t="shared" si="8"/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663</v>
      </c>
      <c r="U46" s="22">
        <v>620</v>
      </c>
      <c r="V46" s="22">
        <v>0</v>
      </c>
      <c r="W46" s="22">
        <v>43</v>
      </c>
      <c r="X46" s="22">
        <v>0</v>
      </c>
      <c r="Y46" s="22">
        <v>0</v>
      </c>
      <c r="Z46" s="22">
        <v>0</v>
      </c>
      <c r="AA46" s="22">
        <f t="shared" si="10"/>
        <v>123</v>
      </c>
      <c r="AB46" s="22">
        <v>0</v>
      </c>
      <c r="AC46" s="22">
        <v>75</v>
      </c>
      <c r="AD46" s="22">
        <f t="shared" si="11"/>
        <v>48</v>
      </c>
      <c r="AE46" s="22">
        <v>0</v>
      </c>
      <c r="AF46" s="22">
        <v>48</v>
      </c>
      <c r="AG46" s="22">
        <v>0</v>
      </c>
      <c r="AH46" s="22">
        <v>0</v>
      </c>
      <c r="AI46" s="22">
        <v>0</v>
      </c>
    </row>
    <row r="47" spans="1:35" ht="13.5">
      <c r="A47" s="40" t="s">
        <v>15</v>
      </c>
      <c r="B47" s="40" t="s">
        <v>92</v>
      </c>
      <c r="C47" s="41" t="s">
        <v>93</v>
      </c>
      <c r="D47" s="31">
        <f t="shared" si="6"/>
        <v>714</v>
      </c>
      <c r="E47" s="22">
        <v>446</v>
      </c>
      <c r="F47" s="31">
        <f t="shared" si="7"/>
        <v>259</v>
      </c>
      <c r="G47" s="22">
        <v>259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f t="shared" si="8"/>
        <v>9</v>
      </c>
      <c r="N47" s="22">
        <v>8</v>
      </c>
      <c r="O47" s="22">
        <v>1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448</v>
      </c>
      <c r="U47" s="22">
        <v>446</v>
      </c>
      <c r="V47" s="22">
        <v>2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283</v>
      </c>
      <c r="AB47" s="22">
        <v>0</v>
      </c>
      <c r="AC47" s="22">
        <v>79</v>
      </c>
      <c r="AD47" s="22">
        <f t="shared" si="11"/>
        <v>204</v>
      </c>
      <c r="AE47" s="22">
        <v>204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15</v>
      </c>
      <c r="B48" s="40" t="s">
        <v>94</v>
      </c>
      <c r="C48" s="41" t="s">
        <v>95</v>
      </c>
      <c r="D48" s="31">
        <f t="shared" si="6"/>
        <v>813</v>
      </c>
      <c r="E48" s="22">
        <v>579</v>
      </c>
      <c r="F48" s="31">
        <f t="shared" si="7"/>
        <v>234</v>
      </c>
      <c r="G48" s="22">
        <v>206</v>
      </c>
      <c r="H48" s="22">
        <v>28</v>
      </c>
      <c r="I48" s="22">
        <v>0</v>
      </c>
      <c r="J48" s="22">
        <v>0</v>
      </c>
      <c r="K48" s="22">
        <v>0</v>
      </c>
      <c r="L48" s="22">
        <v>0</v>
      </c>
      <c r="M48" s="22">
        <f t="shared" si="8"/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579</v>
      </c>
      <c r="U48" s="22">
        <v>579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209</v>
      </c>
      <c r="AB48" s="22">
        <v>0</v>
      </c>
      <c r="AC48" s="22">
        <v>62</v>
      </c>
      <c r="AD48" s="22">
        <f t="shared" si="11"/>
        <v>147</v>
      </c>
      <c r="AE48" s="22">
        <v>147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15</v>
      </c>
      <c r="B49" s="40" t="s">
        <v>96</v>
      </c>
      <c r="C49" s="41" t="s">
        <v>11</v>
      </c>
      <c r="D49" s="31">
        <f t="shared" si="6"/>
        <v>495</v>
      </c>
      <c r="E49" s="22">
        <v>314</v>
      </c>
      <c r="F49" s="31">
        <f t="shared" si="7"/>
        <v>181</v>
      </c>
      <c r="G49" s="22">
        <v>114</v>
      </c>
      <c r="H49" s="22">
        <v>67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9"/>
        <v>314</v>
      </c>
      <c r="U49" s="22">
        <v>314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116</v>
      </c>
      <c r="AB49" s="22">
        <v>0</v>
      </c>
      <c r="AC49" s="22">
        <v>34</v>
      </c>
      <c r="AD49" s="22">
        <f t="shared" si="11"/>
        <v>82</v>
      </c>
      <c r="AE49" s="22">
        <v>82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15</v>
      </c>
      <c r="B50" s="40" t="s">
        <v>97</v>
      </c>
      <c r="C50" s="41" t="s">
        <v>98</v>
      </c>
      <c r="D50" s="31">
        <f t="shared" si="6"/>
        <v>213</v>
      </c>
      <c r="E50" s="22">
        <v>100</v>
      </c>
      <c r="F50" s="31">
        <f t="shared" si="7"/>
        <v>113</v>
      </c>
      <c r="G50" s="22">
        <v>61</v>
      </c>
      <c r="H50" s="22">
        <v>52</v>
      </c>
      <c r="I50" s="22">
        <v>0</v>
      </c>
      <c r="J50" s="22">
        <v>0</v>
      </c>
      <c r="K50" s="22">
        <v>0</v>
      </c>
      <c r="L50" s="22">
        <v>0</v>
      </c>
      <c r="M50" s="22">
        <f t="shared" si="8"/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f t="shared" si="9"/>
        <v>100</v>
      </c>
      <c r="U50" s="22">
        <v>100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55</v>
      </c>
      <c r="AB50" s="22">
        <v>0</v>
      </c>
      <c r="AC50" s="22">
        <v>11</v>
      </c>
      <c r="AD50" s="22">
        <f t="shared" si="11"/>
        <v>44</v>
      </c>
      <c r="AE50" s="22">
        <v>44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15</v>
      </c>
      <c r="B51" s="40" t="s">
        <v>99</v>
      </c>
      <c r="C51" s="41" t="s">
        <v>100</v>
      </c>
      <c r="D51" s="31">
        <f t="shared" si="6"/>
        <v>1433</v>
      </c>
      <c r="E51" s="22">
        <v>794</v>
      </c>
      <c r="F51" s="31">
        <f t="shared" si="7"/>
        <v>639</v>
      </c>
      <c r="G51" s="22">
        <v>0</v>
      </c>
      <c r="H51" s="22">
        <v>639</v>
      </c>
      <c r="I51" s="22">
        <v>0</v>
      </c>
      <c r="J51" s="22">
        <v>0</v>
      </c>
      <c r="K51" s="22">
        <v>0</v>
      </c>
      <c r="L51" s="22">
        <v>0</v>
      </c>
      <c r="M51" s="22">
        <f t="shared" si="8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9"/>
        <v>794</v>
      </c>
      <c r="U51" s="22">
        <v>794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297</v>
      </c>
      <c r="AB51" s="22">
        <v>0</v>
      </c>
      <c r="AC51" s="22">
        <v>106</v>
      </c>
      <c r="AD51" s="22">
        <f t="shared" si="11"/>
        <v>191</v>
      </c>
      <c r="AE51" s="22">
        <v>0</v>
      </c>
      <c r="AF51" s="22">
        <v>191</v>
      </c>
      <c r="AG51" s="22">
        <v>0</v>
      </c>
      <c r="AH51" s="22">
        <v>0</v>
      </c>
      <c r="AI51" s="22">
        <v>0</v>
      </c>
    </row>
    <row r="52" spans="1:35" ht="13.5">
      <c r="A52" s="40" t="s">
        <v>15</v>
      </c>
      <c r="B52" s="40" t="s">
        <v>101</v>
      </c>
      <c r="C52" s="41" t="s">
        <v>102</v>
      </c>
      <c r="D52" s="31">
        <f t="shared" si="6"/>
        <v>477</v>
      </c>
      <c r="E52" s="22">
        <v>290</v>
      </c>
      <c r="F52" s="31">
        <f t="shared" si="7"/>
        <v>110</v>
      </c>
      <c r="G52" s="22">
        <v>0</v>
      </c>
      <c r="H52" s="22">
        <v>110</v>
      </c>
      <c r="I52" s="22">
        <v>0</v>
      </c>
      <c r="J52" s="22">
        <v>0</v>
      </c>
      <c r="K52" s="22">
        <v>0</v>
      </c>
      <c r="L52" s="22">
        <v>77</v>
      </c>
      <c r="M52" s="22">
        <f t="shared" si="8"/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f t="shared" si="9"/>
        <v>290</v>
      </c>
      <c r="U52" s="22">
        <v>290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99</v>
      </c>
      <c r="AB52" s="22">
        <v>77</v>
      </c>
      <c r="AC52" s="22">
        <v>22</v>
      </c>
      <c r="AD52" s="22">
        <f t="shared" si="11"/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15</v>
      </c>
      <c r="B53" s="40" t="s">
        <v>103</v>
      </c>
      <c r="C53" s="41" t="s">
        <v>104</v>
      </c>
      <c r="D53" s="31">
        <f t="shared" si="6"/>
        <v>225</v>
      </c>
      <c r="E53" s="22">
        <v>119</v>
      </c>
      <c r="F53" s="31">
        <f t="shared" si="7"/>
        <v>17</v>
      </c>
      <c r="G53" s="22">
        <v>0</v>
      </c>
      <c r="H53" s="22">
        <v>17</v>
      </c>
      <c r="I53" s="22">
        <v>0</v>
      </c>
      <c r="J53" s="22">
        <v>0</v>
      </c>
      <c r="K53" s="22">
        <v>0</v>
      </c>
      <c r="L53" s="22">
        <v>0</v>
      </c>
      <c r="M53" s="22">
        <f t="shared" si="8"/>
        <v>89</v>
      </c>
      <c r="N53" s="22">
        <v>44</v>
      </c>
      <c r="O53" s="22">
        <v>15</v>
      </c>
      <c r="P53" s="22">
        <v>30</v>
      </c>
      <c r="Q53" s="22">
        <v>0</v>
      </c>
      <c r="R53" s="22">
        <v>0</v>
      </c>
      <c r="S53" s="22">
        <v>0</v>
      </c>
      <c r="T53" s="22">
        <f t="shared" si="9"/>
        <v>119</v>
      </c>
      <c r="U53" s="22">
        <v>119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9</v>
      </c>
      <c r="AB53" s="22">
        <v>0</v>
      </c>
      <c r="AC53" s="22">
        <v>9</v>
      </c>
      <c r="AD53" s="22">
        <f t="shared" si="11"/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15</v>
      </c>
      <c r="B54" s="40" t="s">
        <v>105</v>
      </c>
      <c r="C54" s="41" t="s">
        <v>106</v>
      </c>
      <c r="D54" s="31">
        <f t="shared" si="6"/>
        <v>1853</v>
      </c>
      <c r="E54" s="22">
        <v>1519</v>
      </c>
      <c r="F54" s="31">
        <f t="shared" si="7"/>
        <v>297</v>
      </c>
      <c r="G54" s="22">
        <v>156</v>
      </c>
      <c r="H54" s="22">
        <v>83</v>
      </c>
      <c r="I54" s="22">
        <v>0</v>
      </c>
      <c r="J54" s="22">
        <v>0</v>
      </c>
      <c r="K54" s="22">
        <v>58</v>
      </c>
      <c r="L54" s="22">
        <v>0</v>
      </c>
      <c r="M54" s="22">
        <f t="shared" si="8"/>
        <v>37</v>
      </c>
      <c r="N54" s="22">
        <v>35</v>
      </c>
      <c r="O54" s="22">
        <v>0</v>
      </c>
      <c r="P54" s="22">
        <v>0</v>
      </c>
      <c r="Q54" s="22">
        <v>2</v>
      </c>
      <c r="R54" s="22">
        <v>0</v>
      </c>
      <c r="S54" s="22">
        <v>0</v>
      </c>
      <c r="T54" s="22">
        <f t="shared" si="9"/>
        <v>1519</v>
      </c>
      <c r="U54" s="22">
        <v>1519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166</v>
      </c>
      <c r="AB54" s="22">
        <v>0</v>
      </c>
      <c r="AC54" s="22">
        <v>108</v>
      </c>
      <c r="AD54" s="22">
        <f t="shared" si="11"/>
        <v>58</v>
      </c>
      <c r="AE54" s="22">
        <v>0</v>
      </c>
      <c r="AF54" s="22">
        <v>0</v>
      </c>
      <c r="AG54" s="22">
        <v>0</v>
      </c>
      <c r="AH54" s="22">
        <v>0</v>
      </c>
      <c r="AI54" s="22">
        <v>58</v>
      </c>
    </row>
    <row r="55" spans="1:35" ht="13.5">
      <c r="A55" s="40" t="s">
        <v>15</v>
      </c>
      <c r="B55" s="40" t="s">
        <v>107</v>
      </c>
      <c r="C55" s="41" t="s">
        <v>108</v>
      </c>
      <c r="D55" s="31">
        <f t="shared" si="6"/>
        <v>862</v>
      </c>
      <c r="E55" s="22">
        <v>632</v>
      </c>
      <c r="F55" s="31">
        <f t="shared" si="7"/>
        <v>230</v>
      </c>
      <c r="G55" s="22">
        <v>0</v>
      </c>
      <c r="H55" s="22">
        <v>230</v>
      </c>
      <c r="I55" s="22">
        <v>0</v>
      </c>
      <c r="J55" s="22">
        <v>0</v>
      </c>
      <c r="K55" s="22">
        <v>0</v>
      </c>
      <c r="L55" s="22">
        <v>0</v>
      </c>
      <c r="M55" s="22">
        <f t="shared" si="8"/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f t="shared" si="9"/>
        <v>632</v>
      </c>
      <c r="U55" s="22">
        <v>632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67</v>
      </c>
      <c r="AB55" s="22">
        <v>0</v>
      </c>
      <c r="AC55" s="22">
        <v>48</v>
      </c>
      <c r="AD55" s="22">
        <f t="shared" si="11"/>
        <v>19</v>
      </c>
      <c r="AE55" s="22">
        <v>0</v>
      </c>
      <c r="AF55" s="22">
        <v>19</v>
      </c>
      <c r="AG55" s="22">
        <v>0</v>
      </c>
      <c r="AH55" s="22">
        <v>0</v>
      </c>
      <c r="AI55" s="22">
        <v>0</v>
      </c>
    </row>
    <row r="56" spans="1:35" ht="13.5">
      <c r="A56" s="40" t="s">
        <v>15</v>
      </c>
      <c r="B56" s="40" t="s">
        <v>109</v>
      </c>
      <c r="C56" s="41" t="s">
        <v>110</v>
      </c>
      <c r="D56" s="31">
        <f t="shared" si="6"/>
        <v>288</v>
      </c>
      <c r="E56" s="22">
        <v>190</v>
      </c>
      <c r="F56" s="31">
        <f t="shared" si="7"/>
        <v>98</v>
      </c>
      <c r="G56" s="22">
        <v>0</v>
      </c>
      <c r="H56" s="22">
        <v>98</v>
      </c>
      <c r="I56" s="22">
        <v>0</v>
      </c>
      <c r="J56" s="22">
        <v>0</v>
      </c>
      <c r="K56" s="22">
        <v>0</v>
      </c>
      <c r="L56" s="22">
        <v>0</v>
      </c>
      <c r="M56" s="22">
        <f t="shared" si="8"/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9"/>
        <v>190</v>
      </c>
      <c r="U56" s="22">
        <v>190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21</v>
      </c>
      <c r="AB56" s="22">
        <v>0</v>
      </c>
      <c r="AC56" s="22">
        <v>13</v>
      </c>
      <c r="AD56" s="22">
        <f t="shared" si="11"/>
        <v>8</v>
      </c>
      <c r="AE56" s="22">
        <v>0</v>
      </c>
      <c r="AF56" s="22">
        <v>8</v>
      </c>
      <c r="AG56" s="22">
        <v>0</v>
      </c>
      <c r="AH56" s="22">
        <v>0</v>
      </c>
      <c r="AI56" s="22">
        <v>0</v>
      </c>
    </row>
    <row r="57" spans="1:35" ht="13.5">
      <c r="A57" s="40" t="s">
        <v>15</v>
      </c>
      <c r="B57" s="40" t="s">
        <v>111</v>
      </c>
      <c r="C57" s="41" t="s">
        <v>112</v>
      </c>
      <c r="D57" s="31">
        <f t="shared" si="6"/>
        <v>1005</v>
      </c>
      <c r="E57" s="22">
        <v>511</v>
      </c>
      <c r="F57" s="31">
        <f t="shared" si="7"/>
        <v>323</v>
      </c>
      <c r="G57" s="22">
        <v>0</v>
      </c>
      <c r="H57" s="22">
        <v>323</v>
      </c>
      <c r="I57" s="22">
        <v>0</v>
      </c>
      <c r="J57" s="22">
        <v>0</v>
      </c>
      <c r="K57" s="22">
        <v>0</v>
      </c>
      <c r="L57" s="22">
        <v>0</v>
      </c>
      <c r="M57" s="22">
        <f t="shared" si="8"/>
        <v>171</v>
      </c>
      <c r="N57" s="22">
        <v>171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9"/>
        <v>511</v>
      </c>
      <c r="U57" s="22">
        <v>511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62</v>
      </c>
      <c r="AB57" s="22">
        <v>0</v>
      </c>
      <c r="AC57" s="22">
        <v>35</v>
      </c>
      <c r="AD57" s="22">
        <f t="shared" si="11"/>
        <v>27</v>
      </c>
      <c r="AE57" s="22">
        <v>0</v>
      </c>
      <c r="AF57" s="22">
        <v>27</v>
      </c>
      <c r="AG57" s="22">
        <v>0</v>
      </c>
      <c r="AH57" s="22">
        <v>0</v>
      </c>
      <c r="AI57" s="22">
        <v>0</v>
      </c>
    </row>
    <row r="58" spans="1:35" ht="13.5">
      <c r="A58" s="40" t="s">
        <v>15</v>
      </c>
      <c r="B58" s="40" t="s">
        <v>113</v>
      </c>
      <c r="C58" s="41" t="s">
        <v>114</v>
      </c>
      <c r="D58" s="31">
        <f t="shared" si="6"/>
        <v>6807</v>
      </c>
      <c r="E58" s="22">
        <v>5179</v>
      </c>
      <c r="F58" s="31">
        <f t="shared" si="7"/>
        <v>21</v>
      </c>
      <c r="G58" s="22">
        <v>0</v>
      </c>
      <c r="H58" s="22">
        <v>21</v>
      </c>
      <c r="I58" s="22">
        <v>0</v>
      </c>
      <c r="J58" s="22">
        <v>0</v>
      </c>
      <c r="K58" s="22">
        <v>0</v>
      </c>
      <c r="L58" s="22">
        <v>1607</v>
      </c>
      <c r="M58" s="22">
        <f t="shared" si="8"/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9"/>
        <v>5179</v>
      </c>
      <c r="U58" s="22">
        <v>5179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2326</v>
      </c>
      <c r="AB58" s="22">
        <v>1607</v>
      </c>
      <c r="AC58" s="22">
        <v>719</v>
      </c>
      <c r="AD58" s="22">
        <f t="shared" si="11"/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15</v>
      </c>
      <c r="B59" s="40" t="s">
        <v>115</v>
      </c>
      <c r="C59" s="41" t="s">
        <v>116</v>
      </c>
      <c r="D59" s="31">
        <f t="shared" si="6"/>
        <v>164</v>
      </c>
      <c r="E59" s="22">
        <v>118</v>
      </c>
      <c r="F59" s="31">
        <f t="shared" si="7"/>
        <v>3</v>
      </c>
      <c r="G59" s="22">
        <v>0</v>
      </c>
      <c r="H59" s="22">
        <v>3</v>
      </c>
      <c r="I59" s="22">
        <v>0</v>
      </c>
      <c r="J59" s="22">
        <v>0</v>
      </c>
      <c r="K59" s="22">
        <v>0</v>
      </c>
      <c r="L59" s="22">
        <v>43</v>
      </c>
      <c r="M59" s="22">
        <f t="shared" si="8"/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9"/>
        <v>118</v>
      </c>
      <c r="U59" s="22">
        <v>118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60</v>
      </c>
      <c r="AB59" s="22">
        <v>43</v>
      </c>
      <c r="AC59" s="22">
        <v>17</v>
      </c>
      <c r="AD59" s="22">
        <f t="shared" si="11"/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15</v>
      </c>
      <c r="B60" s="40" t="s">
        <v>117</v>
      </c>
      <c r="C60" s="41" t="s">
        <v>118</v>
      </c>
      <c r="D60" s="31">
        <f t="shared" si="6"/>
        <v>447</v>
      </c>
      <c r="E60" s="22">
        <v>332</v>
      </c>
      <c r="F60" s="31">
        <f t="shared" si="7"/>
        <v>4</v>
      </c>
      <c r="G60" s="22">
        <v>0</v>
      </c>
      <c r="H60" s="22">
        <v>4</v>
      </c>
      <c r="I60" s="22">
        <v>0</v>
      </c>
      <c r="J60" s="22">
        <v>0</v>
      </c>
      <c r="K60" s="22">
        <v>0</v>
      </c>
      <c r="L60" s="22">
        <v>111</v>
      </c>
      <c r="M60" s="22">
        <f t="shared" si="8"/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9"/>
        <v>332</v>
      </c>
      <c r="U60" s="22">
        <v>332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157</v>
      </c>
      <c r="AB60" s="22">
        <v>111</v>
      </c>
      <c r="AC60" s="22">
        <v>46</v>
      </c>
      <c r="AD60" s="22">
        <f t="shared" si="11"/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15</v>
      </c>
      <c r="B61" s="40" t="s">
        <v>119</v>
      </c>
      <c r="C61" s="41" t="s">
        <v>120</v>
      </c>
      <c r="D61" s="31">
        <f t="shared" si="6"/>
        <v>519</v>
      </c>
      <c r="E61" s="22">
        <v>290</v>
      </c>
      <c r="F61" s="31">
        <f t="shared" si="7"/>
        <v>7</v>
      </c>
      <c r="G61" s="22">
        <v>0</v>
      </c>
      <c r="H61" s="22">
        <v>7</v>
      </c>
      <c r="I61" s="22">
        <v>0</v>
      </c>
      <c r="J61" s="22">
        <v>0</v>
      </c>
      <c r="K61" s="22">
        <v>0</v>
      </c>
      <c r="L61" s="22">
        <v>222</v>
      </c>
      <c r="M61" s="22">
        <f t="shared" si="8"/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f t="shared" si="9"/>
        <v>290</v>
      </c>
      <c r="U61" s="22">
        <v>290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262</v>
      </c>
      <c r="AB61" s="22">
        <v>222</v>
      </c>
      <c r="AC61" s="22">
        <v>40</v>
      </c>
      <c r="AD61" s="22">
        <f t="shared" si="11"/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15</v>
      </c>
      <c r="B62" s="40" t="s">
        <v>121</v>
      </c>
      <c r="C62" s="41" t="s">
        <v>122</v>
      </c>
      <c r="D62" s="31">
        <f t="shared" si="6"/>
        <v>724</v>
      </c>
      <c r="E62" s="22">
        <v>605</v>
      </c>
      <c r="F62" s="31">
        <f t="shared" si="7"/>
        <v>36</v>
      </c>
      <c r="G62" s="22">
        <v>0</v>
      </c>
      <c r="H62" s="22">
        <v>36</v>
      </c>
      <c r="I62" s="22">
        <v>0</v>
      </c>
      <c r="J62" s="22">
        <v>0</v>
      </c>
      <c r="K62" s="22">
        <v>0</v>
      </c>
      <c r="L62" s="22">
        <v>83</v>
      </c>
      <c r="M62" s="22">
        <f t="shared" si="8"/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9"/>
        <v>605</v>
      </c>
      <c r="U62" s="22">
        <v>605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177</v>
      </c>
      <c r="AB62" s="22">
        <v>83</v>
      </c>
      <c r="AC62" s="22">
        <v>94</v>
      </c>
      <c r="AD62" s="22">
        <f t="shared" si="11"/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15</v>
      </c>
      <c r="B63" s="40" t="s">
        <v>123</v>
      </c>
      <c r="C63" s="41" t="s">
        <v>124</v>
      </c>
      <c r="D63" s="31">
        <f t="shared" si="6"/>
        <v>1816</v>
      </c>
      <c r="E63" s="22">
        <v>1162</v>
      </c>
      <c r="F63" s="31">
        <f t="shared" si="7"/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640</v>
      </c>
      <c r="M63" s="22">
        <f t="shared" si="8"/>
        <v>14</v>
      </c>
      <c r="N63" s="22">
        <v>0</v>
      </c>
      <c r="O63" s="22">
        <v>4</v>
      </c>
      <c r="P63" s="22">
        <v>10</v>
      </c>
      <c r="Q63" s="22">
        <v>0</v>
      </c>
      <c r="R63" s="22">
        <v>0</v>
      </c>
      <c r="S63" s="22">
        <v>0</v>
      </c>
      <c r="T63" s="22">
        <f t="shared" si="9"/>
        <v>1162</v>
      </c>
      <c r="U63" s="22">
        <v>1162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780</v>
      </c>
      <c r="AB63" s="22">
        <v>640</v>
      </c>
      <c r="AC63" s="22">
        <v>140</v>
      </c>
      <c r="AD63" s="22">
        <f t="shared" si="11"/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15</v>
      </c>
      <c r="B64" s="40" t="s">
        <v>125</v>
      </c>
      <c r="C64" s="41" t="s">
        <v>126</v>
      </c>
      <c r="D64" s="31">
        <f t="shared" si="6"/>
        <v>254</v>
      </c>
      <c r="E64" s="22">
        <v>144</v>
      </c>
      <c r="F64" s="31">
        <f t="shared" si="7"/>
        <v>22</v>
      </c>
      <c r="G64" s="22">
        <v>0</v>
      </c>
      <c r="H64" s="22">
        <v>6</v>
      </c>
      <c r="I64" s="22">
        <v>0</v>
      </c>
      <c r="J64" s="22">
        <v>0</v>
      </c>
      <c r="K64" s="22">
        <v>16</v>
      </c>
      <c r="L64" s="22">
        <v>88</v>
      </c>
      <c r="M64" s="22">
        <f t="shared" si="8"/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144</v>
      </c>
      <c r="U64" s="22">
        <v>144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114</v>
      </c>
      <c r="AB64" s="22">
        <v>88</v>
      </c>
      <c r="AC64" s="22">
        <v>10</v>
      </c>
      <c r="AD64" s="22">
        <f t="shared" si="11"/>
        <v>16</v>
      </c>
      <c r="AE64" s="22">
        <v>0</v>
      </c>
      <c r="AF64" s="22">
        <v>0</v>
      </c>
      <c r="AG64" s="22">
        <v>0</v>
      </c>
      <c r="AH64" s="22">
        <v>0</v>
      </c>
      <c r="AI64" s="22">
        <v>16</v>
      </c>
    </row>
    <row r="65" spans="1:35" ht="13.5">
      <c r="A65" s="74" t="s">
        <v>127</v>
      </c>
      <c r="B65" s="75"/>
      <c r="C65" s="76"/>
      <c r="D65" s="22">
        <f aca="true" t="shared" si="12" ref="D65:AI65">SUM(D6:D64)</f>
        <v>250149</v>
      </c>
      <c r="E65" s="22">
        <f t="shared" si="12"/>
        <v>164803</v>
      </c>
      <c r="F65" s="22">
        <f t="shared" si="12"/>
        <v>48028</v>
      </c>
      <c r="G65" s="22">
        <f t="shared" si="12"/>
        <v>18208</v>
      </c>
      <c r="H65" s="22">
        <f t="shared" si="12"/>
        <v>23520</v>
      </c>
      <c r="I65" s="22">
        <f t="shared" si="12"/>
        <v>0</v>
      </c>
      <c r="J65" s="22">
        <f t="shared" si="12"/>
        <v>6196</v>
      </c>
      <c r="K65" s="22">
        <f t="shared" si="12"/>
        <v>104</v>
      </c>
      <c r="L65" s="22">
        <f t="shared" si="12"/>
        <v>22299</v>
      </c>
      <c r="M65" s="22">
        <f t="shared" si="12"/>
        <v>15019</v>
      </c>
      <c r="N65" s="22">
        <f t="shared" si="12"/>
        <v>13472</v>
      </c>
      <c r="O65" s="22">
        <f t="shared" si="12"/>
        <v>463</v>
      </c>
      <c r="P65" s="22">
        <f t="shared" si="12"/>
        <v>670</v>
      </c>
      <c r="Q65" s="22">
        <f t="shared" si="12"/>
        <v>19</v>
      </c>
      <c r="R65" s="22">
        <f t="shared" si="12"/>
        <v>198</v>
      </c>
      <c r="S65" s="22">
        <f t="shared" si="12"/>
        <v>197</v>
      </c>
      <c r="T65" s="22">
        <f t="shared" si="12"/>
        <v>166962</v>
      </c>
      <c r="U65" s="22">
        <f t="shared" si="12"/>
        <v>164803</v>
      </c>
      <c r="V65" s="22">
        <f t="shared" si="12"/>
        <v>1747</v>
      </c>
      <c r="W65" s="22">
        <f t="shared" si="12"/>
        <v>382</v>
      </c>
      <c r="X65" s="22">
        <f t="shared" si="12"/>
        <v>0</v>
      </c>
      <c r="Y65" s="22">
        <f t="shared" si="12"/>
        <v>0</v>
      </c>
      <c r="Z65" s="22">
        <f t="shared" si="12"/>
        <v>30</v>
      </c>
      <c r="AA65" s="22">
        <f t="shared" si="12"/>
        <v>58258</v>
      </c>
      <c r="AB65" s="22">
        <f t="shared" si="12"/>
        <v>22299</v>
      </c>
      <c r="AC65" s="22">
        <f t="shared" si="12"/>
        <v>18759</v>
      </c>
      <c r="AD65" s="22">
        <f t="shared" si="12"/>
        <v>17200</v>
      </c>
      <c r="AE65" s="22">
        <f t="shared" si="12"/>
        <v>9596</v>
      </c>
      <c r="AF65" s="22">
        <f t="shared" si="12"/>
        <v>7277</v>
      </c>
      <c r="AG65" s="22">
        <f t="shared" si="12"/>
        <v>0</v>
      </c>
      <c r="AH65" s="22">
        <f t="shared" si="12"/>
        <v>253</v>
      </c>
      <c r="AI65" s="22">
        <f t="shared" si="12"/>
        <v>74</v>
      </c>
    </row>
  </sheetData>
  <mergeCells count="10">
    <mergeCell ref="AC3:AC4"/>
    <mergeCell ref="A65:C65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6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220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128</v>
      </c>
      <c r="B2" s="49" t="s">
        <v>164</v>
      </c>
      <c r="C2" s="49" t="s">
        <v>165</v>
      </c>
      <c r="D2" s="95" t="s">
        <v>166</v>
      </c>
      <c r="E2" s="93"/>
      <c r="F2" s="93"/>
      <c r="G2" s="93"/>
      <c r="H2" s="93"/>
      <c r="I2" s="93"/>
      <c r="J2" s="94"/>
      <c r="K2" s="95" t="s">
        <v>167</v>
      </c>
      <c r="L2" s="93"/>
      <c r="M2" s="93"/>
      <c r="N2" s="93"/>
      <c r="O2" s="93"/>
      <c r="P2" s="93"/>
      <c r="Q2" s="94"/>
      <c r="R2" s="96" t="s">
        <v>2</v>
      </c>
      <c r="S2" s="47"/>
      <c r="T2" s="47"/>
      <c r="U2" s="47"/>
      <c r="V2" s="47"/>
      <c r="W2" s="47"/>
      <c r="X2" s="48"/>
      <c r="Y2" s="57" t="s">
        <v>3</v>
      </c>
      <c r="Z2" s="97"/>
      <c r="AA2" s="97"/>
      <c r="AB2" s="97"/>
      <c r="AC2" s="97"/>
      <c r="AD2" s="97"/>
      <c r="AE2" s="98"/>
      <c r="AF2" s="57" t="s">
        <v>4</v>
      </c>
      <c r="AG2" s="66"/>
      <c r="AH2" s="66"/>
      <c r="AI2" s="66"/>
      <c r="AJ2" s="66"/>
      <c r="AK2" s="66"/>
      <c r="AL2" s="67"/>
      <c r="AM2" s="57" t="s">
        <v>5</v>
      </c>
      <c r="AN2" s="99"/>
      <c r="AO2" s="99"/>
      <c r="AP2" s="99"/>
      <c r="AQ2" s="99"/>
      <c r="AR2" s="99"/>
      <c r="AS2" s="100"/>
      <c r="AT2" s="57" t="s">
        <v>6</v>
      </c>
      <c r="AU2" s="97"/>
      <c r="AV2" s="97"/>
      <c r="AW2" s="97"/>
      <c r="AX2" s="97"/>
      <c r="AY2" s="97"/>
      <c r="AZ2" s="98"/>
      <c r="BA2" s="57" t="s">
        <v>7</v>
      </c>
      <c r="BB2" s="97"/>
      <c r="BC2" s="97"/>
      <c r="BD2" s="97"/>
      <c r="BE2" s="97"/>
      <c r="BF2" s="97"/>
      <c r="BG2" s="98"/>
      <c r="BH2" s="92" t="s">
        <v>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182</v>
      </c>
      <c r="E3" s="7" t="s">
        <v>190</v>
      </c>
      <c r="F3" s="7" t="s">
        <v>160</v>
      </c>
      <c r="G3" s="7" t="s">
        <v>192</v>
      </c>
      <c r="H3" s="7" t="s">
        <v>9</v>
      </c>
      <c r="I3" s="7" t="s">
        <v>10</v>
      </c>
      <c r="J3" s="7" t="s">
        <v>162</v>
      </c>
      <c r="K3" s="39" t="s">
        <v>182</v>
      </c>
      <c r="L3" s="7" t="s">
        <v>190</v>
      </c>
      <c r="M3" s="7" t="s">
        <v>160</v>
      </c>
      <c r="N3" s="7" t="s">
        <v>192</v>
      </c>
      <c r="O3" s="7" t="s">
        <v>9</v>
      </c>
      <c r="P3" s="7" t="s">
        <v>10</v>
      </c>
      <c r="Q3" s="7" t="s">
        <v>162</v>
      </c>
      <c r="R3" s="39" t="s">
        <v>182</v>
      </c>
      <c r="S3" s="7" t="s">
        <v>190</v>
      </c>
      <c r="T3" s="7" t="s">
        <v>160</v>
      </c>
      <c r="U3" s="7" t="s">
        <v>192</v>
      </c>
      <c r="V3" s="7" t="s">
        <v>9</v>
      </c>
      <c r="W3" s="7" t="s">
        <v>10</v>
      </c>
      <c r="X3" s="7" t="s">
        <v>162</v>
      </c>
      <c r="Y3" s="39" t="s">
        <v>182</v>
      </c>
      <c r="Z3" s="7" t="s">
        <v>190</v>
      </c>
      <c r="AA3" s="7" t="s">
        <v>160</v>
      </c>
      <c r="AB3" s="7" t="s">
        <v>192</v>
      </c>
      <c r="AC3" s="7" t="s">
        <v>9</v>
      </c>
      <c r="AD3" s="7" t="s">
        <v>10</v>
      </c>
      <c r="AE3" s="7" t="s">
        <v>162</v>
      </c>
      <c r="AF3" s="39" t="s">
        <v>182</v>
      </c>
      <c r="AG3" s="7" t="s">
        <v>190</v>
      </c>
      <c r="AH3" s="7" t="s">
        <v>160</v>
      </c>
      <c r="AI3" s="7" t="s">
        <v>192</v>
      </c>
      <c r="AJ3" s="7" t="s">
        <v>9</v>
      </c>
      <c r="AK3" s="7" t="s">
        <v>10</v>
      </c>
      <c r="AL3" s="7" t="s">
        <v>162</v>
      </c>
      <c r="AM3" s="39" t="s">
        <v>182</v>
      </c>
      <c r="AN3" s="7" t="s">
        <v>190</v>
      </c>
      <c r="AO3" s="7" t="s">
        <v>160</v>
      </c>
      <c r="AP3" s="7" t="s">
        <v>192</v>
      </c>
      <c r="AQ3" s="7" t="s">
        <v>9</v>
      </c>
      <c r="AR3" s="7" t="s">
        <v>10</v>
      </c>
      <c r="AS3" s="7" t="s">
        <v>162</v>
      </c>
      <c r="AT3" s="39" t="s">
        <v>182</v>
      </c>
      <c r="AU3" s="7" t="s">
        <v>190</v>
      </c>
      <c r="AV3" s="7" t="s">
        <v>160</v>
      </c>
      <c r="AW3" s="7" t="s">
        <v>192</v>
      </c>
      <c r="AX3" s="7" t="s">
        <v>9</v>
      </c>
      <c r="AY3" s="7" t="s">
        <v>10</v>
      </c>
      <c r="AZ3" s="7" t="s">
        <v>162</v>
      </c>
      <c r="BA3" s="39" t="s">
        <v>182</v>
      </c>
      <c r="BB3" s="7" t="s">
        <v>190</v>
      </c>
      <c r="BC3" s="7" t="s">
        <v>160</v>
      </c>
      <c r="BD3" s="7" t="s">
        <v>192</v>
      </c>
      <c r="BE3" s="7" t="s">
        <v>9</v>
      </c>
      <c r="BF3" s="7" t="s">
        <v>10</v>
      </c>
      <c r="BG3" s="7" t="s">
        <v>162</v>
      </c>
      <c r="BH3" s="39" t="s">
        <v>182</v>
      </c>
      <c r="BI3" s="7" t="s">
        <v>190</v>
      </c>
      <c r="BJ3" s="7" t="s">
        <v>160</v>
      </c>
      <c r="BK3" s="7" t="s">
        <v>192</v>
      </c>
      <c r="BL3" s="7" t="s">
        <v>9</v>
      </c>
      <c r="BM3" s="7" t="s">
        <v>10</v>
      </c>
      <c r="BN3" s="7" t="s">
        <v>162</v>
      </c>
    </row>
    <row r="4" spans="1:66" s="42" customFormat="1" ht="13.5">
      <c r="A4" s="51"/>
      <c r="B4" s="77"/>
      <c r="C4" s="77"/>
      <c r="D4" s="19" t="s">
        <v>163</v>
      </c>
      <c r="E4" s="38" t="s">
        <v>149</v>
      </c>
      <c r="F4" s="38" t="s">
        <v>149</v>
      </c>
      <c r="G4" s="38" t="s">
        <v>149</v>
      </c>
      <c r="H4" s="38" t="s">
        <v>149</v>
      </c>
      <c r="I4" s="38" t="s">
        <v>149</v>
      </c>
      <c r="J4" s="38" t="s">
        <v>149</v>
      </c>
      <c r="K4" s="19" t="s">
        <v>149</v>
      </c>
      <c r="L4" s="38" t="s">
        <v>149</v>
      </c>
      <c r="M4" s="38" t="s">
        <v>149</v>
      </c>
      <c r="N4" s="38" t="s">
        <v>149</v>
      </c>
      <c r="O4" s="38" t="s">
        <v>149</v>
      </c>
      <c r="P4" s="38" t="s">
        <v>149</v>
      </c>
      <c r="Q4" s="38" t="s">
        <v>149</v>
      </c>
      <c r="R4" s="19" t="s">
        <v>149</v>
      </c>
      <c r="S4" s="38" t="s">
        <v>149</v>
      </c>
      <c r="T4" s="38" t="s">
        <v>149</v>
      </c>
      <c r="U4" s="38" t="s">
        <v>149</v>
      </c>
      <c r="V4" s="38" t="s">
        <v>149</v>
      </c>
      <c r="W4" s="38" t="s">
        <v>149</v>
      </c>
      <c r="X4" s="38" t="s">
        <v>149</v>
      </c>
      <c r="Y4" s="19" t="s">
        <v>149</v>
      </c>
      <c r="Z4" s="38" t="s">
        <v>149</v>
      </c>
      <c r="AA4" s="38" t="s">
        <v>149</v>
      </c>
      <c r="AB4" s="38" t="s">
        <v>149</v>
      </c>
      <c r="AC4" s="38" t="s">
        <v>149</v>
      </c>
      <c r="AD4" s="38" t="s">
        <v>149</v>
      </c>
      <c r="AE4" s="38" t="s">
        <v>149</v>
      </c>
      <c r="AF4" s="19" t="s">
        <v>149</v>
      </c>
      <c r="AG4" s="38" t="s">
        <v>149</v>
      </c>
      <c r="AH4" s="38" t="s">
        <v>149</v>
      </c>
      <c r="AI4" s="38" t="s">
        <v>149</v>
      </c>
      <c r="AJ4" s="38" t="s">
        <v>149</v>
      </c>
      <c r="AK4" s="38" t="s">
        <v>149</v>
      </c>
      <c r="AL4" s="38" t="s">
        <v>149</v>
      </c>
      <c r="AM4" s="19" t="s">
        <v>149</v>
      </c>
      <c r="AN4" s="38" t="s">
        <v>149</v>
      </c>
      <c r="AO4" s="38" t="s">
        <v>149</v>
      </c>
      <c r="AP4" s="38" t="s">
        <v>149</v>
      </c>
      <c r="AQ4" s="38" t="s">
        <v>149</v>
      </c>
      <c r="AR4" s="38" t="s">
        <v>149</v>
      </c>
      <c r="AS4" s="38" t="s">
        <v>149</v>
      </c>
      <c r="AT4" s="19" t="s">
        <v>149</v>
      </c>
      <c r="AU4" s="38" t="s">
        <v>149</v>
      </c>
      <c r="AV4" s="38" t="s">
        <v>149</v>
      </c>
      <c r="AW4" s="38" t="s">
        <v>149</v>
      </c>
      <c r="AX4" s="38" t="s">
        <v>149</v>
      </c>
      <c r="AY4" s="38" t="s">
        <v>149</v>
      </c>
      <c r="AZ4" s="38" t="s">
        <v>149</v>
      </c>
      <c r="BA4" s="19" t="s">
        <v>149</v>
      </c>
      <c r="BB4" s="38" t="s">
        <v>149</v>
      </c>
      <c r="BC4" s="38" t="s">
        <v>149</v>
      </c>
      <c r="BD4" s="38" t="s">
        <v>149</v>
      </c>
      <c r="BE4" s="38" t="s">
        <v>149</v>
      </c>
      <c r="BF4" s="38" t="s">
        <v>149</v>
      </c>
      <c r="BG4" s="38" t="s">
        <v>149</v>
      </c>
      <c r="BH4" s="19" t="s">
        <v>149</v>
      </c>
      <c r="BI4" s="38" t="s">
        <v>149</v>
      </c>
      <c r="BJ4" s="38" t="s">
        <v>149</v>
      </c>
      <c r="BK4" s="38" t="s">
        <v>149</v>
      </c>
      <c r="BL4" s="38" t="s">
        <v>149</v>
      </c>
      <c r="BM4" s="38" t="s">
        <v>149</v>
      </c>
      <c r="BN4" s="38" t="s">
        <v>149</v>
      </c>
    </row>
    <row r="5" spans="1:66" ht="13.5">
      <c r="A5" s="40" t="s">
        <v>15</v>
      </c>
      <c r="B5" s="40" t="s">
        <v>16</v>
      </c>
      <c r="C5" s="41" t="s">
        <v>17</v>
      </c>
      <c r="D5" s="22">
        <f aca="true" t="shared" si="0" ref="D5:D18">SUM(E5:J5)</f>
        <v>8391</v>
      </c>
      <c r="E5" s="22">
        <f aca="true" t="shared" si="1" ref="E5:J38">L5+S5</f>
        <v>6469</v>
      </c>
      <c r="F5" s="22">
        <f t="shared" si="1"/>
        <v>870</v>
      </c>
      <c r="G5" s="22">
        <f t="shared" si="1"/>
        <v>869</v>
      </c>
      <c r="H5" s="22">
        <f aca="true" t="shared" si="2" ref="H5:J37">O5+V5</f>
        <v>183</v>
      </c>
      <c r="I5" s="22">
        <f t="shared" si="2"/>
        <v>0</v>
      </c>
      <c r="J5" s="22">
        <f t="shared" si="2"/>
        <v>0</v>
      </c>
      <c r="K5" s="22">
        <f aca="true" t="shared" si="3" ref="K5:K18">SUM(L5:Q5)</f>
        <v>6469</v>
      </c>
      <c r="L5" s="22">
        <v>6469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4" ref="R5:R18">SUM(S5:X5)</f>
        <v>1922</v>
      </c>
      <c r="S5" s="22">
        <f aca="true" t="shared" si="5" ref="S5:S18">AG5+AN5</f>
        <v>0</v>
      </c>
      <c r="T5" s="22">
        <f aca="true" t="shared" si="6" ref="T5:T18">AA5+AH5+AO5+AV5+BC5</f>
        <v>870</v>
      </c>
      <c r="U5" s="22">
        <f aca="true" t="shared" si="7" ref="U5:W59">AI5+AP5</f>
        <v>869</v>
      </c>
      <c r="V5" s="22">
        <f t="shared" si="7"/>
        <v>183</v>
      </c>
      <c r="W5" s="22">
        <f t="shared" si="7"/>
        <v>0</v>
      </c>
      <c r="X5" s="22">
        <f aca="true" t="shared" si="8" ref="X5:X18">AE5+AL5+AS5+AZ5+BG5</f>
        <v>0</v>
      </c>
      <c r="Y5" s="22">
        <f aca="true" t="shared" si="9" ref="Y5:Y18">SUM(Z5:AE5)</f>
        <v>0</v>
      </c>
      <c r="Z5" s="22" t="s">
        <v>201</v>
      </c>
      <c r="AA5" s="22">
        <v>0</v>
      </c>
      <c r="AB5" s="22" t="s">
        <v>201</v>
      </c>
      <c r="AC5" s="22" t="s">
        <v>201</v>
      </c>
      <c r="AD5" s="22" t="s">
        <v>201</v>
      </c>
      <c r="AE5" s="22">
        <v>0</v>
      </c>
      <c r="AF5" s="22">
        <f aca="true" t="shared" si="10" ref="AF5:AF18">SUM(AG5:AL5)</f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18">SUM(AN5:AS5)</f>
        <v>1922</v>
      </c>
      <c r="AN5" s="22">
        <v>0</v>
      </c>
      <c r="AO5" s="22">
        <v>870</v>
      </c>
      <c r="AP5" s="22">
        <v>869</v>
      </c>
      <c r="AQ5" s="22">
        <v>183</v>
      </c>
      <c r="AR5" s="22">
        <v>0</v>
      </c>
      <c r="AS5" s="22">
        <v>0</v>
      </c>
      <c r="AT5" s="22">
        <f aca="true" t="shared" si="12" ref="AT5:AT18">SUM(AU5:AZ5)</f>
        <v>0</v>
      </c>
      <c r="AU5" s="22" t="s">
        <v>201</v>
      </c>
      <c r="AV5" s="22">
        <v>0</v>
      </c>
      <c r="AW5" s="22" t="s">
        <v>201</v>
      </c>
      <c r="AX5" s="22" t="s">
        <v>201</v>
      </c>
      <c r="AY5" s="22" t="s">
        <v>201</v>
      </c>
      <c r="AZ5" s="22">
        <v>0</v>
      </c>
      <c r="BA5" s="22">
        <f aca="true" t="shared" si="13" ref="BA5:BA18">SUM(BB5:BG5)</f>
        <v>0</v>
      </c>
      <c r="BB5" s="22" t="s">
        <v>201</v>
      </c>
      <c r="BC5" s="22">
        <v>0</v>
      </c>
      <c r="BD5" s="22" t="s">
        <v>201</v>
      </c>
      <c r="BE5" s="22" t="s">
        <v>201</v>
      </c>
      <c r="BF5" s="22" t="s">
        <v>201</v>
      </c>
      <c r="BG5" s="22">
        <v>0</v>
      </c>
      <c r="BH5" s="22">
        <f aca="true" t="shared" si="14" ref="BH5:BH18">SUM(BI5:BN5)</f>
        <v>954</v>
      </c>
      <c r="BI5" s="22">
        <v>848</v>
      </c>
      <c r="BJ5" s="22">
        <v>10</v>
      </c>
      <c r="BK5" s="22">
        <v>65</v>
      </c>
      <c r="BL5" s="22">
        <v>0</v>
      </c>
      <c r="BM5" s="22">
        <v>0</v>
      </c>
      <c r="BN5" s="22">
        <v>31</v>
      </c>
    </row>
    <row r="6" spans="1:66" ht="13.5">
      <c r="A6" s="40" t="s">
        <v>15</v>
      </c>
      <c r="B6" s="40" t="s">
        <v>18</v>
      </c>
      <c r="C6" s="41" t="s">
        <v>19</v>
      </c>
      <c r="D6" s="22">
        <f t="shared" si="0"/>
        <v>3724</v>
      </c>
      <c r="E6" s="22">
        <f t="shared" si="1"/>
        <v>2249</v>
      </c>
      <c r="F6" s="22">
        <f t="shared" si="1"/>
        <v>1195</v>
      </c>
      <c r="G6" s="22">
        <f t="shared" si="1"/>
        <v>127</v>
      </c>
      <c r="H6" s="22">
        <f t="shared" si="2"/>
        <v>7</v>
      </c>
      <c r="I6" s="22">
        <f t="shared" si="2"/>
        <v>146</v>
      </c>
      <c r="J6" s="22">
        <f t="shared" si="2"/>
        <v>0</v>
      </c>
      <c r="K6" s="22">
        <f t="shared" si="3"/>
        <v>2249</v>
      </c>
      <c r="L6" s="22">
        <v>2249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1475</v>
      </c>
      <c r="S6" s="22">
        <f t="shared" si="5"/>
        <v>0</v>
      </c>
      <c r="T6" s="22">
        <f t="shared" si="6"/>
        <v>1195</v>
      </c>
      <c r="U6" s="22">
        <f t="shared" si="7"/>
        <v>127</v>
      </c>
      <c r="V6" s="22">
        <f t="shared" si="7"/>
        <v>7</v>
      </c>
      <c r="W6" s="22">
        <f t="shared" si="7"/>
        <v>146</v>
      </c>
      <c r="X6" s="22">
        <f t="shared" si="8"/>
        <v>0</v>
      </c>
      <c r="Y6" s="22">
        <f t="shared" si="9"/>
        <v>0</v>
      </c>
      <c r="Z6" s="22" t="s">
        <v>201</v>
      </c>
      <c r="AA6" s="22">
        <v>0</v>
      </c>
      <c r="AB6" s="22" t="s">
        <v>201</v>
      </c>
      <c r="AC6" s="22" t="s">
        <v>201</v>
      </c>
      <c r="AD6" s="22" t="s">
        <v>201</v>
      </c>
      <c r="AE6" s="22">
        <v>0</v>
      </c>
      <c r="AF6" s="22">
        <f t="shared" si="10"/>
        <v>962</v>
      </c>
      <c r="AG6" s="22">
        <v>0</v>
      </c>
      <c r="AH6" s="22">
        <v>962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513</v>
      </c>
      <c r="AN6" s="22">
        <v>0</v>
      </c>
      <c r="AO6" s="22">
        <v>233</v>
      </c>
      <c r="AP6" s="22">
        <v>127</v>
      </c>
      <c r="AQ6" s="22">
        <v>7</v>
      </c>
      <c r="AR6" s="22">
        <v>146</v>
      </c>
      <c r="AS6" s="22">
        <v>0</v>
      </c>
      <c r="AT6" s="22">
        <f t="shared" si="12"/>
        <v>0</v>
      </c>
      <c r="AU6" s="22" t="s">
        <v>201</v>
      </c>
      <c r="AV6" s="22">
        <v>0</v>
      </c>
      <c r="AW6" s="22" t="s">
        <v>201</v>
      </c>
      <c r="AX6" s="22" t="s">
        <v>201</v>
      </c>
      <c r="AY6" s="22" t="s">
        <v>201</v>
      </c>
      <c r="AZ6" s="22">
        <v>0</v>
      </c>
      <c r="BA6" s="22">
        <f t="shared" si="13"/>
        <v>0</v>
      </c>
      <c r="BB6" s="22" t="s">
        <v>201</v>
      </c>
      <c r="BC6" s="22">
        <v>0</v>
      </c>
      <c r="BD6" s="22" t="s">
        <v>201</v>
      </c>
      <c r="BE6" s="22" t="s">
        <v>201</v>
      </c>
      <c r="BF6" s="22" t="s">
        <v>201</v>
      </c>
      <c r="BG6" s="22">
        <v>0</v>
      </c>
      <c r="BH6" s="22">
        <f t="shared" si="14"/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15</v>
      </c>
      <c r="B7" s="40" t="s">
        <v>20</v>
      </c>
      <c r="C7" s="41" t="s">
        <v>21</v>
      </c>
      <c r="D7" s="22">
        <f t="shared" si="0"/>
        <v>6470</v>
      </c>
      <c r="E7" s="22">
        <f t="shared" si="1"/>
        <v>3677</v>
      </c>
      <c r="F7" s="22">
        <f t="shared" si="1"/>
        <v>2120</v>
      </c>
      <c r="G7" s="22">
        <f t="shared" si="1"/>
        <v>673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2">
        <f t="shared" si="3"/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4"/>
        <v>6470</v>
      </c>
      <c r="S7" s="22">
        <f t="shared" si="5"/>
        <v>3677</v>
      </c>
      <c r="T7" s="22">
        <f t="shared" si="6"/>
        <v>2120</v>
      </c>
      <c r="U7" s="22">
        <f t="shared" si="7"/>
        <v>673</v>
      </c>
      <c r="V7" s="22">
        <f t="shared" si="7"/>
        <v>0</v>
      </c>
      <c r="W7" s="22">
        <f t="shared" si="7"/>
        <v>0</v>
      </c>
      <c r="X7" s="22">
        <f t="shared" si="8"/>
        <v>0</v>
      </c>
      <c r="Y7" s="22">
        <f t="shared" si="9"/>
        <v>0</v>
      </c>
      <c r="Z7" s="22" t="s">
        <v>201</v>
      </c>
      <c r="AA7" s="22">
        <v>0</v>
      </c>
      <c r="AB7" s="22" t="s">
        <v>201</v>
      </c>
      <c r="AC7" s="22" t="s">
        <v>201</v>
      </c>
      <c r="AD7" s="22" t="s">
        <v>201</v>
      </c>
      <c r="AE7" s="22">
        <v>0</v>
      </c>
      <c r="AF7" s="22">
        <f t="shared" si="10"/>
        <v>2120</v>
      </c>
      <c r="AG7" s="22">
        <v>0</v>
      </c>
      <c r="AH7" s="22">
        <v>2120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4350</v>
      </c>
      <c r="AN7" s="22">
        <v>3677</v>
      </c>
      <c r="AO7" s="22">
        <v>0</v>
      </c>
      <c r="AP7" s="22">
        <v>673</v>
      </c>
      <c r="AQ7" s="22">
        <v>0</v>
      </c>
      <c r="AR7" s="22">
        <v>0</v>
      </c>
      <c r="AS7" s="22">
        <v>0</v>
      </c>
      <c r="AT7" s="22">
        <f t="shared" si="12"/>
        <v>0</v>
      </c>
      <c r="AU7" s="22" t="s">
        <v>201</v>
      </c>
      <c r="AV7" s="22">
        <v>0</v>
      </c>
      <c r="AW7" s="22" t="s">
        <v>201</v>
      </c>
      <c r="AX7" s="22" t="s">
        <v>201</v>
      </c>
      <c r="AY7" s="22" t="s">
        <v>201</v>
      </c>
      <c r="AZ7" s="22">
        <v>0</v>
      </c>
      <c r="BA7" s="22">
        <f t="shared" si="13"/>
        <v>0</v>
      </c>
      <c r="BB7" s="22" t="s">
        <v>201</v>
      </c>
      <c r="BC7" s="22">
        <v>0</v>
      </c>
      <c r="BD7" s="22" t="s">
        <v>201</v>
      </c>
      <c r="BE7" s="22" t="s">
        <v>201</v>
      </c>
      <c r="BF7" s="22" t="s">
        <v>201</v>
      </c>
      <c r="BG7" s="22">
        <v>0</v>
      </c>
      <c r="BH7" s="22">
        <f t="shared" si="14"/>
        <v>1112</v>
      </c>
      <c r="BI7" s="22">
        <v>1102</v>
      </c>
      <c r="BJ7" s="22">
        <v>10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15</v>
      </c>
      <c r="B8" s="40" t="s">
        <v>22</v>
      </c>
      <c r="C8" s="41" t="s">
        <v>23</v>
      </c>
      <c r="D8" s="22">
        <f t="shared" si="0"/>
        <v>2079</v>
      </c>
      <c r="E8" s="22">
        <f t="shared" si="1"/>
        <v>1192</v>
      </c>
      <c r="F8" s="22">
        <f t="shared" si="1"/>
        <v>151</v>
      </c>
      <c r="G8" s="22">
        <f t="shared" si="1"/>
        <v>179</v>
      </c>
      <c r="H8" s="22">
        <f t="shared" si="2"/>
        <v>42</v>
      </c>
      <c r="I8" s="22">
        <f t="shared" si="2"/>
        <v>5</v>
      </c>
      <c r="J8" s="22">
        <f t="shared" si="2"/>
        <v>510</v>
      </c>
      <c r="K8" s="22">
        <f t="shared" si="3"/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 t="shared" si="4"/>
        <v>2079</v>
      </c>
      <c r="S8" s="22">
        <f t="shared" si="5"/>
        <v>1192</v>
      </c>
      <c r="T8" s="22">
        <f t="shared" si="6"/>
        <v>151</v>
      </c>
      <c r="U8" s="22">
        <f t="shared" si="7"/>
        <v>179</v>
      </c>
      <c r="V8" s="22">
        <f t="shared" si="7"/>
        <v>42</v>
      </c>
      <c r="W8" s="22">
        <f t="shared" si="7"/>
        <v>5</v>
      </c>
      <c r="X8" s="22">
        <f t="shared" si="8"/>
        <v>510</v>
      </c>
      <c r="Y8" s="22">
        <f t="shared" si="9"/>
        <v>0</v>
      </c>
      <c r="Z8" s="22" t="s">
        <v>201</v>
      </c>
      <c r="AA8" s="22">
        <v>0</v>
      </c>
      <c r="AB8" s="22" t="s">
        <v>201</v>
      </c>
      <c r="AC8" s="22" t="s">
        <v>201</v>
      </c>
      <c r="AD8" s="22" t="s">
        <v>201</v>
      </c>
      <c r="AE8" s="22">
        <v>0</v>
      </c>
      <c r="AF8" s="22">
        <f t="shared" si="10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2079</v>
      </c>
      <c r="AN8" s="22">
        <v>1192</v>
      </c>
      <c r="AO8" s="22">
        <v>151</v>
      </c>
      <c r="AP8" s="22">
        <v>179</v>
      </c>
      <c r="AQ8" s="22">
        <v>42</v>
      </c>
      <c r="AR8" s="22">
        <v>5</v>
      </c>
      <c r="AS8" s="22">
        <v>510</v>
      </c>
      <c r="AT8" s="22">
        <f t="shared" si="12"/>
        <v>0</v>
      </c>
      <c r="AU8" s="22" t="s">
        <v>201</v>
      </c>
      <c r="AV8" s="22">
        <v>0</v>
      </c>
      <c r="AW8" s="22" t="s">
        <v>201</v>
      </c>
      <c r="AX8" s="22" t="s">
        <v>201</v>
      </c>
      <c r="AY8" s="22" t="s">
        <v>201</v>
      </c>
      <c r="AZ8" s="22">
        <v>0</v>
      </c>
      <c r="BA8" s="22">
        <f t="shared" si="13"/>
        <v>0</v>
      </c>
      <c r="BB8" s="22" t="s">
        <v>201</v>
      </c>
      <c r="BC8" s="22">
        <v>0</v>
      </c>
      <c r="BD8" s="22" t="s">
        <v>201</v>
      </c>
      <c r="BE8" s="22" t="s">
        <v>201</v>
      </c>
      <c r="BF8" s="22" t="s">
        <v>201</v>
      </c>
      <c r="BG8" s="22">
        <v>0</v>
      </c>
      <c r="BH8" s="22">
        <f t="shared" si="14"/>
        <v>715</v>
      </c>
      <c r="BI8" s="22">
        <v>544</v>
      </c>
      <c r="BJ8" s="22">
        <v>26</v>
      </c>
      <c r="BK8" s="22">
        <v>139</v>
      </c>
      <c r="BL8" s="22">
        <v>0</v>
      </c>
      <c r="BM8" s="22">
        <v>0</v>
      </c>
      <c r="BN8" s="22">
        <v>6</v>
      </c>
    </row>
    <row r="9" spans="1:66" ht="13.5">
      <c r="A9" s="40" t="s">
        <v>15</v>
      </c>
      <c r="B9" s="40" t="s">
        <v>24</v>
      </c>
      <c r="C9" s="41" t="s">
        <v>25</v>
      </c>
      <c r="D9" s="22">
        <f t="shared" si="0"/>
        <v>1143</v>
      </c>
      <c r="E9" s="22">
        <f t="shared" si="1"/>
        <v>417</v>
      </c>
      <c r="F9" s="22">
        <f t="shared" si="1"/>
        <v>607</v>
      </c>
      <c r="G9" s="22">
        <f t="shared" si="1"/>
        <v>89</v>
      </c>
      <c r="H9" s="22">
        <f t="shared" si="2"/>
        <v>0</v>
      </c>
      <c r="I9" s="22">
        <f t="shared" si="2"/>
        <v>0</v>
      </c>
      <c r="J9" s="22">
        <f t="shared" si="2"/>
        <v>30</v>
      </c>
      <c r="K9" s="22">
        <f t="shared" si="3"/>
        <v>588</v>
      </c>
      <c r="L9" s="22">
        <v>417</v>
      </c>
      <c r="M9" s="22">
        <v>52</v>
      </c>
      <c r="N9" s="22">
        <v>89</v>
      </c>
      <c r="O9" s="22">
        <v>0</v>
      </c>
      <c r="P9" s="22">
        <v>0</v>
      </c>
      <c r="Q9" s="22">
        <v>30</v>
      </c>
      <c r="R9" s="22">
        <f t="shared" si="4"/>
        <v>555</v>
      </c>
      <c r="S9" s="22">
        <f t="shared" si="5"/>
        <v>0</v>
      </c>
      <c r="T9" s="22">
        <f t="shared" si="6"/>
        <v>555</v>
      </c>
      <c r="U9" s="22">
        <f t="shared" si="7"/>
        <v>0</v>
      </c>
      <c r="V9" s="22">
        <f t="shared" si="7"/>
        <v>0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 t="s">
        <v>201</v>
      </c>
      <c r="AA9" s="22">
        <v>0</v>
      </c>
      <c r="AB9" s="22" t="s">
        <v>201</v>
      </c>
      <c r="AC9" s="22" t="s">
        <v>201</v>
      </c>
      <c r="AD9" s="22" t="s">
        <v>201</v>
      </c>
      <c r="AE9" s="22">
        <v>0</v>
      </c>
      <c r="AF9" s="22">
        <f t="shared" si="10"/>
        <v>555</v>
      </c>
      <c r="AG9" s="22">
        <v>0</v>
      </c>
      <c r="AH9" s="22">
        <v>555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f t="shared" si="12"/>
        <v>0</v>
      </c>
      <c r="AU9" s="22" t="s">
        <v>201</v>
      </c>
      <c r="AV9" s="22">
        <v>0</v>
      </c>
      <c r="AW9" s="22" t="s">
        <v>201</v>
      </c>
      <c r="AX9" s="22" t="s">
        <v>201</v>
      </c>
      <c r="AY9" s="22" t="s">
        <v>201</v>
      </c>
      <c r="AZ9" s="22">
        <v>0</v>
      </c>
      <c r="BA9" s="22">
        <f t="shared" si="13"/>
        <v>0</v>
      </c>
      <c r="BB9" s="22" t="s">
        <v>201</v>
      </c>
      <c r="BC9" s="22">
        <v>0</v>
      </c>
      <c r="BD9" s="22" t="s">
        <v>201</v>
      </c>
      <c r="BE9" s="22" t="s">
        <v>201</v>
      </c>
      <c r="BF9" s="22" t="s">
        <v>201</v>
      </c>
      <c r="BG9" s="22">
        <v>0</v>
      </c>
      <c r="BH9" s="22">
        <f t="shared" si="14"/>
        <v>467</v>
      </c>
      <c r="BI9" s="22">
        <v>419</v>
      </c>
      <c r="BJ9" s="22">
        <v>2</v>
      </c>
      <c r="BK9" s="22">
        <v>29</v>
      </c>
      <c r="BL9" s="22">
        <v>0</v>
      </c>
      <c r="BM9" s="22">
        <v>0</v>
      </c>
      <c r="BN9" s="22">
        <v>17</v>
      </c>
    </row>
    <row r="10" spans="1:66" ht="13.5">
      <c r="A10" s="40" t="s">
        <v>15</v>
      </c>
      <c r="B10" s="40" t="s">
        <v>26</v>
      </c>
      <c r="C10" s="41" t="s">
        <v>27</v>
      </c>
      <c r="D10" s="22">
        <f t="shared" si="0"/>
        <v>995</v>
      </c>
      <c r="E10" s="22">
        <f t="shared" si="1"/>
        <v>0</v>
      </c>
      <c r="F10" s="22">
        <f t="shared" si="1"/>
        <v>387</v>
      </c>
      <c r="G10" s="22">
        <f t="shared" si="1"/>
        <v>337</v>
      </c>
      <c r="H10" s="22">
        <f t="shared" si="2"/>
        <v>0</v>
      </c>
      <c r="I10" s="22">
        <f t="shared" si="2"/>
        <v>271</v>
      </c>
      <c r="J10" s="22">
        <f t="shared" si="2"/>
        <v>0</v>
      </c>
      <c r="K10" s="22">
        <f t="shared" si="3"/>
        <v>327</v>
      </c>
      <c r="L10" s="22">
        <v>0</v>
      </c>
      <c r="M10" s="22">
        <v>0</v>
      </c>
      <c r="N10" s="22">
        <v>327</v>
      </c>
      <c r="O10" s="22">
        <v>0</v>
      </c>
      <c r="P10" s="22">
        <v>0</v>
      </c>
      <c r="Q10" s="22">
        <v>0</v>
      </c>
      <c r="R10" s="22">
        <f t="shared" si="4"/>
        <v>668</v>
      </c>
      <c r="S10" s="22">
        <f t="shared" si="5"/>
        <v>0</v>
      </c>
      <c r="T10" s="22">
        <f t="shared" si="6"/>
        <v>387</v>
      </c>
      <c r="U10" s="22">
        <f t="shared" si="7"/>
        <v>10</v>
      </c>
      <c r="V10" s="22">
        <f t="shared" si="7"/>
        <v>0</v>
      </c>
      <c r="W10" s="22">
        <f t="shared" si="7"/>
        <v>271</v>
      </c>
      <c r="X10" s="22">
        <f t="shared" si="8"/>
        <v>0</v>
      </c>
      <c r="Y10" s="22">
        <f t="shared" si="9"/>
        <v>0</v>
      </c>
      <c r="Z10" s="22" t="s">
        <v>201</v>
      </c>
      <c r="AA10" s="22">
        <v>0</v>
      </c>
      <c r="AB10" s="22" t="s">
        <v>201</v>
      </c>
      <c r="AC10" s="22" t="s">
        <v>201</v>
      </c>
      <c r="AD10" s="22" t="s">
        <v>201</v>
      </c>
      <c r="AE10" s="22">
        <v>0</v>
      </c>
      <c r="AF10" s="22">
        <f t="shared" si="10"/>
        <v>668</v>
      </c>
      <c r="AG10" s="22">
        <v>0</v>
      </c>
      <c r="AH10" s="22">
        <v>387</v>
      </c>
      <c r="AI10" s="22">
        <v>10</v>
      </c>
      <c r="AJ10" s="22">
        <v>0</v>
      </c>
      <c r="AK10" s="22">
        <v>271</v>
      </c>
      <c r="AL10" s="22">
        <v>0</v>
      </c>
      <c r="AM10" s="22">
        <f t="shared" si="11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2"/>
        <v>0</v>
      </c>
      <c r="AU10" s="22" t="s">
        <v>201</v>
      </c>
      <c r="AV10" s="22">
        <v>0</v>
      </c>
      <c r="AW10" s="22" t="s">
        <v>201</v>
      </c>
      <c r="AX10" s="22" t="s">
        <v>201</v>
      </c>
      <c r="AY10" s="22" t="s">
        <v>201</v>
      </c>
      <c r="AZ10" s="22">
        <v>0</v>
      </c>
      <c r="BA10" s="22">
        <f t="shared" si="13"/>
        <v>0</v>
      </c>
      <c r="BB10" s="22" t="s">
        <v>201</v>
      </c>
      <c r="BC10" s="22">
        <v>0</v>
      </c>
      <c r="BD10" s="22" t="s">
        <v>201</v>
      </c>
      <c r="BE10" s="22" t="s">
        <v>201</v>
      </c>
      <c r="BF10" s="22" t="s">
        <v>201</v>
      </c>
      <c r="BG10" s="22">
        <v>0</v>
      </c>
      <c r="BH10" s="22">
        <f t="shared" si="14"/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15</v>
      </c>
      <c r="B11" s="40" t="s">
        <v>28</v>
      </c>
      <c r="C11" s="41" t="s">
        <v>29</v>
      </c>
      <c r="D11" s="22">
        <f t="shared" si="0"/>
        <v>533</v>
      </c>
      <c r="E11" s="22">
        <f t="shared" si="1"/>
        <v>72</v>
      </c>
      <c r="F11" s="22">
        <f t="shared" si="1"/>
        <v>461</v>
      </c>
      <c r="G11" s="22">
        <f t="shared" si="1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3"/>
        <v>72</v>
      </c>
      <c r="L11" s="22">
        <v>72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4"/>
        <v>461</v>
      </c>
      <c r="S11" s="22">
        <f t="shared" si="5"/>
        <v>0</v>
      </c>
      <c r="T11" s="22">
        <f t="shared" si="6"/>
        <v>461</v>
      </c>
      <c r="U11" s="22">
        <f t="shared" si="7"/>
        <v>0</v>
      </c>
      <c r="V11" s="22">
        <f t="shared" si="7"/>
        <v>0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201</v>
      </c>
      <c r="AA11" s="22">
        <v>0</v>
      </c>
      <c r="AB11" s="22" t="s">
        <v>201</v>
      </c>
      <c r="AC11" s="22" t="s">
        <v>201</v>
      </c>
      <c r="AD11" s="22" t="s">
        <v>201</v>
      </c>
      <c r="AE11" s="22">
        <v>0</v>
      </c>
      <c r="AF11" s="22">
        <f t="shared" si="10"/>
        <v>461</v>
      </c>
      <c r="AG11" s="22">
        <v>0</v>
      </c>
      <c r="AH11" s="22">
        <v>461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f t="shared" si="12"/>
        <v>0</v>
      </c>
      <c r="AU11" s="22" t="s">
        <v>201</v>
      </c>
      <c r="AV11" s="22">
        <v>0</v>
      </c>
      <c r="AW11" s="22" t="s">
        <v>201</v>
      </c>
      <c r="AX11" s="22" t="s">
        <v>201</v>
      </c>
      <c r="AY11" s="22" t="s">
        <v>201</v>
      </c>
      <c r="AZ11" s="22">
        <v>0</v>
      </c>
      <c r="BA11" s="22">
        <f t="shared" si="13"/>
        <v>0</v>
      </c>
      <c r="BB11" s="22" t="s">
        <v>201</v>
      </c>
      <c r="BC11" s="22">
        <v>0</v>
      </c>
      <c r="BD11" s="22" t="s">
        <v>201</v>
      </c>
      <c r="BE11" s="22" t="s">
        <v>201</v>
      </c>
      <c r="BF11" s="22" t="s">
        <v>201</v>
      </c>
      <c r="BG11" s="22">
        <v>0</v>
      </c>
      <c r="BH11" s="22">
        <f t="shared" si="14"/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15</v>
      </c>
      <c r="B12" s="40" t="s">
        <v>30</v>
      </c>
      <c r="C12" s="41" t="s">
        <v>31</v>
      </c>
      <c r="D12" s="22">
        <f t="shared" si="0"/>
        <v>1566</v>
      </c>
      <c r="E12" s="22">
        <f t="shared" si="1"/>
        <v>926</v>
      </c>
      <c r="F12" s="22">
        <f t="shared" si="1"/>
        <v>613</v>
      </c>
      <c r="G12" s="22">
        <f t="shared" si="1"/>
        <v>27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3"/>
        <v>953</v>
      </c>
      <c r="L12" s="22">
        <v>926</v>
      </c>
      <c r="M12" s="22">
        <v>0</v>
      </c>
      <c r="N12" s="22">
        <v>27</v>
      </c>
      <c r="O12" s="22">
        <v>0</v>
      </c>
      <c r="P12" s="22">
        <v>0</v>
      </c>
      <c r="Q12" s="22">
        <v>0</v>
      </c>
      <c r="R12" s="22">
        <f t="shared" si="4"/>
        <v>613</v>
      </c>
      <c r="S12" s="22">
        <f t="shared" si="5"/>
        <v>0</v>
      </c>
      <c r="T12" s="22">
        <f t="shared" si="6"/>
        <v>613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201</v>
      </c>
      <c r="AA12" s="22">
        <v>0</v>
      </c>
      <c r="AB12" s="22" t="s">
        <v>201</v>
      </c>
      <c r="AC12" s="22" t="s">
        <v>201</v>
      </c>
      <c r="AD12" s="22" t="s">
        <v>201</v>
      </c>
      <c r="AE12" s="22">
        <v>0</v>
      </c>
      <c r="AF12" s="22">
        <f t="shared" si="10"/>
        <v>613</v>
      </c>
      <c r="AG12" s="22">
        <v>0</v>
      </c>
      <c r="AH12" s="22">
        <v>613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2"/>
        <v>0</v>
      </c>
      <c r="AU12" s="22" t="s">
        <v>201</v>
      </c>
      <c r="AV12" s="22">
        <v>0</v>
      </c>
      <c r="AW12" s="22" t="s">
        <v>201</v>
      </c>
      <c r="AX12" s="22" t="s">
        <v>201</v>
      </c>
      <c r="AY12" s="22" t="s">
        <v>201</v>
      </c>
      <c r="AZ12" s="22">
        <v>0</v>
      </c>
      <c r="BA12" s="22">
        <f t="shared" si="13"/>
        <v>0</v>
      </c>
      <c r="BB12" s="22" t="s">
        <v>201</v>
      </c>
      <c r="BC12" s="22">
        <v>0</v>
      </c>
      <c r="BD12" s="22" t="s">
        <v>201</v>
      </c>
      <c r="BE12" s="22" t="s">
        <v>201</v>
      </c>
      <c r="BF12" s="22" t="s">
        <v>201</v>
      </c>
      <c r="BG12" s="22">
        <v>0</v>
      </c>
      <c r="BH12" s="22">
        <f t="shared" si="14"/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15</v>
      </c>
      <c r="B13" s="40" t="s">
        <v>32</v>
      </c>
      <c r="C13" s="41" t="s">
        <v>225</v>
      </c>
      <c r="D13" s="22">
        <f t="shared" si="0"/>
        <v>400</v>
      </c>
      <c r="E13" s="22">
        <f t="shared" si="1"/>
        <v>231</v>
      </c>
      <c r="F13" s="22">
        <f t="shared" si="1"/>
        <v>38</v>
      </c>
      <c r="G13" s="22">
        <f t="shared" si="1"/>
        <v>88</v>
      </c>
      <c r="H13" s="22">
        <f t="shared" si="2"/>
        <v>4</v>
      </c>
      <c r="I13" s="22">
        <f t="shared" si="2"/>
        <v>0</v>
      </c>
      <c r="J13" s="22">
        <f t="shared" si="2"/>
        <v>39</v>
      </c>
      <c r="K13" s="22">
        <f t="shared" si="3"/>
        <v>375</v>
      </c>
      <c r="L13" s="22">
        <v>231</v>
      </c>
      <c r="M13" s="22">
        <v>30</v>
      </c>
      <c r="N13" s="22">
        <v>75</v>
      </c>
      <c r="O13" s="22">
        <v>0</v>
      </c>
      <c r="P13" s="22">
        <v>0</v>
      </c>
      <c r="Q13" s="22">
        <v>39</v>
      </c>
      <c r="R13" s="22">
        <f t="shared" si="4"/>
        <v>25</v>
      </c>
      <c r="S13" s="22">
        <f t="shared" si="5"/>
        <v>0</v>
      </c>
      <c r="T13" s="22">
        <f t="shared" si="6"/>
        <v>8</v>
      </c>
      <c r="U13" s="22">
        <f t="shared" si="7"/>
        <v>13</v>
      </c>
      <c r="V13" s="22">
        <f t="shared" si="7"/>
        <v>4</v>
      </c>
      <c r="W13" s="22">
        <f t="shared" si="7"/>
        <v>0</v>
      </c>
      <c r="X13" s="22">
        <f t="shared" si="8"/>
        <v>0</v>
      </c>
      <c r="Y13" s="22">
        <f t="shared" si="9"/>
        <v>0</v>
      </c>
      <c r="Z13" s="22" t="s">
        <v>201</v>
      </c>
      <c r="AA13" s="22">
        <v>0</v>
      </c>
      <c r="AB13" s="22" t="s">
        <v>201</v>
      </c>
      <c r="AC13" s="22" t="s">
        <v>201</v>
      </c>
      <c r="AD13" s="22" t="s">
        <v>201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25</v>
      </c>
      <c r="AN13" s="22">
        <v>0</v>
      </c>
      <c r="AO13" s="22">
        <v>8</v>
      </c>
      <c r="AP13" s="22">
        <v>13</v>
      </c>
      <c r="AQ13" s="22">
        <v>4</v>
      </c>
      <c r="AR13" s="22">
        <v>0</v>
      </c>
      <c r="AS13" s="22">
        <v>0</v>
      </c>
      <c r="AT13" s="22">
        <f t="shared" si="12"/>
        <v>0</v>
      </c>
      <c r="AU13" s="22" t="s">
        <v>201</v>
      </c>
      <c r="AV13" s="22">
        <v>0</v>
      </c>
      <c r="AW13" s="22" t="s">
        <v>201</v>
      </c>
      <c r="AX13" s="22" t="s">
        <v>201</v>
      </c>
      <c r="AY13" s="22" t="s">
        <v>201</v>
      </c>
      <c r="AZ13" s="22">
        <v>0</v>
      </c>
      <c r="BA13" s="22">
        <f t="shared" si="13"/>
        <v>0</v>
      </c>
      <c r="BB13" s="22" t="s">
        <v>201</v>
      </c>
      <c r="BC13" s="22">
        <v>0</v>
      </c>
      <c r="BD13" s="22" t="s">
        <v>201</v>
      </c>
      <c r="BE13" s="22" t="s">
        <v>201</v>
      </c>
      <c r="BF13" s="22" t="s">
        <v>201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15</v>
      </c>
      <c r="B14" s="40" t="s">
        <v>33</v>
      </c>
      <c r="C14" s="41" t="s">
        <v>34</v>
      </c>
      <c r="D14" s="22">
        <f t="shared" si="0"/>
        <v>290</v>
      </c>
      <c r="E14" s="22">
        <f t="shared" si="1"/>
        <v>0</v>
      </c>
      <c r="F14" s="22">
        <f t="shared" si="1"/>
        <v>11</v>
      </c>
      <c r="G14" s="22">
        <f t="shared" si="1"/>
        <v>25</v>
      </c>
      <c r="H14" s="22">
        <f t="shared" si="2"/>
        <v>3</v>
      </c>
      <c r="I14" s="22">
        <f t="shared" si="2"/>
        <v>119</v>
      </c>
      <c r="J14" s="22">
        <f t="shared" si="2"/>
        <v>132</v>
      </c>
      <c r="K14" s="22">
        <f t="shared" si="3"/>
        <v>119</v>
      </c>
      <c r="L14" s="22">
        <v>0</v>
      </c>
      <c r="M14" s="22">
        <v>0</v>
      </c>
      <c r="N14" s="22">
        <v>0</v>
      </c>
      <c r="O14" s="22">
        <v>0</v>
      </c>
      <c r="P14" s="22">
        <v>119</v>
      </c>
      <c r="Q14" s="22">
        <v>0</v>
      </c>
      <c r="R14" s="22">
        <f t="shared" si="4"/>
        <v>171</v>
      </c>
      <c r="S14" s="22">
        <f t="shared" si="5"/>
        <v>0</v>
      </c>
      <c r="T14" s="22">
        <f t="shared" si="6"/>
        <v>11</v>
      </c>
      <c r="U14" s="22">
        <f t="shared" si="7"/>
        <v>25</v>
      </c>
      <c r="V14" s="22">
        <f t="shared" si="7"/>
        <v>3</v>
      </c>
      <c r="W14" s="22">
        <f t="shared" si="7"/>
        <v>0</v>
      </c>
      <c r="X14" s="22">
        <f t="shared" si="8"/>
        <v>132</v>
      </c>
      <c r="Y14" s="22">
        <f t="shared" si="9"/>
        <v>0</v>
      </c>
      <c r="Z14" s="22" t="s">
        <v>201</v>
      </c>
      <c r="AA14" s="22">
        <v>0</v>
      </c>
      <c r="AB14" s="22" t="s">
        <v>201</v>
      </c>
      <c r="AC14" s="22" t="s">
        <v>201</v>
      </c>
      <c r="AD14" s="22" t="s">
        <v>201</v>
      </c>
      <c r="AE14" s="22">
        <v>0</v>
      </c>
      <c r="AF14" s="22">
        <f t="shared" si="10"/>
        <v>132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132</v>
      </c>
      <c r="AM14" s="22">
        <f t="shared" si="11"/>
        <v>39</v>
      </c>
      <c r="AN14" s="22">
        <v>0</v>
      </c>
      <c r="AO14" s="22">
        <v>11</v>
      </c>
      <c r="AP14" s="22">
        <v>25</v>
      </c>
      <c r="AQ14" s="22">
        <v>3</v>
      </c>
      <c r="AR14" s="22">
        <v>0</v>
      </c>
      <c r="AS14" s="22">
        <v>0</v>
      </c>
      <c r="AT14" s="22">
        <f t="shared" si="12"/>
        <v>0</v>
      </c>
      <c r="AU14" s="22" t="s">
        <v>201</v>
      </c>
      <c r="AV14" s="22">
        <v>0</v>
      </c>
      <c r="AW14" s="22" t="s">
        <v>201</v>
      </c>
      <c r="AX14" s="22" t="s">
        <v>201</v>
      </c>
      <c r="AY14" s="22" t="s">
        <v>201</v>
      </c>
      <c r="AZ14" s="22">
        <v>0</v>
      </c>
      <c r="BA14" s="22">
        <f t="shared" si="13"/>
        <v>0</v>
      </c>
      <c r="BB14" s="22" t="s">
        <v>201</v>
      </c>
      <c r="BC14" s="22">
        <v>0</v>
      </c>
      <c r="BD14" s="22" t="s">
        <v>201</v>
      </c>
      <c r="BE14" s="22" t="s">
        <v>201</v>
      </c>
      <c r="BF14" s="22" t="s">
        <v>201</v>
      </c>
      <c r="BG14" s="22">
        <v>0</v>
      </c>
      <c r="BH14" s="22">
        <f t="shared" si="14"/>
        <v>122</v>
      </c>
      <c r="BI14" s="22">
        <v>122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15</v>
      </c>
      <c r="B15" s="40" t="s">
        <v>35</v>
      </c>
      <c r="C15" s="41" t="s">
        <v>36</v>
      </c>
      <c r="D15" s="22">
        <f t="shared" si="0"/>
        <v>372</v>
      </c>
      <c r="E15" s="22">
        <f t="shared" si="1"/>
        <v>191</v>
      </c>
      <c r="F15" s="22">
        <f t="shared" si="1"/>
        <v>50</v>
      </c>
      <c r="G15" s="22">
        <f t="shared" si="1"/>
        <v>0</v>
      </c>
      <c r="H15" s="22">
        <f t="shared" si="2"/>
        <v>0</v>
      </c>
      <c r="I15" s="22">
        <f t="shared" si="2"/>
        <v>0</v>
      </c>
      <c r="J15" s="22">
        <f t="shared" si="2"/>
        <v>131</v>
      </c>
      <c r="K15" s="22">
        <f t="shared" si="3"/>
        <v>216</v>
      </c>
      <c r="L15" s="22">
        <v>191</v>
      </c>
      <c r="M15" s="22">
        <v>0</v>
      </c>
      <c r="N15" s="22">
        <v>0</v>
      </c>
      <c r="O15" s="22">
        <v>0</v>
      </c>
      <c r="P15" s="22">
        <v>0</v>
      </c>
      <c r="Q15" s="22">
        <v>25</v>
      </c>
      <c r="R15" s="22">
        <f t="shared" si="4"/>
        <v>156</v>
      </c>
      <c r="S15" s="22">
        <f t="shared" si="5"/>
        <v>0</v>
      </c>
      <c r="T15" s="22">
        <f t="shared" si="6"/>
        <v>50</v>
      </c>
      <c r="U15" s="22">
        <f t="shared" si="7"/>
        <v>0</v>
      </c>
      <c r="V15" s="22">
        <f t="shared" si="7"/>
        <v>0</v>
      </c>
      <c r="W15" s="22">
        <f t="shared" si="7"/>
        <v>0</v>
      </c>
      <c r="X15" s="22">
        <f t="shared" si="8"/>
        <v>106</v>
      </c>
      <c r="Y15" s="22">
        <f t="shared" si="9"/>
        <v>0</v>
      </c>
      <c r="Z15" s="22" t="s">
        <v>201</v>
      </c>
      <c r="AA15" s="22">
        <v>0</v>
      </c>
      <c r="AB15" s="22" t="s">
        <v>201</v>
      </c>
      <c r="AC15" s="22" t="s">
        <v>201</v>
      </c>
      <c r="AD15" s="22" t="s">
        <v>201</v>
      </c>
      <c r="AE15" s="22">
        <v>0</v>
      </c>
      <c r="AF15" s="22">
        <f t="shared" si="10"/>
        <v>106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106</v>
      </c>
      <c r="AM15" s="22">
        <f t="shared" si="11"/>
        <v>50</v>
      </c>
      <c r="AN15" s="22">
        <v>0</v>
      </c>
      <c r="AO15" s="22">
        <v>50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201</v>
      </c>
      <c r="AV15" s="22">
        <v>0</v>
      </c>
      <c r="AW15" s="22" t="s">
        <v>201</v>
      </c>
      <c r="AX15" s="22" t="s">
        <v>201</v>
      </c>
      <c r="AY15" s="22" t="s">
        <v>201</v>
      </c>
      <c r="AZ15" s="22">
        <v>0</v>
      </c>
      <c r="BA15" s="22">
        <f t="shared" si="13"/>
        <v>0</v>
      </c>
      <c r="BB15" s="22" t="s">
        <v>201</v>
      </c>
      <c r="BC15" s="22">
        <v>0</v>
      </c>
      <c r="BD15" s="22" t="s">
        <v>201</v>
      </c>
      <c r="BE15" s="22" t="s">
        <v>201</v>
      </c>
      <c r="BF15" s="22" t="s">
        <v>201</v>
      </c>
      <c r="BG15" s="22">
        <v>0</v>
      </c>
      <c r="BH15" s="22">
        <f t="shared" si="14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15</v>
      </c>
      <c r="B16" s="40" t="s">
        <v>37</v>
      </c>
      <c r="C16" s="41" t="s">
        <v>38</v>
      </c>
      <c r="D16" s="22">
        <f t="shared" si="0"/>
        <v>670</v>
      </c>
      <c r="E16" s="22">
        <f t="shared" si="1"/>
        <v>380</v>
      </c>
      <c r="F16" s="22">
        <f t="shared" si="1"/>
        <v>75</v>
      </c>
      <c r="G16" s="22">
        <f t="shared" si="1"/>
        <v>61</v>
      </c>
      <c r="H16" s="22">
        <f t="shared" si="2"/>
        <v>12</v>
      </c>
      <c r="I16" s="22">
        <f t="shared" si="2"/>
        <v>0</v>
      </c>
      <c r="J16" s="22">
        <f t="shared" si="2"/>
        <v>142</v>
      </c>
      <c r="K16" s="22">
        <f t="shared" si="3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670</v>
      </c>
      <c r="S16" s="22">
        <f t="shared" si="5"/>
        <v>380</v>
      </c>
      <c r="T16" s="22">
        <f t="shared" si="6"/>
        <v>75</v>
      </c>
      <c r="U16" s="22">
        <f t="shared" si="7"/>
        <v>61</v>
      </c>
      <c r="V16" s="22">
        <f t="shared" si="7"/>
        <v>12</v>
      </c>
      <c r="W16" s="22">
        <f t="shared" si="7"/>
        <v>0</v>
      </c>
      <c r="X16" s="22">
        <f t="shared" si="8"/>
        <v>142</v>
      </c>
      <c r="Y16" s="22">
        <f t="shared" si="9"/>
        <v>0</v>
      </c>
      <c r="Z16" s="22" t="s">
        <v>201</v>
      </c>
      <c r="AA16" s="22">
        <v>0</v>
      </c>
      <c r="AB16" s="22" t="s">
        <v>201</v>
      </c>
      <c r="AC16" s="22" t="s">
        <v>201</v>
      </c>
      <c r="AD16" s="22" t="s">
        <v>201</v>
      </c>
      <c r="AE16" s="22">
        <v>0</v>
      </c>
      <c r="AF16" s="22">
        <f t="shared" si="10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670</v>
      </c>
      <c r="AN16" s="22">
        <v>380</v>
      </c>
      <c r="AO16" s="22">
        <v>75</v>
      </c>
      <c r="AP16" s="22">
        <v>61</v>
      </c>
      <c r="AQ16" s="22">
        <v>12</v>
      </c>
      <c r="AR16" s="22">
        <v>0</v>
      </c>
      <c r="AS16" s="22">
        <v>142</v>
      </c>
      <c r="AT16" s="22">
        <f t="shared" si="12"/>
        <v>0</v>
      </c>
      <c r="AU16" s="22" t="s">
        <v>201</v>
      </c>
      <c r="AV16" s="22">
        <v>0</v>
      </c>
      <c r="AW16" s="22" t="s">
        <v>201</v>
      </c>
      <c r="AX16" s="22" t="s">
        <v>201</v>
      </c>
      <c r="AY16" s="22" t="s">
        <v>201</v>
      </c>
      <c r="AZ16" s="22">
        <v>0</v>
      </c>
      <c r="BA16" s="22">
        <f t="shared" si="13"/>
        <v>0</v>
      </c>
      <c r="BB16" s="22" t="s">
        <v>201</v>
      </c>
      <c r="BC16" s="22">
        <v>0</v>
      </c>
      <c r="BD16" s="22" t="s">
        <v>201</v>
      </c>
      <c r="BE16" s="22" t="s">
        <v>201</v>
      </c>
      <c r="BF16" s="22" t="s">
        <v>201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15</v>
      </c>
      <c r="B17" s="40" t="s">
        <v>39</v>
      </c>
      <c r="C17" s="41" t="s">
        <v>40</v>
      </c>
      <c r="D17" s="22">
        <f t="shared" si="0"/>
        <v>460</v>
      </c>
      <c r="E17" s="22">
        <f t="shared" si="1"/>
        <v>219</v>
      </c>
      <c r="F17" s="22">
        <f t="shared" si="1"/>
        <v>29</v>
      </c>
      <c r="G17" s="22">
        <f t="shared" si="1"/>
        <v>58</v>
      </c>
      <c r="H17" s="22">
        <f t="shared" si="2"/>
        <v>2</v>
      </c>
      <c r="I17" s="22">
        <f t="shared" si="2"/>
        <v>19</v>
      </c>
      <c r="J17" s="22">
        <f t="shared" si="2"/>
        <v>133</v>
      </c>
      <c r="K17" s="22">
        <f t="shared" si="3"/>
        <v>354</v>
      </c>
      <c r="L17" s="22">
        <v>219</v>
      </c>
      <c r="M17" s="22">
        <v>29</v>
      </c>
      <c r="N17" s="22">
        <v>58</v>
      </c>
      <c r="O17" s="22">
        <v>2</v>
      </c>
      <c r="P17" s="22">
        <v>19</v>
      </c>
      <c r="Q17" s="22">
        <v>27</v>
      </c>
      <c r="R17" s="22">
        <f t="shared" si="4"/>
        <v>106</v>
      </c>
      <c r="S17" s="22">
        <f t="shared" si="5"/>
        <v>0</v>
      </c>
      <c r="T17" s="22">
        <f t="shared" si="6"/>
        <v>0</v>
      </c>
      <c r="U17" s="22">
        <f t="shared" si="7"/>
        <v>0</v>
      </c>
      <c r="V17" s="22">
        <f t="shared" si="7"/>
        <v>0</v>
      </c>
      <c r="W17" s="22">
        <f t="shared" si="7"/>
        <v>0</v>
      </c>
      <c r="X17" s="22">
        <f t="shared" si="8"/>
        <v>106</v>
      </c>
      <c r="Y17" s="22">
        <f t="shared" si="9"/>
        <v>0</v>
      </c>
      <c r="Z17" s="22" t="s">
        <v>201</v>
      </c>
      <c r="AA17" s="22">
        <v>0</v>
      </c>
      <c r="AB17" s="22" t="s">
        <v>201</v>
      </c>
      <c r="AC17" s="22" t="s">
        <v>201</v>
      </c>
      <c r="AD17" s="22" t="s">
        <v>201</v>
      </c>
      <c r="AE17" s="22">
        <v>0</v>
      </c>
      <c r="AF17" s="22">
        <f t="shared" si="10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106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106</v>
      </c>
      <c r="AT17" s="22">
        <f t="shared" si="12"/>
        <v>0</v>
      </c>
      <c r="AU17" s="22" t="s">
        <v>201</v>
      </c>
      <c r="AV17" s="22">
        <v>0</v>
      </c>
      <c r="AW17" s="22" t="s">
        <v>201</v>
      </c>
      <c r="AX17" s="22" t="s">
        <v>201</v>
      </c>
      <c r="AY17" s="22" t="s">
        <v>201</v>
      </c>
      <c r="AZ17" s="22">
        <v>0</v>
      </c>
      <c r="BA17" s="22">
        <f t="shared" si="13"/>
        <v>0</v>
      </c>
      <c r="BB17" s="22" t="s">
        <v>201</v>
      </c>
      <c r="BC17" s="22">
        <v>0</v>
      </c>
      <c r="BD17" s="22" t="s">
        <v>201</v>
      </c>
      <c r="BE17" s="22" t="s">
        <v>201</v>
      </c>
      <c r="BF17" s="22" t="s">
        <v>201</v>
      </c>
      <c r="BG17" s="22">
        <v>0</v>
      </c>
      <c r="BH17" s="22">
        <f t="shared" si="14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15</v>
      </c>
      <c r="B18" s="40" t="s">
        <v>41</v>
      </c>
      <c r="C18" s="41" t="s">
        <v>42</v>
      </c>
      <c r="D18" s="22">
        <f t="shared" si="0"/>
        <v>296</v>
      </c>
      <c r="E18" s="22">
        <f t="shared" si="1"/>
        <v>119</v>
      </c>
      <c r="F18" s="22">
        <f t="shared" si="1"/>
        <v>112</v>
      </c>
      <c r="G18" s="22">
        <f t="shared" si="1"/>
        <v>31</v>
      </c>
      <c r="H18" s="22">
        <f t="shared" si="2"/>
        <v>1</v>
      </c>
      <c r="I18" s="22">
        <f t="shared" si="2"/>
        <v>17</v>
      </c>
      <c r="J18" s="22">
        <f t="shared" si="2"/>
        <v>16</v>
      </c>
      <c r="K18" s="22">
        <f t="shared" si="3"/>
        <v>135</v>
      </c>
      <c r="L18" s="22">
        <v>119</v>
      </c>
      <c r="M18" s="22">
        <v>0</v>
      </c>
      <c r="N18" s="22">
        <v>0</v>
      </c>
      <c r="O18" s="22">
        <v>0</v>
      </c>
      <c r="P18" s="22">
        <v>0</v>
      </c>
      <c r="Q18" s="22">
        <v>16</v>
      </c>
      <c r="R18" s="22">
        <f t="shared" si="4"/>
        <v>161</v>
      </c>
      <c r="S18" s="22">
        <f t="shared" si="5"/>
        <v>0</v>
      </c>
      <c r="T18" s="22">
        <f t="shared" si="6"/>
        <v>112</v>
      </c>
      <c r="U18" s="22">
        <f t="shared" si="7"/>
        <v>31</v>
      </c>
      <c r="V18" s="22">
        <f t="shared" si="7"/>
        <v>1</v>
      </c>
      <c r="W18" s="22">
        <f t="shared" si="7"/>
        <v>17</v>
      </c>
      <c r="X18" s="22">
        <f t="shared" si="8"/>
        <v>0</v>
      </c>
      <c r="Y18" s="22">
        <f t="shared" si="9"/>
        <v>0</v>
      </c>
      <c r="Z18" s="22" t="s">
        <v>201</v>
      </c>
      <c r="AA18" s="22">
        <v>0</v>
      </c>
      <c r="AB18" s="22" t="s">
        <v>201</v>
      </c>
      <c r="AC18" s="22" t="s">
        <v>201</v>
      </c>
      <c r="AD18" s="22" t="s">
        <v>201</v>
      </c>
      <c r="AE18" s="22">
        <v>0</v>
      </c>
      <c r="AF18" s="22">
        <f t="shared" si="10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161</v>
      </c>
      <c r="AN18" s="22">
        <v>0</v>
      </c>
      <c r="AO18" s="22">
        <v>112</v>
      </c>
      <c r="AP18" s="22">
        <v>31</v>
      </c>
      <c r="AQ18" s="22">
        <v>1</v>
      </c>
      <c r="AR18" s="22">
        <v>17</v>
      </c>
      <c r="AS18" s="22">
        <v>0</v>
      </c>
      <c r="AT18" s="22">
        <f t="shared" si="12"/>
        <v>0</v>
      </c>
      <c r="AU18" s="22" t="s">
        <v>201</v>
      </c>
      <c r="AV18" s="22">
        <v>0</v>
      </c>
      <c r="AW18" s="22" t="s">
        <v>201</v>
      </c>
      <c r="AX18" s="22" t="s">
        <v>201</v>
      </c>
      <c r="AY18" s="22" t="s">
        <v>201</v>
      </c>
      <c r="AZ18" s="22">
        <v>0</v>
      </c>
      <c r="BA18" s="22">
        <f t="shared" si="13"/>
        <v>0</v>
      </c>
      <c r="BB18" s="22" t="s">
        <v>201</v>
      </c>
      <c r="BC18" s="22">
        <v>0</v>
      </c>
      <c r="BD18" s="22" t="s">
        <v>201</v>
      </c>
      <c r="BE18" s="22" t="s">
        <v>201</v>
      </c>
      <c r="BF18" s="22" t="s">
        <v>201</v>
      </c>
      <c r="BG18" s="22">
        <v>0</v>
      </c>
      <c r="BH18" s="22">
        <f t="shared" si="14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15</v>
      </c>
      <c r="B19" s="40" t="s">
        <v>43</v>
      </c>
      <c r="C19" s="41" t="s">
        <v>44</v>
      </c>
      <c r="D19" s="22">
        <f aca="true" t="shared" si="15" ref="D19:D63">SUM(E19:J19)</f>
        <v>665</v>
      </c>
      <c r="E19" s="22">
        <f t="shared" si="1"/>
        <v>384</v>
      </c>
      <c r="F19" s="22">
        <f t="shared" si="1"/>
        <v>175</v>
      </c>
      <c r="G19" s="22">
        <f t="shared" si="1"/>
        <v>51</v>
      </c>
      <c r="H19" s="22">
        <f t="shared" si="2"/>
        <v>9</v>
      </c>
      <c r="I19" s="22">
        <f t="shared" si="2"/>
        <v>0</v>
      </c>
      <c r="J19" s="22">
        <f t="shared" si="2"/>
        <v>46</v>
      </c>
      <c r="K19" s="22">
        <f aca="true" t="shared" si="16" ref="K19:K63">SUM(L19:Q19)</f>
        <v>421</v>
      </c>
      <c r="L19" s="22">
        <v>384</v>
      </c>
      <c r="M19" s="22">
        <v>13</v>
      </c>
      <c r="N19" s="22">
        <v>6</v>
      </c>
      <c r="O19" s="22">
        <v>0</v>
      </c>
      <c r="P19" s="22">
        <v>0</v>
      </c>
      <c r="Q19" s="22">
        <v>18</v>
      </c>
      <c r="R19" s="22">
        <f aca="true" t="shared" si="17" ref="R19:R63">SUM(S19:X19)</f>
        <v>244</v>
      </c>
      <c r="S19" s="22">
        <f aca="true" t="shared" si="18" ref="S19:S63">AG19+AN19</f>
        <v>0</v>
      </c>
      <c r="T19" s="22">
        <f aca="true" t="shared" si="19" ref="T19:T63">AA19+AH19+AO19+AV19+BC19</f>
        <v>162</v>
      </c>
      <c r="U19" s="22">
        <f t="shared" si="7"/>
        <v>45</v>
      </c>
      <c r="V19" s="22">
        <f t="shared" si="7"/>
        <v>9</v>
      </c>
      <c r="W19" s="22">
        <f t="shared" si="7"/>
        <v>0</v>
      </c>
      <c r="X19" s="22">
        <f aca="true" t="shared" si="20" ref="X19:X63">AE19+AL19+AS19+AZ19+BG19</f>
        <v>28</v>
      </c>
      <c r="Y19" s="22">
        <f aca="true" t="shared" si="21" ref="Y19:Y63">SUM(Z19:AE19)</f>
        <v>0</v>
      </c>
      <c r="Z19" s="22" t="s">
        <v>201</v>
      </c>
      <c r="AA19" s="22">
        <v>0</v>
      </c>
      <c r="AB19" s="22" t="s">
        <v>201</v>
      </c>
      <c r="AC19" s="22" t="s">
        <v>201</v>
      </c>
      <c r="AD19" s="22" t="s">
        <v>201</v>
      </c>
      <c r="AE19" s="22">
        <v>0</v>
      </c>
      <c r="AF19" s="22">
        <f aca="true" t="shared" si="22" ref="AF19:AF63">SUM(AG19:AL19)</f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aca="true" t="shared" si="23" ref="AM19:AM63">SUM(AN19:AS19)</f>
        <v>244</v>
      </c>
      <c r="AN19" s="22">
        <v>0</v>
      </c>
      <c r="AO19" s="22">
        <v>162</v>
      </c>
      <c r="AP19" s="22">
        <v>45</v>
      </c>
      <c r="AQ19" s="22">
        <v>9</v>
      </c>
      <c r="AR19" s="22">
        <v>0</v>
      </c>
      <c r="AS19" s="22">
        <v>28</v>
      </c>
      <c r="AT19" s="22">
        <f aca="true" t="shared" si="24" ref="AT19:AT63">SUM(AU19:AZ19)</f>
        <v>0</v>
      </c>
      <c r="AU19" s="22" t="s">
        <v>201</v>
      </c>
      <c r="AV19" s="22">
        <v>0</v>
      </c>
      <c r="AW19" s="22" t="s">
        <v>201</v>
      </c>
      <c r="AX19" s="22" t="s">
        <v>201</v>
      </c>
      <c r="AY19" s="22" t="s">
        <v>201</v>
      </c>
      <c r="AZ19" s="22">
        <v>0</v>
      </c>
      <c r="BA19" s="22">
        <f aca="true" t="shared" si="25" ref="BA19:BA63">SUM(BB19:BG19)</f>
        <v>0</v>
      </c>
      <c r="BB19" s="22" t="s">
        <v>201</v>
      </c>
      <c r="BC19" s="22">
        <v>0</v>
      </c>
      <c r="BD19" s="22" t="s">
        <v>201</v>
      </c>
      <c r="BE19" s="22" t="s">
        <v>201</v>
      </c>
      <c r="BF19" s="22" t="s">
        <v>201</v>
      </c>
      <c r="BG19" s="22">
        <v>0</v>
      </c>
      <c r="BH19" s="22">
        <f aca="true" t="shared" si="26" ref="BH19:BH63">SUM(BI19:BN19)</f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15</v>
      </c>
      <c r="B20" s="40" t="s">
        <v>45</v>
      </c>
      <c r="C20" s="41" t="s">
        <v>46</v>
      </c>
      <c r="D20" s="22">
        <f t="shared" si="15"/>
        <v>371</v>
      </c>
      <c r="E20" s="22">
        <f t="shared" si="1"/>
        <v>148</v>
      </c>
      <c r="F20" s="22">
        <f t="shared" si="1"/>
        <v>17</v>
      </c>
      <c r="G20" s="22">
        <f t="shared" si="1"/>
        <v>44</v>
      </c>
      <c r="H20" s="22">
        <f t="shared" si="2"/>
        <v>2</v>
      </c>
      <c r="I20" s="22">
        <f t="shared" si="2"/>
        <v>160</v>
      </c>
      <c r="J20" s="22">
        <f t="shared" si="2"/>
        <v>0</v>
      </c>
      <c r="K20" s="22">
        <f t="shared" si="16"/>
        <v>148</v>
      </c>
      <c r="L20" s="22">
        <v>148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17"/>
        <v>223</v>
      </c>
      <c r="S20" s="22">
        <f t="shared" si="18"/>
        <v>0</v>
      </c>
      <c r="T20" s="22">
        <f t="shared" si="19"/>
        <v>17</v>
      </c>
      <c r="U20" s="22">
        <f t="shared" si="7"/>
        <v>44</v>
      </c>
      <c r="V20" s="22">
        <f t="shared" si="7"/>
        <v>2</v>
      </c>
      <c r="W20" s="22">
        <f t="shared" si="7"/>
        <v>160</v>
      </c>
      <c r="X20" s="22">
        <f t="shared" si="20"/>
        <v>0</v>
      </c>
      <c r="Y20" s="22">
        <f t="shared" si="21"/>
        <v>0</v>
      </c>
      <c r="Z20" s="22" t="s">
        <v>201</v>
      </c>
      <c r="AA20" s="22">
        <v>0</v>
      </c>
      <c r="AB20" s="22" t="s">
        <v>201</v>
      </c>
      <c r="AC20" s="22" t="s">
        <v>201</v>
      </c>
      <c r="AD20" s="22" t="s">
        <v>201</v>
      </c>
      <c r="AE20" s="22">
        <v>0</v>
      </c>
      <c r="AF20" s="22">
        <f t="shared" si="22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23"/>
        <v>223</v>
      </c>
      <c r="AN20" s="22">
        <v>0</v>
      </c>
      <c r="AO20" s="22">
        <v>17</v>
      </c>
      <c r="AP20" s="22">
        <v>44</v>
      </c>
      <c r="AQ20" s="22">
        <v>2</v>
      </c>
      <c r="AR20" s="22">
        <v>160</v>
      </c>
      <c r="AS20" s="22">
        <v>0</v>
      </c>
      <c r="AT20" s="22">
        <f t="shared" si="24"/>
        <v>0</v>
      </c>
      <c r="AU20" s="22" t="s">
        <v>201</v>
      </c>
      <c r="AV20" s="22">
        <v>0</v>
      </c>
      <c r="AW20" s="22" t="s">
        <v>201</v>
      </c>
      <c r="AX20" s="22" t="s">
        <v>201</v>
      </c>
      <c r="AY20" s="22" t="s">
        <v>201</v>
      </c>
      <c r="AZ20" s="22">
        <v>0</v>
      </c>
      <c r="BA20" s="22">
        <f t="shared" si="25"/>
        <v>0</v>
      </c>
      <c r="BB20" s="22" t="s">
        <v>201</v>
      </c>
      <c r="BC20" s="22">
        <v>0</v>
      </c>
      <c r="BD20" s="22" t="s">
        <v>201</v>
      </c>
      <c r="BE20" s="22" t="s">
        <v>201</v>
      </c>
      <c r="BF20" s="22" t="s">
        <v>201</v>
      </c>
      <c r="BG20" s="22">
        <v>0</v>
      </c>
      <c r="BH20" s="22">
        <f t="shared" si="26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15</v>
      </c>
      <c r="B21" s="40" t="s">
        <v>47</v>
      </c>
      <c r="C21" s="41" t="s">
        <v>48</v>
      </c>
      <c r="D21" s="22">
        <f t="shared" si="15"/>
        <v>108</v>
      </c>
      <c r="E21" s="22">
        <f t="shared" si="1"/>
        <v>0</v>
      </c>
      <c r="F21" s="22">
        <f t="shared" si="1"/>
        <v>35</v>
      </c>
      <c r="G21" s="22">
        <f t="shared" si="1"/>
        <v>47</v>
      </c>
      <c r="H21" s="22">
        <f t="shared" si="2"/>
        <v>6</v>
      </c>
      <c r="I21" s="22">
        <f t="shared" si="2"/>
        <v>20</v>
      </c>
      <c r="J21" s="22">
        <f t="shared" si="2"/>
        <v>0</v>
      </c>
      <c r="K21" s="22">
        <f t="shared" si="16"/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17"/>
        <v>108</v>
      </c>
      <c r="S21" s="22">
        <f t="shared" si="18"/>
        <v>0</v>
      </c>
      <c r="T21" s="22">
        <f t="shared" si="19"/>
        <v>35</v>
      </c>
      <c r="U21" s="22">
        <f t="shared" si="7"/>
        <v>47</v>
      </c>
      <c r="V21" s="22">
        <f t="shared" si="7"/>
        <v>6</v>
      </c>
      <c r="W21" s="22">
        <f t="shared" si="7"/>
        <v>20</v>
      </c>
      <c r="X21" s="22">
        <f t="shared" si="20"/>
        <v>0</v>
      </c>
      <c r="Y21" s="22">
        <f t="shared" si="21"/>
        <v>0</v>
      </c>
      <c r="Z21" s="22" t="s">
        <v>201</v>
      </c>
      <c r="AA21" s="22">
        <v>0</v>
      </c>
      <c r="AB21" s="22" t="s">
        <v>201</v>
      </c>
      <c r="AC21" s="22" t="s">
        <v>201</v>
      </c>
      <c r="AD21" s="22" t="s">
        <v>201</v>
      </c>
      <c r="AE21" s="22">
        <v>0</v>
      </c>
      <c r="AF21" s="22">
        <f t="shared" si="22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23"/>
        <v>108</v>
      </c>
      <c r="AN21" s="22">
        <v>0</v>
      </c>
      <c r="AO21" s="22">
        <v>35</v>
      </c>
      <c r="AP21" s="22">
        <v>47</v>
      </c>
      <c r="AQ21" s="22">
        <v>6</v>
      </c>
      <c r="AR21" s="22">
        <v>20</v>
      </c>
      <c r="AS21" s="22">
        <v>0</v>
      </c>
      <c r="AT21" s="22">
        <f t="shared" si="24"/>
        <v>0</v>
      </c>
      <c r="AU21" s="22" t="s">
        <v>201</v>
      </c>
      <c r="AV21" s="22">
        <v>0</v>
      </c>
      <c r="AW21" s="22" t="s">
        <v>201</v>
      </c>
      <c r="AX21" s="22" t="s">
        <v>201</v>
      </c>
      <c r="AY21" s="22" t="s">
        <v>201</v>
      </c>
      <c r="AZ21" s="22">
        <v>0</v>
      </c>
      <c r="BA21" s="22">
        <f t="shared" si="25"/>
        <v>0</v>
      </c>
      <c r="BB21" s="22" t="s">
        <v>201</v>
      </c>
      <c r="BC21" s="22">
        <v>0</v>
      </c>
      <c r="BD21" s="22" t="s">
        <v>201</v>
      </c>
      <c r="BE21" s="22" t="s">
        <v>201</v>
      </c>
      <c r="BF21" s="22" t="s">
        <v>201</v>
      </c>
      <c r="BG21" s="22">
        <v>0</v>
      </c>
      <c r="BH21" s="22">
        <f t="shared" si="26"/>
        <v>155</v>
      </c>
      <c r="BI21" s="22">
        <v>126</v>
      </c>
      <c r="BJ21" s="22">
        <v>12</v>
      </c>
      <c r="BK21" s="22">
        <v>17</v>
      </c>
      <c r="BL21" s="22">
        <v>0</v>
      </c>
      <c r="BM21" s="22">
        <v>0</v>
      </c>
      <c r="BN21" s="22">
        <v>0</v>
      </c>
    </row>
    <row r="22" spans="1:66" ht="13.5">
      <c r="A22" s="40" t="s">
        <v>15</v>
      </c>
      <c r="B22" s="40" t="s">
        <v>49</v>
      </c>
      <c r="C22" s="41" t="s">
        <v>50</v>
      </c>
      <c r="D22" s="22">
        <f t="shared" si="15"/>
        <v>483</v>
      </c>
      <c r="E22" s="22">
        <f t="shared" si="1"/>
        <v>36</v>
      </c>
      <c r="F22" s="22">
        <f t="shared" si="1"/>
        <v>340</v>
      </c>
      <c r="G22" s="22">
        <f t="shared" si="1"/>
        <v>48</v>
      </c>
      <c r="H22" s="22">
        <f t="shared" si="2"/>
        <v>15</v>
      </c>
      <c r="I22" s="22">
        <f t="shared" si="2"/>
        <v>44</v>
      </c>
      <c r="J22" s="22">
        <f t="shared" si="2"/>
        <v>0</v>
      </c>
      <c r="K22" s="22">
        <f t="shared" si="16"/>
        <v>143</v>
      </c>
      <c r="L22" s="22">
        <v>36</v>
      </c>
      <c r="M22" s="22">
        <v>0</v>
      </c>
      <c r="N22" s="22">
        <v>48</v>
      </c>
      <c r="O22" s="22">
        <v>15</v>
      </c>
      <c r="P22" s="22">
        <v>44</v>
      </c>
      <c r="Q22" s="22">
        <v>0</v>
      </c>
      <c r="R22" s="22">
        <f t="shared" si="17"/>
        <v>340</v>
      </c>
      <c r="S22" s="22">
        <f t="shared" si="18"/>
        <v>0</v>
      </c>
      <c r="T22" s="22">
        <f t="shared" si="19"/>
        <v>340</v>
      </c>
      <c r="U22" s="22">
        <f t="shared" si="7"/>
        <v>0</v>
      </c>
      <c r="V22" s="22">
        <f t="shared" si="7"/>
        <v>0</v>
      </c>
      <c r="W22" s="22">
        <f t="shared" si="7"/>
        <v>0</v>
      </c>
      <c r="X22" s="22">
        <f t="shared" si="20"/>
        <v>0</v>
      </c>
      <c r="Y22" s="22">
        <f t="shared" si="21"/>
        <v>0</v>
      </c>
      <c r="Z22" s="22" t="s">
        <v>201</v>
      </c>
      <c r="AA22" s="22">
        <v>0</v>
      </c>
      <c r="AB22" s="22" t="s">
        <v>201</v>
      </c>
      <c r="AC22" s="22" t="s">
        <v>201</v>
      </c>
      <c r="AD22" s="22" t="s">
        <v>201</v>
      </c>
      <c r="AE22" s="22">
        <v>0</v>
      </c>
      <c r="AF22" s="22">
        <f t="shared" si="22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23"/>
        <v>340</v>
      </c>
      <c r="AN22" s="22">
        <v>0</v>
      </c>
      <c r="AO22" s="22">
        <v>340</v>
      </c>
      <c r="AP22" s="22">
        <v>0</v>
      </c>
      <c r="AQ22" s="22">
        <v>0</v>
      </c>
      <c r="AR22" s="22">
        <v>0</v>
      </c>
      <c r="AS22" s="22">
        <v>0</v>
      </c>
      <c r="AT22" s="22">
        <f t="shared" si="24"/>
        <v>0</v>
      </c>
      <c r="AU22" s="22" t="s">
        <v>201</v>
      </c>
      <c r="AV22" s="22">
        <v>0</v>
      </c>
      <c r="AW22" s="22" t="s">
        <v>201</v>
      </c>
      <c r="AX22" s="22" t="s">
        <v>201</v>
      </c>
      <c r="AY22" s="22" t="s">
        <v>201</v>
      </c>
      <c r="AZ22" s="22">
        <v>0</v>
      </c>
      <c r="BA22" s="22">
        <f t="shared" si="25"/>
        <v>0</v>
      </c>
      <c r="BB22" s="22" t="s">
        <v>201</v>
      </c>
      <c r="BC22" s="22">
        <v>0</v>
      </c>
      <c r="BD22" s="22" t="s">
        <v>201</v>
      </c>
      <c r="BE22" s="22" t="s">
        <v>201</v>
      </c>
      <c r="BF22" s="22" t="s">
        <v>201</v>
      </c>
      <c r="BG22" s="22">
        <v>0</v>
      </c>
      <c r="BH22" s="22">
        <f t="shared" si="26"/>
        <v>54</v>
      </c>
      <c r="BI22" s="22">
        <v>8</v>
      </c>
      <c r="BJ22" s="22">
        <v>1</v>
      </c>
      <c r="BK22" s="22">
        <v>44</v>
      </c>
      <c r="BL22" s="22">
        <v>0</v>
      </c>
      <c r="BM22" s="22">
        <v>0</v>
      </c>
      <c r="BN22" s="22">
        <v>1</v>
      </c>
    </row>
    <row r="23" spans="1:66" ht="13.5">
      <c r="A23" s="40" t="s">
        <v>15</v>
      </c>
      <c r="B23" s="40" t="s">
        <v>51</v>
      </c>
      <c r="C23" s="41" t="s">
        <v>52</v>
      </c>
      <c r="D23" s="22">
        <f t="shared" si="15"/>
        <v>259</v>
      </c>
      <c r="E23" s="22">
        <f t="shared" si="1"/>
        <v>183</v>
      </c>
      <c r="F23" s="22">
        <f t="shared" si="1"/>
        <v>68</v>
      </c>
      <c r="G23" s="22">
        <f t="shared" si="1"/>
        <v>0</v>
      </c>
      <c r="H23" s="22">
        <f t="shared" si="2"/>
        <v>0</v>
      </c>
      <c r="I23" s="22">
        <f t="shared" si="2"/>
        <v>0</v>
      </c>
      <c r="J23" s="22">
        <f t="shared" si="2"/>
        <v>8</v>
      </c>
      <c r="K23" s="22">
        <f t="shared" si="16"/>
        <v>191</v>
      </c>
      <c r="L23" s="22">
        <v>183</v>
      </c>
      <c r="M23" s="22">
        <v>0</v>
      </c>
      <c r="N23" s="22">
        <v>0</v>
      </c>
      <c r="O23" s="22">
        <v>0</v>
      </c>
      <c r="P23" s="22">
        <v>0</v>
      </c>
      <c r="Q23" s="22">
        <v>8</v>
      </c>
      <c r="R23" s="22">
        <f t="shared" si="17"/>
        <v>68</v>
      </c>
      <c r="S23" s="22">
        <f t="shared" si="18"/>
        <v>0</v>
      </c>
      <c r="T23" s="22">
        <f t="shared" si="19"/>
        <v>68</v>
      </c>
      <c r="U23" s="22">
        <f t="shared" si="7"/>
        <v>0</v>
      </c>
      <c r="V23" s="22">
        <f t="shared" si="7"/>
        <v>0</v>
      </c>
      <c r="W23" s="22">
        <f t="shared" si="7"/>
        <v>0</v>
      </c>
      <c r="X23" s="22">
        <f t="shared" si="20"/>
        <v>0</v>
      </c>
      <c r="Y23" s="22">
        <f t="shared" si="21"/>
        <v>0</v>
      </c>
      <c r="Z23" s="22" t="s">
        <v>201</v>
      </c>
      <c r="AA23" s="22">
        <v>0</v>
      </c>
      <c r="AB23" s="22" t="s">
        <v>201</v>
      </c>
      <c r="AC23" s="22" t="s">
        <v>201</v>
      </c>
      <c r="AD23" s="22" t="s">
        <v>201</v>
      </c>
      <c r="AE23" s="22">
        <v>0</v>
      </c>
      <c r="AF23" s="22">
        <f t="shared" si="22"/>
        <v>68</v>
      </c>
      <c r="AG23" s="22">
        <v>0</v>
      </c>
      <c r="AH23" s="22">
        <v>68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23"/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f t="shared" si="24"/>
        <v>0</v>
      </c>
      <c r="AU23" s="22" t="s">
        <v>201</v>
      </c>
      <c r="AV23" s="22">
        <v>0</v>
      </c>
      <c r="AW23" s="22" t="s">
        <v>201</v>
      </c>
      <c r="AX23" s="22" t="s">
        <v>201</v>
      </c>
      <c r="AY23" s="22" t="s">
        <v>201</v>
      </c>
      <c r="AZ23" s="22">
        <v>0</v>
      </c>
      <c r="BA23" s="22">
        <f t="shared" si="25"/>
        <v>0</v>
      </c>
      <c r="BB23" s="22" t="s">
        <v>201</v>
      </c>
      <c r="BC23" s="22">
        <v>0</v>
      </c>
      <c r="BD23" s="22" t="s">
        <v>201</v>
      </c>
      <c r="BE23" s="22" t="s">
        <v>201</v>
      </c>
      <c r="BF23" s="22" t="s">
        <v>201</v>
      </c>
      <c r="BG23" s="22">
        <v>0</v>
      </c>
      <c r="BH23" s="22">
        <f t="shared" si="26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15</v>
      </c>
      <c r="B24" s="40" t="s">
        <v>53</v>
      </c>
      <c r="C24" s="41" t="s">
        <v>54</v>
      </c>
      <c r="D24" s="22">
        <f t="shared" si="15"/>
        <v>284</v>
      </c>
      <c r="E24" s="22">
        <f t="shared" si="1"/>
        <v>208</v>
      </c>
      <c r="F24" s="22">
        <f t="shared" si="1"/>
        <v>69</v>
      </c>
      <c r="G24" s="22">
        <f t="shared" si="1"/>
        <v>0</v>
      </c>
      <c r="H24" s="22">
        <f t="shared" si="2"/>
        <v>0</v>
      </c>
      <c r="I24" s="22">
        <f t="shared" si="2"/>
        <v>0</v>
      </c>
      <c r="J24" s="22">
        <f t="shared" si="2"/>
        <v>7</v>
      </c>
      <c r="K24" s="22">
        <f t="shared" si="16"/>
        <v>215</v>
      </c>
      <c r="L24" s="22">
        <v>208</v>
      </c>
      <c r="M24" s="22">
        <v>0</v>
      </c>
      <c r="N24" s="22">
        <v>0</v>
      </c>
      <c r="O24" s="22">
        <v>0</v>
      </c>
      <c r="P24" s="22">
        <v>0</v>
      </c>
      <c r="Q24" s="22">
        <v>7</v>
      </c>
      <c r="R24" s="22">
        <f t="shared" si="17"/>
        <v>69</v>
      </c>
      <c r="S24" s="22">
        <f t="shared" si="18"/>
        <v>0</v>
      </c>
      <c r="T24" s="22">
        <f t="shared" si="19"/>
        <v>69</v>
      </c>
      <c r="U24" s="22">
        <f t="shared" si="7"/>
        <v>0</v>
      </c>
      <c r="V24" s="22">
        <f t="shared" si="7"/>
        <v>0</v>
      </c>
      <c r="W24" s="22">
        <f t="shared" si="7"/>
        <v>0</v>
      </c>
      <c r="X24" s="22">
        <f t="shared" si="20"/>
        <v>0</v>
      </c>
      <c r="Y24" s="22">
        <f t="shared" si="21"/>
        <v>0</v>
      </c>
      <c r="Z24" s="22" t="s">
        <v>201</v>
      </c>
      <c r="AA24" s="22">
        <v>0</v>
      </c>
      <c r="AB24" s="22" t="s">
        <v>201</v>
      </c>
      <c r="AC24" s="22" t="s">
        <v>201</v>
      </c>
      <c r="AD24" s="22" t="s">
        <v>201</v>
      </c>
      <c r="AE24" s="22">
        <v>0</v>
      </c>
      <c r="AF24" s="22">
        <f t="shared" si="22"/>
        <v>69</v>
      </c>
      <c r="AG24" s="22">
        <v>0</v>
      </c>
      <c r="AH24" s="22">
        <v>69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23"/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24"/>
        <v>0</v>
      </c>
      <c r="AU24" s="22" t="s">
        <v>201</v>
      </c>
      <c r="AV24" s="22">
        <v>0</v>
      </c>
      <c r="AW24" s="22" t="s">
        <v>201</v>
      </c>
      <c r="AX24" s="22" t="s">
        <v>201</v>
      </c>
      <c r="AY24" s="22" t="s">
        <v>201</v>
      </c>
      <c r="AZ24" s="22">
        <v>0</v>
      </c>
      <c r="BA24" s="22">
        <f t="shared" si="25"/>
        <v>0</v>
      </c>
      <c r="BB24" s="22" t="s">
        <v>201</v>
      </c>
      <c r="BC24" s="22">
        <v>0</v>
      </c>
      <c r="BD24" s="22" t="s">
        <v>201</v>
      </c>
      <c r="BE24" s="22" t="s">
        <v>201</v>
      </c>
      <c r="BF24" s="22" t="s">
        <v>201</v>
      </c>
      <c r="BG24" s="22">
        <v>0</v>
      </c>
      <c r="BH24" s="22">
        <f t="shared" si="26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15</v>
      </c>
      <c r="B25" s="40" t="s">
        <v>55</v>
      </c>
      <c r="C25" s="41" t="s">
        <v>224</v>
      </c>
      <c r="D25" s="22">
        <f t="shared" si="15"/>
        <v>1862</v>
      </c>
      <c r="E25" s="22">
        <f t="shared" si="1"/>
        <v>451</v>
      </c>
      <c r="F25" s="22">
        <f t="shared" si="1"/>
        <v>411</v>
      </c>
      <c r="G25" s="22">
        <f t="shared" si="1"/>
        <v>0</v>
      </c>
      <c r="H25" s="22">
        <f t="shared" si="2"/>
        <v>0</v>
      </c>
      <c r="I25" s="22">
        <f t="shared" si="2"/>
        <v>0</v>
      </c>
      <c r="J25" s="22">
        <f t="shared" si="2"/>
        <v>1000</v>
      </c>
      <c r="K25" s="22">
        <f t="shared" si="16"/>
        <v>651</v>
      </c>
      <c r="L25" s="22">
        <v>451</v>
      </c>
      <c r="M25" s="22">
        <v>200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17"/>
        <v>1211</v>
      </c>
      <c r="S25" s="22">
        <f t="shared" si="18"/>
        <v>0</v>
      </c>
      <c r="T25" s="22">
        <f t="shared" si="19"/>
        <v>211</v>
      </c>
      <c r="U25" s="22">
        <f t="shared" si="7"/>
        <v>0</v>
      </c>
      <c r="V25" s="22">
        <f t="shared" si="7"/>
        <v>0</v>
      </c>
      <c r="W25" s="22">
        <f t="shared" si="7"/>
        <v>0</v>
      </c>
      <c r="X25" s="22">
        <f t="shared" si="20"/>
        <v>1000</v>
      </c>
      <c r="Y25" s="22">
        <f t="shared" si="21"/>
        <v>0</v>
      </c>
      <c r="Z25" s="22" t="s">
        <v>201</v>
      </c>
      <c r="AA25" s="22">
        <v>0</v>
      </c>
      <c r="AB25" s="22" t="s">
        <v>201</v>
      </c>
      <c r="AC25" s="22" t="s">
        <v>201</v>
      </c>
      <c r="AD25" s="22" t="s">
        <v>201</v>
      </c>
      <c r="AE25" s="22">
        <v>0</v>
      </c>
      <c r="AF25" s="22">
        <f t="shared" si="22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23"/>
        <v>211</v>
      </c>
      <c r="AN25" s="22">
        <v>0</v>
      </c>
      <c r="AO25" s="22">
        <v>211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24"/>
        <v>0</v>
      </c>
      <c r="AU25" s="22" t="s">
        <v>201</v>
      </c>
      <c r="AV25" s="22">
        <v>0</v>
      </c>
      <c r="AW25" s="22" t="s">
        <v>201</v>
      </c>
      <c r="AX25" s="22" t="s">
        <v>201</v>
      </c>
      <c r="AY25" s="22" t="s">
        <v>201</v>
      </c>
      <c r="AZ25" s="22">
        <v>0</v>
      </c>
      <c r="BA25" s="22">
        <f t="shared" si="25"/>
        <v>1000</v>
      </c>
      <c r="BB25" s="22" t="s">
        <v>201</v>
      </c>
      <c r="BC25" s="22">
        <v>0</v>
      </c>
      <c r="BD25" s="22" t="s">
        <v>201</v>
      </c>
      <c r="BE25" s="22" t="s">
        <v>201</v>
      </c>
      <c r="BF25" s="22" t="s">
        <v>201</v>
      </c>
      <c r="BG25" s="22">
        <v>1000</v>
      </c>
      <c r="BH25" s="22">
        <f t="shared" si="26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15</v>
      </c>
      <c r="B26" s="40" t="s">
        <v>56</v>
      </c>
      <c r="C26" s="41" t="s">
        <v>14</v>
      </c>
      <c r="D26" s="22">
        <f t="shared" si="15"/>
        <v>633</v>
      </c>
      <c r="E26" s="22">
        <f t="shared" si="1"/>
        <v>0</v>
      </c>
      <c r="F26" s="22">
        <f t="shared" si="1"/>
        <v>93</v>
      </c>
      <c r="G26" s="22">
        <f t="shared" si="1"/>
        <v>0</v>
      </c>
      <c r="H26" s="22">
        <f t="shared" si="2"/>
        <v>0</v>
      </c>
      <c r="I26" s="22">
        <f t="shared" si="2"/>
        <v>0</v>
      </c>
      <c r="J26" s="22">
        <f t="shared" si="2"/>
        <v>540</v>
      </c>
      <c r="K26" s="22">
        <f t="shared" si="16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17"/>
        <v>633</v>
      </c>
      <c r="S26" s="22">
        <f t="shared" si="18"/>
        <v>0</v>
      </c>
      <c r="T26" s="22">
        <f t="shared" si="19"/>
        <v>93</v>
      </c>
      <c r="U26" s="22">
        <f t="shared" si="7"/>
        <v>0</v>
      </c>
      <c r="V26" s="22">
        <f t="shared" si="7"/>
        <v>0</v>
      </c>
      <c r="W26" s="22">
        <f t="shared" si="7"/>
        <v>0</v>
      </c>
      <c r="X26" s="22">
        <f t="shared" si="20"/>
        <v>540</v>
      </c>
      <c r="Y26" s="22">
        <f t="shared" si="21"/>
        <v>0</v>
      </c>
      <c r="Z26" s="22" t="s">
        <v>201</v>
      </c>
      <c r="AA26" s="22">
        <v>0</v>
      </c>
      <c r="AB26" s="22" t="s">
        <v>201</v>
      </c>
      <c r="AC26" s="22" t="s">
        <v>201</v>
      </c>
      <c r="AD26" s="22" t="s">
        <v>201</v>
      </c>
      <c r="AE26" s="22">
        <v>0</v>
      </c>
      <c r="AF26" s="22">
        <f t="shared" si="22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23"/>
        <v>93</v>
      </c>
      <c r="AN26" s="22">
        <v>0</v>
      </c>
      <c r="AO26" s="22">
        <v>93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24"/>
        <v>0</v>
      </c>
      <c r="AU26" s="22" t="s">
        <v>201</v>
      </c>
      <c r="AV26" s="22">
        <v>0</v>
      </c>
      <c r="AW26" s="22" t="s">
        <v>201</v>
      </c>
      <c r="AX26" s="22" t="s">
        <v>201</v>
      </c>
      <c r="AY26" s="22" t="s">
        <v>201</v>
      </c>
      <c r="AZ26" s="22">
        <v>0</v>
      </c>
      <c r="BA26" s="22">
        <f t="shared" si="25"/>
        <v>540</v>
      </c>
      <c r="BB26" s="22" t="s">
        <v>201</v>
      </c>
      <c r="BC26" s="22">
        <v>0</v>
      </c>
      <c r="BD26" s="22" t="s">
        <v>201</v>
      </c>
      <c r="BE26" s="22" t="s">
        <v>201</v>
      </c>
      <c r="BF26" s="22" t="s">
        <v>201</v>
      </c>
      <c r="BG26" s="22">
        <v>540</v>
      </c>
      <c r="BH26" s="22">
        <f t="shared" si="26"/>
        <v>77</v>
      </c>
      <c r="BI26" s="22">
        <v>77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15</v>
      </c>
      <c r="B27" s="40" t="s">
        <v>57</v>
      </c>
      <c r="C27" s="41" t="s">
        <v>58</v>
      </c>
      <c r="D27" s="22">
        <f t="shared" si="15"/>
        <v>1264</v>
      </c>
      <c r="E27" s="22">
        <f t="shared" si="1"/>
        <v>0</v>
      </c>
      <c r="F27" s="22">
        <f t="shared" si="1"/>
        <v>92</v>
      </c>
      <c r="G27" s="22">
        <f t="shared" si="1"/>
        <v>0</v>
      </c>
      <c r="H27" s="22">
        <f t="shared" si="2"/>
        <v>0</v>
      </c>
      <c r="I27" s="22">
        <f t="shared" si="2"/>
        <v>72</v>
      </c>
      <c r="J27" s="22">
        <f t="shared" si="2"/>
        <v>1100</v>
      </c>
      <c r="K27" s="22">
        <f t="shared" si="16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17"/>
        <v>1264</v>
      </c>
      <c r="S27" s="22">
        <f t="shared" si="18"/>
        <v>0</v>
      </c>
      <c r="T27" s="22">
        <f t="shared" si="19"/>
        <v>92</v>
      </c>
      <c r="U27" s="22">
        <f t="shared" si="7"/>
        <v>0</v>
      </c>
      <c r="V27" s="22">
        <f t="shared" si="7"/>
        <v>0</v>
      </c>
      <c r="W27" s="22">
        <f t="shared" si="7"/>
        <v>72</v>
      </c>
      <c r="X27" s="22">
        <f t="shared" si="20"/>
        <v>1100</v>
      </c>
      <c r="Y27" s="22">
        <f t="shared" si="21"/>
        <v>0</v>
      </c>
      <c r="Z27" s="22" t="s">
        <v>201</v>
      </c>
      <c r="AA27" s="22">
        <v>0</v>
      </c>
      <c r="AB27" s="22" t="s">
        <v>201</v>
      </c>
      <c r="AC27" s="22" t="s">
        <v>201</v>
      </c>
      <c r="AD27" s="22" t="s">
        <v>201</v>
      </c>
      <c r="AE27" s="22">
        <v>0</v>
      </c>
      <c r="AF27" s="22">
        <f t="shared" si="22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23"/>
        <v>164</v>
      </c>
      <c r="AN27" s="22">
        <v>0</v>
      </c>
      <c r="AO27" s="22">
        <v>92</v>
      </c>
      <c r="AP27" s="22">
        <v>0</v>
      </c>
      <c r="AQ27" s="22">
        <v>0</v>
      </c>
      <c r="AR27" s="22">
        <v>72</v>
      </c>
      <c r="AS27" s="22">
        <v>0</v>
      </c>
      <c r="AT27" s="22">
        <f t="shared" si="24"/>
        <v>0</v>
      </c>
      <c r="AU27" s="22" t="s">
        <v>201</v>
      </c>
      <c r="AV27" s="22">
        <v>0</v>
      </c>
      <c r="AW27" s="22" t="s">
        <v>201</v>
      </c>
      <c r="AX27" s="22" t="s">
        <v>201</v>
      </c>
      <c r="AY27" s="22" t="s">
        <v>201</v>
      </c>
      <c r="AZ27" s="22">
        <v>0</v>
      </c>
      <c r="BA27" s="22">
        <f t="shared" si="25"/>
        <v>1100</v>
      </c>
      <c r="BB27" s="22" t="s">
        <v>201</v>
      </c>
      <c r="BC27" s="22">
        <v>0</v>
      </c>
      <c r="BD27" s="22" t="s">
        <v>201</v>
      </c>
      <c r="BE27" s="22" t="s">
        <v>201</v>
      </c>
      <c r="BF27" s="22" t="s">
        <v>201</v>
      </c>
      <c r="BG27" s="22">
        <v>1100</v>
      </c>
      <c r="BH27" s="22">
        <f t="shared" si="26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15</v>
      </c>
      <c r="B28" s="40" t="s">
        <v>59</v>
      </c>
      <c r="C28" s="41" t="s">
        <v>60</v>
      </c>
      <c r="D28" s="22">
        <f t="shared" si="15"/>
        <v>851</v>
      </c>
      <c r="E28" s="22">
        <f t="shared" si="1"/>
        <v>0</v>
      </c>
      <c r="F28" s="22">
        <f t="shared" si="1"/>
        <v>91</v>
      </c>
      <c r="G28" s="22">
        <f t="shared" si="1"/>
        <v>0</v>
      </c>
      <c r="H28" s="22">
        <f t="shared" si="2"/>
        <v>0</v>
      </c>
      <c r="I28" s="22">
        <f t="shared" si="2"/>
        <v>0</v>
      </c>
      <c r="J28" s="22">
        <f t="shared" si="2"/>
        <v>760</v>
      </c>
      <c r="K28" s="22">
        <f t="shared" si="16"/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17"/>
        <v>851</v>
      </c>
      <c r="S28" s="22">
        <f t="shared" si="18"/>
        <v>0</v>
      </c>
      <c r="T28" s="22">
        <f t="shared" si="19"/>
        <v>91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20"/>
        <v>760</v>
      </c>
      <c r="Y28" s="22">
        <f t="shared" si="21"/>
        <v>0</v>
      </c>
      <c r="Z28" s="22" t="s">
        <v>201</v>
      </c>
      <c r="AA28" s="22">
        <v>0</v>
      </c>
      <c r="AB28" s="22" t="s">
        <v>201</v>
      </c>
      <c r="AC28" s="22" t="s">
        <v>201</v>
      </c>
      <c r="AD28" s="22" t="s">
        <v>201</v>
      </c>
      <c r="AE28" s="22">
        <v>0</v>
      </c>
      <c r="AF28" s="22">
        <f t="shared" si="22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23"/>
        <v>91</v>
      </c>
      <c r="AN28" s="22">
        <v>0</v>
      </c>
      <c r="AO28" s="22">
        <v>91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24"/>
        <v>0</v>
      </c>
      <c r="AU28" s="22" t="s">
        <v>201</v>
      </c>
      <c r="AV28" s="22">
        <v>0</v>
      </c>
      <c r="AW28" s="22" t="s">
        <v>201</v>
      </c>
      <c r="AX28" s="22" t="s">
        <v>201</v>
      </c>
      <c r="AY28" s="22" t="s">
        <v>201</v>
      </c>
      <c r="AZ28" s="22">
        <v>0</v>
      </c>
      <c r="BA28" s="22">
        <f t="shared" si="25"/>
        <v>760</v>
      </c>
      <c r="BB28" s="22" t="s">
        <v>201</v>
      </c>
      <c r="BC28" s="22">
        <v>0</v>
      </c>
      <c r="BD28" s="22" t="s">
        <v>201</v>
      </c>
      <c r="BE28" s="22" t="s">
        <v>201</v>
      </c>
      <c r="BF28" s="22" t="s">
        <v>201</v>
      </c>
      <c r="BG28" s="22">
        <v>760</v>
      </c>
      <c r="BH28" s="22">
        <f t="shared" si="26"/>
        <v>62</v>
      </c>
      <c r="BI28" s="22">
        <v>58</v>
      </c>
      <c r="BJ28" s="22">
        <v>0</v>
      </c>
      <c r="BK28" s="22">
        <v>0</v>
      </c>
      <c r="BL28" s="22">
        <v>0</v>
      </c>
      <c r="BM28" s="22">
        <v>0</v>
      </c>
      <c r="BN28" s="22">
        <v>4</v>
      </c>
    </row>
    <row r="29" spans="1:66" ht="13.5">
      <c r="A29" s="40" t="s">
        <v>15</v>
      </c>
      <c r="B29" s="40" t="s">
        <v>61</v>
      </c>
      <c r="C29" s="41" t="s">
        <v>62</v>
      </c>
      <c r="D29" s="22">
        <f t="shared" si="15"/>
        <v>113</v>
      </c>
      <c r="E29" s="22">
        <f t="shared" si="1"/>
        <v>0</v>
      </c>
      <c r="F29" s="22">
        <f t="shared" si="1"/>
        <v>113</v>
      </c>
      <c r="G29" s="22">
        <f t="shared" si="1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16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17"/>
        <v>113</v>
      </c>
      <c r="S29" s="22">
        <f t="shared" si="18"/>
        <v>0</v>
      </c>
      <c r="T29" s="22">
        <f t="shared" si="19"/>
        <v>113</v>
      </c>
      <c r="U29" s="22">
        <f t="shared" si="7"/>
        <v>0</v>
      </c>
      <c r="V29" s="22">
        <f t="shared" si="7"/>
        <v>0</v>
      </c>
      <c r="W29" s="22">
        <f t="shared" si="7"/>
        <v>0</v>
      </c>
      <c r="X29" s="22">
        <f t="shared" si="20"/>
        <v>0</v>
      </c>
      <c r="Y29" s="22">
        <f t="shared" si="21"/>
        <v>0</v>
      </c>
      <c r="Z29" s="22" t="s">
        <v>201</v>
      </c>
      <c r="AA29" s="22">
        <v>0</v>
      </c>
      <c r="AB29" s="22" t="s">
        <v>201</v>
      </c>
      <c r="AC29" s="22" t="s">
        <v>201</v>
      </c>
      <c r="AD29" s="22" t="s">
        <v>201</v>
      </c>
      <c r="AE29" s="22">
        <v>0</v>
      </c>
      <c r="AF29" s="22">
        <f t="shared" si="22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3"/>
        <v>113</v>
      </c>
      <c r="AN29" s="22">
        <v>0</v>
      </c>
      <c r="AO29" s="22">
        <v>113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24"/>
        <v>0</v>
      </c>
      <c r="AU29" s="22" t="s">
        <v>201</v>
      </c>
      <c r="AV29" s="22">
        <v>0</v>
      </c>
      <c r="AW29" s="22" t="s">
        <v>201</v>
      </c>
      <c r="AX29" s="22" t="s">
        <v>201</v>
      </c>
      <c r="AY29" s="22" t="s">
        <v>201</v>
      </c>
      <c r="AZ29" s="22">
        <v>0</v>
      </c>
      <c r="BA29" s="22">
        <f t="shared" si="25"/>
        <v>0</v>
      </c>
      <c r="BB29" s="22" t="s">
        <v>201</v>
      </c>
      <c r="BC29" s="22">
        <v>0</v>
      </c>
      <c r="BD29" s="22" t="s">
        <v>201</v>
      </c>
      <c r="BE29" s="22" t="s">
        <v>201</v>
      </c>
      <c r="BF29" s="22" t="s">
        <v>201</v>
      </c>
      <c r="BG29" s="22">
        <v>0</v>
      </c>
      <c r="BH29" s="22">
        <f t="shared" si="26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15</v>
      </c>
      <c r="B30" s="40" t="s">
        <v>63</v>
      </c>
      <c r="C30" s="41" t="s">
        <v>64</v>
      </c>
      <c r="D30" s="22">
        <f t="shared" si="15"/>
        <v>94</v>
      </c>
      <c r="E30" s="22">
        <f t="shared" si="1"/>
        <v>0</v>
      </c>
      <c r="F30" s="22">
        <f t="shared" si="1"/>
        <v>94</v>
      </c>
      <c r="G30" s="22">
        <f t="shared" si="1"/>
        <v>0</v>
      </c>
      <c r="H30" s="22">
        <f t="shared" si="2"/>
        <v>0</v>
      </c>
      <c r="I30" s="22">
        <f t="shared" si="2"/>
        <v>0</v>
      </c>
      <c r="J30" s="22">
        <f t="shared" si="2"/>
        <v>0</v>
      </c>
      <c r="K30" s="22">
        <f t="shared" si="16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17"/>
        <v>94</v>
      </c>
      <c r="S30" s="22">
        <f t="shared" si="18"/>
        <v>0</v>
      </c>
      <c r="T30" s="22">
        <f t="shared" si="19"/>
        <v>94</v>
      </c>
      <c r="U30" s="22">
        <f t="shared" si="7"/>
        <v>0</v>
      </c>
      <c r="V30" s="22">
        <f t="shared" si="7"/>
        <v>0</v>
      </c>
      <c r="W30" s="22">
        <f t="shared" si="7"/>
        <v>0</v>
      </c>
      <c r="X30" s="22">
        <f t="shared" si="20"/>
        <v>0</v>
      </c>
      <c r="Y30" s="22">
        <f t="shared" si="21"/>
        <v>0</v>
      </c>
      <c r="Z30" s="22" t="s">
        <v>201</v>
      </c>
      <c r="AA30" s="22">
        <v>0</v>
      </c>
      <c r="AB30" s="22" t="s">
        <v>201</v>
      </c>
      <c r="AC30" s="22" t="s">
        <v>201</v>
      </c>
      <c r="AD30" s="22" t="s">
        <v>201</v>
      </c>
      <c r="AE30" s="22">
        <v>0</v>
      </c>
      <c r="AF30" s="22">
        <f t="shared" si="22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3"/>
        <v>94</v>
      </c>
      <c r="AN30" s="22">
        <v>0</v>
      </c>
      <c r="AO30" s="22">
        <v>94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24"/>
        <v>0</v>
      </c>
      <c r="AU30" s="22" t="s">
        <v>201</v>
      </c>
      <c r="AV30" s="22">
        <v>0</v>
      </c>
      <c r="AW30" s="22" t="s">
        <v>201</v>
      </c>
      <c r="AX30" s="22" t="s">
        <v>201</v>
      </c>
      <c r="AY30" s="22" t="s">
        <v>201</v>
      </c>
      <c r="AZ30" s="22">
        <v>0</v>
      </c>
      <c r="BA30" s="22">
        <f t="shared" si="25"/>
        <v>0</v>
      </c>
      <c r="BB30" s="22" t="s">
        <v>201</v>
      </c>
      <c r="BC30" s="22">
        <v>0</v>
      </c>
      <c r="BD30" s="22" t="s">
        <v>201</v>
      </c>
      <c r="BE30" s="22" t="s">
        <v>201</v>
      </c>
      <c r="BF30" s="22" t="s">
        <v>201</v>
      </c>
      <c r="BG30" s="22">
        <v>0</v>
      </c>
      <c r="BH30" s="22">
        <f t="shared" si="26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15</v>
      </c>
      <c r="B31" s="40" t="s">
        <v>65</v>
      </c>
      <c r="C31" s="41" t="s">
        <v>66</v>
      </c>
      <c r="D31" s="22">
        <f t="shared" si="15"/>
        <v>87</v>
      </c>
      <c r="E31" s="22">
        <f t="shared" si="1"/>
        <v>0</v>
      </c>
      <c r="F31" s="22">
        <f t="shared" si="1"/>
        <v>87</v>
      </c>
      <c r="G31" s="22">
        <f t="shared" si="1"/>
        <v>0</v>
      </c>
      <c r="H31" s="22">
        <f t="shared" si="2"/>
        <v>0</v>
      </c>
      <c r="I31" s="22">
        <f t="shared" si="2"/>
        <v>0</v>
      </c>
      <c r="J31" s="22">
        <f t="shared" si="2"/>
        <v>0</v>
      </c>
      <c r="K31" s="22">
        <f t="shared" si="16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17"/>
        <v>87</v>
      </c>
      <c r="S31" s="22">
        <f t="shared" si="18"/>
        <v>0</v>
      </c>
      <c r="T31" s="22">
        <f t="shared" si="19"/>
        <v>87</v>
      </c>
      <c r="U31" s="22">
        <f t="shared" si="7"/>
        <v>0</v>
      </c>
      <c r="V31" s="22">
        <f t="shared" si="7"/>
        <v>0</v>
      </c>
      <c r="W31" s="22">
        <f t="shared" si="7"/>
        <v>0</v>
      </c>
      <c r="X31" s="22">
        <f t="shared" si="20"/>
        <v>0</v>
      </c>
      <c r="Y31" s="22">
        <f t="shared" si="21"/>
        <v>0</v>
      </c>
      <c r="Z31" s="22" t="s">
        <v>201</v>
      </c>
      <c r="AA31" s="22">
        <v>0</v>
      </c>
      <c r="AB31" s="22" t="s">
        <v>201</v>
      </c>
      <c r="AC31" s="22" t="s">
        <v>201</v>
      </c>
      <c r="AD31" s="22" t="s">
        <v>201</v>
      </c>
      <c r="AE31" s="22">
        <v>0</v>
      </c>
      <c r="AF31" s="22">
        <f t="shared" si="22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3"/>
        <v>87</v>
      </c>
      <c r="AN31" s="22">
        <v>0</v>
      </c>
      <c r="AO31" s="22">
        <v>87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24"/>
        <v>0</v>
      </c>
      <c r="AU31" s="22" t="s">
        <v>201</v>
      </c>
      <c r="AV31" s="22">
        <v>0</v>
      </c>
      <c r="AW31" s="22" t="s">
        <v>201</v>
      </c>
      <c r="AX31" s="22" t="s">
        <v>201</v>
      </c>
      <c r="AY31" s="22" t="s">
        <v>201</v>
      </c>
      <c r="AZ31" s="22">
        <v>0</v>
      </c>
      <c r="BA31" s="22">
        <f t="shared" si="25"/>
        <v>0</v>
      </c>
      <c r="BB31" s="22" t="s">
        <v>201</v>
      </c>
      <c r="BC31" s="22">
        <v>0</v>
      </c>
      <c r="BD31" s="22" t="s">
        <v>201</v>
      </c>
      <c r="BE31" s="22" t="s">
        <v>201</v>
      </c>
      <c r="BF31" s="22" t="s">
        <v>201</v>
      </c>
      <c r="BG31" s="22">
        <v>0</v>
      </c>
      <c r="BH31" s="22">
        <f t="shared" si="26"/>
        <v>83</v>
      </c>
      <c r="BI31" s="22">
        <v>77</v>
      </c>
      <c r="BJ31" s="22">
        <v>0</v>
      </c>
      <c r="BK31" s="22">
        <v>0</v>
      </c>
      <c r="BL31" s="22">
        <v>0</v>
      </c>
      <c r="BM31" s="22">
        <v>0</v>
      </c>
      <c r="BN31" s="22">
        <v>6</v>
      </c>
    </row>
    <row r="32" spans="1:66" ht="13.5">
      <c r="A32" s="40" t="s">
        <v>15</v>
      </c>
      <c r="B32" s="40" t="s">
        <v>67</v>
      </c>
      <c r="C32" s="41" t="s">
        <v>68</v>
      </c>
      <c r="D32" s="22">
        <f t="shared" si="15"/>
        <v>105</v>
      </c>
      <c r="E32" s="22">
        <f t="shared" si="1"/>
        <v>0</v>
      </c>
      <c r="F32" s="22">
        <f t="shared" si="1"/>
        <v>105</v>
      </c>
      <c r="G32" s="22">
        <f t="shared" si="1"/>
        <v>0</v>
      </c>
      <c r="H32" s="22">
        <f t="shared" si="2"/>
        <v>0</v>
      </c>
      <c r="I32" s="22">
        <f t="shared" si="2"/>
        <v>0</v>
      </c>
      <c r="J32" s="22">
        <f t="shared" si="2"/>
        <v>0</v>
      </c>
      <c r="K32" s="22">
        <f t="shared" si="16"/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17"/>
        <v>105</v>
      </c>
      <c r="S32" s="22">
        <f t="shared" si="18"/>
        <v>0</v>
      </c>
      <c r="T32" s="22">
        <f t="shared" si="19"/>
        <v>105</v>
      </c>
      <c r="U32" s="22">
        <f t="shared" si="7"/>
        <v>0</v>
      </c>
      <c r="V32" s="22">
        <f t="shared" si="7"/>
        <v>0</v>
      </c>
      <c r="W32" s="22">
        <f t="shared" si="7"/>
        <v>0</v>
      </c>
      <c r="X32" s="22">
        <f t="shared" si="20"/>
        <v>0</v>
      </c>
      <c r="Y32" s="22">
        <f t="shared" si="21"/>
        <v>0</v>
      </c>
      <c r="Z32" s="22" t="s">
        <v>201</v>
      </c>
      <c r="AA32" s="22">
        <v>0</v>
      </c>
      <c r="AB32" s="22" t="s">
        <v>201</v>
      </c>
      <c r="AC32" s="22" t="s">
        <v>201</v>
      </c>
      <c r="AD32" s="22" t="s">
        <v>201</v>
      </c>
      <c r="AE32" s="22">
        <v>0</v>
      </c>
      <c r="AF32" s="22">
        <f t="shared" si="22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3"/>
        <v>105</v>
      </c>
      <c r="AN32" s="22">
        <v>0</v>
      </c>
      <c r="AO32" s="22">
        <v>105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24"/>
        <v>0</v>
      </c>
      <c r="AU32" s="22" t="s">
        <v>201</v>
      </c>
      <c r="AV32" s="22">
        <v>0</v>
      </c>
      <c r="AW32" s="22" t="s">
        <v>201</v>
      </c>
      <c r="AX32" s="22" t="s">
        <v>201</v>
      </c>
      <c r="AY32" s="22" t="s">
        <v>201</v>
      </c>
      <c r="AZ32" s="22">
        <v>0</v>
      </c>
      <c r="BA32" s="22">
        <f t="shared" si="25"/>
        <v>0</v>
      </c>
      <c r="BB32" s="22" t="s">
        <v>201</v>
      </c>
      <c r="BC32" s="22">
        <v>0</v>
      </c>
      <c r="BD32" s="22" t="s">
        <v>201</v>
      </c>
      <c r="BE32" s="22" t="s">
        <v>201</v>
      </c>
      <c r="BF32" s="22" t="s">
        <v>201</v>
      </c>
      <c r="BG32" s="22">
        <v>0</v>
      </c>
      <c r="BH32" s="22">
        <f t="shared" si="26"/>
        <v>60</v>
      </c>
      <c r="BI32" s="22">
        <v>57</v>
      </c>
      <c r="BJ32" s="22">
        <v>0</v>
      </c>
      <c r="BK32" s="22">
        <v>0</v>
      </c>
      <c r="BL32" s="22">
        <v>0</v>
      </c>
      <c r="BM32" s="22">
        <v>0</v>
      </c>
      <c r="BN32" s="22">
        <v>3</v>
      </c>
    </row>
    <row r="33" spans="1:66" ht="13.5">
      <c r="A33" s="40" t="s">
        <v>15</v>
      </c>
      <c r="B33" s="40" t="s">
        <v>69</v>
      </c>
      <c r="C33" s="41" t="s">
        <v>70</v>
      </c>
      <c r="D33" s="22">
        <f t="shared" si="15"/>
        <v>1207</v>
      </c>
      <c r="E33" s="22">
        <f t="shared" si="1"/>
        <v>794</v>
      </c>
      <c r="F33" s="22">
        <f t="shared" si="1"/>
        <v>390</v>
      </c>
      <c r="G33" s="22">
        <f t="shared" si="1"/>
        <v>0</v>
      </c>
      <c r="H33" s="22">
        <f t="shared" si="2"/>
        <v>0</v>
      </c>
      <c r="I33" s="22">
        <f t="shared" si="2"/>
        <v>0</v>
      </c>
      <c r="J33" s="22">
        <f t="shared" si="2"/>
        <v>23</v>
      </c>
      <c r="K33" s="22">
        <f t="shared" si="16"/>
        <v>936</v>
      </c>
      <c r="L33" s="22">
        <v>794</v>
      </c>
      <c r="M33" s="22">
        <v>119</v>
      </c>
      <c r="N33" s="22">
        <v>0</v>
      </c>
      <c r="O33" s="22">
        <v>0</v>
      </c>
      <c r="P33" s="22">
        <v>0</v>
      </c>
      <c r="Q33" s="22">
        <v>23</v>
      </c>
      <c r="R33" s="22">
        <f t="shared" si="17"/>
        <v>271</v>
      </c>
      <c r="S33" s="22">
        <f t="shared" si="18"/>
        <v>0</v>
      </c>
      <c r="T33" s="22">
        <f t="shared" si="19"/>
        <v>271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20"/>
        <v>0</v>
      </c>
      <c r="Y33" s="22">
        <f t="shared" si="21"/>
        <v>0</v>
      </c>
      <c r="Z33" s="22" t="s">
        <v>201</v>
      </c>
      <c r="AA33" s="22">
        <v>0</v>
      </c>
      <c r="AB33" s="22" t="s">
        <v>201</v>
      </c>
      <c r="AC33" s="22" t="s">
        <v>201</v>
      </c>
      <c r="AD33" s="22" t="s">
        <v>201</v>
      </c>
      <c r="AE33" s="22">
        <v>0</v>
      </c>
      <c r="AF33" s="22">
        <f t="shared" si="22"/>
        <v>271</v>
      </c>
      <c r="AG33" s="22">
        <v>0</v>
      </c>
      <c r="AH33" s="22">
        <v>271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3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24"/>
        <v>0</v>
      </c>
      <c r="AU33" s="22" t="s">
        <v>201</v>
      </c>
      <c r="AV33" s="22">
        <v>0</v>
      </c>
      <c r="AW33" s="22" t="s">
        <v>201</v>
      </c>
      <c r="AX33" s="22" t="s">
        <v>201</v>
      </c>
      <c r="AY33" s="22" t="s">
        <v>201</v>
      </c>
      <c r="AZ33" s="22">
        <v>0</v>
      </c>
      <c r="BA33" s="22">
        <f t="shared" si="25"/>
        <v>0</v>
      </c>
      <c r="BB33" s="22" t="s">
        <v>201</v>
      </c>
      <c r="BC33" s="22">
        <v>0</v>
      </c>
      <c r="BD33" s="22" t="s">
        <v>201</v>
      </c>
      <c r="BE33" s="22" t="s">
        <v>201</v>
      </c>
      <c r="BF33" s="22" t="s">
        <v>201</v>
      </c>
      <c r="BG33" s="22">
        <v>0</v>
      </c>
      <c r="BH33" s="22">
        <f t="shared" si="26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15</v>
      </c>
      <c r="B34" s="40" t="s">
        <v>71</v>
      </c>
      <c r="C34" s="41" t="s">
        <v>72</v>
      </c>
      <c r="D34" s="22">
        <f t="shared" si="15"/>
        <v>84</v>
      </c>
      <c r="E34" s="22">
        <f t="shared" si="1"/>
        <v>70</v>
      </c>
      <c r="F34" s="22">
        <f t="shared" si="1"/>
        <v>14</v>
      </c>
      <c r="G34" s="22">
        <f t="shared" si="1"/>
        <v>0</v>
      </c>
      <c r="H34" s="22">
        <f t="shared" si="2"/>
        <v>0</v>
      </c>
      <c r="I34" s="22">
        <f t="shared" si="2"/>
        <v>0</v>
      </c>
      <c r="J34" s="22">
        <f t="shared" si="2"/>
        <v>0</v>
      </c>
      <c r="K34" s="22">
        <f t="shared" si="16"/>
        <v>70</v>
      </c>
      <c r="L34" s="22">
        <v>70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17"/>
        <v>14</v>
      </c>
      <c r="S34" s="22">
        <f t="shared" si="18"/>
        <v>0</v>
      </c>
      <c r="T34" s="22">
        <f t="shared" si="19"/>
        <v>14</v>
      </c>
      <c r="U34" s="22">
        <f t="shared" si="7"/>
        <v>0</v>
      </c>
      <c r="V34" s="22">
        <f t="shared" si="7"/>
        <v>0</v>
      </c>
      <c r="W34" s="22">
        <f t="shared" si="7"/>
        <v>0</v>
      </c>
      <c r="X34" s="22">
        <f t="shared" si="20"/>
        <v>0</v>
      </c>
      <c r="Y34" s="22">
        <f t="shared" si="21"/>
        <v>0</v>
      </c>
      <c r="Z34" s="22" t="s">
        <v>201</v>
      </c>
      <c r="AA34" s="22">
        <v>0</v>
      </c>
      <c r="AB34" s="22" t="s">
        <v>201</v>
      </c>
      <c r="AC34" s="22" t="s">
        <v>201</v>
      </c>
      <c r="AD34" s="22" t="s">
        <v>201</v>
      </c>
      <c r="AE34" s="22">
        <v>0</v>
      </c>
      <c r="AF34" s="22">
        <f t="shared" si="22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3"/>
        <v>14</v>
      </c>
      <c r="AN34" s="22">
        <v>0</v>
      </c>
      <c r="AO34" s="22">
        <v>14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24"/>
        <v>0</v>
      </c>
      <c r="AU34" s="22" t="s">
        <v>201</v>
      </c>
      <c r="AV34" s="22">
        <v>0</v>
      </c>
      <c r="AW34" s="22" t="s">
        <v>201</v>
      </c>
      <c r="AX34" s="22" t="s">
        <v>201</v>
      </c>
      <c r="AY34" s="22" t="s">
        <v>201</v>
      </c>
      <c r="AZ34" s="22">
        <v>0</v>
      </c>
      <c r="BA34" s="22">
        <f t="shared" si="25"/>
        <v>0</v>
      </c>
      <c r="BB34" s="22" t="s">
        <v>201</v>
      </c>
      <c r="BC34" s="22">
        <v>0</v>
      </c>
      <c r="BD34" s="22" t="s">
        <v>201</v>
      </c>
      <c r="BE34" s="22" t="s">
        <v>201</v>
      </c>
      <c r="BF34" s="22" t="s">
        <v>201</v>
      </c>
      <c r="BG34" s="22">
        <v>0</v>
      </c>
      <c r="BH34" s="22">
        <f t="shared" si="26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15</v>
      </c>
      <c r="B35" s="40" t="s">
        <v>73</v>
      </c>
      <c r="C35" s="41" t="s">
        <v>74</v>
      </c>
      <c r="D35" s="22">
        <f t="shared" si="15"/>
        <v>250</v>
      </c>
      <c r="E35" s="22">
        <f t="shared" si="1"/>
        <v>143</v>
      </c>
      <c r="F35" s="22">
        <f t="shared" si="1"/>
        <v>81</v>
      </c>
      <c r="G35" s="22">
        <f t="shared" si="1"/>
        <v>26</v>
      </c>
      <c r="H35" s="22">
        <f t="shared" si="2"/>
        <v>0</v>
      </c>
      <c r="I35" s="22">
        <f t="shared" si="2"/>
        <v>0</v>
      </c>
      <c r="J35" s="22">
        <f t="shared" si="2"/>
        <v>0</v>
      </c>
      <c r="K35" s="22">
        <f t="shared" si="16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17"/>
        <v>250</v>
      </c>
      <c r="S35" s="22">
        <f t="shared" si="18"/>
        <v>143</v>
      </c>
      <c r="T35" s="22">
        <f t="shared" si="19"/>
        <v>81</v>
      </c>
      <c r="U35" s="22">
        <f t="shared" si="7"/>
        <v>26</v>
      </c>
      <c r="V35" s="22">
        <f t="shared" si="7"/>
        <v>0</v>
      </c>
      <c r="W35" s="22">
        <f t="shared" si="7"/>
        <v>0</v>
      </c>
      <c r="X35" s="22">
        <f t="shared" si="20"/>
        <v>0</v>
      </c>
      <c r="Y35" s="22">
        <f t="shared" si="21"/>
        <v>0</v>
      </c>
      <c r="Z35" s="22" t="s">
        <v>201</v>
      </c>
      <c r="AA35" s="22">
        <v>0</v>
      </c>
      <c r="AB35" s="22" t="s">
        <v>201</v>
      </c>
      <c r="AC35" s="22" t="s">
        <v>201</v>
      </c>
      <c r="AD35" s="22" t="s">
        <v>201</v>
      </c>
      <c r="AE35" s="22">
        <v>0</v>
      </c>
      <c r="AF35" s="22">
        <f t="shared" si="22"/>
        <v>81</v>
      </c>
      <c r="AG35" s="22">
        <v>0</v>
      </c>
      <c r="AH35" s="22">
        <v>81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3"/>
        <v>169</v>
      </c>
      <c r="AN35" s="22">
        <v>143</v>
      </c>
      <c r="AO35" s="22">
        <v>0</v>
      </c>
      <c r="AP35" s="22">
        <v>26</v>
      </c>
      <c r="AQ35" s="22">
        <v>0</v>
      </c>
      <c r="AR35" s="22">
        <v>0</v>
      </c>
      <c r="AS35" s="22">
        <v>0</v>
      </c>
      <c r="AT35" s="22">
        <f t="shared" si="24"/>
        <v>0</v>
      </c>
      <c r="AU35" s="22" t="s">
        <v>201</v>
      </c>
      <c r="AV35" s="22">
        <v>0</v>
      </c>
      <c r="AW35" s="22" t="s">
        <v>201</v>
      </c>
      <c r="AX35" s="22" t="s">
        <v>201</v>
      </c>
      <c r="AY35" s="22" t="s">
        <v>201</v>
      </c>
      <c r="AZ35" s="22">
        <v>0</v>
      </c>
      <c r="BA35" s="22">
        <f t="shared" si="25"/>
        <v>0</v>
      </c>
      <c r="BB35" s="22" t="s">
        <v>201</v>
      </c>
      <c r="BC35" s="22">
        <v>0</v>
      </c>
      <c r="BD35" s="22" t="s">
        <v>201</v>
      </c>
      <c r="BE35" s="22" t="s">
        <v>201</v>
      </c>
      <c r="BF35" s="22" t="s">
        <v>201</v>
      </c>
      <c r="BG35" s="22">
        <v>0</v>
      </c>
      <c r="BH35" s="22">
        <f t="shared" si="26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15</v>
      </c>
      <c r="B36" s="40" t="s">
        <v>75</v>
      </c>
      <c r="C36" s="41" t="s">
        <v>76</v>
      </c>
      <c r="D36" s="22">
        <f t="shared" si="15"/>
        <v>329</v>
      </c>
      <c r="E36" s="22">
        <f t="shared" si="1"/>
        <v>159</v>
      </c>
      <c r="F36" s="22">
        <f t="shared" si="1"/>
        <v>141</v>
      </c>
      <c r="G36" s="22">
        <f t="shared" si="1"/>
        <v>29</v>
      </c>
      <c r="H36" s="22">
        <f t="shared" si="2"/>
        <v>0</v>
      </c>
      <c r="I36" s="22">
        <f t="shared" si="2"/>
        <v>0</v>
      </c>
      <c r="J36" s="22">
        <f t="shared" si="2"/>
        <v>0</v>
      </c>
      <c r="K36" s="22">
        <f t="shared" si="16"/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17"/>
        <v>329</v>
      </c>
      <c r="S36" s="22">
        <f t="shared" si="18"/>
        <v>159</v>
      </c>
      <c r="T36" s="22">
        <f t="shared" si="19"/>
        <v>141</v>
      </c>
      <c r="U36" s="22">
        <f t="shared" si="7"/>
        <v>29</v>
      </c>
      <c r="V36" s="22">
        <f t="shared" si="7"/>
        <v>0</v>
      </c>
      <c r="W36" s="22">
        <f t="shared" si="7"/>
        <v>0</v>
      </c>
      <c r="X36" s="22">
        <f t="shared" si="20"/>
        <v>0</v>
      </c>
      <c r="Y36" s="22">
        <f t="shared" si="21"/>
        <v>0</v>
      </c>
      <c r="Z36" s="22" t="s">
        <v>201</v>
      </c>
      <c r="AA36" s="22">
        <v>0</v>
      </c>
      <c r="AB36" s="22" t="s">
        <v>201</v>
      </c>
      <c r="AC36" s="22" t="s">
        <v>201</v>
      </c>
      <c r="AD36" s="22" t="s">
        <v>201</v>
      </c>
      <c r="AE36" s="22">
        <v>0</v>
      </c>
      <c r="AF36" s="22">
        <f t="shared" si="22"/>
        <v>141</v>
      </c>
      <c r="AG36" s="22">
        <v>0</v>
      </c>
      <c r="AH36" s="22">
        <v>141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3"/>
        <v>188</v>
      </c>
      <c r="AN36" s="22">
        <v>159</v>
      </c>
      <c r="AO36" s="22">
        <v>0</v>
      </c>
      <c r="AP36" s="22">
        <v>29</v>
      </c>
      <c r="AQ36" s="22">
        <v>0</v>
      </c>
      <c r="AR36" s="22">
        <v>0</v>
      </c>
      <c r="AS36" s="22">
        <v>0</v>
      </c>
      <c r="AT36" s="22">
        <f t="shared" si="24"/>
        <v>0</v>
      </c>
      <c r="AU36" s="22" t="s">
        <v>201</v>
      </c>
      <c r="AV36" s="22">
        <v>0</v>
      </c>
      <c r="AW36" s="22" t="s">
        <v>201</v>
      </c>
      <c r="AX36" s="22" t="s">
        <v>201</v>
      </c>
      <c r="AY36" s="22" t="s">
        <v>201</v>
      </c>
      <c r="AZ36" s="22">
        <v>0</v>
      </c>
      <c r="BA36" s="22">
        <f t="shared" si="25"/>
        <v>0</v>
      </c>
      <c r="BB36" s="22" t="s">
        <v>201</v>
      </c>
      <c r="BC36" s="22">
        <v>0</v>
      </c>
      <c r="BD36" s="22" t="s">
        <v>201</v>
      </c>
      <c r="BE36" s="22" t="s">
        <v>201</v>
      </c>
      <c r="BF36" s="22" t="s">
        <v>201</v>
      </c>
      <c r="BG36" s="22">
        <v>0</v>
      </c>
      <c r="BH36" s="22">
        <f t="shared" si="26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15</v>
      </c>
      <c r="B37" s="40" t="s">
        <v>77</v>
      </c>
      <c r="C37" s="41" t="s">
        <v>78</v>
      </c>
      <c r="D37" s="22">
        <f t="shared" si="15"/>
        <v>860</v>
      </c>
      <c r="E37" s="22">
        <f t="shared" si="1"/>
        <v>472</v>
      </c>
      <c r="F37" s="22">
        <f t="shared" si="1"/>
        <v>301</v>
      </c>
      <c r="G37" s="22">
        <f t="shared" si="1"/>
        <v>87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16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7"/>
        <v>860</v>
      </c>
      <c r="S37" s="22">
        <f t="shared" si="18"/>
        <v>472</v>
      </c>
      <c r="T37" s="22">
        <f t="shared" si="19"/>
        <v>301</v>
      </c>
      <c r="U37" s="22">
        <f t="shared" si="7"/>
        <v>87</v>
      </c>
      <c r="V37" s="22">
        <f t="shared" si="7"/>
        <v>0</v>
      </c>
      <c r="W37" s="22">
        <f t="shared" si="7"/>
        <v>0</v>
      </c>
      <c r="X37" s="22">
        <f t="shared" si="20"/>
        <v>0</v>
      </c>
      <c r="Y37" s="22">
        <f t="shared" si="21"/>
        <v>0</v>
      </c>
      <c r="Z37" s="22" t="s">
        <v>201</v>
      </c>
      <c r="AA37" s="22">
        <v>0</v>
      </c>
      <c r="AB37" s="22" t="s">
        <v>201</v>
      </c>
      <c r="AC37" s="22" t="s">
        <v>201</v>
      </c>
      <c r="AD37" s="22" t="s">
        <v>201</v>
      </c>
      <c r="AE37" s="22">
        <v>0</v>
      </c>
      <c r="AF37" s="22">
        <f t="shared" si="22"/>
        <v>301</v>
      </c>
      <c r="AG37" s="22">
        <v>0</v>
      </c>
      <c r="AH37" s="22">
        <v>301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3"/>
        <v>559</v>
      </c>
      <c r="AN37" s="22">
        <v>472</v>
      </c>
      <c r="AO37" s="22">
        <v>0</v>
      </c>
      <c r="AP37" s="22">
        <v>87</v>
      </c>
      <c r="AQ37" s="22">
        <v>0</v>
      </c>
      <c r="AR37" s="22">
        <v>0</v>
      </c>
      <c r="AS37" s="22">
        <v>0</v>
      </c>
      <c r="AT37" s="22">
        <f t="shared" si="24"/>
        <v>0</v>
      </c>
      <c r="AU37" s="22" t="s">
        <v>201</v>
      </c>
      <c r="AV37" s="22">
        <v>0</v>
      </c>
      <c r="AW37" s="22" t="s">
        <v>201</v>
      </c>
      <c r="AX37" s="22" t="s">
        <v>201</v>
      </c>
      <c r="AY37" s="22" t="s">
        <v>201</v>
      </c>
      <c r="AZ37" s="22">
        <v>0</v>
      </c>
      <c r="BA37" s="22">
        <f t="shared" si="25"/>
        <v>0</v>
      </c>
      <c r="BB37" s="22" t="s">
        <v>201</v>
      </c>
      <c r="BC37" s="22">
        <v>0</v>
      </c>
      <c r="BD37" s="22" t="s">
        <v>201</v>
      </c>
      <c r="BE37" s="22" t="s">
        <v>201</v>
      </c>
      <c r="BF37" s="22" t="s">
        <v>201</v>
      </c>
      <c r="BG37" s="22">
        <v>0</v>
      </c>
      <c r="BH37" s="22">
        <f t="shared" si="26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15</v>
      </c>
      <c r="B38" s="40" t="s">
        <v>79</v>
      </c>
      <c r="C38" s="41" t="s">
        <v>80</v>
      </c>
      <c r="D38" s="22">
        <f t="shared" si="15"/>
        <v>91</v>
      </c>
      <c r="E38" s="22">
        <f t="shared" si="1"/>
        <v>0</v>
      </c>
      <c r="F38" s="22">
        <f t="shared" si="1"/>
        <v>40</v>
      </c>
      <c r="G38" s="22">
        <f t="shared" si="1"/>
        <v>22</v>
      </c>
      <c r="H38" s="22">
        <f t="shared" si="1"/>
        <v>2</v>
      </c>
      <c r="I38" s="22">
        <f t="shared" si="1"/>
        <v>27</v>
      </c>
      <c r="J38" s="22">
        <f t="shared" si="1"/>
        <v>0</v>
      </c>
      <c r="K38" s="22">
        <f t="shared" si="16"/>
        <v>16</v>
      </c>
      <c r="L38" s="22">
        <v>0</v>
      </c>
      <c r="M38" s="22">
        <v>0</v>
      </c>
      <c r="N38" s="22">
        <v>0</v>
      </c>
      <c r="O38" s="22">
        <v>0</v>
      </c>
      <c r="P38" s="22">
        <v>16</v>
      </c>
      <c r="Q38" s="22">
        <v>0</v>
      </c>
      <c r="R38" s="22">
        <f t="shared" si="17"/>
        <v>75</v>
      </c>
      <c r="S38" s="22">
        <f t="shared" si="18"/>
        <v>0</v>
      </c>
      <c r="T38" s="22">
        <f t="shared" si="19"/>
        <v>40</v>
      </c>
      <c r="U38" s="22">
        <f t="shared" si="7"/>
        <v>22</v>
      </c>
      <c r="V38" s="22">
        <f t="shared" si="7"/>
        <v>2</v>
      </c>
      <c r="W38" s="22">
        <f t="shared" si="7"/>
        <v>11</v>
      </c>
      <c r="X38" s="22">
        <f t="shared" si="20"/>
        <v>0</v>
      </c>
      <c r="Y38" s="22">
        <f t="shared" si="21"/>
        <v>0</v>
      </c>
      <c r="Z38" s="22" t="s">
        <v>201</v>
      </c>
      <c r="AA38" s="22">
        <v>0</v>
      </c>
      <c r="AB38" s="22" t="s">
        <v>201</v>
      </c>
      <c r="AC38" s="22" t="s">
        <v>201</v>
      </c>
      <c r="AD38" s="22" t="s">
        <v>201</v>
      </c>
      <c r="AE38" s="22">
        <v>0</v>
      </c>
      <c r="AF38" s="22">
        <f t="shared" si="22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3"/>
        <v>75</v>
      </c>
      <c r="AN38" s="22">
        <v>0</v>
      </c>
      <c r="AO38" s="22">
        <v>40</v>
      </c>
      <c r="AP38" s="22">
        <v>22</v>
      </c>
      <c r="AQ38" s="22">
        <v>2</v>
      </c>
      <c r="AR38" s="22">
        <v>11</v>
      </c>
      <c r="AS38" s="22">
        <v>0</v>
      </c>
      <c r="AT38" s="22">
        <f t="shared" si="24"/>
        <v>0</v>
      </c>
      <c r="AU38" s="22" t="s">
        <v>201</v>
      </c>
      <c r="AV38" s="22">
        <v>0</v>
      </c>
      <c r="AW38" s="22" t="s">
        <v>201</v>
      </c>
      <c r="AX38" s="22" t="s">
        <v>201</v>
      </c>
      <c r="AY38" s="22" t="s">
        <v>201</v>
      </c>
      <c r="AZ38" s="22">
        <v>0</v>
      </c>
      <c r="BA38" s="22">
        <f t="shared" si="25"/>
        <v>0</v>
      </c>
      <c r="BB38" s="22" t="s">
        <v>201</v>
      </c>
      <c r="BC38" s="22">
        <v>0</v>
      </c>
      <c r="BD38" s="22" t="s">
        <v>201</v>
      </c>
      <c r="BE38" s="22" t="s">
        <v>201</v>
      </c>
      <c r="BF38" s="22" t="s">
        <v>201</v>
      </c>
      <c r="BG38" s="22">
        <v>0</v>
      </c>
      <c r="BH38" s="22">
        <f t="shared" si="26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15</v>
      </c>
      <c r="B39" s="40" t="s">
        <v>81</v>
      </c>
      <c r="C39" s="41" t="s">
        <v>82</v>
      </c>
      <c r="D39" s="22">
        <f t="shared" si="15"/>
        <v>82</v>
      </c>
      <c r="E39" s="22">
        <f aca="true" t="shared" si="27" ref="E39:J63">L39+S39</f>
        <v>47</v>
      </c>
      <c r="F39" s="22">
        <f t="shared" si="27"/>
        <v>19</v>
      </c>
      <c r="G39" s="22">
        <f t="shared" si="27"/>
        <v>9</v>
      </c>
      <c r="H39" s="22">
        <f t="shared" si="27"/>
        <v>3</v>
      </c>
      <c r="I39" s="22">
        <f t="shared" si="27"/>
        <v>0</v>
      </c>
      <c r="J39" s="22">
        <f t="shared" si="27"/>
        <v>4</v>
      </c>
      <c r="K39" s="22">
        <f t="shared" si="16"/>
        <v>51</v>
      </c>
      <c r="L39" s="22">
        <v>47</v>
      </c>
      <c r="M39" s="22">
        <v>0</v>
      </c>
      <c r="N39" s="22">
        <v>0</v>
      </c>
      <c r="O39" s="22">
        <v>0</v>
      </c>
      <c r="P39" s="22">
        <v>0</v>
      </c>
      <c r="Q39" s="22">
        <v>4</v>
      </c>
      <c r="R39" s="22">
        <f t="shared" si="17"/>
        <v>31</v>
      </c>
      <c r="S39" s="22">
        <f t="shared" si="18"/>
        <v>0</v>
      </c>
      <c r="T39" s="22">
        <f t="shared" si="19"/>
        <v>19</v>
      </c>
      <c r="U39" s="22">
        <f t="shared" si="7"/>
        <v>9</v>
      </c>
      <c r="V39" s="22">
        <f t="shared" si="7"/>
        <v>3</v>
      </c>
      <c r="W39" s="22">
        <f t="shared" si="7"/>
        <v>0</v>
      </c>
      <c r="X39" s="22">
        <f t="shared" si="20"/>
        <v>0</v>
      </c>
      <c r="Y39" s="22">
        <f t="shared" si="21"/>
        <v>0</v>
      </c>
      <c r="Z39" s="22" t="s">
        <v>201</v>
      </c>
      <c r="AA39" s="22">
        <v>0</v>
      </c>
      <c r="AB39" s="22" t="s">
        <v>201</v>
      </c>
      <c r="AC39" s="22" t="s">
        <v>201</v>
      </c>
      <c r="AD39" s="22" t="s">
        <v>201</v>
      </c>
      <c r="AE39" s="22">
        <v>0</v>
      </c>
      <c r="AF39" s="22">
        <f t="shared" si="22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3"/>
        <v>31</v>
      </c>
      <c r="AN39" s="22">
        <v>0</v>
      </c>
      <c r="AO39" s="22">
        <v>19</v>
      </c>
      <c r="AP39" s="22">
        <v>9</v>
      </c>
      <c r="AQ39" s="22">
        <v>3</v>
      </c>
      <c r="AR39" s="22">
        <v>0</v>
      </c>
      <c r="AS39" s="22">
        <v>0</v>
      </c>
      <c r="AT39" s="22">
        <f t="shared" si="24"/>
        <v>0</v>
      </c>
      <c r="AU39" s="22" t="s">
        <v>201</v>
      </c>
      <c r="AV39" s="22">
        <v>0</v>
      </c>
      <c r="AW39" s="22" t="s">
        <v>201</v>
      </c>
      <c r="AX39" s="22" t="s">
        <v>201</v>
      </c>
      <c r="AY39" s="22" t="s">
        <v>201</v>
      </c>
      <c r="AZ39" s="22">
        <v>0</v>
      </c>
      <c r="BA39" s="22">
        <f t="shared" si="25"/>
        <v>0</v>
      </c>
      <c r="BB39" s="22" t="s">
        <v>201</v>
      </c>
      <c r="BC39" s="22">
        <v>0</v>
      </c>
      <c r="BD39" s="22" t="s">
        <v>201</v>
      </c>
      <c r="BE39" s="22" t="s">
        <v>201</v>
      </c>
      <c r="BF39" s="22" t="s">
        <v>201</v>
      </c>
      <c r="BG39" s="22">
        <v>0</v>
      </c>
      <c r="BH39" s="22">
        <f t="shared" si="26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15</v>
      </c>
      <c r="B40" s="40" t="s">
        <v>83</v>
      </c>
      <c r="C40" s="41" t="s">
        <v>0</v>
      </c>
      <c r="D40" s="22">
        <f t="shared" si="15"/>
        <v>370</v>
      </c>
      <c r="E40" s="22">
        <f t="shared" si="27"/>
        <v>213</v>
      </c>
      <c r="F40" s="22">
        <f t="shared" si="27"/>
        <v>104</v>
      </c>
      <c r="G40" s="22">
        <f t="shared" si="27"/>
        <v>51</v>
      </c>
      <c r="H40" s="22">
        <f t="shared" si="27"/>
        <v>0</v>
      </c>
      <c r="I40" s="22">
        <f t="shared" si="27"/>
        <v>0</v>
      </c>
      <c r="J40" s="22">
        <f t="shared" si="27"/>
        <v>2</v>
      </c>
      <c r="K40" s="22">
        <f t="shared" si="16"/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17"/>
        <v>370</v>
      </c>
      <c r="S40" s="22">
        <f t="shared" si="18"/>
        <v>213</v>
      </c>
      <c r="T40" s="22">
        <f t="shared" si="19"/>
        <v>104</v>
      </c>
      <c r="U40" s="22">
        <f t="shared" si="7"/>
        <v>51</v>
      </c>
      <c r="V40" s="22">
        <f t="shared" si="7"/>
        <v>0</v>
      </c>
      <c r="W40" s="22">
        <f t="shared" si="7"/>
        <v>0</v>
      </c>
      <c r="X40" s="22">
        <f t="shared" si="20"/>
        <v>2</v>
      </c>
      <c r="Y40" s="22">
        <f t="shared" si="21"/>
        <v>0</v>
      </c>
      <c r="Z40" s="22" t="s">
        <v>201</v>
      </c>
      <c r="AA40" s="22">
        <v>0</v>
      </c>
      <c r="AB40" s="22" t="s">
        <v>201</v>
      </c>
      <c r="AC40" s="22" t="s">
        <v>201</v>
      </c>
      <c r="AD40" s="22" t="s">
        <v>201</v>
      </c>
      <c r="AE40" s="22">
        <v>0</v>
      </c>
      <c r="AF40" s="22">
        <f t="shared" si="22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3"/>
        <v>370</v>
      </c>
      <c r="AN40" s="22">
        <v>213</v>
      </c>
      <c r="AO40" s="22">
        <v>104</v>
      </c>
      <c r="AP40" s="22">
        <v>51</v>
      </c>
      <c r="AQ40" s="22">
        <v>0</v>
      </c>
      <c r="AR40" s="22">
        <v>0</v>
      </c>
      <c r="AS40" s="22">
        <v>2</v>
      </c>
      <c r="AT40" s="22">
        <f t="shared" si="24"/>
        <v>0</v>
      </c>
      <c r="AU40" s="22" t="s">
        <v>201</v>
      </c>
      <c r="AV40" s="22">
        <v>0</v>
      </c>
      <c r="AW40" s="22" t="s">
        <v>201</v>
      </c>
      <c r="AX40" s="22" t="s">
        <v>201</v>
      </c>
      <c r="AY40" s="22" t="s">
        <v>201</v>
      </c>
      <c r="AZ40" s="22">
        <v>0</v>
      </c>
      <c r="BA40" s="22">
        <f t="shared" si="25"/>
        <v>0</v>
      </c>
      <c r="BB40" s="22" t="s">
        <v>201</v>
      </c>
      <c r="BC40" s="22">
        <v>0</v>
      </c>
      <c r="BD40" s="22" t="s">
        <v>201</v>
      </c>
      <c r="BE40" s="22" t="s">
        <v>201</v>
      </c>
      <c r="BF40" s="22" t="s">
        <v>201</v>
      </c>
      <c r="BG40" s="22">
        <v>0</v>
      </c>
      <c r="BH40" s="22">
        <f t="shared" si="26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15</v>
      </c>
      <c r="B41" s="40" t="s">
        <v>84</v>
      </c>
      <c r="C41" s="41" t="s">
        <v>85</v>
      </c>
      <c r="D41" s="22">
        <f t="shared" si="15"/>
        <v>264</v>
      </c>
      <c r="E41" s="22">
        <f t="shared" si="27"/>
        <v>153</v>
      </c>
      <c r="F41" s="22">
        <f t="shared" si="27"/>
        <v>74</v>
      </c>
      <c r="G41" s="22">
        <f t="shared" si="27"/>
        <v>37</v>
      </c>
      <c r="H41" s="22">
        <f t="shared" si="27"/>
        <v>0</v>
      </c>
      <c r="I41" s="22">
        <f t="shared" si="27"/>
        <v>0</v>
      </c>
      <c r="J41" s="22">
        <f t="shared" si="27"/>
        <v>0</v>
      </c>
      <c r="K41" s="22">
        <f t="shared" si="16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7"/>
        <v>264</v>
      </c>
      <c r="S41" s="22">
        <f t="shared" si="18"/>
        <v>153</v>
      </c>
      <c r="T41" s="22">
        <f t="shared" si="19"/>
        <v>74</v>
      </c>
      <c r="U41" s="22">
        <f t="shared" si="7"/>
        <v>37</v>
      </c>
      <c r="V41" s="22">
        <f t="shared" si="7"/>
        <v>0</v>
      </c>
      <c r="W41" s="22">
        <f t="shared" si="7"/>
        <v>0</v>
      </c>
      <c r="X41" s="22">
        <f t="shared" si="20"/>
        <v>0</v>
      </c>
      <c r="Y41" s="22">
        <f t="shared" si="21"/>
        <v>0</v>
      </c>
      <c r="Z41" s="22" t="s">
        <v>201</v>
      </c>
      <c r="AA41" s="22">
        <v>0</v>
      </c>
      <c r="AB41" s="22" t="s">
        <v>201</v>
      </c>
      <c r="AC41" s="22" t="s">
        <v>201</v>
      </c>
      <c r="AD41" s="22" t="s">
        <v>201</v>
      </c>
      <c r="AE41" s="22">
        <v>0</v>
      </c>
      <c r="AF41" s="22">
        <f t="shared" si="22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3"/>
        <v>264</v>
      </c>
      <c r="AN41" s="22">
        <v>153</v>
      </c>
      <c r="AO41" s="22">
        <v>74</v>
      </c>
      <c r="AP41" s="22">
        <v>37</v>
      </c>
      <c r="AQ41" s="22">
        <v>0</v>
      </c>
      <c r="AR41" s="22">
        <v>0</v>
      </c>
      <c r="AS41" s="22">
        <v>0</v>
      </c>
      <c r="AT41" s="22">
        <f t="shared" si="24"/>
        <v>0</v>
      </c>
      <c r="AU41" s="22" t="s">
        <v>201</v>
      </c>
      <c r="AV41" s="22">
        <v>0</v>
      </c>
      <c r="AW41" s="22" t="s">
        <v>201</v>
      </c>
      <c r="AX41" s="22" t="s">
        <v>201</v>
      </c>
      <c r="AY41" s="22" t="s">
        <v>201</v>
      </c>
      <c r="AZ41" s="22">
        <v>0</v>
      </c>
      <c r="BA41" s="22">
        <f t="shared" si="25"/>
        <v>0</v>
      </c>
      <c r="BB41" s="22" t="s">
        <v>201</v>
      </c>
      <c r="BC41" s="22">
        <v>0</v>
      </c>
      <c r="BD41" s="22" t="s">
        <v>201</v>
      </c>
      <c r="BE41" s="22" t="s">
        <v>201</v>
      </c>
      <c r="BF41" s="22" t="s">
        <v>201</v>
      </c>
      <c r="BG41" s="22">
        <v>0</v>
      </c>
      <c r="BH41" s="22">
        <f t="shared" si="26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15</v>
      </c>
      <c r="B42" s="40" t="s">
        <v>86</v>
      </c>
      <c r="C42" s="41" t="s">
        <v>226</v>
      </c>
      <c r="D42" s="22">
        <f t="shared" si="15"/>
        <v>116</v>
      </c>
      <c r="E42" s="22">
        <f t="shared" si="27"/>
        <v>67</v>
      </c>
      <c r="F42" s="22">
        <f t="shared" si="27"/>
        <v>32</v>
      </c>
      <c r="G42" s="22">
        <f t="shared" si="27"/>
        <v>16</v>
      </c>
      <c r="H42" s="22">
        <f t="shared" si="27"/>
        <v>0</v>
      </c>
      <c r="I42" s="22">
        <f t="shared" si="27"/>
        <v>0</v>
      </c>
      <c r="J42" s="22">
        <f t="shared" si="27"/>
        <v>1</v>
      </c>
      <c r="K42" s="22">
        <f t="shared" si="16"/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7"/>
        <v>116</v>
      </c>
      <c r="S42" s="22">
        <f t="shared" si="18"/>
        <v>67</v>
      </c>
      <c r="T42" s="22">
        <f t="shared" si="19"/>
        <v>32</v>
      </c>
      <c r="U42" s="22">
        <f t="shared" si="7"/>
        <v>16</v>
      </c>
      <c r="V42" s="22">
        <f t="shared" si="7"/>
        <v>0</v>
      </c>
      <c r="W42" s="22">
        <f t="shared" si="7"/>
        <v>0</v>
      </c>
      <c r="X42" s="22">
        <f t="shared" si="20"/>
        <v>1</v>
      </c>
      <c r="Y42" s="22">
        <f t="shared" si="21"/>
        <v>0</v>
      </c>
      <c r="Z42" s="22" t="s">
        <v>201</v>
      </c>
      <c r="AA42" s="22">
        <v>0</v>
      </c>
      <c r="AB42" s="22" t="s">
        <v>201</v>
      </c>
      <c r="AC42" s="22" t="s">
        <v>201</v>
      </c>
      <c r="AD42" s="22" t="s">
        <v>201</v>
      </c>
      <c r="AE42" s="22">
        <v>0</v>
      </c>
      <c r="AF42" s="22">
        <f t="shared" si="22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3"/>
        <v>116</v>
      </c>
      <c r="AN42" s="22">
        <v>67</v>
      </c>
      <c r="AO42" s="22">
        <v>32</v>
      </c>
      <c r="AP42" s="22">
        <v>16</v>
      </c>
      <c r="AQ42" s="22">
        <v>0</v>
      </c>
      <c r="AR42" s="22">
        <v>0</v>
      </c>
      <c r="AS42" s="22">
        <v>1</v>
      </c>
      <c r="AT42" s="22">
        <f t="shared" si="24"/>
        <v>0</v>
      </c>
      <c r="AU42" s="22" t="s">
        <v>201</v>
      </c>
      <c r="AV42" s="22">
        <v>0</v>
      </c>
      <c r="AW42" s="22" t="s">
        <v>201</v>
      </c>
      <c r="AX42" s="22" t="s">
        <v>201</v>
      </c>
      <c r="AY42" s="22" t="s">
        <v>201</v>
      </c>
      <c r="AZ42" s="22">
        <v>0</v>
      </c>
      <c r="BA42" s="22">
        <f t="shared" si="25"/>
        <v>0</v>
      </c>
      <c r="BB42" s="22" t="s">
        <v>201</v>
      </c>
      <c r="BC42" s="22">
        <v>0</v>
      </c>
      <c r="BD42" s="22" t="s">
        <v>201</v>
      </c>
      <c r="BE42" s="22" t="s">
        <v>201</v>
      </c>
      <c r="BF42" s="22" t="s">
        <v>201</v>
      </c>
      <c r="BG42" s="22">
        <v>0</v>
      </c>
      <c r="BH42" s="22">
        <f t="shared" si="26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15</v>
      </c>
      <c r="B43" s="40" t="s">
        <v>87</v>
      </c>
      <c r="C43" s="41" t="s">
        <v>88</v>
      </c>
      <c r="D43" s="22">
        <f t="shared" si="15"/>
        <v>115</v>
      </c>
      <c r="E43" s="22">
        <f t="shared" si="27"/>
        <v>66</v>
      </c>
      <c r="F43" s="22">
        <f t="shared" si="27"/>
        <v>32</v>
      </c>
      <c r="G43" s="22">
        <f t="shared" si="27"/>
        <v>16</v>
      </c>
      <c r="H43" s="22">
        <f t="shared" si="27"/>
        <v>0</v>
      </c>
      <c r="I43" s="22">
        <f t="shared" si="27"/>
        <v>0</v>
      </c>
      <c r="J43" s="22">
        <f t="shared" si="27"/>
        <v>1</v>
      </c>
      <c r="K43" s="22">
        <f t="shared" si="16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17"/>
        <v>115</v>
      </c>
      <c r="S43" s="22">
        <f t="shared" si="18"/>
        <v>66</v>
      </c>
      <c r="T43" s="22">
        <f t="shared" si="19"/>
        <v>32</v>
      </c>
      <c r="U43" s="22">
        <f t="shared" si="7"/>
        <v>16</v>
      </c>
      <c r="V43" s="22">
        <f t="shared" si="7"/>
        <v>0</v>
      </c>
      <c r="W43" s="22">
        <f t="shared" si="7"/>
        <v>0</v>
      </c>
      <c r="X43" s="22">
        <f t="shared" si="20"/>
        <v>1</v>
      </c>
      <c r="Y43" s="22">
        <f t="shared" si="21"/>
        <v>0</v>
      </c>
      <c r="Z43" s="22" t="s">
        <v>201</v>
      </c>
      <c r="AA43" s="22">
        <v>0</v>
      </c>
      <c r="AB43" s="22" t="s">
        <v>201</v>
      </c>
      <c r="AC43" s="22" t="s">
        <v>201</v>
      </c>
      <c r="AD43" s="22" t="s">
        <v>201</v>
      </c>
      <c r="AE43" s="22">
        <v>0</v>
      </c>
      <c r="AF43" s="22">
        <f t="shared" si="22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3"/>
        <v>115</v>
      </c>
      <c r="AN43" s="22">
        <v>66</v>
      </c>
      <c r="AO43" s="22">
        <v>32</v>
      </c>
      <c r="AP43" s="22">
        <v>16</v>
      </c>
      <c r="AQ43" s="22">
        <v>0</v>
      </c>
      <c r="AR43" s="22">
        <v>0</v>
      </c>
      <c r="AS43" s="22">
        <v>1</v>
      </c>
      <c r="AT43" s="22">
        <f t="shared" si="24"/>
        <v>0</v>
      </c>
      <c r="AU43" s="22" t="s">
        <v>201</v>
      </c>
      <c r="AV43" s="22">
        <v>0</v>
      </c>
      <c r="AW43" s="22" t="s">
        <v>201</v>
      </c>
      <c r="AX43" s="22" t="s">
        <v>201</v>
      </c>
      <c r="AY43" s="22" t="s">
        <v>201</v>
      </c>
      <c r="AZ43" s="22">
        <v>0</v>
      </c>
      <c r="BA43" s="22">
        <f t="shared" si="25"/>
        <v>0</v>
      </c>
      <c r="BB43" s="22" t="s">
        <v>201</v>
      </c>
      <c r="BC43" s="22">
        <v>0</v>
      </c>
      <c r="BD43" s="22" t="s">
        <v>201</v>
      </c>
      <c r="BE43" s="22" t="s">
        <v>201</v>
      </c>
      <c r="BF43" s="22" t="s">
        <v>201</v>
      </c>
      <c r="BG43" s="22">
        <v>0</v>
      </c>
      <c r="BH43" s="22">
        <f t="shared" si="26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15</v>
      </c>
      <c r="B44" s="40" t="s">
        <v>89</v>
      </c>
      <c r="C44" s="41" t="s">
        <v>1</v>
      </c>
      <c r="D44" s="22">
        <f t="shared" si="15"/>
        <v>320</v>
      </c>
      <c r="E44" s="22">
        <f t="shared" si="27"/>
        <v>184</v>
      </c>
      <c r="F44" s="22">
        <f t="shared" si="27"/>
        <v>90</v>
      </c>
      <c r="G44" s="22">
        <f t="shared" si="27"/>
        <v>44</v>
      </c>
      <c r="H44" s="22">
        <f t="shared" si="27"/>
        <v>0</v>
      </c>
      <c r="I44" s="22">
        <f t="shared" si="27"/>
        <v>0</v>
      </c>
      <c r="J44" s="22">
        <f t="shared" si="27"/>
        <v>2</v>
      </c>
      <c r="K44" s="22">
        <f t="shared" si="16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7"/>
        <v>320</v>
      </c>
      <c r="S44" s="22">
        <f t="shared" si="18"/>
        <v>184</v>
      </c>
      <c r="T44" s="22">
        <f t="shared" si="19"/>
        <v>90</v>
      </c>
      <c r="U44" s="22">
        <f t="shared" si="7"/>
        <v>44</v>
      </c>
      <c r="V44" s="22">
        <f t="shared" si="7"/>
        <v>0</v>
      </c>
      <c r="W44" s="22">
        <f t="shared" si="7"/>
        <v>0</v>
      </c>
      <c r="X44" s="22">
        <f t="shared" si="20"/>
        <v>2</v>
      </c>
      <c r="Y44" s="22">
        <f t="shared" si="21"/>
        <v>0</v>
      </c>
      <c r="Z44" s="22" t="s">
        <v>201</v>
      </c>
      <c r="AA44" s="22">
        <v>0</v>
      </c>
      <c r="AB44" s="22" t="s">
        <v>201</v>
      </c>
      <c r="AC44" s="22" t="s">
        <v>201</v>
      </c>
      <c r="AD44" s="22" t="s">
        <v>201</v>
      </c>
      <c r="AE44" s="22">
        <v>0</v>
      </c>
      <c r="AF44" s="22">
        <f t="shared" si="22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3"/>
        <v>320</v>
      </c>
      <c r="AN44" s="22">
        <v>184</v>
      </c>
      <c r="AO44" s="22">
        <v>90</v>
      </c>
      <c r="AP44" s="22">
        <v>44</v>
      </c>
      <c r="AQ44" s="22">
        <v>0</v>
      </c>
      <c r="AR44" s="22">
        <v>0</v>
      </c>
      <c r="AS44" s="22">
        <v>2</v>
      </c>
      <c r="AT44" s="22">
        <f t="shared" si="24"/>
        <v>0</v>
      </c>
      <c r="AU44" s="22" t="s">
        <v>201</v>
      </c>
      <c r="AV44" s="22">
        <v>0</v>
      </c>
      <c r="AW44" s="22" t="s">
        <v>201</v>
      </c>
      <c r="AX44" s="22" t="s">
        <v>201</v>
      </c>
      <c r="AY44" s="22" t="s">
        <v>201</v>
      </c>
      <c r="AZ44" s="22">
        <v>0</v>
      </c>
      <c r="BA44" s="22">
        <f t="shared" si="25"/>
        <v>0</v>
      </c>
      <c r="BB44" s="22" t="s">
        <v>201</v>
      </c>
      <c r="BC44" s="22">
        <v>0</v>
      </c>
      <c r="BD44" s="22" t="s">
        <v>201</v>
      </c>
      <c r="BE44" s="22" t="s">
        <v>201</v>
      </c>
      <c r="BF44" s="22" t="s">
        <v>201</v>
      </c>
      <c r="BG44" s="22">
        <v>0</v>
      </c>
      <c r="BH44" s="22">
        <f t="shared" si="26"/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15</v>
      </c>
      <c r="B45" s="40" t="s">
        <v>90</v>
      </c>
      <c r="C45" s="41" t="s">
        <v>91</v>
      </c>
      <c r="D45" s="22">
        <f t="shared" si="15"/>
        <v>372</v>
      </c>
      <c r="E45" s="22">
        <f t="shared" si="27"/>
        <v>215</v>
      </c>
      <c r="F45" s="22">
        <f t="shared" si="27"/>
        <v>104</v>
      </c>
      <c r="G45" s="22">
        <f t="shared" si="27"/>
        <v>51</v>
      </c>
      <c r="H45" s="22">
        <f t="shared" si="27"/>
        <v>0</v>
      </c>
      <c r="I45" s="22">
        <f t="shared" si="27"/>
        <v>0</v>
      </c>
      <c r="J45" s="22">
        <f t="shared" si="27"/>
        <v>2</v>
      </c>
      <c r="K45" s="22">
        <f t="shared" si="16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7"/>
        <v>372</v>
      </c>
      <c r="S45" s="22">
        <f t="shared" si="18"/>
        <v>215</v>
      </c>
      <c r="T45" s="22">
        <f t="shared" si="19"/>
        <v>104</v>
      </c>
      <c r="U45" s="22">
        <f t="shared" si="7"/>
        <v>51</v>
      </c>
      <c r="V45" s="22">
        <f t="shared" si="7"/>
        <v>0</v>
      </c>
      <c r="W45" s="22">
        <f t="shared" si="7"/>
        <v>0</v>
      </c>
      <c r="X45" s="22">
        <f t="shared" si="20"/>
        <v>2</v>
      </c>
      <c r="Y45" s="22">
        <f t="shared" si="21"/>
        <v>0</v>
      </c>
      <c r="Z45" s="22" t="s">
        <v>201</v>
      </c>
      <c r="AA45" s="22">
        <v>0</v>
      </c>
      <c r="AB45" s="22" t="s">
        <v>201</v>
      </c>
      <c r="AC45" s="22" t="s">
        <v>201</v>
      </c>
      <c r="AD45" s="22" t="s">
        <v>201</v>
      </c>
      <c r="AE45" s="22">
        <v>0</v>
      </c>
      <c r="AF45" s="22">
        <f t="shared" si="22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3"/>
        <v>372</v>
      </c>
      <c r="AN45" s="22">
        <v>215</v>
      </c>
      <c r="AO45" s="22">
        <v>104</v>
      </c>
      <c r="AP45" s="22">
        <v>51</v>
      </c>
      <c r="AQ45" s="22">
        <v>0</v>
      </c>
      <c r="AR45" s="22">
        <v>0</v>
      </c>
      <c r="AS45" s="22">
        <v>2</v>
      </c>
      <c r="AT45" s="22">
        <f t="shared" si="24"/>
        <v>0</v>
      </c>
      <c r="AU45" s="22" t="s">
        <v>201</v>
      </c>
      <c r="AV45" s="22">
        <v>0</v>
      </c>
      <c r="AW45" s="22" t="s">
        <v>201</v>
      </c>
      <c r="AX45" s="22" t="s">
        <v>201</v>
      </c>
      <c r="AY45" s="22" t="s">
        <v>201</v>
      </c>
      <c r="AZ45" s="22">
        <v>0</v>
      </c>
      <c r="BA45" s="22">
        <f t="shared" si="25"/>
        <v>0</v>
      </c>
      <c r="BB45" s="22" t="s">
        <v>201</v>
      </c>
      <c r="BC45" s="22">
        <v>0</v>
      </c>
      <c r="BD45" s="22" t="s">
        <v>201</v>
      </c>
      <c r="BE45" s="22" t="s">
        <v>201</v>
      </c>
      <c r="BF45" s="22" t="s">
        <v>201</v>
      </c>
      <c r="BG45" s="22">
        <v>0</v>
      </c>
      <c r="BH45" s="22">
        <f t="shared" si="26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15</v>
      </c>
      <c r="B46" s="40" t="s">
        <v>92</v>
      </c>
      <c r="C46" s="41" t="s">
        <v>93</v>
      </c>
      <c r="D46" s="22">
        <f t="shared" si="15"/>
        <v>62</v>
      </c>
      <c r="E46" s="22">
        <f t="shared" si="27"/>
        <v>8</v>
      </c>
      <c r="F46" s="22">
        <f t="shared" si="27"/>
        <v>54</v>
      </c>
      <c r="G46" s="22">
        <f t="shared" si="27"/>
        <v>0</v>
      </c>
      <c r="H46" s="22">
        <f t="shared" si="27"/>
        <v>0</v>
      </c>
      <c r="I46" s="22">
        <f t="shared" si="27"/>
        <v>0</v>
      </c>
      <c r="J46" s="22">
        <f t="shared" si="27"/>
        <v>0</v>
      </c>
      <c r="K46" s="22">
        <f t="shared" si="16"/>
        <v>9</v>
      </c>
      <c r="L46" s="22">
        <v>8</v>
      </c>
      <c r="M46" s="22">
        <v>1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7"/>
        <v>53</v>
      </c>
      <c r="S46" s="22">
        <f t="shared" si="18"/>
        <v>0</v>
      </c>
      <c r="T46" s="22">
        <f t="shared" si="19"/>
        <v>53</v>
      </c>
      <c r="U46" s="22">
        <f t="shared" si="7"/>
        <v>0</v>
      </c>
      <c r="V46" s="22">
        <f t="shared" si="7"/>
        <v>0</v>
      </c>
      <c r="W46" s="22">
        <f t="shared" si="7"/>
        <v>0</v>
      </c>
      <c r="X46" s="22">
        <f t="shared" si="20"/>
        <v>0</v>
      </c>
      <c r="Y46" s="22">
        <f t="shared" si="21"/>
        <v>0</v>
      </c>
      <c r="Z46" s="22" t="s">
        <v>201</v>
      </c>
      <c r="AA46" s="22">
        <v>0</v>
      </c>
      <c r="AB46" s="22" t="s">
        <v>201</v>
      </c>
      <c r="AC46" s="22" t="s">
        <v>201</v>
      </c>
      <c r="AD46" s="22" t="s">
        <v>201</v>
      </c>
      <c r="AE46" s="22">
        <v>0</v>
      </c>
      <c r="AF46" s="22">
        <f t="shared" si="22"/>
        <v>53</v>
      </c>
      <c r="AG46" s="22">
        <v>0</v>
      </c>
      <c r="AH46" s="22">
        <v>53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3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24"/>
        <v>0</v>
      </c>
      <c r="AU46" s="22" t="s">
        <v>201</v>
      </c>
      <c r="AV46" s="22">
        <v>0</v>
      </c>
      <c r="AW46" s="22" t="s">
        <v>201</v>
      </c>
      <c r="AX46" s="22" t="s">
        <v>201</v>
      </c>
      <c r="AY46" s="22" t="s">
        <v>201</v>
      </c>
      <c r="AZ46" s="22">
        <v>0</v>
      </c>
      <c r="BA46" s="22">
        <f t="shared" si="25"/>
        <v>0</v>
      </c>
      <c r="BB46" s="22" t="s">
        <v>201</v>
      </c>
      <c r="BC46" s="22">
        <v>0</v>
      </c>
      <c r="BD46" s="22" t="s">
        <v>201</v>
      </c>
      <c r="BE46" s="22" t="s">
        <v>201</v>
      </c>
      <c r="BF46" s="22" t="s">
        <v>201</v>
      </c>
      <c r="BG46" s="22">
        <v>0</v>
      </c>
      <c r="BH46" s="22">
        <f t="shared" si="26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15</v>
      </c>
      <c r="B47" s="40" t="s">
        <v>94</v>
      </c>
      <c r="C47" s="41" t="s">
        <v>95</v>
      </c>
      <c r="D47" s="22">
        <f t="shared" si="15"/>
        <v>87</v>
      </c>
      <c r="E47" s="22">
        <f t="shared" si="27"/>
        <v>0</v>
      </c>
      <c r="F47" s="22">
        <f t="shared" si="27"/>
        <v>85</v>
      </c>
      <c r="G47" s="22">
        <f t="shared" si="27"/>
        <v>2</v>
      </c>
      <c r="H47" s="22">
        <f t="shared" si="27"/>
        <v>0</v>
      </c>
      <c r="I47" s="22">
        <f t="shared" si="27"/>
        <v>0</v>
      </c>
      <c r="J47" s="22">
        <f t="shared" si="27"/>
        <v>0</v>
      </c>
      <c r="K47" s="22">
        <f t="shared" si="16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7"/>
        <v>87</v>
      </c>
      <c r="S47" s="22">
        <f t="shared" si="18"/>
        <v>0</v>
      </c>
      <c r="T47" s="22">
        <f t="shared" si="19"/>
        <v>85</v>
      </c>
      <c r="U47" s="22">
        <f t="shared" si="7"/>
        <v>2</v>
      </c>
      <c r="V47" s="22">
        <f t="shared" si="7"/>
        <v>0</v>
      </c>
      <c r="W47" s="22">
        <f t="shared" si="7"/>
        <v>0</v>
      </c>
      <c r="X47" s="22">
        <f t="shared" si="20"/>
        <v>0</v>
      </c>
      <c r="Y47" s="22">
        <f t="shared" si="21"/>
        <v>0</v>
      </c>
      <c r="Z47" s="22" t="s">
        <v>201</v>
      </c>
      <c r="AA47" s="22">
        <v>0</v>
      </c>
      <c r="AB47" s="22" t="s">
        <v>201</v>
      </c>
      <c r="AC47" s="22" t="s">
        <v>201</v>
      </c>
      <c r="AD47" s="22" t="s">
        <v>201</v>
      </c>
      <c r="AE47" s="22">
        <v>0</v>
      </c>
      <c r="AF47" s="22">
        <f t="shared" si="22"/>
        <v>59</v>
      </c>
      <c r="AG47" s="22">
        <v>0</v>
      </c>
      <c r="AH47" s="22">
        <v>59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3"/>
        <v>28</v>
      </c>
      <c r="AN47" s="22">
        <v>0</v>
      </c>
      <c r="AO47" s="22">
        <v>26</v>
      </c>
      <c r="AP47" s="22">
        <v>2</v>
      </c>
      <c r="AQ47" s="22">
        <v>0</v>
      </c>
      <c r="AR47" s="22">
        <v>0</v>
      </c>
      <c r="AS47" s="22">
        <v>0</v>
      </c>
      <c r="AT47" s="22">
        <f t="shared" si="24"/>
        <v>0</v>
      </c>
      <c r="AU47" s="22" t="s">
        <v>201</v>
      </c>
      <c r="AV47" s="22">
        <v>0</v>
      </c>
      <c r="AW47" s="22" t="s">
        <v>201</v>
      </c>
      <c r="AX47" s="22" t="s">
        <v>201</v>
      </c>
      <c r="AY47" s="22" t="s">
        <v>201</v>
      </c>
      <c r="AZ47" s="22">
        <v>0</v>
      </c>
      <c r="BA47" s="22">
        <f t="shared" si="25"/>
        <v>0</v>
      </c>
      <c r="BB47" s="22" t="s">
        <v>201</v>
      </c>
      <c r="BC47" s="22">
        <v>0</v>
      </c>
      <c r="BD47" s="22" t="s">
        <v>201</v>
      </c>
      <c r="BE47" s="22" t="s">
        <v>201</v>
      </c>
      <c r="BF47" s="22" t="s">
        <v>201</v>
      </c>
      <c r="BG47" s="22">
        <v>0</v>
      </c>
      <c r="BH47" s="22">
        <f t="shared" si="26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15</v>
      </c>
      <c r="B48" s="40" t="s">
        <v>96</v>
      </c>
      <c r="C48" s="41" t="s">
        <v>11</v>
      </c>
      <c r="D48" s="22">
        <f t="shared" si="15"/>
        <v>99</v>
      </c>
      <c r="E48" s="22">
        <f t="shared" si="27"/>
        <v>51</v>
      </c>
      <c r="F48" s="22">
        <f t="shared" si="27"/>
        <v>48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16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7"/>
        <v>99</v>
      </c>
      <c r="S48" s="22">
        <f t="shared" si="18"/>
        <v>51</v>
      </c>
      <c r="T48" s="22">
        <f t="shared" si="19"/>
        <v>48</v>
      </c>
      <c r="U48" s="22">
        <f t="shared" si="7"/>
        <v>0</v>
      </c>
      <c r="V48" s="22">
        <f t="shared" si="7"/>
        <v>0</v>
      </c>
      <c r="W48" s="22">
        <f t="shared" si="7"/>
        <v>0</v>
      </c>
      <c r="X48" s="22">
        <f t="shared" si="20"/>
        <v>0</v>
      </c>
      <c r="Y48" s="22">
        <f t="shared" si="21"/>
        <v>0</v>
      </c>
      <c r="Z48" s="22" t="s">
        <v>201</v>
      </c>
      <c r="AA48" s="22">
        <v>0</v>
      </c>
      <c r="AB48" s="22" t="s">
        <v>201</v>
      </c>
      <c r="AC48" s="22" t="s">
        <v>201</v>
      </c>
      <c r="AD48" s="22" t="s">
        <v>201</v>
      </c>
      <c r="AE48" s="22">
        <v>0</v>
      </c>
      <c r="AF48" s="22">
        <f t="shared" si="22"/>
        <v>32</v>
      </c>
      <c r="AG48" s="22">
        <v>0</v>
      </c>
      <c r="AH48" s="22">
        <v>32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3"/>
        <v>67</v>
      </c>
      <c r="AN48" s="22">
        <v>51</v>
      </c>
      <c r="AO48" s="22">
        <v>16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24"/>
        <v>0</v>
      </c>
      <c r="AU48" s="22" t="s">
        <v>201</v>
      </c>
      <c r="AV48" s="22">
        <v>0</v>
      </c>
      <c r="AW48" s="22" t="s">
        <v>201</v>
      </c>
      <c r="AX48" s="22" t="s">
        <v>201</v>
      </c>
      <c r="AY48" s="22" t="s">
        <v>201</v>
      </c>
      <c r="AZ48" s="22">
        <v>0</v>
      </c>
      <c r="BA48" s="22">
        <f t="shared" si="25"/>
        <v>0</v>
      </c>
      <c r="BB48" s="22" t="s">
        <v>201</v>
      </c>
      <c r="BC48" s="22">
        <v>0</v>
      </c>
      <c r="BD48" s="22" t="s">
        <v>201</v>
      </c>
      <c r="BE48" s="22" t="s">
        <v>201</v>
      </c>
      <c r="BF48" s="22" t="s">
        <v>201</v>
      </c>
      <c r="BG48" s="22">
        <v>0</v>
      </c>
      <c r="BH48" s="22">
        <f t="shared" si="26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15</v>
      </c>
      <c r="B49" s="40" t="s">
        <v>97</v>
      </c>
      <c r="C49" s="41" t="s">
        <v>98</v>
      </c>
      <c r="D49" s="22">
        <f t="shared" si="15"/>
        <v>69</v>
      </c>
      <c r="E49" s="22">
        <f t="shared" si="27"/>
        <v>33</v>
      </c>
      <c r="F49" s="22">
        <f t="shared" si="27"/>
        <v>36</v>
      </c>
      <c r="G49" s="22">
        <f t="shared" si="27"/>
        <v>0</v>
      </c>
      <c r="H49" s="22">
        <f t="shared" si="27"/>
        <v>0</v>
      </c>
      <c r="I49" s="22">
        <f t="shared" si="27"/>
        <v>0</v>
      </c>
      <c r="J49" s="22">
        <f t="shared" si="27"/>
        <v>0</v>
      </c>
      <c r="K49" s="22">
        <f t="shared" si="16"/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f t="shared" si="17"/>
        <v>69</v>
      </c>
      <c r="S49" s="22">
        <f t="shared" si="18"/>
        <v>33</v>
      </c>
      <c r="T49" s="22">
        <f t="shared" si="19"/>
        <v>36</v>
      </c>
      <c r="U49" s="22">
        <f t="shared" si="7"/>
        <v>0</v>
      </c>
      <c r="V49" s="22">
        <f t="shared" si="7"/>
        <v>0</v>
      </c>
      <c r="W49" s="22">
        <f t="shared" si="7"/>
        <v>0</v>
      </c>
      <c r="X49" s="22">
        <f t="shared" si="20"/>
        <v>0</v>
      </c>
      <c r="Y49" s="22">
        <f t="shared" si="21"/>
        <v>0</v>
      </c>
      <c r="Z49" s="22" t="s">
        <v>201</v>
      </c>
      <c r="AA49" s="22">
        <v>0</v>
      </c>
      <c r="AB49" s="22" t="s">
        <v>201</v>
      </c>
      <c r="AC49" s="22" t="s">
        <v>201</v>
      </c>
      <c r="AD49" s="22" t="s">
        <v>201</v>
      </c>
      <c r="AE49" s="22">
        <v>0</v>
      </c>
      <c r="AF49" s="22">
        <f t="shared" si="22"/>
        <v>17</v>
      </c>
      <c r="AG49" s="22">
        <v>0</v>
      </c>
      <c r="AH49" s="22">
        <v>17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3"/>
        <v>52</v>
      </c>
      <c r="AN49" s="22">
        <v>33</v>
      </c>
      <c r="AO49" s="22">
        <v>19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4"/>
        <v>0</v>
      </c>
      <c r="AU49" s="22" t="s">
        <v>201</v>
      </c>
      <c r="AV49" s="22">
        <v>0</v>
      </c>
      <c r="AW49" s="22" t="s">
        <v>201</v>
      </c>
      <c r="AX49" s="22" t="s">
        <v>201</v>
      </c>
      <c r="AY49" s="22" t="s">
        <v>201</v>
      </c>
      <c r="AZ49" s="22">
        <v>0</v>
      </c>
      <c r="BA49" s="22">
        <f t="shared" si="25"/>
        <v>0</v>
      </c>
      <c r="BB49" s="22" t="s">
        <v>201</v>
      </c>
      <c r="BC49" s="22">
        <v>0</v>
      </c>
      <c r="BD49" s="22" t="s">
        <v>201</v>
      </c>
      <c r="BE49" s="22" t="s">
        <v>201</v>
      </c>
      <c r="BF49" s="22" t="s">
        <v>201</v>
      </c>
      <c r="BG49" s="22">
        <v>0</v>
      </c>
      <c r="BH49" s="22">
        <f t="shared" si="26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15</v>
      </c>
      <c r="B50" s="40" t="s">
        <v>99</v>
      </c>
      <c r="C50" s="41" t="s">
        <v>100</v>
      </c>
      <c r="D50" s="22">
        <f t="shared" si="15"/>
        <v>448</v>
      </c>
      <c r="E50" s="22">
        <f t="shared" si="27"/>
        <v>215</v>
      </c>
      <c r="F50" s="22">
        <f t="shared" si="27"/>
        <v>125</v>
      </c>
      <c r="G50" s="22">
        <f t="shared" si="27"/>
        <v>65</v>
      </c>
      <c r="H50" s="22">
        <f t="shared" si="27"/>
        <v>35</v>
      </c>
      <c r="I50" s="22">
        <f t="shared" si="27"/>
        <v>4</v>
      </c>
      <c r="J50" s="22">
        <f t="shared" si="27"/>
        <v>4</v>
      </c>
      <c r="K50" s="22">
        <f t="shared" si="16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17"/>
        <v>448</v>
      </c>
      <c r="S50" s="22">
        <f t="shared" si="18"/>
        <v>215</v>
      </c>
      <c r="T50" s="22">
        <f t="shared" si="19"/>
        <v>125</v>
      </c>
      <c r="U50" s="22">
        <f t="shared" si="7"/>
        <v>65</v>
      </c>
      <c r="V50" s="22">
        <f t="shared" si="7"/>
        <v>35</v>
      </c>
      <c r="W50" s="22">
        <f t="shared" si="7"/>
        <v>4</v>
      </c>
      <c r="X50" s="22">
        <f t="shared" si="20"/>
        <v>4</v>
      </c>
      <c r="Y50" s="22">
        <f t="shared" si="21"/>
        <v>0</v>
      </c>
      <c r="Z50" s="22" t="s">
        <v>201</v>
      </c>
      <c r="AA50" s="22">
        <v>0</v>
      </c>
      <c r="AB50" s="22" t="s">
        <v>201</v>
      </c>
      <c r="AC50" s="22" t="s">
        <v>201</v>
      </c>
      <c r="AD50" s="22" t="s">
        <v>201</v>
      </c>
      <c r="AE50" s="22">
        <v>0</v>
      </c>
      <c r="AF50" s="22">
        <f t="shared" si="22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3"/>
        <v>448</v>
      </c>
      <c r="AN50" s="22">
        <v>215</v>
      </c>
      <c r="AO50" s="22">
        <v>125</v>
      </c>
      <c r="AP50" s="22">
        <v>65</v>
      </c>
      <c r="AQ50" s="22">
        <v>35</v>
      </c>
      <c r="AR50" s="22">
        <v>4</v>
      </c>
      <c r="AS50" s="22">
        <v>4</v>
      </c>
      <c r="AT50" s="22">
        <f t="shared" si="24"/>
        <v>0</v>
      </c>
      <c r="AU50" s="22" t="s">
        <v>201</v>
      </c>
      <c r="AV50" s="22">
        <v>0</v>
      </c>
      <c r="AW50" s="22" t="s">
        <v>201</v>
      </c>
      <c r="AX50" s="22" t="s">
        <v>201</v>
      </c>
      <c r="AY50" s="22" t="s">
        <v>201</v>
      </c>
      <c r="AZ50" s="22">
        <v>0</v>
      </c>
      <c r="BA50" s="22">
        <f t="shared" si="25"/>
        <v>0</v>
      </c>
      <c r="BB50" s="22" t="s">
        <v>201</v>
      </c>
      <c r="BC50" s="22">
        <v>0</v>
      </c>
      <c r="BD50" s="22" t="s">
        <v>201</v>
      </c>
      <c r="BE50" s="22" t="s">
        <v>201</v>
      </c>
      <c r="BF50" s="22" t="s">
        <v>201</v>
      </c>
      <c r="BG50" s="22">
        <v>0</v>
      </c>
      <c r="BH50" s="22">
        <f t="shared" si="26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15</v>
      </c>
      <c r="B51" s="40" t="s">
        <v>101</v>
      </c>
      <c r="C51" s="41" t="s">
        <v>102</v>
      </c>
      <c r="D51" s="22">
        <f t="shared" si="15"/>
        <v>110</v>
      </c>
      <c r="E51" s="22">
        <f t="shared" si="27"/>
        <v>51</v>
      </c>
      <c r="F51" s="22">
        <f t="shared" si="27"/>
        <v>31</v>
      </c>
      <c r="G51" s="22">
        <f t="shared" si="27"/>
        <v>27</v>
      </c>
      <c r="H51" s="22">
        <f t="shared" si="27"/>
        <v>1</v>
      </c>
      <c r="I51" s="22">
        <f t="shared" si="27"/>
        <v>0</v>
      </c>
      <c r="J51" s="22">
        <f t="shared" si="27"/>
        <v>0</v>
      </c>
      <c r="K51" s="22">
        <f t="shared" si="16"/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t="shared" si="17"/>
        <v>110</v>
      </c>
      <c r="S51" s="22">
        <f t="shared" si="18"/>
        <v>51</v>
      </c>
      <c r="T51" s="22">
        <f t="shared" si="19"/>
        <v>31</v>
      </c>
      <c r="U51" s="22">
        <f t="shared" si="7"/>
        <v>27</v>
      </c>
      <c r="V51" s="22">
        <f t="shared" si="7"/>
        <v>1</v>
      </c>
      <c r="W51" s="22">
        <f t="shared" si="7"/>
        <v>0</v>
      </c>
      <c r="X51" s="22">
        <f t="shared" si="20"/>
        <v>0</v>
      </c>
      <c r="Y51" s="22">
        <f t="shared" si="21"/>
        <v>0</v>
      </c>
      <c r="Z51" s="22" t="s">
        <v>201</v>
      </c>
      <c r="AA51" s="22">
        <v>0</v>
      </c>
      <c r="AB51" s="22" t="s">
        <v>201</v>
      </c>
      <c r="AC51" s="22" t="s">
        <v>201</v>
      </c>
      <c r="AD51" s="22" t="s">
        <v>201</v>
      </c>
      <c r="AE51" s="22">
        <v>0</v>
      </c>
      <c r="AF51" s="22">
        <f t="shared" si="22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3"/>
        <v>110</v>
      </c>
      <c r="AN51" s="22">
        <v>51</v>
      </c>
      <c r="AO51" s="22">
        <v>31</v>
      </c>
      <c r="AP51" s="22">
        <v>27</v>
      </c>
      <c r="AQ51" s="22">
        <v>1</v>
      </c>
      <c r="AR51" s="22">
        <v>0</v>
      </c>
      <c r="AS51" s="22">
        <v>0</v>
      </c>
      <c r="AT51" s="22">
        <f t="shared" si="24"/>
        <v>0</v>
      </c>
      <c r="AU51" s="22" t="s">
        <v>201</v>
      </c>
      <c r="AV51" s="22">
        <v>0</v>
      </c>
      <c r="AW51" s="22" t="s">
        <v>201</v>
      </c>
      <c r="AX51" s="22" t="s">
        <v>201</v>
      </c>
      <c r="AY51" s="22" t="s">
        <v>201</v>
      </c>
      <c r="AZ51" s="22">
        <v>0</v>
      </c>
      <c r="BA51" s="22">
        <f t="shared" si="25"/>
        <v>0</v>
      </c>
      <c r="BB51" s="22" t="s">
        <v>201</v>
      </c>
      <c r="BC51" s="22">
        <v>0</v>
      </c>
      <c r="BD51" s="22" t="s">
        <v>201</v>
      </c>
      <c r="BE51" s="22" t="s">
        <v>201</v>
      </c>
      <c r="BF51" s="22" t="s">
        <v>201</v>
      </c>
      <c r="BG51" s="22">
        <v>0</v>
      </c>
      <c r="BH51" s="22">
        <f t="shared" si="26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15</v>
      </c>
      <c r="B52" s="40" t="s">
        <v>103</v>
      </c>
      <c r="C52" s="41" t="s">
        <v>104</v>
      </c>
      <c r="D52" s="22">
        <f t="shared" si="15"/>
        <v>106</v>
      </c>
      <c r="E52" s="22">
        <f t="shared" si="27"/>
        <v>44</v>
      </c>
      <c r="F52" s="22">
        <f t="shared" si="27"/>
        <v>32</v>
      </c>
      <c r="G52" s="22">
        <f t="shared" si="27"/>
        <v>30</v>
      </c>
      <c r="H52" s="22">
        <f t="shared" si="27"/>
        <v>0</v>
      </c>
      <c r="I52" s="22">
        <f t="shared" si="27"/>
        <v>0</v>
      </c>
      <c r="J52" s="22">
        <f t="shared" si="27"/>
        <v>0</v>
      </c>
      <c r="K52" s="22">
        <f t="shared" si="16"/>
        <v>89</v>
      </c>
      <c r="L52" s="22">
        <v>44</v>
      </c>
      <c r="M52" s="22">
        <v>15</v>
      </c>
      <c r="N52" s="22">
        <v>30</v>
      </c>
      <c r="O52" s="22">
        <v>0</v>
      </c>
      <c r="P52" s="22">
        <v>0</v>
      </c>
      <c r="Q52" s="22">
        <v>0</v>
      </c>
      <c r="R52" s="22">
        <f t="shared" si="17"/>
        <v>17</v>
      </c>
      <c r="S52" s="22">
        <f t="shared" si="18"/>
        <v>0</v>
      </c>
      <c r="T52" s="22">
        <f t="shared" si="19"/>
        <v>17</v>
      </c>
      <c r="U52" s="22">
        <f t="shared" si="7"/>
        <v>0</v>
      </c>
      <c r="V52" s="22">
        <f t="shared" si="7"/>
        <v>0</v>
      </c>
      <c r="W52" s="22">
        <f t="shared" si="7"/>
        <v>0</v>
      </c>
      <c r="X52" s="22">
        <f t="shared" si="20"/>
        <v>0</v>
      </c>
      <c r="Y52" s="22">
        <f t="shared" si="21"/>
        <v>0</v>
      </c>
      <c r="Z52" s="22" t="s">
        <v>201</v>
      </c>
      <c r="AA52" s="22">
        <v>0</v>
      </c>
      <c r="AB52" s="22" t="s">
        <v>201</v>
      </c>
      <c r="AC52" s="22" t="s">
        <v>201</v>
      </c>
      <c r="AD52" s="22" t="s">
        <v>201</v>
      </c>
      <c r="AE52" s="22">
        <v>0</v>
      </c>
      <c r="AF52" s="22">
        <f t="shared" si="22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3"/>
        <v>17</v>
      </c>
      <c r="AN52" s="22">
        <v>0</v>
      </c>
      <c r="AO52" s="22">
        <v>17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4"/>
        <v>0</v>
      </c>
      <c r="AU52" s="22" t="s">
        <v>201</v>
      </c>
      <c r="AV52" s="22">
        <v>0</v>
      </c>
      <c r="AW52" s="22" t="s">
        <v>201</v>
      </c>
      <c r="AX52" s="22" t="s">
        <v>201</v>
      </c>
      <c r="AY52" s="22" t="s">
        <v>201</v>
      </c>
      <c r="AZ52" s="22">
        <v>0</v>
      </c>
      <c r="BA52" s="22">
        <f t="shared" si="25"/>
        <v>0</v>
      </c>
      <c r="BB52" s="22" t="s">
        <v>201</v>
      </c>
      <c r="BC52" s="22">
        <v>0</v>
      </c>
      <c r="BD52" s="22" t="s">
        <v>201</v>
      </c>
      <c r="BE52" s="22" t="s">
        <v>201</v>
      </c>
      <c r="BF52" s="22" t="s">
        <v>201</v>
      </c>
      <c r="BG52" s="22">
        <v>0</v>
      </c>
      <c r="BH52" s="22">
        <f t="shared" si="26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15</v>
      </c>
      <c r="B53" s="40" t="s">
        <v>105</v>
      </c>
      <c r="C53" s="41" t="s">
        <v>106</v>
      </c>
      <c r="D53" s="22">
        <f t="shared" si="15"/>
        <v>276</v>
      </c>
      <c r="E53" s="22">
        <f t="shared" si="27"/>
        <v>35</v>
      </c>
      <c r="F53" s="22">
        <f t="shared" si="27"/>
        <v>239</v>
      </c>
      <c r="G53" s="22">
        <f t="shared" si="27"/>
        <v>0</v>
      </c>
      <c r="H53" s="22">
        <f t="shared" si="27"/>
        <v>2</v>
      </c>
      <c r="I53" s="22">
        <f t="shared" si="27"/>
        <v>0</v>
      </c>
      <c r="J53" s="22">
        <f t="shared" si="27"/>
        <v>0</v>
      </c>
      <c r="K53" s="22">
        <f t="shared" si="16"/>
        <v>37</v>
      </c>
      <c r="L53" s="22">
        <v>35</v>
      </c>
      <c r="M53" s="22">
        <v>0</v>
      </c>
      <c r="N53" s="22">
        <v>0</v>
      </c>
      <c r="O53" s="22">
        <v>2</v>
      </c>
      <c r="P53" s="22">
        <v>0</v>
      </c>
      <c r="Q53" s="22">
        <v>0</v>
      </c>
      <c r="R53" s="22">
        <f t="shared" si="17"/>
        <v>239</v>
      </c>
      <c r="S53" s="22">
        <f t="shared" si="18"/>
        <v>0</v>
      </c>
      <c r="T53" s="22">
        <f t="shared" si="19"/>
        <v>239</v>
      </c>
      <c r="U53" s="22">
        <f t="shared" si="7"/>
        <v>0</v>
      </c>
      <c r="V53" s="22">
        <f t="shared" si="7"/>
        <v>0</v>
      </c>
      <c r="W53" s="22">
        <f t="shared" si="7"/>
        <v>0</v>
      </c>
      <c r="X53" s="22">
        <f t="shared" si="20"/>
        <v>0</v>
      </c>
      <c r="Y53" s="22">
        <f t="shared" si="21"/>
        <v>0</v>
      </c>
      <c r="Z53" s="22" t="s">
        <v>201</v>
      </c>
      <c r="AA53" s="22">
        <v>0</v>
      </c>
      <c r="AB53" s="22" t="s">
        <v>201</v>
      </c>
      <c r="AC53" s="22" t="s">
        <v>201</v>
      </c>
      <c r="AD53" s="22" t="s">
        <v>201</v>
      </c>
      <c r="AE53" s="22">
        <v>0</v>
      </c>
      <c r="AF53" s="22">
        <f t="shared" si="22"/>
        <v>156</v>
      </c>
      <c r="AG53" s="22">
        <v>0</v>
      </c>
      <c r="AH53" s="22">
        <v>156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3"/>
        <v>83</v>
      </c>
      <c r="AN53" s="22">
        <v>0</v>
      </c>
      <c r="AO53" s="22">
        <v>83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24"/>
        <v>0</v>
      </c>
      <c r="AU53" s="22" t="s">
        <v>201</v>
      </c>
      <c r="AV53" s="22">
        <v>0</v>
      </c>
      <c r="AW53" s="22" t="s">
        <v>201</v>
      </c>
      <c r="AX53" s="22" t="s">
        <v>201</v>
      </c>
      <c r="AY53" s="22" t="s">
        <v>201</v>
      </c>
      <c r="AZ53" s="22">
        <v>0</v>
      </c>
      <c r="BA53" s="22">
        <f t="shared" si="25"/>
        <v>0</v>
      </c>
      <c r="BB53" s="22" t="s">
        <v>201</v>
      </c>
      <c r="BC53" s="22">
        <v>0</v>
      </c>
      <c r="BD53" s="22" t="s">
        <v>201</v>
      </c>
      <c r="BE53" s="22" t="s">
        <v>201</v>
      </c>
      <c r="BF53" s="22" t="s">
        <v>201</v>
      </c>
      <c r="BG53" s="22">
        <v>0</v>
      </c>
      <c r="BH53" s="22">
        <f t="shared" si="26"/>
        <v>107</v>
      </c>
      <c r="BI53" s="22">
        <v>81</v>
      </c>
      <c r="BJ53" s="22">
        <v>1</v>
      </c>
      <c r="BK53" s="22">
        <v>25</v>
      </c>
      <c r="BL53" s="22">
        <v>0</v>
      </c>
      <c r="BM53" s="22">
        <v>0</v>
      </c>
      <c r="BN53" s="22">
        <v>0</v>
      </c>
    </row>
    <row r="54" spans="1:66" ht="13.5">
      <c r="A54" s="40" t="s">
        <v>15</v>
      </c>
      <c r="B54" s="40" t="s">
        <v>107</v>
      </c>
      <c r="C54" s="41" t="s">
        <v>108</v>
      </c>
      <c r="D54" s="22">
        <f t="shared" si="15"/>
        <v>211</v>
      </c>
      <c r="E54" s="22">
        <f t="shared" si="27"/>
        <v>0</v>
      </c>
      <c r="F54" s="22">
        <f t="shared" si="27"/>
        <v>71</v>
      </c>
      <c r="G54" s="22">
        <f t="shared" si="27"/>
        <v>48</v>
      </c>
      <c r="H54" s="22">
        <f t="shared" si="27"/>
        <v>1</v>
      </c>
      <c r="I54" s="22">
        <f t="shared" si="27"/>
        <v>44</v>
      </c>
      <c r="J54" s="22">
        <f t="shared" si="27"/>
        <v>47</v>
      </c>
      <c r="K54" s="22">
        <f t="shared" si="16"/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17"/>
        <v>211</v>
      </c>
      <c r="S54" s="22">
        <f t="shared" si="18"/>
        <v>0</v>
      </c>
      <c r="T54" s="22">
        <f t="shared" si="19"/>
        <v>71</v>
      </c>
      <c r="U54" s="22">
        <f t="shared" si="7"/>
        <v>48</v>
      </c>
      <c r="V54" s="22">
        <f t="shared" si="7"/>
        <v>1</v>
      </c>
      <c r="W54" s="22">
        <f t="shared" si="7"/>
        <v>44</v>
      </c>
      <c r="X54" s="22">
        <f t="shared" si="20"/>
        <v>47</v>
      </c>
      <c r="Y54" s="22">
        <f t="shared" si="21"/>
        <v>0</v>
      </c>
      <c r="Z54" s="22" t="s">
        <v>201</v>
      </c>
      <c r="AA54" s="22">
        <v>0</v>
      </c>
      <c r="AB54" s="22" t="s">
        <v>201</v>
      </c>
      <c r="AC54" s="22" t="s">
        <v>201</v>
      </c>
      <c r="AD54" s="22" t="s">
        <v>201</v>
      </c>
      <c r="AE54" s="22">
        <v>0</v>
      </c>
      <c r="AF54" s="22">
        <f t="shared" si="22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3"/>
        <v>211</v>
      </c>
      <c r="AN54" s="22">
        <v>0</v>
      </c>
      <c r="AO54" s="22">
        <v>71</v>
      </c>
      <c r="AP54" s="22">
        <v>48</v>
      </c>
      <c r="AQ54" s="22">
        <v>1</v>
      </c>
      <c r="AR54" s="22">
        <v>44</v>
      </c>
      <c r="AS54" s="22">
        <v>47</v>
      </c>
      <c r="AT54" s="22">
        <f t="shared" si="24"/>
        <v>0</v>
      </c>
      <c r="AU54" s="22" t="s">
        <v>201</v>
      </c>
      <c r="AV54" s="22">
        <v>0</v>
      </c>
      <c r="AW54" s="22" t="s">
        <v>201</v>
      </c>
      <c r="AX54" s="22" t="s">
        <v>201</v>
      </c>
      <c r="AY54" s="22" t="s">
        <v>201</v>
      </c>
      <c r="AZ54" s="22">
        <v>0</v>
      </c>
      <c r="BA54" s="22">
        <f t="shared" si="25"/>
        <v>0</v>
      </c>
      <c r="BB54" s="22" t="s">
        <v>201</v>
      </c>
      <c r="BC54" s="22">
        <v>0</v>
      </c>
      <c r="BD54" s="22" t="s">
        <v>201</v>
      </c>
      <c r="BE54" s="22" t="s">
        <v>201</v>
      </c>
      <c r="BF54" s="22" t="s">
        <v>201</v>
      </c>
      <c r="BG54" s="22">
        <v>0</v>
      </c>
      <c r="BH54" s="22">
        <f t="shared" si="26"/>
        <v>121</v>
      </c>
      <c r="BI54" s="22">
        <v>112</v>
      </c>
      <c r="BJ54" s="22">
        <v>1</v>
      </c>
      <c r="BK54" s="22">
        <v>0</v>
      </c>
      <c r="BL54" s="22">
        <v>0</v>
      </c>
      <c r="BM54" s="22">
        <v>0</v>
      </c>
      <c r="BN54" s="22">
        <v>8</v>
      </c>
    </row>
    <row r="55" spans="1:66" ht="13.5">
      <c r="A55" s="40" t="s">
        <v>15</v>
      </c>
      <c r="B55" s="40" t="s">
        <v>109</v>
      </c>
      <c r="C55" s="41" t="s">
        <v>110</v>
      </c>
      <c r="D55" s="22">
        <f t="shared" si="15"/>
        <v>90</v>
      </c>
      <c r="E55" s="22">
        <f t="shared" si="27"/>
        <v>0</v>
      </c>
      <c r="F55" s="22">
        <f t="shared" si="27"/>
        <v>30</v>
      </c>
      <c r="G55" s="22">
        <f t="shared" si="27"/>
        <v>20</v>
      </c>
      <c r="H55" s="22">
        <f t="shared" si="27"/>
        <v>1</v>
      </c>
      <c r="I55" s="22">
        <f t="shared" si="27"/>
        <v>19</v>
      </c>
      <c r="J55" s="22">
        <f t="shared" si="27"/>
        <v>20</v>
      </c>
      <c r="K55" s="22">
        <f t="shared" si="16"/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7"/>
        <v>90</v>
      </c>
      <c r="S55" s="22">
        <f t="shared" si="18"/>
        <v>0</v>
      </c>
      <c r="T55" s="22">
        <f t="shared" si="19"/>
        <v>30</v>
      </c>
      <c r="U55" s="22">
        <f t="shared" si="7"/>
        <v>20</v>
      </c>
      <c r="V55" s="22">
        <f t="shared" si="7"/>
        <v>1</v>
      </c>
      <c r="W55" s="22">
        <f t="shared" si="7"/>
        <v>19</v>
      </c>
      <c r="X55" s="22">
        <f t="shared" si="20"/>
        <v>20</v>
      </c>
      <c r="Y55" s="22">
        <f t="shared" si="21"/>
        <v>0</v>
      </c>
      <c r="Z55" s="22" t="s">
        <v>201</v>
      </c>
      <c r="AA55" s="22">
        <v>0</v>
      </c>
      <c r="AB55" s="22" t="s">
        <v>201</v>
      </c>
      <c r="AC55" s="22" t="s">
        <v>201</v>
      </c>
      <c r="AD55" s="22" t="s">
        <v>201</v>
      </c>
      <c r="AE55" s="22">
        <v>0</v>
      </c>
      <c r="AF55" s="22">
        <f t="shared" si="22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3"/>
        <v>90</v>
      </c>
      <c r="AN55" s="22">
        <v>0</v>
      </c>
      <c r="AO55" s="22">
        <v>30</v>
      </c>
      <c r="AP55" s="22">
        <v>20</v>
      </c>
      <c r="AQ55" s="22">
        <v>1</v>
      </c>
      <c r="AR55" s="22">
        <v>19</v>
      </c>
      <c r="AS55" s="22">
        <v>20</v>
      </c>
      <c r="AT55" s="22">
        <f t="shared" si="24"/>
        <v>0</v>
      </c>
      <c r="AU55" s="22" t="s">
        <v>201</v>
      </c>
      <c r="AV55" s="22">
        <v>0</v>
      </c>
      <c r="AW55" s="22" t="s">
        <v>201</v>
      </c>
      <c r="AX55" s="22" t="s">
        <v>201</v>
      </c>
      <c r="AY55" s="22" t="s">
        <v>201</v>
      </c>
      <c r="AZ55" s="22">
        <v>0</v>
      </c>
      <c r="BA55" s="22">
        <f t="shared" si="25"/>
        <v>0</v>
      </c>
      <c r="BB55" s="22" t="s">
        <v>201</v>
      </c>
      <c r="BC55" s="22">
        <v>0</v>
      </c>
      <c r="BD55" s="22" t="s">
        <v>201</v>
      </c>
      <c r="BE55" s="22" t="s">
        <v>201</v>
      </c>
      <c r="BF55" s="22" t="s">
        <v>201</v>
      </c>
      <c r="BG55" s="22">
        <v>0</v>
      </c>
      <c r="BH55" s="22">
        <f t="shared" si="26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15</v>
      </c>
      <c r="B56" s="40" t="s">
        <v>111</v>
      </c>
      <c r="C56" s="41" t="s">
        <v>112</v>
      </c>
      <c r="D56" s="22">
        <f t="shared" si="15"/>
        <v>467</v>
      </c>
      <c r="E56" s="22">
        <f t="shared" si="27"/>
        <v>171</v>
      </c>
      <c r="F56" s="22">
        <f t="shared" si="27"/>
        <v>99</v>
      </c>
      <c r="G56" s="22">
        <f t="shared" si="27"/>
        <v>68</v>
      </c>
      <c r="H56" s="22">
        <f t="shared" si="27"/>
        <v>2</v>
      </c>
      <c r="I56" s="22">
        <f t="shared" si="27"/>
        <v>110</v>
      </c>
      <c r="J56" s="22">
        <f t="shared" si="27"/>
        <v>17</v>
      </c>
      <c r="K56" s="22">
        <f t="shared" si="16"/>
        <v>171</v>
      </c>
      <c r="L56" s="22">
        <v>171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7"/>
        <v>296</v>
      </c>
      <c r="S56" s="22">
        <f t="shared" si="18"/>
        <v>0</v>
      </c>
      <c r="T56" s="22">
        <f t="shared" si="19"/>
        <v>99</v>
      </c>
      <c r="U56" s="22">
        <f t="shared" si="7"/>
        <v>68</v>
      </c>
      <c r="V56" s="22">
        <f t="shared" si="7"/>
        <v>2</v>
      </c>
      <c r="W56" s="22">
        <f t="shared" si="7"/>
        <v>110</v>
      </c>
      <c r="X56" s="22">
        <f t="shared" si="20"/>
        <v>17</v>
      </c>
      <c r="Y56" s="22">
        <f t="shared" si="21"/>
        <v>0</v>
      </c>
      <c r="Z56" s="22" t="s">
        <v>201</v>
      </c>
      <c r="AA56" s="22">
        <v>0</v>
      </c>
      <c r="AB56" s="22" t="s">
        <v>201</v>
      </c>
      <c r="AC56" s="22" t="s">
        <v>201</v>
      </c>
      <c r="AD56" s="22" t="s">
        <v>201</v>
      </c>
      <c r="AE56" s="22">
        <v>0</v>
      </c>
      <c r="AF56" s="22">
        <f t="shared" si="22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3"/>
        <v>296</v>
      </c>
      <c r="AN56" s="22">
        <v>0</v>
      </c>
      <c r="AO56" s="22">
        <v>99</v>
      </c>
      <c r="AP56" s="22">
        <v>68</v>
      </c>
      <c r="AQ56" s="22">
        <v>2</v>
      </c>
      <c r="AR56" s="22">
        <v>110</v>
      </c>
      <c r="AS56" s="22">
        <v>17</v>
      </c>
      <c r="AT56" s="22">
        <f t="shared" si="24"/>
        <v>0</v>
      </c>
      <c r="AU56" s="22" t="s">
        <v>201</v>
      </c>
      <c r="AV56" s="22">
        <v>0</v>
      </c>
      <c r="AW56" s="22" t="s">
        <v>201</v>
      </c>
      <c r="AX56" s="22" t="s">
        <v>201</v>
      </c>
      <c r="AY56" s="22" t="s">
        <v>201</v>
      </c>
      <c r="AZ56" s="22">
        <v>0</v>
      </c>
      <c r="BA56" s="22">
        <f t="shared" si="25"/>
        <v>0</v>
      </c>
      <c r="BB56" s="22" t="s">
        <v>201</v>
      </c>
      <c r="BC56" s="22">
        <v>0</v>
      </c>
      <c r="BD56" s="22" t="s">
        <v>201</v>
      </c>
      <c r="BE56" s="22" t="s">
        <v>201</v>
      </c>
      <c r="BF56" s="22" t="s">
        <v>201</v>
      </c>
      <c r="BG56" s="22">
        <v>0</v>
      </c>
      <c r="BH56" s="22">
        <f t="shared" si="26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15</v>
      </c>
      <c r="B57" s="40" t="s">
        <v>113</v>
      </c>
      <c r="C57" s="41" t="s">
        <v>114</v>
      </c>
      <c r="D57" s="22">
        <f t="shared" si="15"/>
        <v>21</v>
      </c>
      <c r="E57" s="22">
        <f t="shared" si="27"/>
        <v>0</v>
      </c>
      <c r="F57" s="22">
        <f t="shared" si="27"/>
        <v>21</v>
      </c>
      <c r="G57" s="22">
        <f t="shared" si="27"/>
        <v>0</v>
      </c>
      <c r="H57" s="22">
        <f t="shared" si="27"/>
        <v>0</v>
      </c>
      <c r="I57" s="22">
        <f t="shared" si="27"/>
        <v>0</v>
      </c>
      <c r="J57" s="22">
        <f t="shared" si="27"/>
        <v>0</v>
      </c>
      <c r="K57" s="22">
        <f t="shared" si="16"/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7"/>
        <v>21</v>
      </c>
      <c r="S57" s="22">
        <f t="shared" si="18"/>
        <v>0</v>
      </c>
      <c r="T57" s="22">
        <f t="shared" si="19"/>
        <v>21</v>
      </c>
      <c r="U57" s="22">
        <f t="shared" si="7"/>
        <v>0</v>
      </c>
      <c r="V57" s="22">
        <f t="shared" si="7"/>
        <v>0</v>
      </c>
      <c r="W57" s="22">
        <f t="shared" si="7"/>
        <v>0</v>
      </c>
      <c r="X57" s="22">
        <f t="shared" si="20"/>
        <v>0</v>
      </c>
      <c r="Y57" s="22">
        <f t="shared" si="21"/>
        <v>0</v>
      </c>
      <c r="Z57" s="22" t="s">
        <v>201</v>
      </c>
      <c r="AA57" s="22">
        <v>0</v>
      </c>
      <c r="AB57" s="22" t="s">
        <v>201</v>
      </c>
      <c r="AC57" s="22" t="s">
        <v>201</v>
      </c>
      <c r="AD57" s="22" t="s">
        <v>201</v>
      </c>
      <c r="AE57" s="22">
        <v>0</v>
      </c>
      <c r="AF57" s="22">
        <f t="shared" si="22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3"/>
        <v>21</v>
      </c>
      <c r="AN57" s="22">
        <v>0</v>
      </c>
      <c r="AO57" s="22">
        <v>21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4"/>
        <v>0</v>
      </c>
      <c r="AU57" s="22" t="s">
        <v>201</v>
      </c>
      <c r="AV57" s="22">
        <v>0</v>
      </c>
      <c r="AW57" s="22" t="s">
        <v>201</v>
      </c>
      <c r="AX57" s="22" t="s">
        <v>201</v>
      </c>
      <c r="AY57" s="22" t="s">
        <v>201</v>
      </c>
      <c r="AZ57" s="22">
        <v>0</v>
      </c>
      <c r="BA57" s="22">
        <f t="shared" si="25"/>
        <v>0</v>
      </c>
      <c r="BB57" s="22" t="s">
        <v>201</v>
      </c>
      <c r="BC57" s="22">
        <v>0</v>
      </c>
      <c r="BD57" s="22" t="s">
        <v>201</v>
      </c>
      <c r="BE57" s="22" t="s">
        <v>201</v>
      </c>
      <c r="BF57" s="22" t="s">
        <v>201</v>
      </c>
      <c r="BG57" s="22">
        <v>0</v>
      </c>
      <c r="BH57" s="22">
        <f t="shared" si="26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15</v>
      </c>
      <c r="B58" s="40" t="s">
        <v>115</v>
      </c>
      <c r="C58" s="41" t="s">
        <v>116</v>
      </c>
      <c r="D58" s="22">
        <f t="shared" si="15"/>
        <v>3</v>
      </c>
      <c r="E58" s="22">
        <f t="shared" si="27"/>
        <v>0</v>
      </c>
      <c r="F58" s="22">
        <f t="shared" si="27"/>
        <v>3</v>
      </c>
      <c r="G58" s="22">
        <f t="shared" si="27"/>
        <v>0</v>
      </c>
      <c r="H58" s="22">
        <f t="shared" si="27"/>
        <v>0</v>
      </c>
      <c r="I58" s="22">
        <f t="shared" si="27"/>
        <v>0</v>
      </c>
      <c r="J58" s="22">
        <f t="shared" si="27"/>
        <v>0</v>
      </c>
      <c r="K58" s="22">
        <f t="shared" si="16"/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7"/>
        <v>3</v>
      </c>
      <c r="S58" s="22">
        <f t="shared" si="18"/>
        <v>0</v>
      </c>
      <c r="T58" s="22">
        <f t="shared" si="19"/>
        <v>3</v>
      </c>
      <c r="U58" s="22">
        <f t="shared" si="7"/>
        <v>0</v>
      </c>
      <c r="V58" s="22">
        <f t="shared" si="7"/>
        <v>0</v>
      </c>
      <c r="W58" s="22">
        <f t="shared" si="7"/>
        <v>0</v>
      </c>
      <c r="X58" s="22">
        <f t="shared" si="20"/>
        <v>0</v>
      </c>
      <c r="Y58" s="22">
        <f t="shared" si="21"/>
        <v>0</v>
      </c>
      <c r="Z58" s="22" t="s">
        <v>201</v>
      </c>
      <c r="AA58" s="22">
        <v>0</v>
      </c>
      <c r="AB58" s="22" t="s">
        <v>201</v>
      </c>
      <c r="AC58" s="22" t="s">
        <v>201</v>
      </c>
      <c r="AD58" s="22" t="s">
        <v>201</v>
      </c>
      <c r="AE58" s="22">
        <v>0</v>
      </c>
      <c r="AF58" s="22">
        <f t="shared" si="22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3"/>
        <v>3</v>
      </c>
      <c r="AN58" s="22">
        <v>0</v>
      </c>
      <c r="AO58" s="22">
        <v>3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24"/>
        <v>0</v>
      </c>
      <c r="AU58" s="22" t="s">
        <v>201</v>
      </c>
      <c r="AV58" s="22">
        <v>0</v>
      </c>
      <c r="AW58" s="22" t="s">
        <v>201</v>
      </c>
      <c r="AX58" s="22" t="s">
        <v>201</v>
      </c>
      <c r="AY58" s="22" t="s">
        <v>201</v>
      </c>
      <c r="AZ58" s="22">
        <v>0</v>
      </c>
      <c r="BA58" s="22">
        <f t="shared" si="25"/>
        <v>0</v>
      </c>
      <c r="BB58" s="22" t="s">
        <v>201</v>
      </c>
      <c r="BC58" s="22">
        <v>0</v>
      </c>
      <c r="BD58" s="22" t="s">
        <v>201</v>
      </c>
      <c r="BE58" s="22" t="s">
        <v>201</v>
      </c>
      <c r="BF58" s="22" t="s">
        <v>201</v>
      </c>
      <c r="BG58" s="22">
        <v>0</v>
      </c>
      <c r="BH58" s="22">
        <f t="shared" si="26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15</v>
      </c>
      <c r="B59" s="40" t="s">
        <v>117</v>
      </c>
      <c r="C59" s="41" t="s">
        <v>118</v>
      </c>
      <c r="D59" s="22">
        <f t="shared" si="15"/>
        <v>4</v>
      </c>
      <c r="E59" s="22">
        <f t="shared" si="27"/>
        <v>0</v>
      </c>
      <c r="F59" s="22">
        <f t="shared" si="27"/>
        <v>0</v>
      </c>
      <c r="G59" s="22">
        <f t="shared" si="27"/>
        <v>4</v>
      </c>
      <c r="H59" s="22">
        <f t="shared" si="27"/>
        <v>0</v>
      </c>
      <c r="I59" s="22">
        <f t="shared" si="27"/>
        <v>0</v>
      </c>
      <c r="J59" s="22">
        <f t="shared" si="27"/>
        <v>0</v>
      </c>
      <c r="K59" s="22">
        <f t="shared" si="16"/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7"/>
        <v>4</v>
      </c>
      <c r="S59" s="22">
        <f t="shared" si="18"/>
        <v>0</v>
      </c>
      <c r="T59" s="22">
        <f t="shared" si="19"/>
        <v>0</v>
      </c>
      <c r="U59" s="22">
        <f t="shared" si="7"/>
        <v>4</v>
      </c>
      <c r="V59" s="22">
        <f t="shared" si="7"/>
        <v>0</v>
      </c>
      <c r="W59" s="22">
        <f t="shared" si="7"/>
        <v>0</v>
      </c>
      <c r="X59" s="22">
        <f t="shared" si="20"/>
        <v>0</v>
      </c>
      <c r="Y59" s="22">
        <f t="shared" si="21"/>
        <v>0</v>
      </c>
      <c r="Z59" s="22" t="s">
        <v>201</v>
      </c>
      <c r="AA59" s="22">
        <v>0</v>
      </c>
      <c r="AB59" s="22" t="s">
        <v>201</v>
      </c>
      <c r="AC59" s="22" t="s">
        <v>201</v>
      </c>
      <c r="AD59" s="22" t="s">
        <v>201</v>
      </c>
      <c r="AE59" s="22">
        <v>0</v>
      </c>
      <c r="AF59" s="22">
        <f t="shared" si="22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3"/>
        <v>4</v>
      </c>
      <c r="AN59" s="22">
        <v>0</v>
      </c>
      <c r="AO59" s="22">
        <v>0</v>
      </c>
      <c r="AP59" s="22">
        <v>4</v>
      </c>
      <c r="AQ59" s="22">
        <v>0</v>
      </c>
      <c r="AR59" s="22">
        <v>0</v>
      </c>
      <c r="AS59" s="22">
        <v>0</v>
      </c>
      <c r="AT59" s="22">
        <f t="shared" si="24"/>
        <v>0</v>
      </c>
      <c r="AU59" s="22" t="s">
        <v>201</v>
      </c>
      <c r="AV59" s="22">
        <v>0</v>
      </c>
      <c r="AW59" s="22" t="s">
        <v>201</v>
      </c>
      <c r="AX59" s="22" t="s">
        <v>201</v>
      </c>
      <c r="AY59" s="22" t="s">
        <v>201</v>
      </c>
      <c r="AZ59" s="22">
        <v>0</v>
      </c>
      <c r="BA59" s="22">
        <f t="shared" si="25"/>
        <v>0</v>
      </c>
      <c r="BB59" s="22" t="s">
        <v>201</v>
      </c>
      <c r="BC59" s="22">
        <v>0</v>
      </c>
      <c r="BD59" s="22" t="s">
        <v>201</v>
      </c>
      <c r="BE59" s="22" t="s">
        <v>201</v>
      </c>
      <c r="BF59" s="22" t="s">
        <v>201</v>
      </c>
      <c r="BG59" s="22">
        <v>0</v>
      </c>
      <c r="BH59" s="22">
        <f t="shared" si="26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15</v>
      </c>
      <c r="B60" s="40" t="s">
        <v>119</v>
      </c>
      <c r="C60" s="41" t="s">
        <v>120</v>
      </c>
      <c r="D60" s="22">
        <f t="shared" si="15"/>
        <v>7</v>
      </c>
      <c r="E60" s="22">
        <f t="shared" si="27"/>
        <v>0</v>
      </c>
      <c r="F60" s="22">
        <f t="shared" si="27"/>
        <v>7</v>
      </c>
      <c r="G60" s="22">
        <f t="shared" si="27"/>
        <v>0</v>
      </c>
      <c r="H60" s="22">
        <f t="shared" si="27"/>
        <v>0</v>
      </c>
      <c r="I60" s="22">
        <f t="shared" si="27"/>
        <v>0</v>
      </c>
      <c r="J60" s="22">
        <f t="shared" si="27"/>
        <v>0</v>
      </c>
      <c r="K60" s="22">
        <f t="shared" si="16"/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f t="shared" si="17"/>
        <v>7</v>
      </c>
      <c r="S60" s="22">
        <f t="shared" si="18"/>
        <v>0</v>
      </c>
      <c r="T60" s="22">
        <f t="shared" si="19"/>
        <v>7</v>
      </c>
      <c r="U60" s="22">
        <f aca="true" t="shared" si="28" ref="U60:W63">AI60+AP60</f>
        <v>0</v>
      </c>
      <c r="V60" s="22">
        <f t="shared" si="28"/>
        <v>0</v>
      </c>
      <c r="W60" s="22">
        <f t="shared" si="28"/>
        <v>0</v>
      </c>
      <c r="X60" s="22">
        <f t="shared" si="20"/>
        <v>0</v>
      </c>
      <c r="Y60" s="22">
        <f t="shared" si="21"/>
        <v>0</v>
      </c>
      <c r="Z60" s="22" t="s">
        <v>201</v>
      </c>
      <c r="AA60" s="22">
        <v>0</v>
      </c>
      <c r="AB60" s="22" t="s">
        <v>201</v>
      </c>
      <c r="AC60" s="22" t="s">
        <v>201</v>
      </c>
      <c r="AD60" s="22" t="s">
        <v>201</v>
      </c>
      <c r="AE60" s="22">
        <v>0</v>
      </c>
      <c r="AF60" s="22">
        <f t="shared" si="22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3"/>
        <v>7</v>
      </c>
      <c r="AN60" s="22">
        <v>0</v>
      </c>
      <c r="AO60" s="22">
        <v>7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4"/>
        <v>0</v>
      </c>
      <c r="AU60" s="22" t="s">
        <v>201</v>
      </c>
      <c r="AV60" s="22">
        <v>0</v>
      </c>
      <c r="AW60" s="22" t="s">
        <v>201</v>
      </c>
      <c r="AX60" s="22" t="s">
        <v>201</v>
      </c>
      <c r="AY60" s="22" t="s">
        <v>201</v>
      </c>
      <c r="AZ60" s="22">
        <v>0</v>
      </c>
      <c r="BA60" s="22">
        <f t="shared" si="25"/>
        <v>0</v>
      </c>
      <c r="BB60" s="22" t="s">
        <v>201</v>
      </c>
      <c r="BC60" s="22">
        <v>0</v>
      </c>
      <c r="BD60" s="22" t="s">
        <v>201</v>
      </c>
      <c r="BE60" s="22" t="s">
        <v>201</v>
      </c>
      <c r="BF60" s="22" t="s">
        <v>201</v>
      </c>
      <c r="BG60" s="22">
        <v>0</v>
      </c>
      <c r="BH60" s="22">
        <f t="shared" si="26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15</v>
      </c>
      <c r="B61" s="40" t="s">
        <v>121</v>
      </c>
      <c r="C61" s="41" t="s">
        <v>122</v>
      </c>
      <c r="D61" s="22">
        <f t="shared" si="15"/>
        <v>36</v>
      </c>
      <c r="E61" s="22">
        <f t="shared" si="27"/>
        <v>0</v>
      </c>
      <c r="F61" s="22">
        <f t="shared" si="27"/>
        <v>0</v>
      </c>
      <c r="G61" s="22">
        <f t="shared" si="27"/>
        <v>21</v>
      </c>
      <c r="H61" s="22">
        <f t="shared" si="27"/>
        <v>0</v>
      </c>
      <c r="I61" s="22">
        <f t="shared" si="27"/>
        <v>15</v>
      </c>
      <c r="J61" s="22">
        <f t="shared" si="27"/>
        <v>0</v>
      </c>
      <c r="K61" s="22">
        <f t="shared" si="16"/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7"/>
        <v>36</v>
      </c>
      <c r="S61" s="22">
        <f t="shared" si="18"/>
        <v>0</v>
      </c>
      <c r="T61" s="22">
        <f t="shared" si="19"/>
        <v>0</v>
      </c>
      <c r="U61" s="22">
        <f t="shared" si="28"/>
        <v>21</v>
      </c>
      <c r="V61" s="22">
        <f t="shared" si="28"/>
        <v>0</v>
      </c>
      <c r="W61" s="22">
        <f t="shared" si="28"/>
        <v>15</v>
      </c>
      <c r="X61" s="22">
        <f t="shared" si="20"/>
        <v>0</v>
      </c>
      <c r="Y61" s="22">
        <f t="shared" si="21"/>
        <v>0</v>
      </c>
      <c r="Z61" s="22" t="s">
        <v>201</v>
      </c>
      <c r="AA61" s="22">
        <v>0</v>
      </c>
      <c r="AB61" s="22" t="s">
        <v>201</v>
      </c>
      <c r="AC61" s="22" t="s">
        <v>201</v>
      </c>
      <c r="AD61" s="22" t="s">
        <v>201</v>
      </c>
      <c r="AE61" s="22">
        <v>0</v>
      </c>
      <c r="AF61" s="22">
        <f t="shared" si="22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3"/>
        <v>36</v>
      </c>
      <c r="AN61" s="22">
        <v>0</v>
      </c>
      <c r="AO61" s="22">
        <v>0</v>
      </c>
      <c r="AP61" s="22">
        <v>21</v>
      </c>
      <c r="AQ61" s="22">
        <v>0</v>
      </c>
      <c r="AR61" s="22">
        <v>15</v>
      </c>
      <c r="AS61" s="22">
        <v>0</v>
      </c>
      <c r="AT61" s="22">
        <f t="shared" si="24"/>
        <v>0</v>
      </c>
      <c r="AU61" s="22" t="s">
        <v>201</v>
      </c>
      <c r="AV61" s="22">
        <v>0</v>
      </c>
      <c r="AW61" s="22" t="s">
        <v>201</v>
      </c>
      <c r="AX61" s="22" t="s">
        <v>201</v>
      </c>
      <c r="AY61" s="22" t="s">
        <v>201</v>
      </c>
      <c r="AZ61" s="22">
        <v>0</v>
      </c>
      <c r="BA61" s="22">
        <f t="shared" si="25"/>
        <v>0</v>
      </c>
      <c r="BB61" s="22" t="s">
        <v>201</v>
      </c>
      <c r="BC61" s="22">
        <v>0</v>
      </c>
      <c r="BD61" s="22" t="s">
        <v>201</v>
      </c>
      <c r="BE61" s="22" t="s">
        <v>201</v>
      </c>
      <c r="BF61" s="22" t="s">
        <v>201</v>
      </c>
      <c r="BG61" s="22">
        <v>0</v>
      </c>
      <c r="BH61" s="22">
        <f t="shared" si="26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15</v>
      </c>
      <c r="B62" s="40" t="s">
        <v>123</v>
      </c>
      <c r="C62" s="41" t="s">
        <v>124</v>
      </c>
      <c r="D62" s="22">
        <f t="shared" si="15"/>
        <v>14</v>
      </c>
      <c r="E62" s="22">
        <f t="shared" si="27"/>
        <v>0</v>
      </c>
      <c r="F62" s="22">
        <f t="shared" si="27"/>
        <v>4</v>
      </c>
      <c r="G62" s="22">
        <f t="shared" si="27"/>
        <v>10</v>
      </c>
      <c r="H62" s="22">
        <f t="shared" si="27"/>
        <v>0</v>
      </c>
      <c r="I62" s="22">
        <f t="shared" si="27"/>
        <v>0</v>
      </c>
      <c r="J62" s="22">
        <f t="shared" si="27"/>
        <v>0</v>
      </c>
      <c r="K62" s="22">
        <f t="shared" si="16"/>
        <v>14</v>
      </c>
      <c r="L62" s="22">
        <v>0</v>
      </c>
      <c r="M62" s="22">
        <v>4</v>
      </c>
      <c r="N62" s="22">
        <v>10</v>
      </c>
      <c r="O62" s="22">
        <v>0</v>
      </c>
      <c r="P62" s="22">
        <v>0</v>
      </c>
      <c r="Q62" s="22">
        <v>0</v>
      </c>
      <c r="R62" s="22">
        <f t="shared" si="17"/>
        <v>0</v>
      </c>
      <c r="S62" s="22">
        <f t="shared" si="18"/>
        <v>0</v>
      </c>
      <c r="T62" s="22">
        <f t="shared" si="19"/>
        <v>0</v>
      </c>
      <c r="U62" s="22">
        <f t="shared" si="28"/>
        <v>0</v>
      </c>
      <c r="V62" s="22">
        <f t="shared" si="28"/>
        <v>0</v>
      </c>
      <c r="W62" s="22">
        <f t="shared" si="28"/>
        <v>0</v>
      </c>
      <c r="X62" s="22">
        <f t="shared" si="20"/>
        <v>0</v>
      </c>
      <c r="Y62" s="22">
        <f t="shared" si="21"/>
        <v>0</v>
      </c>
      <c r="Z62" s="22" t="s">
        <v>201</v>
      </c>
      <c r="AA62" s="22">
        <v>0</v>
      </c>
      <c r="AB62" s="22" t="s">
        <v>201</v>
      </c>
      <c r="AC62" s="22" t="s">
        <v>201</v>
      </c>
      <c r="AD62" s="22" t="s">
        <v>201</v>
      </c>
      <c r="AE62" s="22">
        <v>0</v>
      </c>
      <c r="AF62" s="22">
        <f t="shared" si="22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3"/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4"/>
        <v>0</v>
      </c>
      <c r="AU62" s="22" t="s">
        <v>201</v>
      </c>
      <c r="AV62" s="22">
        <v>0</v>
      </c>
      <c r="AW62" s="22" t="s">
        <v>201</v>
      </c>
      <c r="AX62" s="22" t="s">
        <v>201</v>
      </c>
      <c r="AY62" s="22" t="s">
        <v>201</v>
      </c>
      <c r="AZ62" s="22">
        <v>0</v>
      </c>
      <c r="BA62" s="22">
        <f t="shared" si="25"/>
        <v>0</v>
      </c>
      <c r="BB62" s="22" t="s">
        <v>201</v>
      </c>
      <c r="BC62" s="22">
        <v>0</v>
      </c>
      <c r="BD62" s="22" t="s">
        <v>201</v>
      </c>
      <c r="BE62" s="22" t="s">
        <v>201</v>
      </c>
      <c r="BF62" s="22" t="s">
        <v>201</v>
      </c>
      <c r="BG62" s="22">
        <v>0</v>
      </c>
      <c r="BH62" s="22">
        <f t="shared" si="26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15</v>
      </c>
      <c r="B63" s="40" t="s">
        <v>125</v>
      </c>
      <c r="C63" s="41" t="s">
        <v>126</v>
      </c>
      <c r="D63" s="22">
        <f t="shared" si="15"/>
        <v>6</v>
      </c>
      <c r="E63" s="22">
        <f t="shared" si="27"/>
        <v>0</v>
      </c>
      <c r="F63" s="22">
        <f t="shared" si="27"/>
        <v>2</v>
      </c>
      <c r="G63" s="22">
        <f t="shared" si="27"/>
        <v>4</v>
      </c>
      <c r="H63" s="22">
        <f t="shared" si="27"/>
        <v>0</v>
      </c>
      <c r="I63" s="22">
        <f t="shared" si="27"/>
        <v>0</v>
      </c>
      <c r="J63" s="22">
        <f t="shared" si="27"/>
        <v>0</v>
      </c>
      <c r="K63" s="22">
        <f t="shared" si="16"/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7"/>
        <v>6</v>
      </c>
      <c r="S63" s="22">
        <f t="shared" si="18"/>
        <v>0</v>
      </c>
      <c r="T63" s="22">
        <f t="shared" si="19"/>
        <v>2</v>
      </c>
      <c r="U63" s="22">
        <f t="shared" si="28"/>
        <v>4</v>
      </c>
      <c r="V63" s="22">
        <f t="shared" si="28"/>
        <v>0</v>
      </c>
      <c r="W63" s="22">
        <f t="shared" si="28"/>
        <v>0</v>
      </c>
      <c r="X63" s="22">
        <f t="shared" si="20"/>
        <v>0</v>
      </c>
      <c r="Y63" s="22">
        <f t="shared" si="21"/>
        <v>0</v>
      </c>
      <c r="Z63" s="22" t="s">
        <v>201</v>
      </c>
      <c r="AA63" s="22">
        <v>0</v>
      </c>
      <c r="AB63" s="22" t="s">
        <v>201</v>
      </c>
      <c r="AC63" s="22" t="s">
        <v>201</v>
      </c>
      <c r="AD63" s="22" t="s">
        <v>201</v>
      </c>
      <c r="AE63" s="22">
        <v>0</v>
      </c>
      <c r="AF63" s="22">
        <f t="shared" si="22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3"/>
        <v>6</v>
      </c>
      <c r="AN63" s="22">
        <v>0</v>
      </c>
      <c r="AO63" s="22">
        <v>2</v>
      </c>
      <c r="AP63" s="22">
        <v>4</v>
      </c>
      <c r="AQ63" s="22">
        <v>0</v>
      </c>
      <c r="AR63" s="22">
        <v>0</v>
      </c>
      <c r="AS63" s="22">
        <v>0</v>
      </c>
      <c r="AT63" s="22">
        <f t="shared" si="24"/>
        <v>0</v>
      </c>
      <c r="AU63" s="22" t="s">
        <v>201</v>
      </c>
      <c r="AV63" s="22">
        <v>0</v>
      </c>
      <c r="AW63" s="22" t="s">
        <v>201</v>
      </c>
      <c r="AX63" s="22" t="s">
        <v>201</v>
      </c>
      <c r="AY63" s="22" t="s">
        <v>201</v>
      </c>
      <c r="AZ63" s="22">
        <v>0</v>
      </c>
      <c r="BA63" s="22">
        <f t="shared" si="25"/>
        <v>0</v>
      </c>
      <c r="BB63" s="22" t="s">
        <v>201</v>
      </c>
      <c r="BC63" s="22">
        <v>0</v>
      </c>
      <c r="BD63" s="22" t="s">
        <v>201</v>
      </c>
      <c r="BE63" s="22" t="s">
        <v>201</v>
      </c>
      <c r="BF63" s="22" t="s">
        <v>201</v>
      </c>
      <c r="BG63" s="22">
        <v>0</v>
      </c>
      <c r="BH63" s="22">
        <f t="shared" si="26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74" t="s">
        <v>127</v>
      </c>
      <c r="B64" s="75"/>
      <c r="C64" s="76"/>
      <c r="D64" s="22">
        <f aca="true" t="shared" si="29" ref="D64:AI64">SUM(D5:D63)</f>
        <v>41144</v>
      </c>
      <c r="E64" s="22">
        <f t="shared" si="29"/>
        <v>20743</v>
      </c>
      <c r="F64" s="22">
        <f t="shared" si="29"/>
        <v>10818</v>
      </c>
      <c r="G64" s="22">
        <f t="shared" si="29"/>
        <v>3441</v>
      </c>
      <c r="H64" s="22">
        <f t="shared" si="29"/>
        <v>333</v>
      </c>
      <c r="I64" s="22">
        <f t="shared" si="29"/>
        <v>1092</v>
      </c>
      <c r="J64" s="22">
        <f t="shared" si="29"/>
        <v>4717</v>
      </c>
      <c r="K64" s="22">
        <f t="shared" si="29"/>
        <v>15019</v>
      </c>
      <c r="L64" s="22">
        <f t="shared" si="29"/>
        <v>13472</v>
      </c>
      <c r="M64" s="22">
        <f t="shared" si="29"/>
        <v>463</v>
      </c>
      <c r="N64" s="22">
        <f t="shared" si="29"/>
        <v>670</v>
      </c>
      <c r="O64" s="22">
        <f t="shared" si="29"/>
        <v>19</v>
      </c>
      <c r="P64" s="22">
        <f t="shared" si="29"/>
        <v>198</v>
      </c>
      <c r="Q64" s="22">
        <f t="shared" si="29"/>
        <v>197</v>
      </c>
      <c r="R64" s="22">
        <f t="shared" si="29"/>
        <v>26125</v>
      </c>
      <c r="S64" s="22">
        <f t="shared" si="29"/>
        <v>7271</v>
      </c>
      <c r="T64" s="22">
        <f t="shared" si="29"/>
        <v>10355</v>
      </c>
      <c r="U64" s="22">
        <f t="shared" si="29"/>
        <v>2771</v>
      </c>
      <c r="V64" s="22">
        <f t="shared" si="29"/>
        <v>314</v>
      </c>
      <c r="W64" s="22">
        <f t="shared" si="29"/>
        <v>894</v>
      </c>
      <c r="X64" s="22">
        <f t="shared" si="29"/>
        <v>4520</v>
      </c>
      <c r="Y64" s="22">
        <f t="shared" si="29"/>
        <v>0</v>
      </c>
      <c r="Z64" s="22">
        <f t="shared" si="29"/>
        <v>0</v>
      </c>
      <c r="AA64" s="22">
        <f t="shared" si="29"/>
        <v>0</v>
      </c>
      <c r="AB64" s="22">
        <f t="shared" si="29"/>
        <v>0</v>
      </c>
      <c r="AC64" s="22">
        <f t="shared" si="29"/>
        <v>0</v>
      </c>
      <c r="AD64" s="22">
        <f t="shared" si="29"/>
        <v>0</v>
      </c>
      <c r="AE64" s="22">
        <f t="shared" si="29"/>
        <v>0</v>
      </c>
      <c r="AF64" s="22">
        <f t="shared" si="29"/>
        <v>6865</v>
      </c>
      <c r="AG64" s="22">
        <f t="shared" si="29"/>
        <v>0</v>
      </c>
      <c r="AH64" s="22">
        <f t="shared" si="29"/>
        <v>6346</v>
      </c>
      <c r="AI64" s="22">
        <f t="shared" si="29"/>
        <v>10</v>
      </c>
      <c r="AJ64" s="22">
        <f aca="true" t="shared" si="30" ref="AJ64:BO64">SUM(AJ5:AJ63)</f>
        <v>0</v>
      </c>
      <c r="AK64" s="22">
        <f t="shared" si="30"/>
        <v>271</v>
      </c>
      <c r="AL64" s="22">
        <f t="shared" si="30"/>
        <v>238</v>
      </c>
      <c r="AM64" s="22">
        <f t="shared" si="30"/>
        <v>15860</v>
      </c>
      <c r="AN64" s="22">
        <f t="shared" si="30"/>
        <v>7271</v>
      </c>
      <c r="AO64" s="22">
        <f t="shared" si="30"/>
        <v>4009</v>
      </c>
      <c r="AP64" s="22">
        <f t="shared" si="30"/>
        <v>2761</v>
      </c>
      <c r="AQ64" s="22">
        <f t="shared" si="30"/>
        <v>314</v>
      </c>
      <c r="AR64" s="22">
        <f t="shared" si="30"/>
        <v>623</v>
      </c>
      <c r="AS64" s="22">
        <f t="shared" si="30"/>
        <v>882</v>
      </c>
      <c r="AT64" s="22">
        <f t="shared" si="30"/>
        <v>0</v>
      </c>
      <c r="AU64" s="22">
        <f t="shared" si="30"/>
        <v>0</v>
      </c>
      <c r="AV64" s="22">
        <f t="shared" si="30"/>
        <v>0</v>
      </c>
      <c r="AW64" s="22">
        <f t="shared" si="30"/>
        <v>0</v>
      </c>
      <c r="AX64" s="22">
        <f t="shared" si="30"/>
        <v>0</v>
      </c>
      <c r="AY64" s="22">
        <f t="shared" si="30"/>
        <v>0</v>
      </c>
      <c r="AZ64" s="22">
        <f t="shared" si="30"/>
        <v>0</v>
      </c>
      <c r="BA64" s="22">
        <f t="shared" si="30"/>
        <v>3400</v>
      </c>
      <c r="BB64" s="22">
        <f t="shared" si="30"/>
        <v>0</v>
      </c>
      <c r="BC64" s="22">
        <f t="shared" si="30"/>
        <v>0</v>
      </c>
      <c r="BD64" s="22">
        <f t="shared" si="30"/>
        <v>0</v>
      </c>
      <c r="BE64" s="22">
        <f t="shared" si="30"/>
        <v>0</v>
      </c>
      <c r="BF64" s="22">
        <f t="shared" si="30"/>
        <v>0</v>
      </c>
      <c r="BG64" s="22">
        <f t="shared" si="30"/>
        <v>3400</v>
      </c>
      <c r="BH64" s="22">
        <f t="shared" si="30"/>
        <v>4089</v>
      </c>
      <c r="BI64" s="22">
        <f t="shared" si="30"/>
        <v>3631</v>
      </c>
      <c r="BJ64" s="22">
        <f t="shared" si="30"/>
        <v>63</v>
      </c>
      <c r="BK64" s="22">
        <f t="shared" si="30"/>
        <v>319</v>
      </c>
      <c r="BL64" s="22">
        <f t="shared" si="30"/>
        <v>0</v>
      </c>
      <c r="BM64" s="22">
        <f t="shared" si="30"/>
        <v>0</v>
      </c>
      <c r="BN64" s="22">
        <f t="shared" si="30"/>
        <v>76</v>
      </c>
    </row>
  </sheetData>
  <mergeCells count="13">
    <mergeCell ref="A64:C64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2003-02-07T12:52:42Z</dcterms:modified>
  <cp:category/>
  <cp:version/>
  <cp:contentType/>
  <cp:contentStatus/>
</cp:coreProperties>
</file>